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16517\Desktop\"/>
    </mc:Choice>
  </mc:AlternateContent>
  <xr:revisionPtr revIDLastSave="0" documentId="13_ncr:1_{66F29A46-4D6B-4E56-8C27-F10D91A4B046}" xr6:coauthVersionLast="45" xr6:coauthVersionMax="45" xr10:uidLastSave="{00000000-0000-0000-0000-000000000000}"/>
  <bookViews>
    <workbookView xWindow="400" yWindow="0" windowWidth="17110" windowHeight="1413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pivotCaches>
    <pivotCache cacheId="80" r:id="rId6"/>
    <pivotCache cacheId="7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B5" i="5"/>
  <c r="B4" i="5"/>
  <c r="B3" i="5"/>
  <c r="S162" i="1" l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<sst xmlns="http://schemas.openxmlformats.org/spreadsheetml/2006/main" count="33040" uniqueCount="8401">
  <si>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</si>
  <si>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</si>
  <si>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</si>
  <si>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</si>
  <si>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</si>
  <si>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</si>
  <si>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</si>
  <si>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</si>
  <si>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</si>
  <si>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</si>
  <si>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</si>
  <si>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</si>
  <si>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</si>
  <si>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</si>
  <si>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</si>
  <si>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</si>
  <si>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</si>
  <si>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</si>
  <si>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</si>
  <si>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</si>
  <si>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</si>
  <si>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</si>
  <si>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</si>
  <si>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</si>
  <si>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</si>
  <si>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</si>
  <si>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</si>
  <si>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</si>
  <si>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</si>
  <si>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</si>
  <si>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</si>
  <si>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</si>
  <si>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</si>
  <si>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</si>
  <si>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</si>
  <si>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</si>
  <si>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</si>
  <si>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</si>
  <si>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</si>
  <si>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</si>
  <si>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</si>
  <si>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</si>
  <si>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</si>
  <si>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</si>
  <si>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</si>
  <si>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</si>
  <si>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</si>
  <si>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</si>
  <si>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</si>
  <si>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</si>
  <si>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</si>
  <si>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</si>
  <si>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</si>
  <si>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</si>
  <si>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</si>
  <si>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</si>
  <si>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</si>
  <si>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</si>
  <si>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</si>
  <si>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</si>
  <si>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</si>
  <si>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</si>
  <si>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</si>
  <si>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</si>
  <si>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</si>
  <si>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</si>
  <si>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</si>
  <si>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</si>
  <si>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</si>
  <si>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</si>
  <si>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</si>
  <si>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</si>
  <si>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</si>
  <si>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</si>
  <si>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</si>
  <si>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</si>
  <si>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</si>
  <si>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</si>
  <si>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</si>
  <si>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</si>
  <si>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</si>
  <si>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</si>
  <si>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</si>
  <si>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</si>
  <si>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</si>
  <si>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</si>
  <si>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</si>
  <si>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</si>
  <si>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</si>
  <si>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</si>
  <si>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</si>
  <si>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</si>
  <si>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</si>
  <si>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</si>
  <si>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</si>
  <si>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</si>
  <si>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</si>
  <si>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</si>
  <si>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</si>
  <si>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</si>
  <si>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</si>
  <si>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</si>
  <si>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</si>
  <si>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</si>
  <si>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</si>
  <si>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</si>
  <si>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</si>
  <si>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</si>
  <si>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</si>
  <si>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</si>
  <si>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</si>
  <si>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</si>
  <si>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</si>
  <si>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</si>
  <si>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</si>
  <si>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</si>
  <si>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</si>
  <si>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</si>
  <si>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</si>
  <si>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</si>
  <si>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</si>
  <si>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</si>
  <si>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</si>
  <si>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</si>
  <si>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</si>
  <si>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</si>
  <si>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</si>
  <si>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</si>
  <si>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</si>
  <si>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</si>
  <si>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</si>
  <si>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</si>
  <si>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</si>
  <si>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</si>
  <si>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</si>
  <si>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</si>
  <si>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</si>
  <si>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</si>
  <si>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</si>
  <si>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</si>
  <si>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</si>
  <si>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</si>
  <si>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</si>
  <si>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</si>
  <si>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</si>
  <si>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</si>
  <si>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</si>
  <si>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</si>
  <si>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</si>
  <si>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</si>
  <si>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</si>
  <si>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</si>
  <si>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</si>
  <si>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</si>
  <si>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</si>
  <si>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</si>
  <si>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</si>
  <si>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</si>
  <si>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</si>
  <si>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</si>
  <si>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</si>
  <si>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</si>
  <si>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</si>
  <si>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</si>
  <si>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</si>
  <si>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</si>
  <si>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</si>
  <si>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</si>
  <si>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</si>
  <si>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</si>
  <si>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</si>
  <si>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</si>
  <si>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</si>
  <si>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</si>
  <si>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</si>
  <si>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</si>
  <si>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</si>
  <si>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</si>
  <si>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</si>
  <si>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</si>
  <si>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</si>
  <si>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</si>
  <si>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</si>
  <si>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</si>
  <si>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</si>
  <si>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</si>
  <si>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</si>
  <si>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</si>
  <si>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</si>
  <si>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</si>
  <si>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</si>
  <si>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</si>
  <si>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</si>
  <si>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</si>
  <si>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</si>
  <si>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</si>
  <si>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</si>
  <si>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</si>
  <si>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</si>
  <si>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</si>
  <si>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</si>
  <si>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</si>
  <si>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</si>
  <si>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</si>
  <si>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</si>
  <si>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</si>
  <si>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</si>
  <si>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</si>
  <si>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</si>
  <si>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</si>
  <si>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</si>
  <si>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</si>
  <si>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</si>
  <si>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</si>
  <si>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</si>
  <si>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</si>
  <si>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</si>
  <si>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</si>
  <si>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</si>
  <si>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</si>
  <si>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</si>
  <si>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</si>
  <si>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</si>
  <si>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</si>
  <si>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</si>
  <si>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</si>
  <si>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</si>
  <si>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</si>
  <si>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</si>
  <si>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</si>
  <si>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</si>
  <si>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</si>
  <si>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</si>
  <si>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</si>
  <si>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</si>
  <si>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</si>
  <si>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</si>
  <si>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</si>
  <si>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</si>
  <si>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</si>
  <si>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</si>
  <si>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</si>
  <si>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</si>
  <si>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</si>
  <si>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</si>
  <si>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</si>
  <si>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</si>
  <si>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</si>
  <si>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</si>
  <si>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</si>
  <si>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</si>
  <si>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</si>
  <si>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</si>
  <si>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</si>
  <si>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</si>
  <si>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</si>
  <si>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</si>
  <si>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</si>
  <si>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</si>
  <si>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</si>
  <si>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</si>
  <si>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</si>
  <si>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</si>
  <si>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</si>
  <si>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</si>
  <si>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</si>
  <si>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</si>
  <si>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</si>
  <si>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</si>
  <si>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</si>
  <si>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</si>
  <si>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</si>
  <si>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</si>
  <si>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</si>
  <si>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</si>
  <si>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</si>
  <si>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</si>
  <si>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</si>
  <si>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</si>
  <si>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</si>
  <si>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</si>
  <si>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</si>
  <si>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</si>
  <si>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</si>
  <si>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</si>
  <si>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</si>
  <si>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</si>
  <si>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</si>
  <si>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</si>
  <si>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</si>
  <si>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</si>
  <si>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</si>
  <si>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</si>
  <si>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</si>
  <si>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</si>
  <si>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</si>
  <si>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</si>
  <si>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</si>
  <si>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</si>
  <si>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</si>
  <si>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</si>
  <si>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</si>
  <si>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</si>
  <si>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</si>
  <si>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</si>
  <si>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</si>
  <si>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</si>
  <si>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</si>
  <si>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</si>
  <si>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</si>
  <si>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</si>
  <si>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</si>
  <si>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</si>
  <si>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</si>
  <si>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</si>
  <si>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</si>
  <si>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</si>
  <si>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</si>
  <si>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</si>
  <si>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</si>
  <si>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</si>
  <si>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</si>
  <si>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</si>
  <si>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</si>
  <si>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</si>
  <si>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</si>
  <si>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</si>
  <si>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</si>
  <si>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</si>
  <si>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</si>
  <si>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</si>
  <si>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</si>
  <si>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</si>
  <si>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</si>
  <si>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</si>
  <si>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</si>
  <si>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</si>
  <si>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</si>
  <si>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</si>
  <si>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</si>
  <si>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</si>
  <si>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</si>
  <si>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</si>
  <si>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</si>
  <si>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</si>
  <si>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</si>
  <si>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</si>
  <si>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</si>
  <si>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</si>
  <si>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</si>
  <si>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</si>
  <si>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</si>
  <si>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</si>
  <si>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</si>
  <si>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</si>
  <si>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</si>
  <si>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</si>
  <si>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</si>
  <si>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</si>
  <si>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</si>
  <si>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</si>
  <si>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</si>
  <si>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</si>
  <si>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</si>
  <si>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</si>
  <si>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</si>
  <si>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</si>
  <si>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</si>
  <si>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</si>
  <si>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</si>
  <si>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</si>
  <si>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</si>
  <si>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</si>
  <si>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</si>
  <si>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</si>
  <si>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</si>
  <si>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</si>
  <si>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</si>
  <si>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</si>
  <si>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</si>
  <si>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</si>
  <si>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</si>
  <si>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</si>
  <si>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</si>
  <si>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</si>
  <si>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</si>
  <si>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</si>
  <si>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</si>
  <si>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</si>
  <si>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</si>
  <si>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</si>
  <si>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</si>
  <si>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</si>
  <si>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</si>
  <si>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</si>
  <si>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</si>
  <si>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</si>
  <si>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</si>
  <si>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</si>
  <si>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</si>
  <si>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</si>
  <si>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</si>
  <si>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</si>
  <si>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</si>
  <si>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</si>
  <si>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</si>
  <si>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</si>
  <si>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</si>
  <si>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</si>
  <si>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</si>
  <si>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</si>
  <si>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</si>
  <si>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</si>
  <si>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</si>
  <si>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</si>
  <si>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</si>
  <si>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</si>
  <si>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</si>
  <si>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</si>
  <si>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</si>
  <si>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</si>
  <si>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</si>
  <si>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</si>
  <si>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</si>
  <si>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</si>
  <si>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</si>
  <si>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</si>
  <si>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</si>
  <si>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</si>
  <si>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</si>
  <si>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</si>
  <si>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</si>
  <si>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</si>
  <si>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</si>
  <si>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</si>
  <si>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</si>
  <si>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</si>
  <si>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</si>
  <si>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</si>
  <si>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</si>
  <si>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</si>
  <si>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</si>
  <si>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</si>
  <si>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</si>
  <si>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</si>
  <si>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</si>
  <si>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</si>
  <si>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</si>
  <si>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</si>
  <si>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</si>
  <si>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</si>
  <si>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</si>
  <si>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</si>
  <si>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</si>
  <si>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</si>
  <si>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</si>
  <si>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</si>
  <si>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</si>
  <si>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</si>
  <si>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</si>
  <si>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</si>
  <si>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</si>
  <si>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</si>
  <si>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</si>
  <si>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</si>
  <si>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</si>
  <si>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</si>
  <si>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</si>
  <si>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</si>
  <si>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</si>
  <si>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</si>
  <si>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</si>
  <si>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</si>
  <si>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</si>
  <si>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</si>
  <si>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</si>
  <si>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</si>
  <si>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</si>
  <si>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</si>
  <si>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</si>
  <si>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</si>
  <si>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</si>
  <si>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</si>
  <si>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</si>
  <si>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</si>
  <si>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</si>
  <si>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</si>
  <si>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</si>
  <si>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</si>
  <si>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</si>
  <si>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</si>
  <si>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</si>
  <si>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</si>
  <si>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</si>
  <si>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</si>
  <si>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</si>
  <si>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</si>
  <si>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</si>
  <si>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</si>
  <si>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</si>
  <si>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</si>
  <si>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</si>
  <si>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</si>
  <si>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</si>
  <si>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</si>
  <si>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</si>
  <si>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</si>
  <si>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</si>
  <si>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</si>
  <si>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</si>
  <si>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</si>
  <si>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</si>
  <si>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</si>
  <si>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</si>
  <si>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</si>
  <si>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</si>
  <si>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</si>
  <si>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</si>
  <si>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</si>
  <si>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</si>
  <si>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</si>
  <si>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</si>
  <si>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</si>
  <si>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</si>
  <si>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</si>
  <si>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</si>
  <si>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</si>
  <si>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</si>
  <si>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</si>
  <si>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</si>
  <si>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</si>
  <si>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</si>
  <si>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</si>
  <si>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</si>
  <si>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</si>
  <si>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</si>
  <si>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</si>
  <si>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</si>
  <si>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</si>
  <si>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</si>
  <si>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</si>
  <si>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</si>
  <si>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</si>
  <si>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</si>
  <si>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</si>
  <si>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</si>
  <si>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</si>
  <si>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</si>
  <si>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</si>
  <si>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</si>
  <si>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</si>
  <si>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</si>
  <si>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</si>
  <si>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</si>
  <si>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</si>
  <si>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</si>
  <si>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</si>
  <si>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</si>
  <si>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</si>
  <si>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</si>
  <si>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</si>
  <si>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</si>
  <si>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</si>
  <si>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</si>
  <si>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</si>
  <si>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</si>
  <si>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</si>
  <si>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</si>
  <si>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</si>
  <si>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</si>
  <si>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</si>
  <si>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</si>
  <si>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</si>
  <si>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</si>
  <si>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</si>
  <si>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</si>
  <si>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</si>
  <si>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</si>
  <si>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</si>
  <si>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</si>
  <si>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</si>
  <si>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</si>
  <si>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</si>
  <si>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</si>
  <si>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</si>
  <si>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</si>
  <si>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</si>
  <si>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</si>
  <si>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</si>
  <si>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</si>
  <si>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</si>
  <si>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</si>
  <si>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</si>
  <si>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</si>
  <si>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</si>
  <si>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</si>
  <si>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</si>
  <si>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</si>
  <si>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</si>
  <si>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</si>
  <si>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</si>
  <si>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</si>
  <si>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</si>
  <si>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</si>
  <si>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</si>
  <si>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</si>
  <si>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</si>
  <si>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</si>
  <si>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</si>
  <si>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</si>
  <si>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</si>
  <si>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</si>
  <si>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</si>
  <si>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</si>
  <si>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</si>
  <si>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</si>
  <si>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</si>
  <si>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</si>
  <si>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</si>
  <si>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</si>
  <si>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</si>
  <si>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</si>
  <si>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</si>
  <si>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</si>
  <si>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</si>
  <si>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</si>
  <si>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</si>
  <si>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</si>
  <si>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</si>
  <si>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</si>
  <si>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</si>
  <si>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</si>
  <si>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</si>
  <si>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</si>
  <si>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</si>
  <si>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</si>
  <si>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</si>
  <si>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</si>
  <si>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</si>
  <si>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</si>
  <si>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</si>
  <si>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</si>
  <si>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</si>
  <si>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</si>
  <si>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</si>
  <si>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</si>
  <si>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</si>
  <si>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</si>
  <si>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</si>
  <si>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</si>
  <si>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</si>
  <si>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</si>
  <si>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</si>
  <si>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</si>
  <si>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</si>
  <si>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</si>
  <si>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</si>
  <si>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</si>
  <si>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</si>
  <si>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</si>
  <si>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</si>
  <si>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</si>
  <si>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</si>
  <si>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</si>
  <si>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</si>
  <si>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</si>
  <si>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</si>
  <si>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</si>
  <si>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</si>
  <si>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</si>
  <si>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</si>
  <si>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</si>
  <si>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</si>
  <si>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</si>
  <si>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</si>
  <si>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</si>
  <si>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</si>
  <si>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</si>
  <si>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</si>
  <si>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</si>
  <si>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</si>
  <si>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</si>
  <si>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</si>
  <si>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</si>
  <si>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</si>
  <si>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</si>
  <si>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</si>
  <si>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</si>
  <si>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</si>
  <si>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</si>
  <si>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</si>
  <si>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</si>
  <si>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</si>
  <si>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</si>
  <si>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</si>
  <si>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</si>
  <si>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</si>
  <si>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</si>
  <si>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</si>
  <si>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</si>
  <si>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</si>
  <si>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</si>
  <si>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</si>
  <si>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</si>
  <si>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</si>
  <si>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</si>
  <si>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</si>
  <si>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</si>
  <si>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</si>
  <si>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</si>
  <si>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</si>
  <si>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</si>
  <si>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</si>
  <si>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</si>
  <si>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</si>
  <si>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</si>
  <si>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</si>
  <si>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</si>
  <si>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</si>
  <si>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</si>
  <si>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</si>
  <si>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</si>
  <si>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</si>
  <si>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</si>
  <si>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</si>
  <si>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</si>
  <si>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</si>
  <si>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</si>
  <si>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</si>
  <si>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</si>
  <si>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</si>
  <si>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</si>
  <si>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</si>
  <si>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</si>
  <si>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</si>
  <si>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</si>
  <si>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</si>
  <si>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</si>
  <si>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</si>
  <si>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</si>
  <si>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</si>
  <si>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</si>
  <si>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</si>
  <si>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</si>
  <si>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</si>
  <si>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</si>
  <si>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</si>
  <si>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</si>
  <si>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</si>
  <si>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</si>
  <si>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</si>
  <si>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</si>
  <si>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</si>
  <si>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</si>
  <si>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</si>
  <si>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</si>
  <si>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</si>
  <si>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</si>
  <si>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</si>
  <si>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</si>
  <si>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</si>
  <si>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</si>
  <si>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</si>
  <si>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</si>
  <si>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</si>
  <si>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</si>
  <si>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</si>
  <si>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</si>
  <si>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</si>
  <si>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</si>
  <si>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</si>
  <si>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</si>
  <si>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</si>
  <si>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</si>
  <si>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</si>
  <si>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</si>
  <si>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</si>
  <si>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</si>
  <si>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</si>
  <si>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</si>
  <si>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</si>
  <si>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</si>
  <si>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</si>
  <si>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</si>
  <si>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</si>
  <si>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</si>
  <si>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</si>
  <si>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</si>
  <si>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</si>
  <si>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</si>
  <si>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</si>
  <si>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</si>
  <si>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</si>
  <si>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</si>
  <si>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</si>
  <si>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</si>
  <si>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</si>
  <si>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</si>
  <si>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</si>
  <si>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</si>
  <si>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</si>
  <si>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</si>
  <si>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</si>
  <si>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</si>
  <si>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</si>
  <si>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</si>
  <si>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</si>
  <si>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</si>
  <si>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</si>
  <si>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</si>
  <si>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</si>
  <si>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</si>
  <si>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</si>
  <si>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</si>
  <si>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</si>
  <si>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</si>
  <si>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</si>
  <si>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</si>
  <si>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</si>
  <si>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</si>
  <si>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</si>
  <si>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</si>
  <si>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</si>
  <si>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</si>
  <si>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</si>
  <si>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</si>
  <si>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</si>
  <si>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</si>
  <si>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</si>
  <si>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</si>
  <si>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</si>
  <si>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</si>
  <si>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</si>
  <si>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</si>
  <si>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</si>
  <si>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</si>
  <si>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</si>
  <si>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</si>
  <si>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</si>
  <si>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</si>
  <si>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</si>
  <si>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</si>
  <si>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</si>
  <si>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</si>
  <si>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</si>
  <si>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</si>
  <si>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</si>
  <si>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</si>
  <si>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</si>
  <si>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</si>
  <si>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</si>
  <si>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</si>
  <si>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</si>
  <si>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</si>
  <si>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</si>
  <si>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</si>
  <si>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</si>
  <si>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</si>
  <si>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</si>
  <si>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</si>
  <si>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</si>
  <si>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</si>
  <si>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</si>
  <si>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</si>
  <si>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</si>
  <si>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</si>
  <si>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</si>
  <si>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</si>
  <si>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</si>
  <si>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</si>
  <si>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</si>
  <si>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</si>
  <si>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</si>
  <si>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</si>
  <si>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</si>
  <si>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</si>
  <si>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</si>
  <si>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</si>
  <si>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</si>
  <si>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</si>
  <si>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</si>
  <si>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</si>
  <si>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</si>
  <si>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</si>
  <si>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</si>
  <si>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</si>
  <si>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</si>
  <si>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</si>
  <si>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</si>
  <si>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</si>
  <si>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</si>
  <si>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</si>
  <si>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</si>
  <si>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</si>
  <si>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</si>
  <si>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</si>
  <si>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</si>
  <si>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</si>
  <si>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</si>
  <si>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</si>
  <si>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</si>
  <si>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</si>
  <si>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</si>
  <si>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</si>
  <si>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</si>
  <si>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</si>
  <si>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</si>
  <si>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</si>
  <si>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</si>
  <si>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</si>
  <si>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</si>
  <si>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</si>
  <si>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</si>
  <si>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</si>
  <si>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</si>
  <si>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</si>
  <si>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</si>
  <si>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</si>
  <si>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</si>
  <si>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</si>
  <si>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</si>
  <si>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</si>
  <si>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</si>
  <si>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</si>
  <si>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</si>
  <si>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</si>
  <si>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</si>
  <si>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</si>
  <si>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</si>
  <si>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</si>
  <si>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</si>
  <si>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</si>
  <si>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</si>
  <si>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</si>
  <si>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</si>
  <si>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</si>
  <si>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</si>
  <si>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</si>
  <si>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</si>
  <si>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</si>
  <si>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</si>
  <si>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</si>
  <si>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</si>
  <si>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</si>
  <si>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</si>
  <si>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</si>
  <si>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</si>
  <si>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</si>
  <si>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</si>
  <si>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</si>
  <si>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</si>
  <si>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</si>
  <si>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</si>
  <si>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</si>
  <si>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</si>
  <si>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</si>
  <si>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</si>
  <si>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</si>
  <si>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</si>
  <si>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</si>
  <si>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</si>
  <si>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</si>
  <si>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</si>
  <si>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</si>
  <si>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</si>
  <si>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</si>
  <si>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</si>
  <si>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</si>
  <si>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</si>
  <si>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</si>
  <si>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</si>
  <si>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</si>
  <si>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</si>
  <si>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</si>
  <si>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</si>
  <si>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</si>
  <si>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</si>
  <si>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</si>
  <si>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</si>
  <si>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</si>
  <si>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</si>
  <si>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</si>
  <si>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</si>
  <si>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</si>
  <si>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</si>
  <si>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</si>
  <si>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</si>
  <si>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</si>
  <si>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</si>
  <si>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</si>
  <si>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</si>
  <si>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</si>
  <si>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</si>
  <si>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</si>
  <si>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</si>
  <si>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</si>
  <si>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</si>
  <si>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</si>
  <si>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</si>
  <si>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</si>
  <si>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</si>
  <si>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</si>
  <si>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</si>
  <si>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</si>
  <si>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</si>
  <si>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</si>
  <si>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</si>
  <si>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</si>
  <si>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</si>
  <si>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</si>
  <si>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</si>
  <si>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</si>
  <si>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</si>
  <si>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</si>
  <si>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</si>
  <si>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</si>
  <si>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</si>
  <si>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</si>
  <si>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</si>
  <si>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</si>
  <si>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</si>
  <si>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</si>
  <si>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</si>
  <si>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</si>
  <si>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</si>
  <si>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</si>
  <si>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</si>
  <si>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</si>
  <si>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</si>
  <si>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</si>
  <si>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</si>
  <si>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</si>
  <si>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</si>
  <si>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</si>
  <si>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</si>
  <si>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</si>
  <si>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</si>
  <si>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</si>
  <si>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</si>
  <si>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</si>
  <si>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</si>
  <si>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</si>
  <si>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</si>
  <si>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</si>
  <si>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</si>
  <si>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</si>
  <si>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</si>
  <si>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</si>
  <si>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</si>
  <si>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</si>
  <si>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</si>
  <si>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</si>
  <si>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</si>
  <si>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</si>
  <si>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</si>
  <si>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</si>
  <si>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</si>
  <si>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</si>
  <si>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</si>
  <si>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</si>
  <si>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</si>
  <si>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</si>
  <si>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</si>
  <si>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</si>
  <si>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</si>
  <si>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</si>
  <si>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</si>
  <si>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</si>
  <si>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</si>
  <si>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</si>
  <si>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</si>
  <si>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</si>
  <si>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</si>
  <si>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</si>
  <si>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</si>
  <si>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</si>
  <si>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</si>
  <si>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</si>
  <si>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</si>
  <si>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</si>
  <si>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</si>
  <si>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</si>
  <si>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</si>
  <si>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</si>
  <si>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</si>
  <si>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</si>
  <si>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</si>
  <si>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</si>
  <si>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</si>
  <si>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</si>
  <si>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</si>
  <si>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</si>
  <si>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</si>
  <si>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</si>
  <si>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</si>
  <si>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</si>
  <si>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</si>
  <si>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</si>
  <si>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</si>
  <si>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</si>
  <si>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</si>
  <si>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</si>
  <si>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</si>
  <si>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</si>
  <si>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</si>
  <si>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</si>
  <si>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</si>
  <si>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</si>
  <si>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</si>
  <si>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</si>
  <si>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</si>
  <si>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</si>
  <si>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</si>
  <si>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</si>
  <si>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</si>
  <si>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</si>
  <si>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</si>
  <si>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</si>
  <si>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</si>
  <si>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</si>
  <si>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</si>
  <si>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</si>
  <si>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</si>
  <si>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</si>
  <si>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</si>
  <si>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</si>
  <si>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</si>
  <si>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</si>
  <si>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</si>
  <si>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</si>
  <si>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</si>
  <si>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</si>
  <si>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</si>
  <si>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</si>
  <si>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</si>
  <si>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</si>
  <si>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</si>
  <si>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</si>
  <si>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</si>
  <si>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</si>
  <si>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</si>
  <si>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</si>
  <si>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</si>
  <si>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</si>
  <si>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</si>
  <si>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</si>
  <si>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</si>
  <si>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</si>
  <si>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</si>
  <si>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</si>
  <si>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</si>
  <si>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</si>
  <si>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</si>
  <si>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</si>
  <si>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</si>
  <si>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</si>
  <si>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</si>
  <si>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</si>
  <si>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</si>
  <si>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</si>
  <si>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</si>
  <si>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</si>
  <si>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</si>
  <si>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</si>
  <si>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</si>
  <si>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</si>
  <si>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</si>
  <si>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</si>
  <si>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</si>
  <si>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</si>
  <si>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</si>
  <si>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</si>
  <si>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</si>
  <si>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</si>
  <si>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</si>
  <si>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</si>
  <si>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</si>
  <si>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</si>
  <si>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</si>
  <si>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</si>
  <si>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</si>
  <si>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</si>
  <si>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</si>
  <si>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</si>
  <si>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</si>
  <si>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</si>
  <si>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</si>
  <si>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</si>
  <si>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</si>
  <si>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</si>
  <si>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</si>
  <si>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</si>
  <si>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</si>
  <si>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</si>
  <si>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</si>
  <si>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</si>
  <si>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</si>
  <si>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</si>
  <si>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</si>
  <si>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</si>
  <si>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</si>
  <si>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</si>
  <si>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</si>
  <si>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</si>
  <si>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</si>
  <si>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</si>
  <si>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</si>
  <si>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</si>
  <si>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</si>
  <si>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</si>
  <si>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</si>
  <si>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</si>
  <si>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</si>
  <si>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</si>
  <si>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</si>
  <si>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</si>
  <si>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</si>
  <si>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</si>
  <si>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</si>
  <si>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</si>
  <si>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</si>
  <si>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</si>
  <si>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</si>
  <si>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</si>
  <si>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</si>
  <si>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</si>
  <si>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</si>
  <si>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</si>
  <si>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</si>
  <si>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</si>
  <si>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</si>
  <si>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</si>
  <si>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</si>
  <si>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</si>
  <si>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</si>
  <si>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</si>
  <si>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</si>
  <si>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</si>
  <si>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</si>
  <si>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</si>
  <si>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</si>
  <si>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</si>
  <si>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</si>
  <si>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</si>
  <si>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</si>
  <si>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</si>
  <si>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</si>
  <si>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</si>
  <si>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</si>
  <si>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</si>
  <si>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</si>
  <si>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</si>
  <si>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</si>
  <si>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</si>
  <si>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</si>
  <si>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</si>
  <si>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</si>
  <si>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</si>
  <si>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</si>
  <si>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</si>
  <si>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</si>
  <si>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</si>
  <si>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</si>
  <si>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</si>
  <si>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</si>
  <si>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</si>
  <si>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</si>
  <si>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</si>
  <si>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</si>
  <si>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</si>
  <si>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</si>
  <si>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</si>
  <si>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</si>
  <si>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</si>
  <si>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</si>
  <si>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</si>
  <si>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</si>
  <si>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</si>
  <si>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</si>
  <si>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</si>
  <si>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</si>
  <si>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</si>
  <si>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</si>
  <si>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</si>
  <si>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</si>
  <si>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</si>
  <si>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</si>
  <si>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</si>
  <si>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</si>
  <si>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</si>
  <si>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</si>
  <si>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</si>
  <si>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</si>
  <si>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</si>
  <si>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</si>
  <si>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</si>
  <si>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</si>
  <si>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</si>
  <si>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</si>
  <si>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</si>
  <si>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</si>
  <si>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</si>
  <si>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</si>
  <si>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</si>
  <si>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</si>
  <si>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</si>
  <si>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</si>
  <si>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</si>
  <si>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</si>
  <si>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</si>
  <si>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</si>
  <si>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</si>
  <si>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</si>
  <si>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</si>
  <si>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</si>
  <si>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</si>
  <si>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</si>
  <si>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</si>
  <si>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</si>
  <si>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</si>
  <si>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</si>
  <si>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</si>
  <si>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</si>
  <si>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</si>
  <si>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</si>
  <si>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</si>
  <si>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</si>
  <si>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</si>
  <si>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</si>
  <si>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</si>
  <si>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</si>
  <si>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</si>
  <si>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</si>
  <si>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</si>
  <si>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</si>
  <si>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</si>
  <si>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</si>
  <si>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</si>
  <si>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</si>
  <si>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</si>
  <si>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</si>
  <si>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</si>
  <si>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</si>
  <si>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</si>
  <si>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</si>
  <si>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</si>
  <si>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</si>
  <si>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</si>
  <si>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</si>
  <si>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</si>
  <si>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</si>
  <si>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</si>
  <si>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</si>
  <si>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</si>
  <si>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</si>
  <si>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</si>
  <si>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</si>
  <si>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</si>
  <si>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</si>
  <si>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</si>
  <si>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</si>
  <si>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</si>
  <si>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</si>
  <si>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</si>
  <si>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</si>
  <si>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</si>
  <si>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</si>
  <si>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</si>
  <si>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</si>
  <si>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</si>
  <si>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</si>
  <si>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</si>
  <si>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</si>
  <si>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</si>
  <si>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</si>
  <si>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</si>
  <si>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</si>
  <si>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</si>
  <si>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</si>
  <si>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</si>
  <si>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</si>
  <si>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</si>
  <si>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</si>
  <si>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</si>
  <si>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</si>
  <si>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</si>
  <si>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</si>
  <si>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</si>
  <si>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</si>
  <si>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</si>
  <si>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</si>
  <si>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</si>
  <si>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</si>
  <si>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</si>
  <si>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</si>
  <si>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</si>
  <si>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</si>
  <si>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</si>
  <si>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</si>
  <si>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</si>
  <si>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</si>
  <si>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</si>
  <si>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</si>
  <si>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</si>
  <si>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</si>
  <si>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</si>
  <si>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</si>
  <si>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</si>
  <si>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</si>
  <si>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</si>
  <si>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</si>
  <si>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</si>
  <si>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</si>
  <si>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</si>
  <si>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</si>
  <si>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</si>
  <si>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</si>
  <si>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</si>
  <si>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</si>
  <si>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</si>
  <si>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</si>
  <si>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</si>
  <si>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</si>
  <si>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</si>
  <si>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</si>
  <si>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</si>
  <si>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</si>
  <si>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</si>
  <si>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</si>
  <si>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</si>
  <si>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</si>
  <si>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</si>
  <si>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</si>
  <si>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</si>
  <si>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</si>
  <si>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</si>
  <si>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</si>
  <si>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</si>
  <si>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</si>
  <si>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</si>
  <si>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</si>
  <si>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</si>
  <si>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</si>
  <si>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</si>
  <si>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</si>
  <si>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</si>
  <si>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</si>
  <si>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</si>
  <si>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</si>
  <si>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</si>
  <si>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</si>
  <si>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</si>
  <si>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</si>
  <si>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</si>
  <si>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</si>
  <si>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</si>
  <si>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</si>
  <si>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</si>
  <si>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</si>
  <si>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</si>
  <si>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</si>
  <si>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</si>
  <si>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</si>
  <si>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</si>
  <si>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</si>
  <si>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</si>
  <si>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</si>
  <si>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</si>
  <si>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</si>
  <si>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</si>
  <si>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</si>
  <si>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</si>
  <si>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</si>
  <si>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</si>
  <si>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</si>
  <si>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</si>
  <si>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</si>
  <si>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</si>
  <si>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</si>
  <si>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</si>
  <si>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</si>
  <si>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</si>
  <si>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</si>
  <si>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</si>
  <si>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</si>
  <si>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</si>
  <si>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</si>
  <si>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</si>
  <si>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</si>
  <si>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</si>
  <si>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</si>
  <si>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</si>
  <si>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</si>
  <si>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</si>
  <si>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</si>
  <si>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</si>
  <si>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</si>
  <si>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</si>
  <si>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</si>
  <si>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</si>
  <si>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</si>
  <si>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</si>
  <si>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</si>
  <si>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</si>
  <si>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</si>
  <si>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</si>
  <si>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</si>
  <si>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</si>
  <si>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</si>
  <si>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</si>
  <si>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</si>
  <si>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</si>
  <si>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</si>
  <si>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</si>
  <si>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</si>
  <si>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</si>
  <si>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</si>
  <si>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</si>
  <si>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</si>
  <si>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</si>
  <si>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</si>
  <si>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</si>
  <si>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</si>
  <si>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</si>
  <si>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</si>
  <si>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</si>
  <si>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</si>
  <si>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</si>
  <si>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</si>
  <si>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</si>
  <si>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</si>
  <si>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</si>
  <si>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</si>
  <si>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</si>
  <si>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</si>
  <si>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</si>
  <si>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</si>
  <si>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</si>
  <si>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</si>
  <si>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</si>
  <si>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</si>
  <si>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</si>
  <si>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</si>
  <si>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</si>
  <si>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</si>
  <si>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</si>
  <si>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</si>
  <si>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</si>
  <si>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</si>
  <si>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</si>
  <si>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</si>
  <si>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</si>
  <si>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</si>
  <si>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</si>
  <si>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</si>
  <si>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</si>
  <si>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</si>
  <si>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</si>
  <si>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</si>
  <si>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</si>
  <si>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</si>
  <si>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</si>
  <si>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</si>
  <si>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</si>
  <si>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</si>
  <si>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</si>
  <si>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</si>
  <si>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</si>
  <si>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</si>
  <si>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</si>
  <si>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</si>
  <si>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</si>
  <si>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</si>
  <si>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</si>
  <si>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</si>
  <si>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</si>
  <si>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</si>
  <si>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</si>
  <si>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</si>
  <si>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</si>
  <si>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</si>
  <si>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</si>
  <si>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</si>
  <si>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</si>
  <si>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</si>
  <si>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</si>
  <si>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</si>
  <si>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</si>
  <si>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</si>
  <si>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</si>
  <si>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</si>
  <si>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</si>
  <si>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</si>
  <si>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</si>
  <si>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</si>
  <si>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</si>
  <si>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</si>
  <si>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</si>
  <si>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</si>
  <si>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</si>
  <si>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</si>
  <si>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</si>
  <si>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</si>
  <si>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</si>
  <si>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</si>
  <si>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</si>
  <si>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</si>
  <si>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</si>
  <si>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</si>
  <si>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</si>
  <si>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</si>
  <si>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</si>
  <si>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</si>
  <si>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</si>
  <si>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</si>
  <si>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</si>
  <si>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</si>
  <si>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</si>
  <si>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</si>
  <si>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</si>
  <si>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</si>
  <si>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</si>
  <si>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</si>
  <si>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</si>
  <si>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</si>
  <si>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</si>
  <si>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</si>
  <si>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</si>
  <si>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</si>
  <si>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</si>
  <si>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</si>
  <si>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</si>
  <si>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</si>
  <si>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</si>
  <si>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</si>
  <si>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</si>
  <si>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</si>
  <si>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</si>
  <si>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</si>
  <si>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</si>
  <si>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</si>
  <si>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</si>
  <si>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</si>
  <si>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</si>
  <si>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</si>
  <si>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</si>
  <si>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</si>
  <si>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</si>
  <si>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</si>
  <si>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</si>
  <si>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</si>
  <si>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</si>
  <si>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</si>
  <si>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</si>
  <si>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</si>
  <si>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</si>
  <si>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</si>
  <si>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</si>
  <si>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</si>
  <si>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</si>
  <si>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</si>
  <si>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</si>
  <si>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</si>
  <si>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</si>
  <si>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</si>
  <si>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</si>
  <si>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</si>
  <si>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</si>
  <si>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</si>
  <si>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</si>
  <si>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</si>
  <si>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</si>
  <si>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</si>
  <si>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</si>
  <si>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</si>
  <si>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</si>
  <si>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</si>
  <si>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</si>
  <si>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</si>
  <si>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</si>
  <si>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</si>
  <si>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</si>
  <si>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</si>
  <si>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</si>
  <si>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</si>
  <si>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</si>
  <si>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</si>
  <si>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</si>
  <si>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</si>
  <si>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</si>
  <si>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</si>
  <si>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</si>
  <si>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</si>
  <si>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</si>
  <si>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</si>
  <si>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</si>
  <si>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</si>
  <si>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</si>
  <si>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</si>
  <si>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</si>
  <si>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</si>
  <si>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</si>
  <si>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</si>
  <si>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</si>
  <si>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</si>
  <si>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</si>
  <si>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</si>
  <si>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</si>
  <si>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</si>
  <si>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</si>
  <si>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</si>
  <si>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</si>
  <si>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</si>
  <si>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</si>
  <si>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</si>
  <si>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</si>
  <si>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</si>
  <si>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</si>
  <si>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</si>
  <si>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</si>
  <si>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</si>
  <si>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</si>
  <si>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</si>
  <si>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</si>
  <si>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</si>
  <si>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</si>
  <si>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</si>
  <si>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</si>
  <si>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</si>
  <si>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</si>
  <si>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</si>
  <si>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</si>
  <si>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</si>
  <si>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</si>
  <si>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</si>
  <si>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</si>
  <si>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</si>
  <si>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</si>
  <si>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</si>
  <si>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</si>
  <si>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</si>
  <si>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</si>
  <si>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</si>
  <si>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</si>
  <si>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</si>
  <si>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</si>
  <si>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</si>
  <si>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</si>
  <si>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</si>
  <si>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</si>
  <si>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</si>
  <si>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</si>
  <si>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</si>
  <si>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</si>
  <si>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</si>
  <si>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</si>
  <si>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</si>
  <si>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</si>
  <si>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</si>
  <si>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</si>
  <si>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</si>
  <si>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</si>
  <si>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</si>
  <si>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</si>
  <si>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</si>
  <si>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</si>
  <si>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</si>
  <si>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</si>
  <si>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</si>
  <si>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</si>
  <si>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</si>
  <si>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</si>
  <si>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</si>
  <si>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</si>
  <si>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</si>
  <si>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</si>
  <si>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</si>
  <si>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</si>
  <si>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</si>
  <si>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</si>
  <si>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</si>
  <si>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</si>
  <si>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</si>
  <si>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</si>
  <si>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</si>
  <si>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</si>
  <si>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</si>
  <si>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</si>
  <si>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</si>
  <si>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</si>
  <si>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</si>
  <si>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</si>
  <si>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</si>
  <si>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</si>
  <si>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</si>
  <si>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</si>
  <si>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</si>
  <si>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</si>
  <si>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</si>
  <si>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</si>
  <si>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</si>
  <si>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</si>
  <si>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</si>
  <si>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</si>
  <si>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</si>
  <si>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</si>
  <si>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</si>
  <si>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</si>
  <si>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</si>
  <si>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</si>
  <si>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</si>
  <si>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</si>
  <si>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</si>
  <si>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</si>
  <si>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</si>
  <si>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</si>
  <si>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</si>
  <si>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</si>
  <si>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</si>
  <si>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</si>
  <si>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</si>
  <si>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</si>
  <si>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</si>
  <si>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</si>
  <si>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</si>
  <si>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</si>
  <si>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</si>
  <si>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</si>
  <si>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</si>
  <si>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</si>
  <si>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</si>
  <si>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</si>
  <si>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</si>
  <si>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</si>
  <si>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</si>
  <si>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</si>
  <si>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</si>
  <si>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</si>
  <si>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</si>
  <si>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</si>
  <si>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</si>
  <si>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</si>
  <si>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</si>
  <si>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</si>
  <si>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</si>
  <si>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</si>
  <si>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</si>
  <si>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</si>
  <si>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</si>
  <si>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</si>
  <si>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</si>
  <si>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</si>
  <si>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</si>
  <si>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</si>
  <si>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</si>
  <si>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</si>
  <si>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</si>
  <si>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</si>
  <si>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</si>
  <si>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</si>
  <si>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</si>
  <si>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</si>
  <si>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</si>
  <si>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</si>
  <si>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</si>
  <si>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</si>
  <si>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</si>
  <si>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</si>
  <si>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</si>
  <si>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</si>
  <si>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</si>
  <si>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</si>
  <si>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</si>
  <si>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</si>
  <si>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</si>
  <si>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</si>
  <si>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</si>
  <si>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</si>
  <si>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</si>
  <si>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</si>
  <si>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</si>
  <si>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</si>
  <si>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</si>
  <si>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</si>
  <si>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</si>
  <si>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</si>
  <si>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</si>
  <si>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</si>
  <si>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</si>
  <si>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</si>
  <si>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</si>
  <si>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</si>
  <si>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</si>
  <si>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</si>
  <si>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</si>
  <si>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</si>
  <si>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</si>
  <si>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</si>
  <si>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</si>
  <si>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</si>
  <si>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</si>
  <si>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</si>
  <si>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</si>
  <si>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</si>
  <si>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</si>
  <si>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</si>
  <si>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</si>
  <si>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</si>
  <si>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</si>
  <si>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</si>
  <si>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</si>
  <si>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</si>
  <si>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</si>
  <si>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</si>
  <si>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</si>
  <si>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</si>
  <si>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</si>
  <si>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</si>
  <si>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</si>
  <si>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</si>
  <si>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</si>
  <si>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</si>
  <si>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</si>
  <si>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</si>
  <si>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</si>
  <si>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</si>
  <si>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</si>
  <si>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</si>
  <si>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</si>
  <si>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</si>
  <si>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</si>
  <si>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</si>
  <si>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</si>
  <si>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</si>
  <si>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</si>
  <si>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</si>
  <si>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</si>
  <si>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</si>
  <si>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</si>
  <si>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</si>
  <si>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</si>
  <si>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</si>
  <si>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</si>
  <si>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</si>
  <si>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</si>
  <si>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</si>
  <si>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</si>
  <si>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</si>
  <si>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</si>
  <si>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</si>
  <si>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</si>
  <si>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</si>
  <si>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</si>
  <si>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</si>
  <si>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</si>
  <si>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</si>
  <si>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</si>
  <si>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</si>
  <si>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</si>
  <si>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</si>
  <si>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</si>
  <si>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</si>
  <si>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</si>
  <si>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</si>
  <si>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</si>
  <si>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</si>
  <si>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</si>
  <si>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</si>
  <si>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</si>
  <si>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</si>
  <si>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</si>
  <si>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</si>
  <si>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</si>
  <si>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</si>
  <si>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</si>
  <si>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</si>
  <si>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</si>
  <si>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</si>
  <si>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</si>
  <si>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</si>
  <si>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</si>
  <si>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</si>
  <si>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</si>
  <si>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</si>
  <si>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</si>
  <si>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</si>
  <si>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</si>
  <si>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</si>
  <si>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</si>
  <si>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</si>
  <si>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</si>
  <si>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</si>
  <si>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</si>
  <si>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</si>
  <si>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</si>
  <si>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</si>
  <si>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</si>
  <si>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</si>
  <si>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</si>
  <si>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</si>
  <si>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</si>
  <si>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</si>
  <si>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</si>
  <si>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</si>
  <si>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</si>
  <si>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</si>
  <si>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</si>
  <si>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</si>
  <si>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</si>
  <si>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</si>
  <si>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</si>
  <si>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</si>
  <si>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</si>
  <si>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</si>
  <si>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</si>
  <si>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</si>
  <si>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</si>
  <si>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</si>
  <si>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</si>
  <si>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</si>
  <si>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</si>
  <si>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</si>
  <si>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</si>
  <si>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</si>
  <si>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</si>
  <si>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</si>
  <si>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</si>
  <si>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</si>
  <si>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</si>
  <si>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</si>
  <si>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</si>
  <si>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</si>
  <si>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</si>
  <si>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</si>
  <si>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</si>
  <si>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</si>
  <si>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</si>
  <si>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</si>
  <si>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</si>
  <si>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</si>
  <si>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</si>
  <si>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</si>
  <si>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</si>
  <si>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</si>
  <si>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</si>
  <si>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</si>
  <si>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</si>
  <si>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</si>
  <si>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</si>
  <si>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</si>
  <si>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</si>
  <si>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</si>
  <si>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</si>
  <si>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</si>
  <si>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</si>
  <si>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</si>
  <si>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</si>
  <si>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</si>
  <si>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</si>
  <si>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</si>
  <si>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</si>
  <si>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</si>
  <si>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</si>
  <si>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</si>
  <si>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</si>
  <si>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</si>
  <si>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</si>
  <si>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</si>
  <si>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</si>
  <si>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</si>
  <si>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</si>
  <si>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</si>
  <si>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</si>
  <si>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</si>
  <si>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</si>
  <si>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</si>
  <si>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</si>
  <si>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</si>
  <si>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</si>
  <si>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</si>
  <si>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</si>
  <si>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</si>
  <si>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</si>
  <si>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</si>
  <si>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</si>
  <si>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</si>
  <si>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</si>
  <si>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</si>
  <si>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</si>
  <si>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</si>
  <si>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</si>
  <si>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</si>
  <si>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</si>
  <si>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</si>
  <si>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</si>
  <si>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</si>
  <si>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</si>
  <si>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</si>
  <si>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</si>
  <si>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</si>
  <si>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</si>
  <si>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</si>
  <si>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</si>
  <si>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</si>
  <si>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</si>
  <si>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</si>
  <si>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</si>
  <si>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</si>
  <si>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</si>
  <si>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</si>
  <si>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</si>
  <si>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</si>
  <si>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</si>
  <si>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</si>
  <si>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</si>
  <si>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</si>
  <si>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</si>
  <si>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</si>
  <si>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</si>
  <si>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</si>
  <si>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</si>
  <si>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</si>
  <si>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</si>
  <si>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</si>
  <si>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</si>
  <si>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</si>
  <si>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</si>
  <si>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</si>
  <si>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</si>
  <si>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</si>
  <si>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</si>
  <si>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</si>
  <si>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</si>
  <si>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</si>
  <si>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</si>
  <si>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</si>
  <si>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</si>
  <si>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</si>
  <si>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</si>
  <si>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</si>
  <si>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</si>
  <si>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</si>
  <si>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</si>
  <si>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</si>
  <si>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</si>
  <si>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</si>
  <si>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</si>
  <si>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</si>
  <si>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</si>
  <si>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</si>
  <si>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</si>
  <si>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</si>
  <si>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</si>
  <si>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</si>
  <si>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</si>
  <si>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</si>
  <si>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</si>
  <si>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</si>
  <si>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</si>
  <si>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</si>
  <si>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</si>
  <si>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</si>
  <si>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</si>
  <si>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</si>
  <si>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</si>
  <si>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</si>
  <si>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</si>
  <si>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</si>
  <si>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</si>
  <si>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</si>
  <si>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</si>
  <si>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</si>
  <si>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</si>
  <si>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</si>
  <si>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</si>
  <si>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</si>
  <si>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</si>
  <si>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</si>
  <si>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</si>
  <si>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</si>
  <si>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</si>
  <si>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</si>
  <si>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</si>
  <si>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</si>
  <si>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</si>
  <si>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</si>
  <si>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</si>
  <si>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</si>
  <si>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</si>
  <si>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</si>
  <si>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</si>
  <si>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</si>
  <si>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</si>
  <si>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</si>
  <si>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</si>
  <si>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</si>
  <si>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</si>
  <si>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</si>
  <si>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</si>
  <si>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</si>
  <si>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</si>
  <si>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</si>
  <si>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</si>
  <si>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</si>
  <si>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</si>
  <si>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</si>
  <si>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</si>
  <si>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</si>
  <si>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</si>
  <si>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</si>
  <si>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</si>
  <si>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</si>
  <si>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</si>
  <si>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</si>
  <si>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</si>
  <si>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</si>
  <si>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</si>
  <si>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</si>
  <si>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</si>
  <si>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</si>
  <si>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</si>
  <si>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</si>
  <si>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</si>
  <si>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</si>
  <si>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</si>
  <si>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</si>
  <si>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</si>
  <si>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</si>
  <si>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</si>
  <si>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</si>
  <si>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</si>
  <si>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</si>
  <si>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</si>
  <si>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</si>
  <si>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</si>
  <si>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</si>
  <si>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</si>
  <si>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</si>
  <si>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</si>
  <si>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</si>
  <si>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</si>
  <si>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</si>
  <si>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</si>
  <si>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</si>
  <si>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</si>
  <si>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</si>
  <si>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</si>
  <si>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</si>
  <si>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</si>
  <si>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</si>
  <si>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</si>
  <si>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</si>
  <si>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</si>
  <si>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</si>
  <si>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</si>
  <si>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</si>
  <si>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</si>
  <si>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</si>
  <si>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</si>
  <si>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</si>
  <si>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</si>
  <si>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</si>
  <si>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</si>
  <si>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</si>
  <si>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</si>
  <si>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</si>
  <si>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</si>
  <si>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</si>
  <si>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</si>
  <si>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</si>
  <si>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</si>
  <si>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</si>
  <si>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</si>
  <si>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</si>
  <si>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</si>
  <si>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</si>
  <si>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</si>
  <si>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</si>
  <si>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</si>
  <si>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</si>
  <si>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</si>
  <si>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</si>
  <si>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</si>
  <si>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</si>
  <si>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</si>
  <si>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</si>
  <si>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</si>
  <si>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</si>
  <si>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</si>
  <si>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</si>
  <si>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</si>
  <si>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</si>
  <si>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</si>
  <si>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</si>
  <si>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</si>
  <si>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</si>
  <si>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</si>
  <si>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</si>
  <si>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</si>
  <si>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</si>
  <si>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</si>
  <si>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</si>
  <si>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</si>
  <si>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</si>
  <si>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</si>
  <si>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</si>
  <si>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</si>
  <si>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</si>
  <si>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</si>
  <si>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</si>
  <si>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</si>
  <si>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</si>
  <si>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</si>
  <si>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</si>
  <si>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</si>
  <si>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</si>
  <si>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</si>
  <si>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</si>
  <si>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</si>
  <si>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</si>
  <si>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</si>
  <si>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</si>
  <si>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</si>
  <si>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</si>
  <si>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</si>
  <si>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</si>
  <si>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</si>
  <si>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</si>
  <si>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</si>
  <si>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</si>
  <si>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</si>
  <si>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</si>
  <si>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</si>
  <si>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</si>
  <si>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</si>
  <si>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</si>
  <si>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</si>
  <si>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</si>
  <si>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</si>
  <si>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</si>
  <si>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</si>
  <si>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</si>
  <si>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</si>
  <si>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</si>
  <si>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</si>
  <si>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</si>
  <si>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</si>
  <si>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</si>
  <si>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</si>
  <si>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</si>
  <si>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</si>
  <si>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</si>
  <si>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</si>
  <si>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</si>
  <si>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</si>
  <si>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</si>
  <si>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</si>
  <si>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</si>
  <si>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</si>
  <si>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</si>
  <si>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</si>
  <si>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</si>
  <si>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</si>
  <si>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</si>
  <si>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</si>
  <si>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</si>
  <si>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</si>
  <si>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</si>
  <si>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</si>
  <si>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</si>
  <si>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</si>
  <si>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</si>
  <si>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</si>
  <si>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</si>
  <si>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</si>
  <si>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</si>
  <si>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</si>
  <si>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</si>
  <si>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</si>
  <si>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</si>
  <si>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</si>
  <si>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</si>
  <si>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</si>
  <si>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</si>
  <si>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</si>
  <si>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</si>
  <si>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</si>
  <si>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</si>
  <si>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</si>
  <si>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</si>
  <si>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</si>
  <si>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</si>
  <si>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</si>
  <si>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</si>
  <si>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</si>
  <si>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</si>
  <si>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</si>
  <si>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</si>
  <si>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</si>
  <si>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</si>
  <si>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</si>
  <si>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</si>
  <si>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</si>
  <si>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</si>
  <si>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</si>
  <si>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</si>
  <si>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</si>
  <si>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</si>
  <si>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</si>
  <si>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</si>
  <si>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</si>
  <si>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</si>
  <si>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</si>
  <si>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</si>
  <si>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</si>
  <si>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</si>
  <si>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</si>
  <si>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</si>
  <si>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</si>
  <si>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</si>
  <si>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</si>
  <si>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</si>
  <si>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</si>
  <si>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</si>
  <si>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</si>
  <si>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</si>
  <si>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</si>
  <si>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</si>
  <si>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</si>
  <si>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</si>
  <si>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</si>
  <si>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</si>
  <si>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</si>
  <si>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</si>
  <si>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</si>
  <si>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</si>
  <si>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</si>
  <si>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</si>
  <si>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</si>
  <si>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</si>
  <si>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</si>
  <si>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</si>
  <si>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</si>
  <si>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</si>
  <si>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</si>
  <si>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</si>
  <si>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</si>
  <si>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</si>
  <si>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</si>
  <si>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</si>
  <si>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</si>
  <si>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</si>
  <si>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</si>
  <si>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</si>
  <si>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</si>
  <si>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</si>
  <si>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</si>
  <si>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</si>
  <si>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</si>
  <si>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</si>
  <si>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</si>
  <si>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</si>
  <si>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</si>
  <si>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</si>
  <si>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</si>
  <si>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</si>
  <si>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</si>
  <si>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</si>
  <si>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</si>
  <si>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</si>
  <si>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</si>
  <si>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</si>
  <si>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</si>
  <si>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</si>
  <si>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</si>
  <si>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</si>
  <si>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</si>
  <si>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</si>
  <si>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</si>
  <si>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</si>
  <si>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</si>
  <si>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</si>
  <si>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</si>
  <si>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</si>
  <si>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</si>
  <si>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</si>
  <si>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</si>
  <si>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</si>
  <si>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</si>
  <si>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</si>
  <si>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</si>
  <si>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</si>
  <si>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</si>
  <si>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</si>
  <si>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</si>
  <si>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</si>
  <si>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</si>
  <si>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</si>
  <si>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</si>
  <si>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</si>
  <si>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</si>
  <si>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</si>
  <si>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</si>
  <si>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</si>
  <si>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</si>
  <si>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</si>
  <si>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</si>
  <si>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</si>
  <si>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</si>
  <si>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</si>
  <si>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</si>
  <si>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</si>
  <si>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</si>
  <si>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</si>
  <si>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</si>
  <si>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</si>
  <si>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</si>
  <si>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</si>
  <si>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</si>
  <si>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</si>
  <si>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</si>
  <si>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</si>
  <si>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</si>
  <si>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</si>
  <si>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</si>
  <si>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</si>
  <si>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</si>
  <si>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</si>
  <si>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</si>
  <si>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</si>
  <si>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</si>
  <si>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</si>
  <si>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</si>
  <si>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</si>
  <si>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</si>
  <si>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</si>
  <si>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</si>
  <si>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</si>
  <si>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</si>
  <si>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</si>
  <si>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</si>
  <si>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</si>
  <si>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</si>
  <si>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</si>
  <si>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</si>
  <si>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</si>
  <si>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</si>
  <si>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</si>
  <si>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</si>
  <si>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</si>
  <si>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</si>
  <si>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</si>
  <si>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</si>
  <si>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</si>
  <si>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</si>
  <si>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</si>
  <si>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</si>
  <si>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</si>
  <si>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</si>
  <si>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</si>
  <si>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</si>
  <si>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</si>
  <si>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</si>
  <si>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</si>
  <si>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</si>
  <si>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</si>
  <si>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</si>
  <si>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</si>
  <si>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</si>
  <si>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</si>
  <si>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</si>
  <si>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</si>
  <si>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</si>
  <si>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</si>
  <si>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</si>
  <si>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</si>
  <si>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</si>
  <si>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</si>
  <si>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</si>
  <si>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</si>
  <si>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</si>
  <si>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</si>
  <si>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</si>
  <si>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</si>
  <si>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</si>
  <si>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</si>
  <si>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</si>
  <si>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</si>
  <si>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</si>
  <si>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</si>
  <si>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</si>
  <si>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</si>
  <si>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</si>
  <si>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</si>
  <si>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</si>
  <si>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</si>
  <si>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</si>
  <si>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</si>
  <si>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</si>
  <si>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</si>
  <si>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</si>
  <si>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</si>
  <si>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</si>
  <si>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</si>
  <si>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</si>
  <si>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</si>
  <si>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</si>
  <si>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</si>
  <si>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</si>
  <si>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</si>
  <si>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</si>
  <si>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</si>
  <si>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</si>
  <si>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</si>
  <si>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</si>
  <si>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</si>
  <si>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</si>
  <si>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</si>
  <si>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</si>
  <si>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</si>
  <si>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</si>
  <si>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</si>
  <si>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</si>
  <si>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</si>
  <si>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</si>
  <si>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</si>
  <si>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</si>
  <si>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</si>
  <si>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</si>
  <si>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</si>
  <si>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</si>
  <si>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</si>
  <si>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</si>
  <si>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</si>
  <si>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</si>
  <si>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</si>
  <si>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</si>
  <si>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</si>
  <si>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</si>
  <si>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</si>
  <si>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</si>
  <si>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</si>
  <si>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</si>
  <si>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</si>
  <si>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</si>
  <si>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</si>
  <si>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</si>
  <si>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</si>
  <si>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</si>
  <si>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</si>
  <si>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</si>
  <si>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</si>
  <si>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</si>
  <si>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</si>
  <si>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</si>
  <si>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</si>
  <si>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</si>
  <si>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</si>
  <si>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</si>
  <si>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</si>
  <si>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</si>
  <si>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</si>
  <si>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</si>
  <si>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</si>
  <si>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</si>
  <si>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</si>
  <si>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</si>
  <si>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</si>
  <si>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</si>
  <si>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</si>
  <si>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</si>
  <si>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</si>
  <si>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</si>
  <si>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</si>
  <si>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</si>
  <si>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</si>
  <si>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</si>
  <si>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</si>
  <si>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</si>
  <si>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</si>
  <si>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</si>
  <si>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</si>
  <si>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</si>
  <si>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</si>
  <si>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</si>
  <si>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</si>
  <si>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</si>
  <si>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</si>
  <si>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</si>
  <si>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</si>
  <si>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</si>
  <si>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</si>
  <si>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</si>
  <si>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</si>
  <si>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</si>
  <si>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</si>
  <si>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</si>
  <si>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</si>
  <si>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</si>
  <si>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</si>
  <si>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</si>
  <si>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</si>
  <si>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</si>
  <si>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</si>
  <si>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</si>
  <si>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</si>
  <si>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</si>
  <si>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</si>
  <si>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</si>
  <si>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</si>
  <si>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</si>
  <si>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</si>
  <si>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</si>
  <si>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</si>
  <si>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</si>
  <si>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</si>
  <si>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</si>
  <si>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</si>
  <si>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</si>
  <si>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</si>
  <si>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</si>
  <si>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</si>
  <si>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</si>
  <si>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</si>
  <si>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</si>
  <si>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</si>
  <si>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</si>
  <si>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</si>
  <si>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</si>
  <si>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</si>
  <si>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</si>
  <si>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</si>
  <si>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</si>
  <si>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</si>
  <si>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</si>
  <si>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</si>
  <si>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</si>
  <si>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</si>
  <si>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</si>
  <si>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</si>
  <si>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</si>
  <si>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</si>
  <si>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</si>
  <si>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</si>
  <si>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</si>
  <si>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</si>
  <si>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</si>
  <si>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</si>
  <si>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</si>
  <si>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</si>
  <si>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</si>
  <si>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</si>
  <si>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</si>
  <si>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</si>
  <si>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</si>
  <si>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</si>
  <si>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</si>
  <si>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</si>
  <si>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</si>
  <si>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</si>
  <si>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</si>
  <si>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</si>
  <si>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</si>
  <si>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</si>
  <si>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</si>
  <si>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</si>
  <si>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</si>
  <si>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</si>
  <si>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</si>
  <si>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</si>
  <si>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</si>
  <si>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</si>
  <si>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</si>
  <si>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</si>
  <si>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</si>
  <si>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</si>
  <si>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</si>
  <si>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</si>
  <si>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</si>
  <si>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</si>
  <si>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</si>
  <si>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</si>
  <si>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</si>
  <si>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</si>
  <si>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</si>
  <si>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</si>
  <si>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</si>
  <si>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</si>
  <si>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</si>
  <si>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</si>
  <si>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</si>
  <si>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</si>
  <si>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</si>
  <si>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</si>
  <si>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</si>
  <si>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</si>
  <si>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</si>
  <si>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</si>
  <si>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</si>
  <si>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</si>
  <si>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</si>
  <si>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</si>
  <si>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</si>
  <si>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</si>
  <si>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</si>
  <si>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</si>
  <si>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</si>
  <si>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</si>
  <si>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</si>
  <si>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</si>
  <si>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</si>
  <si>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</si>
  <si>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</si>
  <si>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</si>
  <si>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</si>
  <si>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</si>
  <si>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</si>
  <si>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</si>
  <si>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</si>
  <si>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</si>
  <si>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</si>
  <si>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</si>
  <si>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</si>
  <si>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</si>
  <si>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</si>
  <si>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</si>
  <si>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</si>
  <si>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</si>
  <si>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</si>
  <si>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</si>
  <si>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</si>
  <si>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</si>
  <si>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</si>
  <si>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</si>
  <si>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</si>
  <si>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</si>
  <si>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</si>
  <si>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</si>
  <si>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</si>
  <si>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</si>
  <si>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</si>
  <si>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</si>
  <si>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</si>
  <si>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</si>
  <si>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</si>
  <si>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</si>
  <si>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</si>
  <si>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</si>
  <si>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</si>
  <si>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</si>
  <si>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</si>
  <si>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</si>
  <si>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</si>
  <si>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</si>
  <si>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</si>
  <si>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</si>
  <si>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</si>
  <si>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</si>
  <si>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</si>
  <si>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</si>
  <si>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</si>
  <si>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</si>
  <si>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</si>
  <si>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</si>
  <si>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</si>
  <si>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</si>
  <si>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</si>
  <si>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</si>
  <si>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</si>
  <si>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</si>
  <si>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</si>
  <si>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</si>
  <si>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</si>
  <si>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</si>
  <si>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</si>
  <si>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</si>
  <si>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</si>
  <si>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</si>
  <si>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</si>
  <si>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</si>
  <si>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</si>
  <si>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</si>
  <si>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</si>
  <si>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</si>
  <si>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</si>
  <si>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</si>
  <si>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</si>
  <si>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</si>
  <si>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</si>
  <si>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</si>
  <si>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</si>
  <si>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</si>
  <si>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</si>
  <si>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</si>
  <si>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</si>
  <si>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</si>
  <si>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</si>
  <si>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</si>
  <si>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</si>
  <si>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</si>
  <si>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</si>
  <si>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</si>
  <si>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</si>
  <si>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</si>
  <si>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</si>
  <si>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</si>
  <si>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</si>
  <si>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</si>
  <si>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</si>
  <si>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</si>
  <si>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</si>
  <si>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</si>
  <si>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</si>
  <si>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</si>
  <si>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</si>
  <si>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</si>
  <si>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</si>
  <si>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</si>
  <si>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</si>
  <si>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</si>
  <si>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</si>
  <si>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</si>
  <si>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</si>
  <si>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</si>
  <si>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</si>
  <si>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</si>
  <si>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</si>
  <si>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</si>
  <si>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</si>
  <si>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</si>
  <si>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</si>
  <si>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</si>
  <si>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</si>
  <si>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</si>
  <si>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</si>
  <si>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</si>
  <si>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</si>
  <si>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</si>
  <si>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</si>
  <si>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</si>
  <si>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</si>
  <si>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</si>
  <si>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</si>
  <si>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</si>
  <si>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</si>
  <si>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</si>
  <si>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</si>
  <si>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</si>
  <si>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</si>
  <si>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</si>
  <si>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</si>
  <si>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</si>
  <si>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</si>
  <si>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</si>
  <si>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</si>
  <si>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</si>
  <si>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</si>
  <si>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</si>
  <si>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</si>
  <si>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</si>
  <si>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</si>
  <si>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</si>
  <si>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</si>
  <si>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</si>
  <si>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</si>
  <si>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</si>
  <si>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</si>
  <si>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</si>
  <si>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</si>
  <si>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</si>
  <si>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</si>
  <si>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</si>
  <si>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</si>
  <si>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</si>
  <si>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</si>
  <si>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</si>
  <si>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</si>
  <si>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</si>
  <si>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</si>
  <si>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</si>
  <si>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</si>
  <si>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</si>
  <si>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</si>
  <si>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</si>
  <si>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</si>
  <si>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</si>
  <si>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</si>
  <si>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</si>
  <si>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</si>
  <si>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</si>
  <si>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</si>
  <si>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</si>
  <si>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</si>
  <si>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</si>
  <si>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</si>
  <si>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</si>
  <si>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</si>
  <si>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</si>
  <si>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</si>
  <si>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</si>
  <si>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</si>
  <si>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</si>
  <si>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</si>
  <si>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</si>
  <si>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</si>
  <si>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</si>
  <si>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</si>
  <si>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</si>
  <si>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</si>
  <si>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</si>
  <si>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</si>
  <si>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</si>
  <si>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</si>
  <si>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</si>
  <si>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</si>
  <si>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</si>
  <si>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</si>
  <si>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</si>
  <si>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</si>
  <si>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</si>
  <si>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</si>
  <si>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</si>
  <si>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</si>
  <si>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</si>
  <si>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</si>
  <si>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</si>
  <si>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</si>
  <si>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</si>
  <si>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</si>
  <si>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</si>
  <si>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</si>
  <si>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</si>
  <si>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</si>
  <si>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</si>
  <si>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</si>
  <si>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</si>
  <si>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</si>
  <si>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</si>
  <si>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</si>
  <si>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</si>
  <si>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</si>
  <si>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</si>
  <si>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</si>
  <si>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</si>
  <si>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</si>
  <si>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</si>
  <si>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</si>
  <si>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</si>
  <si>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</si>
  <si>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</si>
  <si>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</si>
  <si>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</si>
  <si>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</si>
  <si>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</si>
  <si>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</si>
  <si>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</si>
  <si>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</si>
  <si>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</si>
  <si>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</si>
  <si>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</si>
  <si>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</si>
  <si>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</si>
  <si>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</si>
  <si>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</si>
  <si>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</si>
  <si>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</si>
  <si>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</si>
  <si>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</si>
  <si>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</si>
  <si>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</si>
  <si>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</si>
  <si>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</si>
  <si>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</si>
  <si>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</si>
  <si>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</si>
  <si>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</si>
  <si>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</si>
  <si>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</si>
  <si>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</si>
  <si>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</si>
  <si>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</si>
  <si>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</si>
  <si>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</si>
  <si>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</si>
  <si>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</si>
  <si>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</si>
  <si>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</si>
  <si>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</si>
  <si>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</si>
  <si>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</si>
  <si>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</si>
  <si>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</si>
  <si>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</si>
  <si>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</si>
  <si>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</si>
  <si>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</si>
  <si>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</si>
  <si>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</si>
  <si>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</si>
  <si>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</si>
  <si>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</si>
  <si>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</si>
  <si>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</si>
  <si>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</si>
  <si>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</si>
  <si>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</si>
  <si>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</si>
  <si>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</si>
  <si>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</si>
  <si>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</si>
  <si>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</si>
  <si>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</si>
  <si>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</si>
  <si>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</si>
  <si>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</si>
  <si>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</si>
  <si>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</si>
  <si>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</si>
  <si>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</si>
  <si>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</si>
  <si>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</si>
  <si>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</si>
  <si>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</si>
  <si>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</si>
  <si>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</si>
  <si>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</si>
  <si>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</si>
  <si>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</si>
  <si>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</si>
  <si>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</si>
  <si>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</si>
  <si>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</si>
  <si>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</si>
  <si>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</si>
  <si>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</si>
  <si>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</si>
  <si>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</si>
  <si>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</si>
  <si>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</si>
  <si>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</si>
  <si>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</si>
  <si>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</si>
  <si>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</si>
  <si>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</si>
  <si>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</si>
  <si>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</si>
  <si>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</si>
  <si>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</si>
  <si>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</si>
  <si>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</si>
  <si>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</si>
  <si>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</si>
  <si>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</si>
  <si>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</si>
  <si>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</si>
  <si>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</si>
  <si>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</si>
  <si>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</si>
  <si>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</si>
  <si>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</si>
  <si>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</si>
  <si>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</si>
  <si>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</si>
  <si>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</si>
  <si>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</si>
  <si>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</si>
  <si>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</si>
  <si>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</si>
  <si>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</si>
  <si>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</si>
  <si>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</si>
  <si>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</si>
  <si>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</si>
  <si>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</si>
  <si>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</si>
  <si>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</si>
  <si>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</si>
  <si>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</si>
  <si>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</si>
  <si>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</si>
  <si>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</si>
  <si>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</si>
  <si>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</si>
  <si>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</si>
  <si>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</si>
  <si>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</si>
  <si>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</si>
  <si>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</si>
  <si>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</si>
  <si>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</si>
  <si>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</si>
  <si>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</si>
  <si>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</si>
  <si>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</si>
  <si>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</si>
  <si>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</si>
  <si>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</si>
  <si>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</si>
  <si>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</si>
  <si>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</si>
  <si>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</si>
  <si>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</si>
  <si>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</si>
  <si>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</si>
  <si>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</si>
  <si>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</si>
  <si>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</si>
  <si>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</si>
  <si>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</si>
  <si>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</si>
  <si>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</si>
  <si>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</si>
  <si>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</si>
  <si>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</si>
  <si>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</si>
  <si>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</si>
  <si>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</si>
  <si>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</si>
  <si>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</si>
  <si>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</si>
  <si>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</si>
  <si>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</si>
  <si>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</si>
  <si>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</si>
  <si>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</si>
  <si>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</si>
  <si>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</si>
  <si>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</si>
  <si>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</si>
  <si>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</si>
  <si>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</si>
  <si>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</si>
  <si>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</si>
  <si>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</si>
  <si>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</si>
  <si>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</si>
  <si>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</si>
  <si>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</si>
  <si>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</si>
  <si>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</si>
  <si>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</si>
  <si>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</si>
  <si>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</si>
  <si>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</si>
  <si>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</si>
  <si>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</si>
  <si>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</si>
  <si>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</si>
  <si>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</si>
  <si>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</si>
  <si>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</si>
  <si>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</si>
  <si>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</si>
  <si>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</si>
  <si>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</si>
  <si>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</si>
  <si>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</si>
  <si>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</si>
  <si>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</si>
  <si>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</si>
  <si>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</si>
  <si>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</si>
  <si>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</si>
  <si>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</si>
  <si>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</si>
  <si>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</si>
  <si>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</si>
  <si>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</si>
  <si>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</si>
  <si>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</si>
  <si>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</si>
  <si>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</si>
  <si>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</si>
  <si>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</si>
  <si>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</si>
  <si>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</si>
  <si>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</si>
  <si>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</si>
  <si>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</si>
  <si>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</si>
  <si>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</si>
  <si>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</si>
  <si>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</si>
  <si>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</si>
  <si>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</si>
  <si>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</si>
  <si>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</si>
  <si>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</si>
  <si>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</si>
  <si>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</si>
  <si>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</si>
  <si>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</si>
  <si>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</si>
  <si>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</si>
  <si>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</si>
  <si>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</si>
  <si>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</si>
  <si>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</si>
  <si>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</si>
  <si>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</si>
  <si>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</si>
  <si>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</si>
  <si>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</si>
  <si>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</si>
  <si>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</si>
  <si>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</si>
  <si>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</si>
  <si>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</si>
  <si>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</si>
  <si>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</si>
  <si>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</si>
  <si>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</si>
  <si>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</si>
  <si>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</si>
  <si>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</si>
  <si>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</si>
  <si>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</si>
  <si>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</si>
  <si>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</si>
  <si>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</si>
  <si>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</si>
  <si>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</si>
  <si>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</si>
  <si>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</si>
  <si>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</si>
  <si>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</si>
  <si>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</si>
  <si>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</si>
  <si>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</si>
  <si>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</si>
  <si>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</si>
  <si>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</si>
  <si>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</si>
  <si>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</si>
  <si>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</si>
  <si>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</si>
  <si>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</si>
  <si>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</si>
  <si>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</si>
  <si>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</si>
  <si>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</si>
  <si>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</si>
  <si>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</si>
  <si>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</si>
  <si>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</si>
  <si>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</si>
  <si>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</si>
  <si>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</si>
  <si>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</si>
  <si>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</si>
  <si>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</si>
  <si>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</si>
  <si>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</si>
  <si>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</si>
  <si>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</si>
  <si>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</si>
  <si>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</si>
  <si>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</si>
  <si>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</si>
  <si>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</si>
  <si>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</si>
  <si>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</si>
  <si>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</si>
  <si>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</si>
  <si>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</si>
  <si>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</si>
  <si>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</si>
  <si>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</si>
  <si>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</si>
  <si>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</si>
  <si>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</si>
  <si>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</si>
  <si>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</si>
  <si>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</si>
  <si>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</si>
  <si>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</si>
  <si>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</si>
  <si>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</si>
  <si>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</si>
  <si>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</si>
  <si>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</si>
  <si>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</si>
  <si>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</si>
  <si>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</si>
  <si>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</si>
  <si>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</si>
  <si>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</si>
  <si>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</si>
  <si>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</si>
  <si>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</si>
  <si>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</si>
  <si>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</si>
  <si>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</si>
  <si>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</si>
  <si>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</si>
  <si>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</si>
  <si>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</si>
  <si>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</si>
  <si>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</si>
  <si>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</si>
  <si>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</si>
  <si>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</si>
  <si>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</si>
  <si>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</si>
  <si>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</si>
  <si>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</si>
  <si>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</si>
  <si>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</si>
  <si>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</si>
  <si>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</si>
  <si>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</si>
  <si>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</si>
  <si>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</si>
  <si>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</si>
  <si>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</si>
  <si>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</si>
  <si>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</si>
  <si>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</si>
  <si>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</si>
  <si>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</si>
  <si>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</si>
  <si>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</si>
  <si>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</si>
  <si>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</si>
  <si>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</si>
  <si>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</si>
  <si>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</si>
  <si>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</si>
  <si>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</si>
  <si>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</si>
  <si>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</si>
  <si>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</si>
  <si>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</si>
  <si>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</si>
  <si>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</si>
  <si>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</si>
  <si>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</si>
  <si>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</si>
  <si>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</si>
  <si>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</si>
  <si>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</si>
  <si>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</si>
  <si>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</si>
  <si>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</si>
  <si>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</si>
  <si>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</si>
  <si>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</si>
  <si>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</si>
  <si>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</si>
  <si>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</si>
  <si>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</si>
  <si>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</si>
  <si>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</si>
  <si>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</si>
  <si>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</si>
  <si>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</si>
  <si>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</si>
  <si>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</si>
  <si>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</si>
  <si>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</si>
  <si>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</si>
  <si>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</si>
  <si>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</si>
  <si>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</si>
  <si>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</si>
  <si>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</si>
  <si>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</si>
  <si>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</si>
  <si>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</si>
  <si>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</si>
  <si>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</si>
  <si>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</si>
  <si>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</si>
  <si>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</si>
  <si>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</si>
  <si>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</si>
  <si>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</si>
  <si>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</si>
  <si>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</si>
  <si>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</si>
  <si>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</si>
  <si>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</si>
  <si>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</si>
  <si>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</si>
  <si>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</si>
  <si>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</si>
  <si>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</si>
  <si>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</si>
  <si>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</si>
  <si>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</si>
  <si>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</si>
  <si>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</si>
  <si>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</si>
  <si>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</si>
  <si>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</si>
  <si>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</si>
  <si>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</si>
  <si>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</si>
  <si>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</si>
  <si>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</si>
  <si>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</si>
  <si>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</si>
  <si>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</si>
  <si>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</si>
  <si>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</si>
  <si>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</si>
  <si>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</si>
  <si>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</si>
  <si>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</si>
  <si>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</si>
  <si>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</si>
  <si>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</si>
  <si>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</si>
  <si>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</si>
  <si>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</si>
  <si>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</si>
  <si>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</si>
  <si>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</si>
  <si>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</si>
  <si>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</si>
  <si>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</si>
  <si>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</si>
  <si>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</si>
  <si>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</si>
  <si>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</si>
  <si>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</si>
  <si>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</si>
  <si>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</si>
  <si>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</si>
  <si>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</si>
  <si>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</si>
  <si>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</si>
  <si>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</si>
  <si>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</si>
  <si>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</si>
  <si>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</si>
  <si>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</si>
  <si>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</si>
  <si>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</si>
  <si>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</si>
  <si>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</si>
  <si>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</si>
  <si>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</si>
  <si>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</si>
  <si>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</si>
  <si>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</si>
  <si>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</si>
  <si>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</si>
  <si>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</si>
  <si>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</si>
  <si>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</si>
  <si>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</si>
  <si>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</si>
  <si>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</si>
  <si>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</si>
  <si>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</si>
  <si>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</si>
  <si>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</si>
  <si>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</si>
  <si>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</si>
  <si>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</si>
  <si>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</si>
  <si>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</si>
  <si>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</si>
  <si>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</si>
  <si>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</si>
  <si>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</si>
  <si>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</si>
  <si>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</si>
  <si>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</si>
  <si>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</si>
  <si>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</si>
  <si>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</si>
  <si>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</si>
  <si>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</si>
  <si>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</si>
  <si>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</si>
  <si>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</si>
  <si>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</si>
  <si>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</si>
  <si>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</si>
  <si>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</si>
  <si>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</si>
  <si>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</si>
  <si>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</si>
  <si>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</si>
  <si>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</si>
  <si>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</si>
  <si>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</si>
  <si>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</si>
  <si>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</si>
  <si>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</si>
  <si>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</si>
  <si>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</si>
  <si>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</si>
  <si>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</si>
  <si>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</si>
  <si>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</si>
  <si>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</si>
  <si>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</si>
  <si>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</si>
  <si>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</si>
  <si>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</si>
  <si>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</si>
  <si>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</si>
  <si>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</si>
  <si>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</si>
  <si>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</si>
  <si>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</si>
  <si>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</si>
  <si>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</si>
  <si>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</si>
  <si>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</si>
  <si>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</si>
  <si>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</si>
  <si>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</si>
  <si>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</si>
  <si>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</si>
  <si>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</si>
  <si>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</si>
  <si>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</si>
  <si>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</si>
  <si>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</si>
  <si>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</si>
  <si>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</si>
  <si>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</si>
  <si>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</si>
  <si>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</si>
  <si>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</si>
  <si>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</si>
  <si>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</si>
  <si>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</si>
  <si>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</si>
  <si>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</si>
  <si>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</si>
  <si>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</si>
  <si>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</si>
  <si>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</si>
  <si>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</si>
  <si>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</si>
  <si>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</si>
  <si>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</si>
  <si>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</si>
  <si>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</si>
  <si>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</si>
  <si>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</si>
  <si>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</si>
  <si>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</si>
  <si>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</si>
  <si>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</si>
  <si>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</si>
  <si>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</si>
  <si>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</si>
  <si>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</si>
  <si>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</si>
  <si>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</si>
  <si>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</si>
  <si>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</si>
  <si>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</si>
  <si>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</si>
  <si>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</si>
  <si>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</si>
  <si>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</si>
  <si>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</si>
  <si>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</si>
  <si>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</si>
  <si>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</si>
  <si>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</si>
  <si>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</si>
  <si>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</si>
  <si>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</si>
  <si>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</si>
  <si>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</si>
  <si>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</si>
  <si>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</si>
  <si>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</si>
  <si>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</si>
  <si>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</si>
  <si>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</si>
  <si>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</si>
  <si>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</si>
  <si>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</si>
  <si>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</si>
  <si>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</si>
  <si>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</si>
  <si>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</si>
  <si>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</si>
  <si>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</si>
  <si>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</si>
  <si>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</si>
  <si>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</si>
  <si>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</si>
  <si>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</si>
  <si>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</si>
  <si>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</si>
  <si>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</si>
  <si>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</si>
  <si>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</si>
  <si>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</si>
  <si>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</si>
  <si>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</si>
  <si>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</si>
  <si>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</si>
  <si>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</si>
  <si>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</si>
  <si>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</si>
  <si>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</si>
  <si>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</si>
  <si>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</si>
  <si>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</si>
  <si>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</si>
  <si>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</si>
  <si>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</si>
  <si>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</si>
  <si>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</si>
  <si>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</si>
  <si>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</si>
  <si>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</si>
  <si>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</si>
  <si>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</si>
  <si>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</si>
  <si>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</si>
  <si>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</si>
  <si>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</si>
  <si>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</si>
  <si>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</si>
  <si>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</si>
  <si>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</si>
  <si>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</si>
  <si>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</si>
  <si>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</si>
  <si>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</si>
  <si>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</si>
  <si>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</si>
  <si>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</si>
  <si>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</si>
  <si>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</si>
  <si>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</si>
  <si>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</si>
  <si>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</si>
  <si>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</si>
  <si>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</si>
  <si>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</si>
  <si>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</si>
  <si>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</si>
  <si>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</si>
  <si>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</si>
  <si>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</si>
  <si>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</si>
  <si>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</si>
  <si>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</si>
  <si>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</si>
  <si>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</si>
  <si>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</si>
  <si>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</si>
  <si>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</si>
  <si>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</si>
  <si>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</si>
  <si>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</si>
  <si>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</si>
  <si>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</si>
  <si>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</si>
  <si>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</si>
  <si>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</si>
  <si>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</si>
  <si>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</si>
  <si>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</si>
  <si>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</si>
  <si>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</si>
  <si>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</si>
  <si>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</si>
  <si>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</si>
  <si>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</si>
  <si>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</si>
  <si>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</si>
  <si>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</si>
  <si>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</si>
  <si>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</si>
  <si>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</si>
  <si>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</si>
  <si>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</si>
  <si>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</si>
  <si>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</si>
  <si>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</si>
  <si>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</si>
  <si>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</si>
  <si>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</si>
  <si>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</si>
  <si>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</si>
  <si>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</si>
  <si>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</si>
  <si>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</si>
  <si>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</si>
  <si>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</si>
  <si>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</si>
  <si>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</si>
  <si>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</si>
  <si>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</si>
  <si>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</si>
  <si>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</si>
  <si>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</si>
  <si>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</si>
  <si>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</si>
  <si>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</si>
  <si>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</si>
  <si>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</si>
  <si>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</si>
  <si>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</si>
  <si>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</si>
  <si>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</si>
  <si>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</si>
  <si>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</si>
  <si>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</si>
  <si>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</si>
  <si>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</si>
  <si>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</si>
  <si>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</si>
  <si>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</si>
  <si>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</si>
  <si>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</si>
  <si>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</si>
  <si>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</si>
  <si>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</si>
  <si>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</si>
  <si>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</si>
  <si>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</si>
  <si>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</si>
  <si>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</si>
  <si>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</si>
  <si>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</si>
  <si>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</si>
  <si>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</si>
  <si>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</si>
  <si>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</si>
  <si>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</si>
  <si>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</si>
  <si>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</si>
  <si>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</si>
  <si>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</si>
  <si>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</si>
  <si>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</si>
  <si>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</si>
  <si>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</si>
  <si>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</si>
  <si>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</si>
  <si>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</si>
  <si>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</si>
  <si>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</si>
  <si>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</si>
  <si>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</si>
  <si>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</si>
  <si>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</si>
  <si>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</si>
  <si>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</si>
  <si>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</si>
  <si>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</si>
  <si>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</si>
  <si>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</si>
  <si>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</si>
  <si>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</si>
  <si>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</si>
  <si>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</si>
  <si>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</si>
  <si>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</si>
  <si>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</si>
  <si>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</si>
  <si>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</si>
  <si>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</si>
  <si>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</si>
  <si>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</si>
  <si>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</si>
  <si>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</si>
  <si>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</si>
  <si>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</si>
  <si>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</si>
  <si>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</si>
  <si>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</si>
  <si>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</si>
  <si>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</si>
  <si>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</si>
  <si>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</si>
  <si>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</si>
  <si>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</si>
  <si>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</si>
  <si>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</si>
  <si>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</si>
  <si>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</si>
  <si>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</si>
  <si>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</si>
  <si>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</si>
  <si>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</si>
  <si>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</si>
  <si>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</si>
  <si>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</si>
  <si>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</si>
  <si>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</si>
  <si>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</si>
  <si>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</si>
  <si>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</si>
  <si>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</si>
  <si>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</si>
  <si>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</si>
  <si>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</si>
  <si>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</si>
  <si>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</si>
  <si>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</si>
  <si>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</si>
  <si>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</si>
  <si>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</si>
  <si>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</si>
  <si>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</si>
  <si>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</si>
  <si>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</si>
  <si>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</si>
  <si>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</si>
  <si>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</si>
  <si>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</si>
  <si>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</si>
  <si>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</si>
  <si>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</si>
  <si>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</si>
  <si>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</si>
  <si>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</si>
  <si>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</si>
  <si>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</si>
  <si>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</si>
  <si>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</si>
  <si>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</si>
  <si>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</si>
  <si>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</si>
  <si>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</si>
  <si>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</si>
  <si>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</si>
  <si>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</si>
  <si>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</si>
  <si>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</si>
  <si>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</si>
  <si>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</si>
  <si>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</si>
  <si>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</si>
  <si>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</si>
  <si>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</si>
  <si>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</si>
  <si>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</si>
  <si>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</si>
  <si>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</si>
  <si>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</si>
  <si>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</si>
  <si>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</si>
  <si>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</si>
  <si>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</si>
  <si>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</si>
  <si>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</si>
  <si>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</si>
  <si>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</si>
  <si>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</si>
  <si>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</si>
  <si>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</si>
  <si>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</si>
  <si>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</si>
  <si>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</si>
  <si>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</si>
  <si>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</si>
  <si>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</si>
  <si>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</si>
  <si>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</si>
  <si>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</si>
  <si>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</si>
  <si>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</si>
  <si>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</si>
  <si>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</si>
  <si>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</si>
  <si>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</si>
  <si>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</si>
  <si>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</si>
  <si>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</si>
  <si>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</si>
  <si>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</si>
  <si>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</si>
  <si>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</si>
  <si>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</si>
  <si>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</si>
  <si>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</si>
  <si>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</si>
  <si>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</si>
  <si>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</si>
  <si>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</si>
  <si>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</si>
  <si>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</si>
  <si>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</si>
  <si>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</si>
  <si>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</si>
  <si>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</si>
  <si>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</si>
  <si>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</si>
  <si>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</si>
  <si>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</si>
  <si>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</si>
  <si>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</si>
  <si>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</si>
  <si>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</si>
  <si>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</si>
  <si>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</si>
  <si>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</si>
  <si>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</si>
  <si>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</si>
  <si>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</si>
  <si>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</si>
  <si>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</si>
  <si>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</si>
  <si>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</si>
  <si>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</si>
  <si>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</si>
  <si>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</si>
  <si>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</si>
  <si>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</si>
  <si>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</si>
  <si>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</si>
  <si>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</si>
  <si>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</si>
  <si>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</si>
  <si>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</si>
  <si>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</si>
  <si>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</si>
  <si>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</si>
  <si>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</si>
  <si>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</si>
  <si>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</si>
  <si>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</si>
  <si>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</si>
  <si>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</si>
  <si>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</si>
  <si>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</si>
  <si>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</si>
  <si>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</si>
  <si>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</si>
  <si>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</si>
  <si>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</si>
  <si>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</si>
  <si>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</si>
  <si>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</si>
  <si>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</si>
  <si>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</si>
  <si>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</si>
  <si>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</si>
  <si>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</si>
  <si>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</si>
  <si>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</si>
  <si>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</si>
  <si>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</si>
  <si>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</si>
  <si>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</si>
  <si>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</si>
  <si>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</si>
  <si>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</si>
  <si>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</si>
  <si>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</si>
  <si>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</si>
  <si>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</si>
  <si>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</si>
  <si>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</si>
  <si>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</si>
  <si>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</si>
  <si>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</si>
  <si>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</si>
  <si>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</si>
  <si>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</si>
  <si>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</si>
  <si>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</si>
  <si>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</si>
  <si>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</si>
  <si>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</si>
  <si>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</si>
  <si>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</si>
  <si>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</si>
  <si>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</si>
  <si>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</si>
  <si>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</si>
  <si>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</si>
  <si>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</si>
  <si>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</si>
  <si>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</si>
  <si>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</si>
  <si>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</si>
  <si>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</si>
  <si>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</si>
  <si>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</si>
  <si>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</si>
  <si>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</si>
  <si>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</si>
  <si>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</si>
  <si>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</si>
  <si>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</si>
  <si>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</si>
  <si>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</si>
  <si>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</si>
  <si>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</si>
  <si>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</si>
  <si>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</si>
  <si>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</si>
  <si>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</si>
  <si>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</si>
  <si>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</si>
  <si>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</si>
  <si>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</si>
  <si>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</si>
  <si>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</si>
  <si>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</si>
  <si>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</si>
  <si>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</si>
  <si>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</si>
  <si>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</si>
  <si>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</si>
  <si>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</si>
  <si>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</si>
  <si>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</si>
  <si>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</si>
  <si>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</si>
  <si>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</si>
  <si>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</si>
  <si>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</si>
  <si>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</si>
  <si>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</si>
  <si>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</si>
  <si>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</si>
  <si>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</si>
  <si>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</si>
  <si>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</si>
  <si>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</si>
  <si>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</si>
  <si>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</si>
  <si>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</si>
  <si>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</si>
  <si>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</si>
  <si>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</si>
  <si>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</si>
  <si>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</si>
  <si>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</si>
  <si>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</si>
  <si>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</si>
  <si>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</si>
  <si>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</si>
  <si>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</si>
  <si>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</si>
  <si>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</si>
  <si>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</si>
  <si>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</si>
  <si>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</si>
  <si>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</si>
  <si>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</si>
  <si>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</si>
  <si>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</si>
  <si>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</si>
  <si>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</si>
  <si>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</si>
  <si>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</si>
  <si>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</si>
  <si>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</si>
  <si>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</si>
  <si>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</si>
  <si>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</si>
  <si>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</si>
  <si>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</si>
  <si>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</si>
  <si>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</si>
  <si>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</si>
  <si>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</si>
  <si>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</si>
  <si>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</si>
  <si>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</si>
  <si>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</si>
  <si>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</si>
  <si>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</si>
  <si>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</si>
  <si>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</si>
  <si>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</si>
  <si>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</si>
  <si>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</si>
  <si>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</si>
  <si>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</si>
  <si>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</si>
  <si>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</si>
  <si>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</si>
  <si>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</si>
  <si>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</si>
  <si>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</si>
  <si>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</si>
  <si>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</si>
  <si>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</si>
  <si>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</si>
  <si>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</si>
  <si>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</si>
  <si>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</si>
  <si>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</si>
  <si>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</si>
  <si>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</si>
  <si>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</si>
  <si>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</si>
  <si>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</si>
  <si>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</si>
  <si>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</si>
  <si>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</si>
  <si>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</si>
  <si>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</si>
  <si>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</si>
  <si>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</si>
  <si>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</si>
  <si>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</si>
  <si>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</si>
  <si>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</si>
  <si>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</si>
  <si>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</si>
  <si>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</si>
  <si>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</si>
  <si>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</si>
  <si>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</si>
  <si>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</si>
  <si>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</si>
  <si>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</si>
  <si>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</si>
  <si>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</si>
  <si>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</si>
  <si>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</si>
  <si>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</si>
  <si>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</si>
  <si>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</si>
  <si>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</si>
  <si>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</si>
  <si>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</si>
  <si>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</si>
  <si>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</si>
  <si>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</si>
  <si>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</si>
  <si>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</si>
  <si>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</si>
  <si>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</si>
  <si>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</si>
  <si>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</si>
  <si>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</si>
  <si>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</si>
  <si>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</si>
  <si>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</si>
  <si>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</si>
  <si>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</si>
  <si>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</si>
  <si>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</si>
  <si>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</si>
  <si>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</si>
  <si>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</si>
  <si>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</si>
  <si>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</si>
  <si>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</si>
  <si>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</si>
  <si>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</si>
  <si>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</si>
  <si>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</si>
  <si>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</si>
  <si>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</si>
  <si>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</si>
  <si>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</si>
  <si>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</si>
  <si>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</si>
  <si>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</si>
  <si>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</si>
  <si>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</si>
  <si>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</si>
  <si>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</si>
  <si>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</si>
  <si>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</si>
  <si>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</si>
  <si>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</si>
  <si>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</si>
  <si>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</si>
  <si>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</si>
  <si>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</si>
  <si>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</si>
  <si>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</si>
  <si>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</si>
  <si>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</si>
  <si>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</si>
  <si>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</si>
  <si>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</si>
  <si>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</si>
  <si>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</si>
  <si>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</si>
  <si>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</si>
  <si>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</si>
  <si>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</si>
  <si>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</si>
  <si>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</si>
  <si>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</si>
  <si>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</si>
  <si>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</si>
  <si>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</si>
  <si>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</si>
  <si>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</si>
  <si>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</si>
  <si>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</si>
  <si>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</si>
  <si>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</si>
  <si>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</si>
  <si>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</si>
  <si>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</si>
  <si>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</si>
  <si>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</si>
  <si>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</si>
  <si>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</si>
  <si>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</si>
  <si>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</si>
  <si>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</si>
  <si>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</si>
  <si>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</si>
  <si>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</si>
  <si>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</si>
  <si>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</si>
  <si>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</si>
  <si>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</si>
  <si>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</si>
  <si>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</si>
  <si>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</si>
  <si>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</si>
  <si>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</si>
  <si>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</si>
  <si>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</si>
  <si>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</si>
  <si>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</si>
  <si>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</si>
  <si>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</si>
  <si>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</si>
  <si>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</si>
  <si>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</si>
  <si>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</si>
  <si>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</si>
  <si>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</si>
  <si>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</si>
  <si>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</si>
  <si>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</si>
  <si>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</si>
  <si>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</si>
  <si>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</si>
  <si>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</si>
  <si>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</si>
  <si>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</si>
  <si>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</si>
  <si>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</si>
  <si>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</si>
  <si>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</si>
  <si>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</si>
  <si>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</si>
  <si>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</si>
  <si>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</si>
  <si>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</si>
  <si>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</si>
  <si>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</si>
  <si>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</si>
  <si>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</si>
  <si>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</si>
  <si>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</si>
  <si>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</si>
  <si>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</si>
  <si>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</si>
  <si>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</si>
  <si>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</si>
  <si>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</si>
  <si>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</si>
  <si>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</si>
  <si>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</si>
  <si>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</si>
  <si>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</si>
  <si>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</si>
  <si>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</si>
  <si>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</si>
  <si>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</si>
  <si>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</si>
  <si>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</si>
  <si>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</si>
  <si>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</si>
  <si>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</si>
  <si>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</si>
  <si>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</si>
  <si>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</si>
  <si>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</si>
  <si>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</si>
  <si>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</si>
  <si>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</si>
  <si>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</si>
  <si>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</si>
  <si>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</si>
  <si>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</si>
  <si>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</si>
  <si>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</si>
  <si>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</si>
  <si>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</si>
  <si>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</si>
  <si>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</si>
  <si>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</si>
  <si>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</si>
  <si>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</si>
  <si>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</si>
  <si>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</si>
  <si>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</si>
  <si>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</si>
  <si>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</si>
  <si>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</si>
  <si>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</si>
  <si>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</si>
  <si>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</si>
  <si>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</si>
  <si>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</si>
  <si>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</si>
  <si>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</si>
  <si>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</si>
  <si>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</si>
  <si>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</si>
  <si>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</si>
  <si>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</si>
  <si>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</si>
  <si>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</si>
  <si>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</si>
  <si>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</si>
  <si>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</si>
  <si>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</si>
  <si>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</si>
  <si>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</si>
  <si>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</si>
  <si>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</si>
  <si>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</si>
  <si>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</si>
  <si>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</si>
  <si>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</si>
  <si>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</si>
  <si>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</si>
  <si>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</si>
  <si>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</si>
  <si>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</si>
  <si>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</si>
  <si>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</si>
  <si>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</si>
  <si>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</si>
  <si>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</si>
  <si>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</si>
  <si>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</si>
  <si>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</si>
  <si>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</si>
  <si>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</si>
  <si>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</si>
  <si>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</si>
  <si>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</si>
  <si>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</si>
  <si>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</si>
  <si>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</si>
  <si>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</si>
  <si>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</si>
  <si>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</si>
  <si>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</si>
  <si>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</si>
  <si>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</si>
  <si>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</si>
  <si>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</si>
  <si>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</si>
  <si>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</si>
  <si>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</si>
  <si>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</si>
  <si>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</si>
  <si>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</si>
  <si>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</si>
  <si>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</si>
  <si>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</si>
  <si>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</si>
  <si>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</si>
  <si>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</si>
  <si>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</si>
  <si>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</si>
  <si>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</si>
  <si>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</si>
  <si>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</si>
  <si>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</si>
  <si>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</si>
  <si>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</si>
  <si>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</si>
  <si>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</si>
  <si>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</si>
  <si>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</si>
  <si>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</si>
  <si>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</si>
  <si>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</si>
  <si>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</si>
  <si>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</si>
  <si>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</si>
  <si>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</si>
  <si>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</si>
  <si>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</si>
  <si>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</si>
  <si>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</si>
  <si>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</si>
  <si>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</si>
  <si>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</si>
  <si>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</si>
  <si>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</si>
  <si>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</si>
  <si>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</si>
  <si>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</si>
  <si>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</si>
  <si>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</si>
  <si>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</si>
  <si>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</si>
  <si>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</si>
  <si>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</si>
  <si>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</si>
  <si>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</si>
  <si>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</si>
  <si>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</si>
  <si>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</si>
  <si>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</si>
  <si>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</si>
  <si>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</si>
  <si>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</si>
  <si>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</si>
  <si>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</si>
  <si>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</si>
  <si>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</si>
  <si>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</si>
  <si>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</si>
  <si>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</si>
  <si>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</si>
  <si>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</si>
  <si>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</si>
  <si>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</si>
  <si>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</si>
  <si>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</si>
  <si>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</si>
  <si>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</si>
  <si>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</si>
  <si>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</si>
  <si>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</si>
  <si>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</si>
  <si>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</si>
  <si>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</si>
  <si>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</si>
  <si>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</si>
  <si>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</si>
  <si>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</si>
  <si>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</si>
  <si>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</si>
  <si>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</si>
  <si>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</si>
  <si>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</si>
  <si>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</si>
  <si>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</si>
  <si>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</si>
  <si>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</si>
  <si>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</si>
  <si>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</si>
  <si>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</si>
  <si>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</si>
  <si>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</si>
  <si>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</si>
  <si>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</si>
  <si>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</si>
  <si>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</si>
  <si>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</si>
  <si>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</si>
  <si>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</si>
  <si>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</si>
  <si>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</si>
  <si>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</si>
  <si>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</si>
  <si>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</si>
  <si>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</si>
  <si>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</si>
  <si>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</si>
  <si>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</si>
  <si>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</si>
  <si>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</si>
  <si>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</si>
  <si>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</si>
  <si>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</si>
  <si>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</si>
  <si>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</si>
  <si>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</si>
  <si>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</si>
  <si>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</si>
  <si>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</si>
  <si>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</si>
  <si>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</si>
  <si>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</si>
  <si>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</si>
  <si>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</si>
  <si>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</si>
  <si>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</si>
  <si>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</si>
  <si>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</si>
  <si>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</si>
  <si>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</si>
  <si>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</si>
  <si>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</si>
  <si>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</si>
  <si>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</si>
  <si>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</si>
  <si>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</si>
  <si>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</si>
  <si>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</si>
  <si>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</si>
  <si>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</si>
  <si>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</si>
  <si>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</si>
  <si>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</si>
  <si>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</si>
  <si>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</si>
  <si>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</si>
  <si>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</si>
  <si>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</si>
  <si>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</si>
  <si>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</si>
  <si>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</si>
  <si>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</si>
  <si>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</si>
  <si>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</si>
  <si>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</si>
  <si>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</si>
  <si>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</si>
  <si>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</si>
  <si>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</si>
  <si>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</si>
  <si>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</si>
  <si>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</si>
  <si>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</si>
  <si>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</si>
  <si>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</si>
  <si>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</si>
  <si>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</si>
  <si>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</si>
  <si>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</si>
  <si>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</si>
  <si>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</si>
  <si>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</si>
  <si>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</si>
  <si>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</si>
  <si>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</si>
  <si>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</si>
  <si>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</si>
  <si>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</si>
  <si>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</si>
  <si>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</si>
  <si>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</si>
  <si>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</si>
  <si>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</si>
  <si>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</si>
  <si>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</si>
  <si>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</si>
  <si>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</si>
  <si>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</si>
  <si>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</si>
  <si>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</si>
  <si>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</si>
  <si>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</si>
  <si>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</si>
  <si>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</si>
  <si>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</si>
  <si>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</si>
  <si>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</si>
  <si>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</si>
  <si>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</si>
  <si>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</si>
  <si>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</si>
  <si>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</si>
  <si>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</si>
  <si>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</si>
  <si>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</si>
  <si>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</si>
  <si>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</si>
  <si>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</si>
  <si>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</si>
  <si>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</si>
  <si>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</si>
  <si>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</si>
  <si>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</si>
  <si>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</si>
  <si>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</si>
  <si>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</si>
  <si>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</si>
  <si>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</si>
  <si>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</si>
  <si>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</si>
  <si>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</si>
  <si>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</si>
  <si>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</si>
  <si>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</si>
  <si>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</si>
  <si>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</si>
  <si>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</si>
  <si>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</si>
  <si>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</si>
  <si>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</si>
  <si>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</si>
  <si>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</si>
  <si>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</si>
  <si>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</si>
  <si>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</si>
  <si>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</si>
  <si>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</si>
  <si>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</si>
  <si>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</si>
  <si>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</si>
  <si>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</si>
  <si>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</si>
  <si>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</si>
  <si>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</si>
  <si>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</si>
  <si>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</si>
  <si>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</si>
  <si>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</si>
  <si>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</si>
  <si>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</si>
  <si>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</si>
  <si>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</si>
  <si>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</si>
  <si>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</si>
  <si>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</si>
  <si>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</si>
  <si>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</si>
  <si>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</si>
  <si>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</si>
  <si>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</si>
  <si>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</si>
  <si>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</si>
  <si>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</si>
  <si>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</si>
  <si>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</si>
  <si>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</si>
  <si>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</si>
  <si>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</si>
  <si>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</si>
  <si>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</si>
  <si>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</si>
  <si>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</si>
  <si>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</si>
  <si>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</si>
  <si>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</si>
  <si>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</si>
  <si>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</si>
  <si>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</si>
  <si>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</si>
  <si>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</si>
  <si>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</si>
  <si>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</si>
  <si>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</si>
  <si>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</si>
  <si>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</si>
  <si>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</si>
  <si>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</si>
  <si>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</si>
  <si>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</si>
  <si>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</si>
  <si>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</si>
  <si>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</si>
  <si>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</si>
  <si>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</si>
  <si>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</si>
  <si>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</si>
  <si>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</si>
  <si>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</si>
  <si>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</si>
  <si>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</si>
  <si>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</si>
  <si>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</si>
  <si>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</si>
  <si>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</si>
  <si>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</si>
  <si>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</si>
  <si>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</si>
  <si>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</si>
  <si>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</si>
  <si>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</si>
  <si>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</si>
  <si>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</si>
  <si>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</si>
  <si>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</si>
  <si>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</si>
  <si>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</si>
  <si>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</si>
  <si>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</si>
  <si>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</si>
  <si>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</si>
  <si>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</si>
  <si>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</si>
  <si>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</si>
  <si>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</si>
  <si>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</si>
  <si>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</si>
  <si>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</si>
  <si>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</si>
  <si>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</si>
  <si>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</si>
  <si>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</si>
  <si>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</si>
  <si>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</si>
  <si>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</si>
  <si>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</si>
  <si>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</si>
  <si>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</si>
  <si>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</si>
  <si>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</si>
  <si>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</si>
  <si>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</si>
  <si>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</si>
  <si>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</si>
  <si>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</si>
  <si>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</si>
  <si>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</si>
  <si>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</si>
  <si>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</si>
  <si>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</si>
  <si>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</si>
  <si>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</si>
  <si>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</si>
  <si>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</si>
  <si>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</si>
  <si>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</si>
  <si>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</si>
  <si>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</si>
  <si>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</si>
  <si>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</si>
  <si>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</si>
  <si>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</si>
  <si>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</si>
  <si>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</si>
  <si>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</si>
  <si>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</si>
  <si>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</si>
  <si>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</si>
  <si>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</si>
  <si>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</si>
  <si>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</si>
  <si>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</si>
  <si>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</si>
  <si>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</si>
  <si>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</si>
  <si>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</si>
  <si>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</si>
  <si>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</si>
  <si>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</si>
  <si>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</si>
  <si>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</si>
  <si>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</si>
  <si>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</si>
  <si>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</si>
  <si>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</si>
  <si>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</si>
  <si>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</si>
  <si>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</si>
  <si>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</si>
  <si>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</si>
  <si>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</si>
  <si>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</si>
  <si>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</si>
  <si>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</si>
  <si>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</si>
  <si>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</si>
  <si>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</si>
  <si>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</si>
  <si>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</si>
  <si>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</si>
  <si>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</si>
  <si>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</si>
  <si>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</si>
  <si>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</si>
  <si>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</si>
  <si>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</si>
  <si>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</si>
  <si>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</si>
  <si>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</si>
  <si>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</si>
  <si>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</si>
  <si>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</si>
  <si>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</si>
  <si>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</si>
  <si>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</si>
  <si>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</si>
  <si>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</si>
  <si>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</si>
  <si>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</si>
  <si>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</si>
  <si>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</si>
  <si>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</si>
  <si>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</si>
  <si>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</si>
  <si>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</si>
  <si>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</si>
  <si>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</si>
  <si>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</si>
  <si>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</si>
  <si>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</si>
  <si>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</si>
  <si>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</si>
  <si>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</si>
  <si>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</si>
  <si>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</si>
  <si>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</si>
  <si>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</si>
  <si>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</si>
  <si>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</si>
  <si>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</si>
  <si>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</si>
  <si>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</si>
  <si>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</si>
  <si>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</si>
  <si>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</si>
  <si>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</si>
  <si>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</si>
  <si>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</si>
  <si>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</si>
  <si>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</si>
  <si>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</si>
  <si>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</si>
  <si>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</si>
  <si>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</si>
  <si>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</si>
  <si>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</si>
  <si>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</si>
  <si>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</si>
  <si>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</si>
  <si>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</si>
  <si>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</si>
  <si>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</si>
  <si>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</si>
  <si>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</si>
  <si>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</si>
  <si>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</si>
  <si>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</si>
  <si>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</si>
  <si>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</si>
  <si>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</si>
  <si>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</si>
  <si>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</si>
  <si>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</si>
  <si>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</si>
  <si>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</si>
  <si>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</si>
  <si>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</si>
  <si>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</si>
  <si>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</si>
  <si>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</si>
  <si>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</si>
  <si>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</si>
  <si>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</si>
  <si>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</si>
  <si>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</si>
  <si>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</si>
  <si>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</si>
  <si>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</si>
  <si>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</si>
  <si>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</si>
  <si>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</si>
  <si>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</si>
  <si>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</si>
  <si>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</si>
  <si>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</si>
  <si>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</si>
  <si>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</si>
  <si>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</si>
  <si>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</si>
  <si>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</si>
  <si>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</si>
  <si>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</si>
  <si>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</si>
  <si>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</si>
  <si>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</si>
  <si>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</si>
  <si>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</si>
  <si>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</si>
  <si>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</si>
  <si>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</si>
  <si>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</si>
  <si>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</si>
  <si>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</si>
  <si>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</si>
  <si>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</si>
  <si>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</si>
  <si>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</si>
  <si>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</si>
  <si>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</si>
  <si>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</si>
  <si>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</si>
  <si>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</si>
  <si>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</si>
  <si>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</si>
  <si>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</si>
  <si>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</si>
  <si>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</si>
  <si>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</si>
  <si>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</si>
  <si>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</si>
  <si>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</si>
  <si>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</si>
  <si>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</si>
  <si>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</si>
  <si>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</si>
  <si>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</si>
  <si>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</si>
  <si>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</si>
  <si>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</si>
  <si>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</si>
  <si>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</si>
  <si>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</si>
  <si>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</si>
  <si>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</si>
  <si>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</si>
  <si>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</si>
  <si>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</si>
  <si>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</si>
  <si>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</si>
  <si>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</si>
  <si>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</si>
  <si>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</si>
  <si>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</si>
  <si>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</si>
  <si>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</si>
  <si>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</si>
  <si>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</si>
  <si>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</si>
  <si>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</si>
  <si>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</si>
  <si>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</si>
  <si>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</si>
  <si>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</si>
  <si>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</si>
  <si>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</si>
  <si>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</si>
  <si>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</si>
  <si>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</si>
  <si>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</si>
  <si>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</si>
  <si>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</si>
  <si>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</si>
  <si>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</si>
  <si>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</si>
  <si>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</si>
  <si>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</si>
  <si>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</si>
  <si>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</si>
  <si>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</si>
  <si>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</si>
  <si>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</si>
  <si>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</si>
  <si>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</si>
  <si>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</si>
  <si>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</si>
  <si>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</si>
  <si>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</si>
  <si>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</si>
  <si>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</si>
  <si>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</si>
  <si>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</si>
  <si>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</si>
  <si>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</si>
  <si>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</si>
  <si>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</si>
  <si>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</si>
  <si>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</si>
  <si>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</si>
  <si>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</si>
  <si>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</si>
  <si>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</si>
  <si>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</si>
  <si>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</si>
  <si>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</si>
  <si>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</si>
  <si>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</si>
  <si>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</si>
  <si>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</si>
  <si>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</si>
  <si>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</si>
  <si>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</si>
  <si>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</si>
  <si>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</si>
  <si>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</si>
  <si>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</si>
  <si>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</si>
  <si>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</si>
  <si>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</si>
  <si>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</si>
  <si>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</si>
  <si>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</si>
  <si>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</si>
  <si>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</si>
  <si>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</si>
  <si>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</si>
  <si>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</si>
  <si>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</si>
  <si>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</si>
  <si>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</si>
  <si>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</si>
  <si>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</si>
  <si>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</si>
  <si>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</si>
  <si>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</si>
  <si>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</si>
  <si>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</si>
  <si>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</si>
  <si>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</si>
  <si>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</si>
  <si>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</si>
  <si>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</si>
  <si>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</si>
  <si>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</si>
  <si>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</si>
  <si>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</si>
  <si>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</si>
  <si>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</si>
  <si>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</si>
  <si>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</si>
  <si>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</si>
  <si>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</si>
  <si>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</si>
  <si>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</si>
  <si>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</si>
  <si>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</si>
  <si>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</si>
  <si>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</si>
  <si>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</si>
  <si>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</si>
  <si>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</si>
  <si>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</si>
  <si>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</si>
  <si>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</si>
  <si>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</si>
  <si>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</si>
  <si>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</si>
  <si>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</si>
  <si>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</si>
  <si>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</si>
  <si>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</si>
  <si>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</si>
  <si>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</si>
  <si>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</si>
  <si>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</si>
  <si>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</si>
  <si>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</si>
  <si>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</si>
  <si>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</si>
  <si>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</si>
  <si>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</si>
  <si>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</si>
  <si>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</si>
  <si>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</si>
  <si>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</si>
  <si>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</si>
  <si>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</si>
  <si>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</si>
  <si>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</si>
  <si>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</si>
  <si>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</si>
  <si>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</si>
  <si>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</si>
  <si>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</si>
  <si>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</si>
  <si>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</si>
  <si>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</si>
  <si>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</si>
  <si>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</si>
  <si>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</si>
  <si>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</si>
  <si>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</si>
  <si>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</si>
  <si>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</si>
  <si>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</si>
  <si>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</si>
  <si>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</si>
  <si>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</si>
  <si>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</si>
  <si>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</si>
  <si>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</si>
  <si>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</si>
  <si>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</si>
  <si>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</si>
  <si>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</si>
  <si>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</si>
  <si>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</si>
  <si>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</si>
  <si>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</si>
  <si>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</si>
  <si>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</si>
  <si>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</si>
  <si>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</si>
  <si>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</si>
  <si>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</si>
  <si>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</si>
  <si>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</si>
  <si>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</si>
  <si>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</si>
  <si>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</si>
  <si>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</si>
  <si>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</si>
  <si>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</si>
  <si>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</si>
  <si>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</si>
  <si>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</si>
  <si>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</si>
  <si>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</si>
  <si>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</si>
  <si>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</si>
  <si>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</si>
  <si>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</si>
  <si>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</si>
  <si>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</si>
  <si>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</si>
  <si>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</si>
  <si>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</si>
  <si>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</si>
  <si>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</si>
  <si>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</si>
  <si>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</si>
  <si>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</si>
  <si>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</si>
  <si>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</si>
  <si>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</si>
  <si>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</si>
  <si>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</si>
  <si>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</si>
  <si>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</si>
  <si>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</si>
  <si>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</si>
  <si>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</si>
  <si>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</si>
  <si>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</si>
  <si>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</si>
  <si>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</si>
  <si>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</si>
  <si>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</si>
  <si>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</si>
  <si>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</si>
  <si>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</si>
  <si>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</si>
  <si>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</si>
  <si>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</si>
  <si>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</si>
  <si>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</si>
  <si>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</si>
  <si>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</si>
  <si>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</si>
  <si>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</si>
  <si>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</si>
  <si>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</si>
  <si>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</si>
  <si>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</si>
  <si>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</si>
  <si>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</si>
  <si>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</si>
  <si>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</si>
  <si>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</si>
  <si>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</si>
  <si>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</si>
  <si>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</si>
  <si>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</si>
  <si>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</si>
  <si>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</si>
  <si>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</si>
  <si>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</si>
  <si>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</si>
  <si>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</si>
  <si>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</si>
  <si>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</si>
  <si>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</si>
  <si>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</si>
  <si>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</si>
  <si>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</si>
  <si>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</si>
  <si>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</si>
  <si>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</si>
  <si>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</si>
  <si>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</si>
  <si>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</si>
  <si>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</si>
  <si>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</si>
  <si>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</si>
  <si>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</si>
  <si>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</si>
  <si>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</si>
  <si>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</si>
  <si>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</si>
  <si>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</si>
  <si>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</si>
  <si>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</si>
  <si>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</si>
  <si>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</si>
  <si>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</si>
  <si>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</si>
  <si>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</si>
  <si>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</si>
  <si>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</si>
  <si>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</si>
  <si>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</si>
  <si>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</si>
  <si>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</si>
  <si>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</si>
  <si>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</si>
  <si>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</si>
  <si>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</si>
  <si>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</si>
  <si>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</si>
  <si>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</si>
  <si>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</si>
  <si>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</si>
  <si>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</si>
  <si>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</si>
  <si>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</si>
  <si>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</si>
  <si>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</si>
  <si>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</si>
  <si>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</si>
  <si>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</si>
  <si>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</si>
  <si>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</si>
  <si>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</si>
  <si>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</si>
  <si>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</si>
  <si>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</si>
  <si>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</si>
  <si>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</si>
  <si>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</si>
  <si>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</si>
  <si>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</si>
  <si>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</si>
  <si>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</si>
  <si>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</si>
  <si>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</si>
  <si>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</si>
  <si>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</si>
  <si>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</si>
  <si>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</si>
  <si>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</si>
  <si>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</si>
  <si>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</si>
  <si>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</si>
  <si>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</si>
  <si>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</si>
  <si>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</si>
  <si>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</si>
  <si>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</si>
  <si>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</si>
  <si>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</si>
  <si>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</si>
  <si>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</si>
  <si>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</si>
  <si>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</si>
  <si>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</si>
  <si>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</si>
  <si>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</si>
  <si>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</si>
  <si>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</si>
  <si>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</si>
  <si>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</si>
  <si>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</si>
  <si>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</si>
  <si>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</si>
  <si>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</si>
  <si>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</si>
  <si>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</si>
  <si>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</si>
  <si>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</si>
  <si>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</si>
  <si>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</si>
  <si>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</si>
  <si>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</si>
  <si>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</si>
  <si>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</si>
  <si>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</si>
  <si>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</si>
  <si>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</si>
  <si>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</si>
  <si>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</si>
  <si>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</si>
  <si>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</si>
  <si>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</si>
  <si>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</si>
  <si>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</si>
  <si>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</si>
  <si>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</si>
  <si>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</si>
  <si>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</si>
  <si>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</si>
  <si>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</si>
  <si>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</si>
  <si>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</si>
  <si>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</si>
  <si>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</si>
  <si>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</si>
  <si>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</si>
  <si>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</si>
  <si>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</si>
  <si>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</si>
  <si>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</si>
  <si>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</si>
  <si>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</si>
  <si>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</si>
  <si>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</si>
  <si>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</si>
  <si>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</si>
  <si>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</si>
  <si>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</si>
  <si>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</si>
  <si>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</si>
  <si>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</si>
  <si>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</si>
  <si>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</si>
  <si>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</si>
  <si>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</si>
  <si>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</si>
  <si>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</si>
  <si>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</si>
  <si>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</si>
  <si>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</si>
  <si>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</si>
  <si>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</si>
  <si>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</si>
  <si>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</si>
  <si>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</si>
  <si>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</si>
  <si>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</si>
  <si>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</si>
  <si>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</si>
  <si>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</si>
  <si>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</si>
  <si>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</si>
  <si>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</si>
  <si>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</si>
  <si>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</si>
  <si>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</si>
  <si>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</si>
  <si>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</si>
  <si>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</si>
  <si>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</si>
  <si>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</si>
  <si>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</si>
  <si>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</si>
  <si>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</si>
  <si>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</si>
  <si>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</si>
  <si>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</si>
  <si>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</si>
  <si>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</si>
  <si>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</si>
  <si>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</si>
  <si>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</si>
  <si>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</si>
  <si>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</si>
  <si>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</si>
  <si>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</si>
  <si>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</si>
  <si>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</si>
  <si>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</si>
  <si>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</si>
  <si>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</si>
  <si>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</si>
  <si>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</si>
  <si>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</si>
  <si>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</si>
  <si>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</si>
  <si>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</si>
  <si>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</si>
  <si>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</si>
  <si>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</si>
  <si>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</si>
  <si>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</si>
  <si>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</si>
  <si>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</si>
  <si>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</si>
  <si>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</si>
  <si>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</si>
  <si>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</si>
  <si>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</si>
  <si>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</si>
  <si>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</si>
  <si>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</si>
  <si>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</si>
  <si>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</si>
  <si>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</si>
  <si>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</si>
  <si>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</si>
  <si>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</si>
  <si>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</si>
  <si>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</si>
  <si>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</si>
  <si>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</si>
  <si>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</si>
  <si>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</si>
  <si>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</si>
  <si>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</si>
  <si>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</si>
  <si>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</si>
  <si>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</si>
  <si>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</si>
  <si>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</si>
  <si>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</si>
  <si>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</si>
  <si>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</si>
  <si>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</si>
  <si>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</si>
  <si>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</si>
  <si>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</si>
  <si>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</si>
  <si>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</si>
  <si>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</si>
  <si>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</si>
  <si>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</si>
  <si>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</si>
  <si>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</si>
  <si>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</si>
  <si>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</si>
  <si>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</si>
  <si>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</si>
  <si>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</si>
  <si>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</si>
  <si>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</si>
  <si>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</si>
  <si>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</si>
  <si>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</si>
  <si>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</si>
  <si>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</si>
  <si>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</si>
  <si>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</si>
  <si>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</si>
  <si>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</si>
  <si>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</si>
  <si>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</si>
  <si>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</si>
  <si>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</si>
  <si>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</si>
  <si>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</si>
  <si>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</si>
  <si>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</si>
  <si>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</si>
  <si>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</si>
  <si>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</si>
  <si>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</si>
  <si>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</si>
  <si>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</si>
  <si>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</si>
  <si>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</si>
  <si>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</si>
  <si>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</si>
  <si>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</si>
  <si>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</si>
  <si>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</si>
  <si>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</si>
  <si>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</si>
  <si>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</si>
  <si>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</si>
  <si>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</si>
  <si>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</si>
  <si>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</si>
  <si>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</si>
  <si>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</si>
  <si>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</si>
  <si>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</si>
  <si>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</si>
  <si>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</si>
  <si>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</si>
  <si>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</si>
  <si>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</si>
  <si>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</si>
  <si>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</si>
  <si>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</si>
  <si>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</si>
  <si>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</si>
  <si>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</si>
  <si>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</si>
  <si>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</si>
  <si>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</si>
  <si>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</si>
  <si>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</si>
  <si>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</si>
  <si>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</si>
  <si>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</si>
  <si>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</si>
  <si>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</si>
  <si>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</si>
  <si>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</si>
  <si>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</si>
  <si>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</si>
  <si>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</si>
  <si>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</si>
  <si>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</si>
  <si>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</si>
  <si>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</si>
  <si>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</si>
  <si>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</si>
  <si>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</si>
  <si>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</si>
  <si>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</si>
  <si>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</si>
  <si>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</si>
  <si>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</si>
  <si>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</si>
  <si>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</si>
  <si>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</si>
  <si>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</si>
  <si>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</si>
  <si>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</si>
  <si>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</si>
  <si>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</si>
  <si>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</si>
  <si>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</si>
  <si>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</si>
  <si>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</si>
  <si>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</si>
  <si>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</si>
  <si>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</si>
  <si>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</si>
  <si>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</si>
  <si>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</si>
  <si>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</si>
  <si>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</si>
  <si>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</si>
  <si>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</si>
  <si>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</si>
  <si>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</si>
  <si>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</si>
  <si>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</si>
  <si>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</si>
  <si>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</si>
  <si>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</si>
  <si>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</si>
  <si>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</si>
  <si>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</si>
  <si>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</si>
  <si>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</si>
  <si>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</si>
  <si>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</si>
  <si>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</si>
  <si>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</si>
  <si>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</si>
  <si>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</si>
  <si>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</si>
  <si>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</si>
  <si>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</si>
  <si>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</si>
  <si>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</si>
  <si>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</si>
  <si>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</si>
  <si>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</si>
  <si>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</si>
  <si>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</si>
  <si>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</si>
  <si>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</si>
  <si>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</si>
  <si>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</si>
  <si>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</si>
  <si>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</si>
  <si>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</si>
  <si>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</si>
  <si>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</si>
  <si>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</si>
  <si>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</si>
  <si>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</si>
  <si>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</si>
  <si>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</si>
  <si>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</si>
  <si>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</si>
  <si>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</si>
  <si>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</si>
  <si>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</si>
  <si>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</si>
  <si>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</si>
  <si>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</si>
  <si>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</si>
  <si>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</si>
  <si>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</si>
  <si>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</si>
  <si>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</si>
  <si>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</si>
  <si>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</si>
  <si>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</si>
  <si>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</si>
  <si>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</si>
  <si>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</si>
  <si>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</si>
  <si>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</si>
  <si>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</si>
  <si>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</si>
  <si>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</si>
  <si>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</si>
  <si>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</si>
  <si>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</si>
  <si>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</si>
  <si>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</si>
  <si>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</si>
  <si>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</si>
  <si>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</si>
  <si>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</si>
  <si>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</si>
  <si>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</si>
  <si>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</si>
  <si>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</si>
  <si>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</si>
  <si>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</si>
  <si>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</si>
  <si>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</si>
  <si>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</si>
  <si>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</si>
  <si>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</si>
  <si>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</si>
  <si>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</si>
  <si>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</si>
  <si>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</si>
  <si>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</si>
  <si>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</si>
  <si>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</si>
  <si>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</si>
  <si>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</si>
  <si>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</si>
  <si>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</si>
  <si>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</si>
  <si>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</si>
  <si>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</si>
  <si>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</si>
  <si>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</si>
  <si>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</si>
  <si>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</si>
  <si>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</si>
  <si>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</si>
  <si>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</si>
  <si>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</si>
  <si>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</si>
  <si>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</si>
  <si>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</si>
  <si>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</si>
  <si>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</si>
  <si>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</si>
  <si>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</si>
  <si>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</si>
  <si>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</si>
  <si>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</si>
  <si>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</si>
  <si>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</si>
  <si>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</si>
  <si>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</si>
  <si>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</si>
  <si>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</si>
  <si>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</si>
  <si>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</si>
  <si>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</si>
  <si>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</si>
  <si>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</si>
  <si>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</si>
  <si>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</si>
  <si>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</si>
  <si>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</si>
  <si>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</si>
  <si>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</si>
  <si>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</si>
  <si>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</si>
  <si>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</si>
  <si>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</si>
  <si>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</si>
  <si>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</si>
  <si>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</si>
  <si>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</si>
  <si>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</si>
  <si>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</si>
  <si>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</si>
  <si>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</si>
  <si>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</si>
  <si>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</si>
  <si>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</si>
  <si>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</si>
  <si>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</si>
  <si>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</si>
  <si>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</si>
  <si>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</si>
  <si>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</si>
  <si>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</si>
  <si>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</si>
  <si>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</si>
  <si>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</si>
  <si>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</si>
  <si>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</si>
  <si>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</si>
  <si>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</si>
  <si>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</si>
  <si>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</si>
  <si>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</si>
  <si>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</si>
  <si>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</si>
  <si>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</si>
  <si>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</si>
  <si>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</si>
  <si>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</si>
  <si>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</si>
  <si>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</si>
  <si>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</si>
  <si>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</si>
  <si>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</si>
  <si>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</si>
  <si>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</si>
  <si>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</si>
  <si>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</si>
  <si>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</si>
  <si>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</si>
  <si>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</si>
  <si>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</si>
  <si>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</si>
  <si>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</si>
  <si>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</si>
  <si>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</si>
  <si>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</si>
  <si>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</si>
  <si>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</si>
  <si>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</si>
  <si>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</si>
  <si>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</si>
  <si>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</si>
  <si>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</si>
  <si>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</si>
  <si>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</si>
  <si>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</si>
  <si>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</si>
  <si>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</si>
  <si>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</si>
  <si>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</si>
  <si>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</si>
  <si>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</si>
  <si>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</si>
  <si>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</si>
  <si>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</si>
  <si>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</si>
  <si>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</si>
  <si>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</si>
  <si>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</si>
  <si>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</si>
  <si>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</si>
  <si>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</si>
  <si>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</si>
  <si>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</si>
  <si>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</si>
  <si>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</si>
  <si>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</si>
  <si>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</si>
  <si>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</si>
  <si>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</si>
  <si>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</si>
  <si>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</si>
  <si>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</si>
  <si>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</si>
  <si>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</si>
  <si>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</si>
  <si>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</si>
  <si>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</si>
  <si>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</si>
  <si>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</si>
  <si>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</si>
  <si>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</si>
  <si>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</si>
  <si>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</si>
  <si>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</si>
  <si>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</si>
  <si>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</si>
  <si>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</si>
  <si>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</si>
  <si>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</si>
  <si>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</si>
  <si>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</si>
  <si>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</si>
  <si>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</si>
  <si>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</si>
  <si>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</si>
  <si>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</si>
  <si>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</si>
  <si>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</si>
  <si>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</si>
  <si>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</si>
  <si>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</si>
  <si>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</si>
  <si>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</si>
  <si>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</si>
  <si>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</si>
  <si>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</si>
  <si>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</si>
  <si>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</si>
  <si>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</si>
  <si>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</si>
  <si>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</si>
  <si>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</si>
  <si>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</si>
  <si>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</si>
  <si>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</si>
  <si>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</si>
  <si>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</si>
  <si>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</si>
  <si>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</si>
  <si>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</si>
  <si>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</si>
  <si>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</si>
  <si>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</si>
  <si>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</si>
  <si>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</si>
  <si>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</si>
  <si>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</si>
  <si>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</si>
  <si>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</si>
  <si>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</si>
  <si>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</si>
  <si>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</si>
  <si>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</si>
  <si>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</si>
  <si>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</si>
  <si>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</si>
  <si>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</si>
  <si>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</si>
  <si>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</si>
  <si>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</si>
  <si>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</si>
  <si>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</si>
  <si>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</si>
  <si>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</si>
  <si>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</si>
  <si>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</si>
  <si>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</si>
  <si>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</si>
  <si>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</si>
  <si>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</si>
  <si>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</si>
  <si>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</si>
  <si>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</si>
  <si>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</si>
  <si>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</si>
  <si>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</si>
  <si>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</si>
  <si>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</si>
  <si>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</si>
  <si>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</si>
  <si>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</si>
  <si>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</si>
  <si>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</si>
  <si>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</si>
  <si>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</si>
  <si>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</si>
  <si>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</si>
  <si>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</si>
  <si>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</si>
  <si>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</si>
  <si>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</si>
  <si>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</si>
  <si>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</si>
  <si>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</si>
  <si>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</si>
  <si>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</si>
  <si>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</si>
  <si>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</si>
  <si>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</si>
  <si>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</si>
  <si>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</si>
  <si>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</si>
  <si>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</si>
  <si>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</si>
  <si>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</si>
  <si>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</si>
  <si>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</si>
  <si>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</si>
  <si>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</si>
  <si>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</si>
  <si>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</si>
  <si>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</si>
  <si>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</si>
  <si>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</si>
  <si>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</si>
  <si>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</si>
  <si>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</si>
  <si>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</si>
  <si>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</si>
  <si>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</si>
  <si>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</si>
  <si>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</si>
  <si>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</si>
  <si>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</si>
  <si>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</si>
  <si>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</si>
  <si>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</si>
  <si>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</si>
  <si>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</si>
  <si>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</si>
  <si>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</si>
  <si>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</si>
  <si>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</si>
  <si>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</si>
  <si>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</si>
  <si>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</si>
  <si>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</si>
  <si>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</si>
  <si>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</si>
  <si>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</si>
  <si>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</si>
  <si>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</si>
  <si>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</si>
  <si>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</si>
  <si>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</si>
  <si>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</si>
  <si>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</si>
  <si>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</si>
  <si>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</si>
  <si>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</si>
  <si>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</si>
  <si>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</si>
  <si>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</si>
  <si>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</si>
  <si>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</si>
  <si>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</si>
  <si>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</si>
  <si>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</si>
  <si>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</si>
  <si>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</si>
  <si>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</si>
  <si>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</si>
  <si>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</si>
  <si>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</si>
  <si>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</si>
  <si>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</si>
  <si>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</si>
  <si>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</si>
  <si>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</si>
  <si>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</si>
  <si>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</si>
  <si>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</si>
  <si>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</si>
  <si>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</si>
  <si>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</si>
  <si>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</si>
  <si>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</si>
  <si>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</si>
  <si>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</si>
  <si>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</si>
  <si>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</si>
  <si>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</si>
  <si>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</si>
  <si>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</si>
  <si>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</si>
  <si>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</si>
  <si>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</si>
  <si>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</si>
  <si>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</si>
  <si>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</si>
  <si>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</si>
  <si>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</si>
  <si>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</si>
  <si>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</si>
  <si>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</si>
  <si>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</si>
  <si>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</si>
  <si>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</si>
  <si>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</si>
  <si>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</si>
  <si>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</si>
  <si>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</si>
  <si>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</si>
  <si>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</si>
  <si>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</si>
  <si>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</si>
  <si>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</si>
  <si>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</si>
  <si>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</si>
  <si>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</si>
  <si>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</si>
  <si>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</si>
  <si>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</si>
  <si>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</si>
  <si>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</si>
  <si>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</si>
  <si>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</si>
  <si>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</si>
  <si>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</si>
  <si>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</si>
  <si>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</si>
  <si>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</si>
  <si>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</si>
  <si>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</si>
  <si>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</si>
  <si>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</si>
  <si>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</si>
  <si>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</si>
  <si>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</si>
  <si>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</si>
  <si>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</si>
  <si>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</si>
  <si>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</si>
  <si>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</si>
  <si>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</si>
  <si>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</si>
  <si>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</si>
  <si>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</si>
  <si>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</si>
  <si>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</si>
  <si>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</si>
  <si>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</si>
  <si>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</si>
  <si>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</si>
  <si>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</si>
  <si>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</si>
  <si>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</si>
  <si>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</si>
  <si>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</si>
  <si>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</si>
  <si>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</si>
  <si>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</si>
  <si>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</si>
  <si>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</si>
  <si>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</si>
  <si>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</si>
  <si>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</si>
  <si>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</si>
  <si>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</si>
  <si>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</si>
  <si>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</si>
  <si>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</si>
  <si>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</si>
  <si>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</si>
  <si>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</si>
  <si>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</si>
  <si>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</si>
  <si>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</si>
  <si>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</si>
  <si>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</si>
  <si>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</si>
  <si>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</si>
  <si>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</si>
  <si>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</si>
  <si>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</si>
  <si>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</si>
  <si>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</si>
  <si>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</si>
  <si>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</si>
  <si>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</si>
  <si>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</si>
  <si>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</si>
  <si>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</si>
  <si>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</si>
  <si>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</si>
  <si>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</si>
  <si>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</si>
  <si>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</si>
  <si>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</si>
  <si>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</si>
  <si>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</si>
  <si>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</si>
  <si>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</si>
  <si>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</si>
  <si>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</si>
  <si>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</si>
  <si>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</si>
  <si>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</si>
  <si>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</si>
  <si>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</si>
  <si>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</si>
  <si>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</si>
  <si>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</si>
  <si>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</si>
  <si>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</si>
  <si>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</si>
  <si>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</si>
  <si>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</si>
  <si>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</si>
  <si>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</si>
  <si>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</si>
  <si>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</si>
  <si>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</si>
  <si>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</si>
  <si>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</si>
  <si>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</si>
  <si>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</si>
  <si>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</si>
  <si>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</si>
  <si>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</si>
  <si>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</si>
  <si>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</si>
  <si>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</si>
  <si>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</si>
  <si>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</si>
  <si>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</si>
  <si>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</si>
  <si>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</si>
  <si>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</si>
  <si>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</si>
  <si>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</si>
  <si>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</si>
  <si>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</si>
  <si>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</si>
  <si>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</si>
  <si>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</si>
  <si>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</si>
  <si>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</si>
  <si>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</si>
  <si>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</si>
  <si>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</si>
  <si>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</si>
  <si>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</si>
  <si>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</si>
  <si>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</si>
  <si>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</si>
  <si>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</si>
  <si>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</si>
  <si>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</si>
  <si>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</si>
  <si>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</si>
  <si>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</si>
  <si>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</si>
  <si>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</si>
  <si>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</si>
  <si>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</si>
  <si>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</si>
  <si>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</si>
  <si>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</si>
  <si>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</si>
  <si>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</si>
  <si>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</si>
  <si>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</si>
  <si>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</si>
  <si>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</si>
  <si>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</si>
  <si>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</si>
  <si>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</si>
  <si>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</si>
  <si>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</si>
  <si>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</si>
  <si>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</si>
  <si>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</si>
  <si>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</si>
  <si>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</si>
  <si>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</si>
  <si>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</si>
  <si>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</si>
  <si>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</si>
  <si>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</si>
  <si>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</si>
  <si>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</si>
  <si>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</si>
  <si>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</si>
  <si>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</si>
  <si>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</si>
  <si>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</si>
  <si>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</si>
  <si>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</si>
  <si>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</si>
  <si>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</si>
  <si>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</si>
  <si>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</si>
  <si>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</si>
  <si>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</si>
  <si>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</si>
  <si>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</si>
  <si>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</si>
  <si>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</si>
  <si>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</si>
  <si>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</si>
  <si>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</si>
  <si>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</si>
  <si>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</si>
  <si>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</si>
  <si>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</si>
  <si>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</si>
  <si>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</si>
  <si>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</si>
  <si>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</si>
  <si>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</si>
  <si>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</si>
  <si>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</si>
  <si>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</si>
  <si>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</si>
  <si>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</si>
  <si>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</si>
  <si>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</si>
  <si>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</si>
  <si>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</si>
  <si>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</si>
  <si>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</si>
  <si>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</si>
  <si>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</si>
  <si>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</si>
  <si>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</si>
  <si>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</si>
  <si>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</si>
  <si>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</si>
  <si>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</si>
  <si>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</si>
  <si>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</si>
  <si>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</si>
  <si>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</si>
  <si>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</si>
  <si>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</si>
  <si>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</si>
  <si>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</si>
  <si>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</si>
  <si>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</si>
  <si>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</si>
  <si>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</si>
  <si>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</si>
  <si>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</si>
  <si>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</si>
  <si>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</si>
  <si>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</si>
  <si>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</si>
  <si>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</si>
  <si>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</si>
  <si>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</si>
  <si>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</si>
  <si>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</si>
  <si>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</si>
  <si>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</si>
  <si>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</si>
  <si>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</si>
  <si>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</si>
  <si>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</si>
  <si>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</si>
  <si>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</si>
  <si>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</si>
  <si>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</si>
  <si>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</si>
  <si>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</si>
  <si>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</si>
  <si>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</si>
  <si>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</si>
  <si>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</si>
  <si>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</si>
  <si>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</si>
  <si>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</si>
  <si>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</si>
  <si>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</si>
  <si>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</si>
  <si>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</si>
  <si>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</si>
  <si>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</si>
  <si>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</si>
  <si>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</si>
  <si>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</si>
  <si>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</si>
  <si>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</si>
  <si>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</si>
  <si>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</si>
  <si>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</si>
  <si>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</si>
  <si>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</si>
  <si>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</si>
  <si>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</si>
  <si>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</si>
  <si>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</si>
  <si>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</si>
  <si>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</si>
  <si>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</si>
  <si>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</si>
  <si>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</si>
  <si>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</si>
  <si>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</si>
  <si>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</si>
  <si>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</si>
  <si>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</si>
  <si>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</si>
  <si>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</si>
  <si>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</si>
  <si>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</si>
  <si>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</si>
  <si>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</si>
  <si>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</si>
  <si>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</si>
  <si>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</si>
  <si>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</si>
  <si>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</si>
  <si>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</si>
  <si>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</si>
  <si>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</si>
  <si>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</si>
  <si>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</si>
  <si>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</si>
  <si>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</si>
  <si>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</si>
  <si>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</si>
  <si>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</si>
  <si>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</si>
  <si>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</si>
  <si>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</si>
  <si>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</si>
  <si>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</si>
  <si>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</si>
  <si>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</si>
  <si>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</si>
  <si>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</si>
  <si>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</si>
  <si>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</si>
  <si>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</si>
  <si>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</si>
  <si>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</si>
  <si>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</si>
  <si>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</si>
  <si>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</si>
  <si>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</si>
  <si>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</si>
  <si>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</si>
  <si>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</si>
  <si>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</si>
  <si>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</si>
  <si>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</si>
  <si>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</si>
  <si>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</si>
  <si>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</si>
  <si>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</si>
  <si>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</si>
  <si>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</si>
  <si>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</si>
  <si>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</si>
  <si>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</si>
  <si>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</si>
  <si>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</si>
  <si>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</si>
  <si>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</si>
  <si>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</si>
  <si>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</si>
  <si>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</si>
  <si>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</si>
  <si>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</si>
  <si>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</si>
  <si>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</si>
  <si>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</si>
  <si>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</si>
  <si>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</si>
  <si>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</si>
  <si>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</si>
  <si>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</si>
  <si>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</si>
  <si>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</si>
  <si>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</si>
  <si>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</si>
  <si>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</si>
  <si>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</si>
  <si>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</si>
  <si>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</si>
  <si>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</si>
  <si>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</si>
  <si>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</si>
  <si>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</si>
  <si>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</si>
  <si>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</si>
  <si>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</si>
  <si>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</si>
  <si>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</si>
  <si>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</si>
  <si>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</si>
  <si>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</si>
  <si>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</si>
  <si>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</si>
  <si>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</si>
  <si>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</si>
  <si>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</si>
  <si>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</si>
  <si>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</si>
  <si>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</si>
  <si>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</si>
  <si>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</si>
  <si>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</si>
  <si>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</si>
  <si>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</si>
  <si>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</si>
  <si>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</si>
  <si>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</si>
  <si>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</si>
  <si>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</si>
  <si>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</si>
  <si>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</si>
  <si>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</si>
  <si>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</si>
  <si>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</si>
  <si>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</si>
  <si>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</si>
  <si>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</si>
  <si>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</si>
  <si>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</si>
  <si>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</si>
  <si>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</si>
  <si>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</si>
  <si>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</si>
  <si>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</si>
  <si>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</si>
  <si>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</si>
  <si>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</si>
  <si>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</si>
  <si>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</si>
  <si>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</si>
  <si>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</si>
  <si>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</si>
  <si>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</si>
  <si>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</si>
  <si>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</si>
  <si>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</si>
  <si>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</si>
  <si>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</si>
  <si>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</si>
  <si>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</si>
  <si>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</si>
  <si>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</si>
  <si>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</si>
  <si>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</si>
  <si>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</si>
  <si>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</si>
  <si>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</si>
  <si>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</si>
  <si>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</si>
  <si>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</si>
  <si>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</si>
  <si>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</si>
  <si>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</si>
  <si>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</si>
  <si>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</si>
  <si>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</si>
  <si>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</si>
  <si>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</si>
  <si>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</si>
  <si>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</si>
  <si>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</si>
  <si>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</si>
  <si>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</si>
  <si>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</si>
  <si>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</si>
  <si>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</si>
  <si>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</si>
  <si>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</si>
  <si>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</si>
  <si>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</si>
  <si>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</si>
  <si>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</si>
  <si>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</si>
  <si>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</si>
  <si>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</si>
  <si>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</si>
  <si>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</si>
  <si>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</si>
  <si>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</si>
  <si>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</si>
  <si>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</si>
  <si>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</si>
  <si>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</si>
  <si>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</si>
  <si>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</si>
  <si>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</si>
  <si>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</si>
  <si>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</si>
  <si>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</si>
  <si>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</si>
  <si>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</si>
  <si>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</si>
  <si>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</si>
  <si>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</si>
  <si>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</si>
  <si>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</si>
  <si>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</si>
  <si>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</si>
  <si>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</si>
  <si>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</si>
  <si>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</si>
  <si>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</si>
  <si>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</si>
  <si>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</si>
  <si>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</si>
  <si>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</si>
  <si>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</si>
  <si>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</si>
  <si>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</si>
  <si>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</si>
  <si>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</si>
  <si>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</si>
  <si>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</si>
  <si>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</si>
  <si>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</si>
  <si>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</si>
  <si>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</si>
  <si>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</si>
  <si>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</si>
  <si>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</si>
  <si>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</si>
  <si>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</si>
  <si>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</si>
  <si>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</si>
  <si>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</si>
  <si>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</si>
  <si>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</si>
  <si>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</si>
  <si>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</si>
  <si>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</si>
  <si>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</si>
  <si>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</si>
  <si>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</si>
  <si>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</si>
  <si>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</si>
  <si>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</si>
  <si>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</si>
  <si>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</si>
  <si>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</si>
  <si>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</si>
  <si>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</si>
  <si>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</si>
  <si>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</si>
  <si>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</si>
  <si>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</si>
  <si>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</si>
  <si>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</si>
  <si>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</si>
  <si>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</si>
  <si>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</si>
  <si>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</si>
  <si>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</si>
  <si>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</si>
  <si>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</si>
  <si>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</si>
  <si>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</si>
  <si>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</si>
  <si>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</si>
  <si>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</si>
  <si>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</si>
  <si>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</si>
  <si>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</si>
  <si>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</si>
  <si>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</si>
  <si>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</si>
  <si>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</si>
  <si>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</si>
  <si>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</si>
  <si>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</si>
  <si>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</si>
  <si>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</si>
  <si>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</si>
  <si>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</si>
  <si>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</si>
  <si>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</si>
  <si>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</si>
  <si>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</si>
  <si>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</si>
  <si>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</si>
  <si>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</si>
  <si>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</si>
  <si>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</si>
  <si>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</si>
  <si>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</si>
  <si>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</si>
  <si>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</si>
  <si>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</si>
  <si>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</si>
  <si>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</si>
  <si>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</si>
  <si>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</si>
  <si>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</si>
  <si>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</si>
  <si>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</si>
  <si>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</si>
  <si>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</si>
  <si>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</si>
  <si>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</si>
  <si>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</si>
  <si>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</si>
  <si>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</si>
  <si>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</si>
  <si>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</si>
  <si>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</si>
  <si>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</si>
  <si>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</si>
  <si>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</si>
  <si>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</si>
  <si>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</si>
  <si>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</si>
  <si>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</si>
  <si>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</si>
  <si>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</si>
  <si>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</si>
  <si>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</si>
  <si>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</si>
  <si>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</si>
  <si>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</si>
  <si>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</si>
  <si>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</si>
  <si>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</si>
  <si>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</si>
  <si>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</si>
  <si>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</si>
  <si>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</si>
  <si>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</si>
  <si>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</si>
  <si>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</si>
  <si>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</si>
  <si>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</si>
  <si>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</si>
  <si>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</si>
  <si>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</si>
  <si>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</si>
  <si>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</si>
  <si>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</si>
  <si>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</si>
  <si>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</si>
  <si>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</si>
  <si>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</si>
  <si>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</si>
  <si>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</si>
  <si>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</si>
  <si>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</si>
  <si>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</si>
  <si>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</si>
  <si>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</si>
  <si>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</si>
  <si>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</si>
  <si>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</si>
  <si>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</si>
  <si>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</si>
  <si>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</si>
  <si>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</si>
  <si>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</si>
  <si>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</si>
  <si>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</si>
  <si>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</si>
  <si>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</si>
  <si>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</si>
  <si>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</si>
  <si>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</si>
  <si>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</si>
  <si>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</si>
  <si>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</si>
  <si>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</si>
  <si>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</si>
  <si>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</si>
  <si>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</si>
  <si>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</si>
  <si>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</si>
  <si>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</si>
  <si>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</si>
  <si>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</si>
  <si>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</si>
  <si>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</si>
  <si>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</si>
  <si>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</si>
  <si>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</si>
  <si>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</si>
  <si>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</si>
  <si>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</si>
  <si>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</si>
  <si>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</si>
  <si>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</si>
  <si>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</si>
  <si>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</si>
  <si>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</si>
  <si>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</si>
  <si>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</si>
  <si>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</si>
  <si>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</si>
  <si>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</si>
  <si>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</si>
  <si>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</si>
  <si>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</si>
  <si>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</si>
  <si>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</si>
  <si>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</si>
  <si>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</si>
  <si>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</si>
  <si>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</si>
  <si>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</si>
  <si>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</si>
  <si>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</si>
  <si>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</si>
  <si>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</si>
  <si>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</si>
  <si>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</si>
  <si>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</si>
  <si>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</si>
  <si>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</si>
  <si>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</si>
  <si>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</si>
  <si>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</si>
  <si>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</si>
  <si>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</si>
  <si>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</si>
  <si>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</si>
  <si>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</si>
  <si>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</si>
  <si>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</si>
  <si>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</si>
  <si>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</si>
  <si>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</si>
  <si>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</si>
  <si>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</si>
  <si>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</si>
  <si>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</si>
  <si>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</si>
  <si>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</si>
  <si>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</si>
  <si>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</si>
  <si>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</si>
  <si>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</si>
  <si>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</si>
  <si>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</si>
  <si>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</si>
  <si>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</si>
  <si>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</si>
  <si>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</si>
  <si>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</si>
  <si>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</si>
  <si>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</si>
  <si>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</si>
  <si>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</si>
  <si>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</si>
  <si>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</si>
  <si>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</si>
  <si>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</si>
  <si>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</si>
  <si>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</si>
  <si>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</si>
  <si>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</si>
  <si>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</si>
  <si>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</si>
  <si>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</si>
  <si>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</si>
  <si>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</si>
  <si>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</si>
  <si>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</si>
  <si>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</si>
  <si>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</si>
  <si>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</si>
  <si>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</si>
  <si>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</si>
  <si>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</si>
  <si>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</si>
  <si>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</si>
  <si>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</si>
  <si>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</si>
  <si>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</si>
  <si>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</si>
  <si>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</si>
  <si>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</si>
  <si>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</si>
  <si>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</si>
  <si>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</si>
  <si>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</si>
  <si>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</si>
  <si>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</si>
  <si>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</si>
  <si>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</si>
  <si>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</si>
  <si>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</si>
  <si>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</si>
  <si>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</si>
  <si>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</si>
  <si>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</si>
  <si>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</si>
  <si>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</si>
  <si>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</si>
  <si>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</si>
  <si>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</si>
  <si>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</si>
  <si>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</si>
  <si>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</si>
  <si>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</si>
  <si>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</si>
  <si>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</si>
  <si>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</si>
  <si>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</si>
  <si>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</si>
  <si>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</si>
  <si>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</si>
  <si>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</si>
  <si>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</si>
  <si>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</si>
  <si>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</si>
  <si>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</si>
  <si>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</si>
  <si>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</si>
  <si>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</si>
  <si>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</si>
  <si>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</si>
  <si>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</si>
  <si>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</si>
  <si>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</si>
  <si>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</si>
  <si>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</si>
  <si>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</si>
  <si>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</si>
  <si>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</si>
  <si>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</si>
  <si>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</si>
  <si>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</si>
  <si>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</si>
  <si>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</si>
  <si>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</si>
  <si>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</si>
  <si>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</si>
  <si>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</si>
  <si>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</si>
  <si>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</si>
  <si>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</si>
  <si>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</si>
  <si>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</si>
  <si>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</si>
  <si>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</si>
  <si>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</si>
  <si>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</si>
  <si>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</si>
  <si>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</si>
  <si>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</si>
  <si>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</si>
  <si>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</si>
  <si>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</si>
  <si>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</si>
  <si>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</si>
  <si>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</si>
  <si>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</si>
  <si>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</si>
  <si>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</si>
  <si>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</si>
  <si>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</si>
  <si>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</si>
  <si>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</si>
  <si>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</si>
  <si>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</si>
  <si>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</si>
  <si>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</si>
  <si>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</si>
  <si>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</si>
  <si>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</si>
  <si>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</si>
  <si>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</si>
  <si>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</si>
  <si>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</si>
  <si>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</si>
  <si>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</si>
  <si>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</si>
  <si>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</si>
  <si>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</si>
  <si>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</si>
  <si>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</si>
  <si>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</si>
  <si>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</si>
  <si>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</si>
  <si>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</si>
  <si>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</si>
  <si>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</si>
  <si>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</si>
  <si>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</si>
  <si>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</si>
  <si>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</si>
  <si>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</si>
  <si>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</si>
  <si>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</si>
  <si>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</si>
  <si>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</si>
  <si>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</si>
  <si>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</si>
  <si>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</si>
  <si>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</si>
  <si>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</si>
  <si>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</si>
  <si>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</si>
  <si>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</si>
  <si>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</si>
  <si>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</si>
  <si>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</si>
  <si>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</si>
  <si>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</si>
  <si>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</si>
  <si>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</si>
  <si>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</si>
  <si>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</si>
  <si>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</si>
  <si>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</si>
  <si>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</si>
  <si>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</si>
  <si>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</si>
  <si>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</si>
  <si>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</si>
  <si>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</si>
  <si>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</si>
  <si>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</si>
  <si>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</si>
  <si>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</si>
  <si>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</si>
  <si>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</si>
  <si>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</si>
  <si>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</si>
  <si>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</si>
  <si>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</si>
  <si>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</si>
  <si>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</si>
  <si>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</si>
  <si>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</si>
  <si>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</si>
  <si>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</si>
  <si>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</si>
  <si>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</si>
  <si>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</si>
  <si>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</si>
  <si>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</si>
  <si>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</si>
  <si>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</si>
  <si>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</si>
  <si>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</si>
  <si>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</si>
  <si>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</si>
  <si>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</si>
  <si>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</si>
  <si>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</si>
  <si>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</si>
  <si>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</si>
  <si>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</si>
  <si>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</si>
  <si>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</si>
  <si>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</si>
  <si>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</si>
  <si>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</si>
  <si>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</si>
  <si>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</si>
  <si>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</si>
  <si>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</si>
  <si>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</si>
  <si>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</si>
  <si>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</si>
  <si>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</si>
  <si>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</si>
  <si>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</si>
  <si>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</si>
  <si>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</si>
  <si>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</si>
  <si>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</si>
  <si>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</si>
  <si>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</si>
  <si>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</si>
  <si>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</si>
  <si>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</si>
  <si>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</si>
  <si>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</si>
  <si>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</si>
  <si>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</si>
  <si>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</si>
  <si>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</si>
  <si>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</si>
  <si>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</si>
  <si>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</si>
  <si>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</si>
  <si>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</si>
  <si>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</si>
  <si>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</si>
  <si>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</si>
  <si>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</si>
  <si>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</si>
  <si>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</si>
  <si>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</si>
  <si>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</si>
  <si>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</si>
  <si>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</si>
  <si>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</si>
  <si>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</si>
  <si>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</si>
  <si>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</si>
  <si>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</si>
  <si>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</si>
  <si>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</si>
  <si>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</si>
  <si>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</si>
  <si>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</si>
  <si>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</si>
  <si>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</si>
  <si>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</si>
  <si>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</si>
  <si>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</si>
  <si>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</si>
  <si>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</si>
  <si>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</si>
  <si>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</si>
  <si>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</si>
  <si>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</si>
  <si>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</si>
  <si>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</si>
  <si>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</si>
  <si>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</si>
  <si>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</si>
  <si>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</si>
  <si>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</si>
  <si>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</si>
  <si>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</si>
  <si>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</si>
  <si>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</si>
  <si>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</si>
  <si>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</si>
  <si>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</si>
  <si>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</si>
  <si>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</si>
  <si>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</si>
  <si>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</si>
  <si>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</si>
  <si>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</si>
  <si>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</si>
  <si>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</si>
  <si>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</si>
  <si>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</si>
  <si>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</si>
  <si>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</si>
  <si>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</si>
  <si>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</si>
  <si>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</si>
  <si>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</si>
  <si>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</si>
  <si>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</si>
  <si>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</si>
  <si>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</si>
  <si>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</si>
  <si>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</si>
  <si>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</si>
  <si>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</si>
  <si>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</si>
  <si>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</si>
  <si>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</si>
  <si>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</si>
  <si>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</si>
  <si>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</si>
  <si>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</si>
  <si>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</si>
  <si>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</si>
  <si>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</si>
  <si>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</si>
  <si>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</si>
  <si>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</si>
  <si>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</si>
  <si>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</si>
  <si>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</si>
  <si>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</si>
  <si>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</si>
  <si>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</si>
  <si>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</si>
  <si>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</si>
  <si>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</si>
  <si>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</si>
  <si>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</si>
  <si>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</si>
  <si>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</si>
  <si>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</si>
  <si>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</si>
  <si>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</si>
  <si>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</si>
  <si>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</si>
  <si>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</si>
  <si>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</si>
  <si>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</si>
  <si>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</si>
  <si>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</si>
  <si>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</si>
  <si>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</si>
  <si>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</si>
  <si>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</si>
  <si>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</si>
  <si>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</si>
  <si>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</si>
  <si>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</si>
  <si>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</si>
  <si>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</si>
  <si>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</si>
  <si>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</si>
  <si>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</si>
  <si>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</si>
  <si>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</si>
  <si>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</si>
  <si>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</si>
  <si>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</si>
  <si>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</si>
  <si>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</si>
  <si>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</si>
  <si>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</si>
  <si>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</si>
  <si>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</si>
  <si>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</si>
  <si>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</si>
  <si>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</si>
  <si>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</si>
  <si>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</si>
  <si>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</si>
  <si>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</si>
  <si>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</si>
  <si>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</si>
  <si>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</si>
  <si>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</si>
  <si>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</si>
  <si>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</si>
  <si>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</si>
  <si>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</si>
  <si>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</si>
  <si>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</si>
  <si>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</si>
  <si>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</si>
  <si>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</si>
  <si>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</si>
  <si>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</si>
  <si>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</si>
  <si>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</si>
  <si>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</si>
  <si>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</si>
  <si>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</si>
  <si>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</si>
  <si>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</si>
  <si>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</si>
  <si>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</si>
  <si>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</si>
  <si>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</si>
  <si>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</si>
  <si>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</si>
  <si>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</si>
  <si>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</si>
  <si>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</si>
  <si>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</si>
  <si>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</si>
  <si>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</si>
  <si>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</si>
  <si>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</si>
  <si>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</si>
  <si>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</si>
  <si>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</si>
  <si>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</si>
  <si>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</si>
  <si>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</si>
  <si>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</si>
  <si>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</si>
  <si>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</si>
  <si>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</si>
  <si>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</si>
  <si>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</si>
  <si>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</si>
  <si>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</si>
  <si>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</si>
  <si>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</si>
  <si>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</si>
  <si>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</si>
  <si>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</si>
  <si>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</si>
  <si>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</si>
  <si>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</si>
  <si>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</si>
  <si>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</si>
  <si>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</si>
  <si>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</si>
  <si>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</si>
  <si>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</si>
  <si>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</si>
  <si>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</si>
  <si>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</si>
  <si>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</si>
  <si>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</si>
  <si>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</si>
  <si>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</si>
  <si>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</si>
  <si>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</si>
  <si>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</si>
  <si>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</si>
  <si>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</si>
  <si>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</si>
  <si>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</si>
  <si>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</si>
  <si>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</si>
  <si>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</si>
  <si>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</si>
  <si>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</si>
  <si>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</si>
  <si>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</si>
  <si>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</si>
  <si>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</si>
  <si>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</si>
  <si>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</si>
  <si>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</si>
  <si>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</si>
  <si>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</si>
  <si>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</si>
  <si>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</si>
  <si>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</si>
  <si>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</si>
  <si>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</si>
  <si>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</si>
  <si>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</si>
  <si>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</si>
  <si>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</si>
  <si>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</si>
  <si>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</si>
  <si>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</si>
  <si>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</si>
  <si>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</si>
  <si>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</si>
  <si>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</si>
  <si>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</si>
  <si>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</si>
  <si>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</si>
  <si>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</si>
  <si>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</si>
  <si>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</si>
  <si>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</si>
  <si>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</si>
  <si>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</si>
  <si>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</si>
  <si>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</si>
  <si>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</si>
  <si>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</si>
  <si>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</si>
  <si>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</si>
  <si>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</si>
  <si>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</si>
  <si>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</si>
  <si>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</si>
  <si>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</si>
  <si>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</si>
  <si>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</si>
  <si>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</si>
  <si>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</si>
  <si>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</si>
  <si>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</si>
  <si>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</si>
  <si>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</si>
  <si>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</si>
  <si>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</si>
  <si>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</si>
  <si>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</si>
  <si>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</si>
  <si>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</si>
  <si>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</si>
  <si>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</si>
  <si>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</si>
  <si>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</si>
  <si>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</si>
  <si>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</si>
  <si>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</si>
  <si>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</si>
  <si>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</si>
  <si>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</si>
  <si>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</si>
  <si>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</si>
  <si>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</si>
  <si>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</si>
  <si>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</si>
  <si>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</si>
  <si>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</si>
  <si>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</si>
  <si>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</si>
  <si>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</si>
  <si>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</si>
  <si>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</si>
  <si>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</si>
  <si>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</si>
  <si>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</si>
  <si>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</si>
  <si>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</si>
  <si>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</si>
  <si>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</si>
  <si>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</si>
  <si>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</si>
  <si>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</si>
  <si>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</si>
  <si>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</si>
  <si>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</si>
  <si>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</si>
  <si>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</si>
  <si>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</si>
  <si>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</si>
  <si>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</si>
  <si>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</si>
  <si>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</si>
  <si>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</si>
  <si>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</si>
  <si>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</si>
  <si>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</si>
  <si>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</si>
  <si>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</si>
  <si>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</si>
  <si>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</si>
  <si>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</si>
  <si>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</si>
  <si>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</si>
  <si>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</si>
  <si>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</si>
  <si>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</si>
  <si>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</si>
  <si>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</si>
  <si>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</si>
  <si>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</si>
  <si>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</si>
  <si>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</si>
  <si>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</si>
  <si>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</si>
  <si>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</si>
  <si>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</si>
  <si>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</si>
  <si>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</si>
  <si>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</si>
  <si>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</si>
  <si>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</si>
  <si>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</si>
  <si>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</si>
  <si>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</si>
  <si>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</si>
  <si>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</si>
  <si>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</si>
  <si>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</si>
  <si>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</si>
  <si>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</si>
  <si>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</si>
  <si>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</si>
  <si>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</si>
  <si>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</si>
  <si>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</si>
  <si>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</si>
  <si>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</si>
  <si>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</si>
  <si>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</si>
  <si>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</si>
  <si>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</si>
  <si>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</si>
  <si>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</si>
  <si>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</si>
  <si>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</si>
  <si>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</si>
  <si>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</si>
  <si>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</si>
  <si>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</si>
  <si>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</si>
  <si>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</si>
  <si>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</si>
  <si>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</si>
  <si>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</si>
  <si>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</si>
  <si>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</si>
  <si>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</si>
  <si>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</si>
  <si>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</si>
  <si>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</si>
  <si>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</si>
  <si>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</si>
  <si>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</si>
  <si>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</si>
  <si>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</si>
  <si>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</si>
  <si>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</si>
  <si>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</si>
  <si>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</si>
  <si>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</si>
  <si>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</si>
  <si>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</si>
  <si>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</si>
  <si>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</si>
  <si>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</si>
  <si>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</si>
  <si>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</si>
  <si>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</si>
  <si>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</si>
  <si>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</si>
  <si>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</si>
  <si>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</si>
  <si>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</si>
  <si>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</si>
  <si>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</si>
  <si>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</si>
  <si>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</si>
  <si>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</si>
  <si>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</si>
  <si>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</si>
  <si>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</si>
  <si>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</si>
  <si>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</si>
  <si>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</si>
  <si>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</si>
  <si>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</si>
  <si>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</si>
  <si>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</si>
  <si>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</si>
  <si>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</si>
  <si>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</si>
  <si>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</si>
  <si>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</si>
  <si>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</si>
  <si>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</si>
  <si>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</si>
  <si>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</si>
  <si>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</si>
  <si>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</si>
  <si>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</si>
  <si>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</si>
  <si>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</si>
  <si>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</si>
  <si>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</si>
  <si>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</si>
  <si>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</si>
  <si>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</si>
  <si>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</si>
  <si>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</si>
  <si>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</si>
  <si>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</si>
  <si>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</si>
  <si>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</si>
  <si>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</si>
  <si>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</si>
  <si>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</si>
  <si>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</si>
  <si>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</si>
  <si>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</si>
  <si>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</si>
  <si>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</si>
  <si>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</si>
  <si>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</si>
  <si>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</si>
  <si>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</si>
  <si>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</si>
  <si>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</si>
  <si>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</si>
  <si>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</si>
  <si>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</si>
  <si>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</si>
  <si>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</si>
  <si>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</si>
  <si>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</si>
  <si>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</si>
  <si>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</si>
  <si>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</si>
  <si>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</si>
  <si>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</si>
  <si>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</si>
  <si>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</si>
  <si>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</si>
  <si>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</si>
  <si>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</si>
  <si>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</si>
  <si>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</si>
  <si>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</si>
  <si>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</si>
  <si>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</si>
  <si>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</si>
  <si>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</si>
  <si>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</si>
  <si>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</si>
  <si>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</si>
  <si>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</si>
  <si>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</si>
  <si>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</si>
  <si>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</si>
  <si>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</si>
  <si>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</si>
  <si>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</si>
  <si>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</si>
  <si>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</si>
  <si>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</si>
  <si>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</si>
  <si>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</si>
  <si>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</si>
  <si>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</si>
  <si>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</si>
  <si>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</si>
  <si>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</si>
  <si>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</si>
  <si>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</si>
  <si>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</si>
  <si>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</si>
  <si>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</si>
  <si>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</si>
  <si>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</si>
  <si>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</si>
  <si>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</si>
  <si>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</si>
  <si>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</si>
  <si>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</si>
  <si>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</si>
  <si>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</si>
  <si>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</si>
  <si>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</si>
  <si>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</si>
  <si>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</si>
  <si>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</si>
  <si>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</si>
  <si>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</si>
  <si>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</si>
  <si>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</si>
  <si>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</si>
  <si>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</si>
  <si>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</si>
  <si>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</si>
  <si>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</si>
  <si>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</si>
  <si>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</si>
  <si>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</si>
  <si>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</si>
  <si>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</si>
  <si>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</si>
  <si>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</si>
  <si>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</si>
  <si>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</si>
  <si>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</si>
  <si>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</si>
  <si>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</si>
  <si>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</si>
  <si>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</si>
  <si>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</si>
  <si>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</si>
  <si>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</si>
  <si>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</si>
  <si>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</si>
  <si>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</si>
  <si>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</si>
  <si>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</si>
  <si>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</si>
  <si>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</si>
  <si>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</si>
  <si>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</si>
  <si>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</si>
  <si>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</si>
  <si>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</si>
  <si>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</si>
  <si>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</si>
  <si>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</si>
  <si>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</si>
  <si>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</si>
  <si>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</si>
  <si>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</si>
  <si>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</si>
  <si>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</si>
  <si>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</si>
  <si>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</si>
  <si>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</si>
  <si>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</si>
  <si>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</si>
  <si>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</si>
  <si>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</si>
  <si>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</si>
  <si>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</si>
  <si>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</si>
  <si>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</si>
  <si>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</si>
  <si>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</si>
  <si>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</si>
  <si>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</si>
  <si>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</si>
  <si>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</si>
  <si>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</si>
  <si>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</si>
  <si>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</si>
  <si>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</si>
  <si>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</si>
  <si>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</si>
  <si>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</si>
  <si>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</si>
  <si>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</si>
  <si>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</si>
  <si>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</si>
  <si>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</si>
  <si>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</si>
  <si>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</si>
  <si>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</si>
  <si>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</si>
  <si>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</si>
  <si>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</si>
  <si>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</si>
  <si>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</si>
  <si>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</si>
  <si>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</si>
  <si>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</si>
  <si>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</si>
  <si>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</si>
  <si>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</si>
  <si>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</si>
  <si>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</si>
  <si>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</si>
  <si>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</si>
  <si>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</si>
  <si>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</si>
  <si>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</si>
  <si>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</si>
  <si>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</si>
  <si>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</si>
  <si>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</si>
  <si>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</si>
  <si>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</si>
  <si>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</si>
  <si>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</si>
  <si>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</si>
  <si>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</si>
  <si>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</si>
  <si>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</si>
  <si>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</si>
  <si>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</si>
  <si>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</si>
  <si>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</si>
  <si>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</si>
  <si>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</si>
  <si>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</si>
  <si>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</si>
  <si>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</si>
  <si>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</si>
  <si>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</si>
  <si>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</si>
  <si>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</si>
  <si>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</si>
  <si>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</si>
  <si>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</si>
  <si>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</si>
  <si>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</si>
  <si>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</si>
  <si>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</si>
  <si>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</si>
  <si>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</si>
  <si>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</si>
  <si>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</si>
  <si>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</si>
  <si>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</si>
  <si>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</si>
  <si>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</si>
  <si>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</si>
  <si>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</si>
  <si>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</si>
  <si>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</si>
  <si>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</si>
  <si>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</si>
  <si>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</si>
  <si>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</si>
  <si>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</si>
  <si>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</si>
  <si>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</si>
  <si>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</si>
  <si>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</si>
  <si>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</si>
  <si>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</si>
  <si>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</si>
  <si>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</si>
  <si>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</si>
  <si>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</si>
  <si>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</si>
  <si>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</si>
  <si>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</si>
  <si>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</si>
  <si>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</si>
  <si>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</si>
  <si>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</si>
  <si>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</si>
  <si>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</si>
  <si>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</si>
  <si>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</si>
  <si>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</si>
  <si>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</si>
  <si>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</si>
  <si>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</si>
  <si>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</si>
  <si>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</si>
  <si>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</si>
  <si>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</si>
  <si>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</si>
  <si>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</si>
  <si>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</si>
  <si>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</si>
  <si>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</si>
  <si>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</si>
  <si>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</si>
  <si>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</si>
  <si>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</si>
  <si>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</si>
  <si>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</si>
  <si>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</si>
  <si>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</si>
  <si>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</si>
  <si>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</si>
  <si>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</si>
  <si>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</si>
  <si>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</si>
  <si>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</si>
  <si>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</si>
  <si>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</si>
  <si>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</si>
  <si>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</si>
  <si>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</si>
  <si>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</si>
  <si>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</si>
  <si>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</si>
  <si>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</si>
  <si>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</si>
  <si>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</si>
  <si>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</si>
  <si>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</si>
  <si>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</si>
  <si>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</si>
  <si>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</si>
  <si>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</si>
  <si>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</si>
  <si>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</si>
  <si>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</si>
  <si>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</si>
  <si>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</si>
  <si>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</si>
  <si>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</si>
  <si>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</si>
  <si>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</si>
  <si>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</si>
  <si>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</si>
  <si>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</si>
  <si>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</si>
  <si>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</si>
  <si>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</si>
  <si>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</si>
  <si>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</si>
  <si>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</si>
  <si>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</si>
  <si>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</si>
  <si>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</si>
  <si>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</si>
  <si>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</si>
  <si>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</si>
  <si>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</si>
  <si>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</si>
  <si>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</si>
  <si>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</si>
  <si>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</si>
  <si>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</si>
  <si>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</si>
  <si>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</si>
  <si>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</si>
  <si>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</si>
  <si>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</si>
  <si>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</si>
  <si>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</si>
  <si>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</si>
  <si>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</si>
  <si>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</si>
  <si>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</si>
  <si>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</si>
  <si>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</si>
  <si>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</si>
  <si>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</si>
  <si>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</si>
  <si>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</si>
  <si>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</si>
  <si>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</si>
  <si>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</si>
  <si>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</si>
  <si>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</si>
  <si>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</si>
  <si>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</si>
  <si>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</si>
  <si>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</si>
  <si>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</si>
  <si>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</si>
  <si>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</si>
  <si>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</si>
  <si>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</si>
  <si>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</si>
  <si>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</si>
  <si>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</si>
  <si>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</si>
  <si>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</si>
  <si>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</si>
  <si>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</si>
  <si>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</si>
  <si>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</si>
  <si>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</si>
  <si>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</si>
  <si>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</si>
  <si>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</si>
  <si>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</si>
  <si>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</si>
  <si>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</si>
  <si>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</si>
  <si>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</si>
  <si>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</si>
  <si>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</si>
  <si>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</si>
  <si>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</si>
  <si>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</si>
  <si>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</si>
  <si>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</si>
  <si>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</si>
  <si>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</si>
  <si>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</si>
  <si>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</si>
  <si>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</si>
  <si>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</si>
  <si>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</si>
  <si>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</si>
  <si>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</si>
  <si>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</si>
  <si>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</si>
  <si>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</si>
  <si>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</si>
  <si>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</si>
  <si>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</si>
  <si>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</si>
  <si>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</si>
  <si>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</si>
  <si>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</si>
  <si>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</si>
  <si>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</si>
  <si>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</si>
  <si>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</si>
  <si>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</si>
  <si>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</si>
  <si>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</si>
  <si>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</si>
  <si>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</si>
  <si>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</si>
  <si>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</si>
  <si>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</si>
  <si>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</si>
  <si>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</si>
  <si>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</si>
  <si>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</si>
  <si>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</si>
  <si>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</si>
  <si>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</si>
  <si>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</si>
  <si>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</si>
  <si>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</si>
  <si>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</si>
  <si>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</si>
  <si>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</si>
  <si>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</si>
  <si>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</si>
  <si>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</si>
  <si>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</si>
  <si>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</si>
  <si>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</si>
  <si>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</si>
  <si>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</si>
  <si>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</si>
  <si>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</si>
  <si>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</si>
  <si>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</si>
  <si>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</si>
  <si>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</si>
  <si>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</si>
  <si>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</si>
  <si>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</si>
  <si>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</si>
  <si>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</si>
  <si>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</si>
  <si>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</si>
  <si>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</si>
  <si>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</si>
  <si>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</si>
  <si>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</si>
  <si>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</si>
  <si>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</si>
  <si>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</si>
  <si>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</si>
  <si>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</si>
  <si>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</si>
  <si>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</si>
  <si>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</si>
  <si>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</si>
  <si>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</si>
  <si>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</si>
  <si>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</si>
  <si>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</si>
  <si>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</si>
  <si>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</si>
  <si>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</si>
  <si>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</si>
  <si>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</si>
  <si>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</si>
  <si>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</si>
  <si>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</si>
  <si>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</si>
  <si>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</si>
  <si>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</si>
  <si>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</si>
  <si>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</si>
  <si>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</si>
  <si>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</si>
  <si>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</si>
  <si>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</si>
  <si>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</si>
  <si>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</si>
  <si>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</si>
  <si>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</si>
  <si>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</si>
  <si>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</si>
  <si>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</si>
  <si>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</si>
  <si>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</si>
  <si>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</si>
  <si>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</si>
  <si>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</si>
  <si>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</si>
  <si>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</si>
  <si>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</si>
  <si>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</si>
  <si>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</si>
  <si>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</si>
  <si>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</si>
  <si>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</si>
  <si>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</si>
  <si>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</si>
  <si>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</si>
  <si>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</si>
  <si>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</si>
  <si>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</si>
  <si>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</si>
  <si>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</si>
  <si>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</si>
  <si>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</si>
  <si>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</si>
  <si>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</si>
  <si>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</si>
  <si>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</si>
  <si>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</si>
  <si>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</si>
  <si>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</si>
  <si>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</si>
  <si>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</si>
  <si>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</si>
  <si>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</si>
  <si>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</si>
  <si>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</si>
  <si>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</si>
  <si>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</si>
  <si>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</si>
  <si>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</si>
  <si>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</si>
  <si>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</si>
  <si>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</si>
  <si>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</si>
  <si>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</si>
  <si>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</si>
  <si>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</si>
  <si>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</si>
  <si>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</si>
  <si>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</si>
  <si>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</si>
  <si>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</si>
  <si>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</si>
  <si>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</si>
  <si>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</si>
  <si>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</si>
  <si>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</si>
  <si>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</si>
  <si>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</si>
  <si>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</si>
  <si>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</si>
  <si>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</si>
  <si>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</si>
  <si>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</si>
  <si>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</si>
  <si>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</si>
  <si>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</si>
  <si>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</si>
  <si>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</si>
  <si>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</si>
  <si>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</si>
  <si>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</si>
  <si>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</si>
  <si>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</si>
  <si>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</si>
  <si>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</si>
  <si>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</si>
  <si>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</si>
  <si>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</si>
  <si>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</si>
  <si>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</si>
  <si>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</si>
  <si>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</si>
  <si>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</si>
  <si>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</si>
  <si>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</si>
  <si>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</si>
  <si>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</si>
  <si>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</si>
  <si>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</si>
  <si>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</si>
  <si>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</si>
  <si>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</si>
  <si>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</si>
  <si>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</si>
  <si>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</si>
  <si>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</si>
  <si>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</si>
  <si>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</si>
  <si>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</si>
  <si>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</si>
  <si>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</si>
  <si>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</si>
  <si>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</si>
  <si>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</si>
  <si>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</si>
  <si>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</si>
  <si>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</si>
  <si>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</si>
  <si>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</si>
  <si>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</si>
  <si>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</si>
  <si>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</si>
  <si>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</si>
  <si>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</si>
  <si>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</si>
  <si>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</si>
  <si>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</si>
  <si>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</si>
  <si>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</si>
  <si>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</si>
  <si>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</si>
  <si>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</si>
  <si>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</si>
  <si>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</si>
  <si>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</si>
  <si>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</si>
  <si>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</si>
  <si>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</si>
  <si>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</si>
  <si>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</si>
  <si>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</si>
  <si>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</si>
  <si>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</si>
  <si>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</si>
  <si>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</si>
  <si>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</si>
  <si>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</si>
  <si>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</si>
  <si>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</si>
  <si>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</si>
  <si>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</si>
  <si>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</si>
  <si>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</si>
  <si>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</si>
  <si>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</si>
  <si>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</si>
  <si>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</si>
  <si>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</si>
  <si>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</si>
  <si>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</si>
  <si>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</si>
  <si>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</si>
  <si>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</si>
  <si>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</si>
  <si>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</si>
  <si>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</si>
  <si>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</si>
  <si>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</si>
  <si>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</si>
  <si>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</si>
  <si>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</si>
  <si>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</si>
  <si>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</si>
  <si>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</si>
  <si>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</si>
  <si>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</si>
  <si>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</si>
  <si>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</si>
  <si>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</si>
  <si>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</si>
  <si>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</si>
  <si>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</si>
  <si>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</si>
  <si>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</si>
  <si>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</si>
  <si>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</si>
  <si>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</si>
  <si>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</si>
  <si>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</si>
  <si>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</si>
  <si>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</si>
  <si>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</si>
  <si>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</si>
  <si>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</si>
  <si>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</si>
  <si>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</si>
  <si>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</si>
  <si>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</si>
  <si>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</si>
  <si>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</si>
  <si>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</si>
  <si>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</si>
  <si>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</si>
  <si>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</si>
  <si>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</si>
  <si>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</si>
  <si>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</si>
  <si>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</si>
  <si>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</si>
  <si>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</si>
  <si>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</si>
  <si>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</si>
  <si>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</si>
  <si>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</si>
  <si>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</si>
  <si>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</si>
  <si>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</si>
  <si>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</si>
  <si>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</si>
  <si>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</si>
  <si>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</si>
  <si>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</si>
  <si>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</si>
  <si>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</si>
  <si>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</si>
  <si>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</si>
  <si>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</si>
  <si>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</si>
  <si>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</si>
  <si>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</si>
  <si>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</si>
  <si>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</si>
  <si>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</si>
  <si>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</si>
  <si>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</si>
  <si>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</si>
  <si>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</si>
  <si>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</si>
  <si>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</si>
  <si>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</si>
  <si>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</si>
  <si>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</si>
  <si>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</si>
  <si>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</si>
  <si>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</si>
  <si>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</si>
  <si>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</si>
  <si>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</si>
  <si>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</si>
  <si>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</si>
  <si>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</si>
  <si>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</si>
  <si>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</si>
  <si>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</si>
  <si>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</si>
  <si>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</si>
  <si>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</si>
  <si>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</si>
  <si>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</si>
  <si>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</si>
  <si>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</si>
  <si>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</si>
  <si>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</si>
  <si>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</si>
  <si>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</si>
  <si>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</si>
  <si>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</si>
  <si>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</si>
  <si>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</si>
  <si>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</si>
  <si>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</si>
  <si>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</si>
  <si>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</si>
  <si>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</si>
  <si>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</si>
  <si>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</si>
  <si>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</si>
  <si>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</si>
  <si>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</si>
  <si>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</si>
  <si>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</si>
  <si>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</si>
  <si>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</si>
  <si>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</si>
  <si>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</si>
  <si>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</si>
  <si>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</si>
  <si>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</si>
  <si>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</si>
  <si>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</si>
  <si>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</si>
  <si>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</si>
  <si>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</si>
  <si>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</si>
  <si>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</si>
  <si>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</si>
  <si>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</si>
  <si>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</si>
  <si>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</si>
  <si>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</si>
  <si>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</si>
  <si>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</si>
  <si>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</si>
  <si>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</si>
  <si>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</si>
  <si>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</si>
  <si>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</si>
  <si>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</si>
  <si>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</si>
  <si>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</si>
  <si>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</si>
  <si>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</si>
  <si>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</si>
  <si>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</si>
  <si>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</si>
  <si>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</si>
  <si>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</si>
  <si>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</si>
  <si>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</si>
  <si>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</si>
  <si>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</si>
  <si>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</si>
  <si>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</si>
  <si>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</si>
  <si>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</si>
  <si>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</si>
  <si>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</si>
  <si>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</si>
  <si>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</si>
  <si>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</si>
  <si>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</si>
  <si>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</si>
  <si>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</si>
  <si>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</si>
  <si>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</si>
  <si>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</si>
  <si>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</si>
  <si>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</si>
  <si>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</si>
  <si>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</si>
  <si>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</si>
  <si>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</si>
  <si>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</si>
  <si>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</si>
  <si>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</si>
  <si>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</si>
  <si>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</si>
  <si>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</si>
  <si>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</si>
  <si>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</si>
  <si>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</si>
  <si>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</si>
  <si>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</si>
  <si>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</si>
  <si>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</si>
  <si>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</si>
  <si>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</si>
  <si>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</si>
  <si>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</si>
  <si>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</si>
  <si>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</si>
  <si>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</si>
  <si>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</si>
  <si>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</si>
  <si>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</si>
  <si>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</si>
  <si>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</si>
  <si>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</si>
  <si>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</si>
  <si>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</si>
  <si>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</si>
  <si>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</si>
  <si>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</si>
  <si>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</si>
  <si>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</si>
  <si>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</si>
  <si>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</si>
  <si>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</si>
  <si>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</si>
  <si>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</si>
  <si>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</si>
  <si>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</si>
  <si>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</si>
  <si>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</si>
  <si>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</si>
  <si>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</si>
  <si>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</si>
  <si>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</si>
  <si>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</si>
  <si>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</si>
  <si>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</si>
  <si>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</si>
  <si>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</si>
  <si>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</si>
  <si>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</si>
  <si>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</si>
  <si>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</si>
  <si>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</si>
  <si>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</si>
  <si>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</si>
  <si>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</si>
  <si>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Row Labels</t>
  </si>
  <si>
    <t>Grand Total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</si>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</sst>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9" fontId="0" fillId="0" borderId="0" xfId="1" applyFont="1"/>
    <xf numFmtId="9" fontId="3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1.xlsx]Sheet2!PivotTable1</c:name>
    <c:fmtId val="7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169709233273217E-2"/>
          <c:y val="0.10804182677165354"/>
          <c:w val="0.83481672979168742"/>
          <c:h val="0.771295122993346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12-45A4-9F8F-0A4DC44D5BD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12-45A4-9F8F-0A4DC44D5BD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12-45A4-9F8F-0A4DC44D5BD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12-45A4-9F8F-0A4DC44D5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0923296"/>
        <c:axId val="1910015824"/>
      </c:barChart>
      <c:catAx>
        <c:axId val="15109232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015824"/>
        <c:crosses val="autoZero"/>
        <c:auto val="1"/>
        <c:lblAlgn val="ctr"/>
        <c:lblOffset val="100"/>
        <c:noMultiLvlLbl val="0"/>
      </c:catAx>
      <c:valAx>
        <c:axId val="19100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2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1.xlsx]Sheet3!PivotTable1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729450114143548E-2"/>
          <c:y val="7.1649240566240696E-2"/>
          <c:w val="0.85689400031301777"/>
          <c:h val="0.721141947420506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02-4854-A369-FEDB43CB2409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02-4854-A369-FEDB43CB2409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02-4854-A369-FEDB43CB2409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2-4854-A369-FEDB43CB2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0351039"/>
        <c:axId val="2090796367"/>
      </c:barChart>
      <c:catAx>
        <c:axId val="209035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796367"/>
        <c:crosses val="autoZero"/>
        <c:auto val="1"/>
        <c:lblAlgn val="ctr"/>
        <c:lblOffset val="100"/>
        <c:noMultiLvlLbl val="0"/>
      </c:catAx>
      <c:valAx>
        <c:axId val="209079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35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1.xlsx]Sheet4!PivotTable1</c:name>
    <c:fmtId val="1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A7-45F7-A420-72B65C6EBEC9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A7-45F7-A420-72B65C6EBEC9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A7-45F7-A420-72B65C6EB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385663"/>
        <c:axId val="751071039"/>
      </c:lineChart>
      <c:catAx>
        <c:axId val="811385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71039"/>
        <c:crosses val="autoZero"/>
        <c:auto val="1"/>
        <c:lblAlgn val="ctr"/>
        <c:lblOffset val="100"/>
        <c:noMultiLvlLbl val="0"/>
      </c:catAx>
      <c:valAx>
        <c:axId val="75107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85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F3-46C4-8276-2B03233C5B99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F3-46C4-8276-2B03233C5B99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F3-46C4-8276-2B03233C5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121551"/>
        <c:axId val="1006033263"/>
      </c:lineChart>
      <c:catAx>
        <c:axId val="8181215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033263"/>
        <c:crosses val="autoZero"/>
        <c:auto val="1"/>
        <c:lblAlgn val="ctr"/>
        <c:lblOffset val="100"/>
        <c:noMultiLvlLbl val="0"/>
      </c:catAx>
      <c:valAx>
        <c:axId val="100603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2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5</xdr:row>
      <xdr:rowOff>107950</xdr:rowOff>
    </xdr:from>
    <xdr:to>
      <xdr:col>18</xdr:col>
      <xdr:colOff>450850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A5864B-7D6B-4CAF-8098-4DE986A88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10</xdr:row>
      <xdr:rowOff>152400</xdr:rowOff>
    </xdr:from>
    <xdr:to>
      <xdr:col>21</xdr:col>
      <xdr:colOff>215900</xdr:colOff>
      <xdr:row>42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D777C-C5CD-4A78-91D4-F3F6D5C43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5</xdr:row>
      <xdr:rowOff>101600</xdr:rowOff>
    </xdr:from>
    <xdr:to>
      <xdr:col>15</xdr:col>
      <xdr:colOff>419100</xdr:colOff>
      <xdr:row>29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2BA78C-35C5-49A6-8A42-A4FE350AA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14</xdr:row>
      <xdr:rowOff>63500</xdr:rowOff>
    </xdr:from>
    <xdr:to>
      <xdr:col>11</xdr:col>
      <xdr:colOff>241300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9E2824-59A7-40DD-AF00-D7A8720E4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anit" refreshedDate="44201.663438078707" createdVersion="6" refreshedVersion="6" minRefreshableVersion="3" recordCount="4114" xr:uid="{4665E0CE-97F6-4F49-BE92-B1DA619D861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/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anit" refreshedDate="44201.663438425923" createdVersion="6" refreshedVersion="6" minRefreshableVersion="3" recordCount="4114" xr:uid="{55950722-AC9D-47D1-902D-1DC4DE8A1A2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8640B2-2C36-4A06-ABC1-1F900DBC051B}" name="PivotTable1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D6EC0-6BC4-4153-9182-99FE9A0DDED9}" name="PivotTable1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377FD-99CC-465F-9C35-2B6B6218F5B4}" name="PivotTable1" cacheId="8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B050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D1" sqref="D1:D1048576"/>
    </sheetView>
  </sheetViews>
  <sheetFormatPr defaultRowHeight="14.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54296875" customWidth="1"/>
    <col min="16" max="16" width="19.26953125" customWidth="1"/>
    <col min="17" max="17" width="17.453125" customWidth="1"/>
    <col min="18" max="18" width="16" customWidth="1"/>
    <col min="19" max="19" width="26.7265625" customWidth="1"/>
    <col min="20" max="20" width="26.0898437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8364</v>
      </c>
      <c r="T1" s="1" t="s">
        <v>8365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((E2/D2)*100)</f>
        <v>136.85882352941178</v>
      </c>
      <c r="P2" s="6">
        <f>E2/L2</f>
        <v>63.917582417582416</v>
      </c>
      <c r="Q2" t="s">
        <v>8313</v>
      </c>
      <c r="R2" t="s">
        <v>8314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((E3/D3)*100)</f>
        <v>142.60827250608273</v>
      </c>
      <c r="P3" s="6">
        <f t="shared" ref="P3:P66" si="1">E3/L3</f>
        <v>185.48101265822785</v>
      </c>
      <c r="Q3" t="s">
        <v>8313</v>
      </c>
      <c r="R3" t="s">
        <v>8314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8313</v>
      </c>
      <c r="R4" t="s">
        <v>8314</v>
      </c>
      <c r="S4" s="10">
        <f t="shared" si="2"/>
        <v>42405.702349537038</v>
      </c>
      <c r="T4" s="10">
        <f t="shared" si="3"/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8313</v>
      </c>
      <c r="R5" t="s">
        <v>8314</v>
      </c>
      <c r="S5" s="10">
        <f t="shared" si="2"/>
        <v>41828.515127314815</v>
      </c>
      <c r="T5" s="10">
        <f t="shared" si="3"/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8313</v>
      </c>
      <c r="R6" t="s">
        <v>8314</v>
      </c>
      <c r="S6" s="10">
        <f t="shared" si="2"/>
        <v>42327.834247685183</v>
      </c>
      <c r="T6" s="10">
        <f t="shared" si="3"/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8313</v>
      </c>
      <c r="R7" t="s">
        <v>8314</v>
      </c>
      <c r="S7" s="10">
        <f t="shared" si="2"/>
        <v>42563.932951388888</v>
      </c>
      <c r="T7" s="10">
        <f t="shared" si="3"/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8313</v>
      </c>
      <c r="R8" t="s">
        <v>8314</v>
      </c>
      <c r="S8" s="10">
        <f t="shared" si="2"/>
        <v>41794.072337962964</v>
      </c>
      <c r="T8" s="10">
        <f t="shared" si="3"/>
        <v>41804.072337962964</v>
      </c>
    </row>
    <row r="9" spans="1:20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8313</v>
      </c>
      <c r="R9" t="s">
        <v>8314</v>
      </c>
      <c r="S9" s="10">
        <f t="shared" si="2"/>
        <v>42516.047071759262</v>
      </c>
      <c r="T9" s="10">
        <f t="shared" si="3"/>
        <v>42556.047071759262</v>
      </c>
    </row>
    <row r="10" spans="1:20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8313</v>
      </c>
      <c r="R10" t="s">
        <v>8314</v>
      </c>
      <c r="S10" s="10">
        <f t="shared" si="2"/>
        <v>42468.94458333333</v>
      </c>
      <c r="T10" s="10">
        <f t="shared" si="3"/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8313</v>
      </c>
      <c r="R11" t="s">
        <v>8314</v>
      </c>
      <c r="S11" s="10">
        <f t="shared" si="2"/>
        <v>42447.103518518517</v>
      </c>
      <c r="T11" s="10">
        <f t="shared" si="3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8313</v>
      </c>
      <c r="R12" t="s">
        <v>8314</v>
      </c>
      <c r="S12" s="10">
        <f t="shared" si="2"/>
        <v>41780.068043981482</v>
      </c>
      <c r="T12" s="10">
        <f t="shared" si="3"/>
        <v>41815.068043981482</v>
      </c>
    </row>
    <row r="13" spans="1:20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8313</v>
      </c>
      <c r="R13" t="s">
        <v>8314</v>
      </c>
      <c r="S13" s="10">
        <f t="shared" si="2"/>
        <v>42572.778495370367</v>
      </c>
      <c r="T13" s="10">
        <f t="shared" si="3"/>
        <v>42604.125</v>
      </c>
    </row>
    <row r="14" spans="1:20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8313</v>
      </c>
      <c r="R14" t="s">
        <v>8314</v>
      </c>
      <c r="S14" s="10">
        <f t="shared" si="2"/>
        <v>41791.713252314818</v>
      </c>
      <c r="T14" s="10">
        <f t="shared" si="3"/>
        <v>41836.125</v>
      </c>
    </row>
    <row r="15" spans="1:20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8313</v>
      </c>
      <c r="R15" t="s">
        <v>8314</v>
      </c>
      <c r="S15" s="10">
        <f t="shared" si="2"/>
        <v>42508.677187499998</v>
      </c>
      <c r="T15" s="10">
        <f t="shared" si="3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8313</v>
      </c>
      <c r="R16" t="s">
        <v>8314</v>
      </c>
      <c r="S16" s="10">
        <f t="shared" si="2"/>
        <v>41808.02648148148</v>
      </c>
      <c r="T16" s="10">
        <f t="shared" si="3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8313</v>
      </c>
      <c r="R17" t="s">
        <v>8314</v>
      </c>
      <c r="S17" s="10">
        <f t="shared" si="2"/>
        <v>42256.391875000001</v>
      </c>
      <c r="T17" s="10">
        <f t="shared" si="3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8313</v>
      </c>
      <c r="R18" t="s">
        <v>8314</v>
      </c>
      <c r="S18" s="10">
        <f t="shared" si="2"/>
        <v>41760.796423611115</v>
      </c>
      <c r="T18" s="10">
        <f t="shared" si="3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8313</v>
      </c>
      <c r="R19" t="s">
        <v>8314</v>
      </c>
      <c r="S19" s="10">
        <f t="shared" si="2"/>
        <v>41917.731736111113</v>
      </c>
      <c r="T19" s="10">
        <f t="shared" si="3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8313</v>
      </c>
      <c r="R20" t="s">
        <v>8314</v>
      </c>
      <c r="S20" s="10">
        <f t="shared" si="2"/>
        <v>41869.542314814818</v>
      </c>
      <c r="T20" s="10">
        <f t="shared" si="3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8313</v>
      </c>
      <c r="R21" t="s">
        <v>8314</v>
      </c>
      <c r="S21" s="10">
        <f t="shared" si="2"/>
        <v>42175.816365740742</v>
      </c>
      <c r="T21" s="10">
        <f t="shared" si="3"/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8313</v>
      </c>
      <c r="R22" t="s">
        <v>8314</v>
      </c>
      <c r="S22" s="10">
        <f t="shared" si="2"/>
        <v>42200.758240740746</v>
      </c>
      <c r="T22" s="10">
        <f t="shared" si="3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8313</v>
      </c>
      <c r="R23" t="s">
        <v>8314</v>
      </c>
      <c r="S23" s="10">
        <f t="shared" si="2"/>
        <v>41878.627187500002</v>
      </c>
      <c r="T23" s="10">
        <f t="shared" si="3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8313</v>
      </c>
      <c r="R24" t="s">
        <v>8314</v>
      </c>
      <c r="S24" s="10">
        <f t="shared" si="2"/>
        <v>41989.91134259259</v>
      </c>
      <c r="T24" s="10">
        <f t="shared" si="3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8313</v>
      </c>
      <c r="R25" t="s">
        <v>8314</v>
      </c>
      <c r="S25" s="10">
        <f t="shared" si="2"/>
        <v>42097.778946759259</v>
      </c>
      <c r="T25" s="10">
        <f t="shared" si="3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8313</v>
      </c>
      <c r="R26" t="s">
        <v>8314</v>
      </c>
      <c r="S26" s="10">
        <f t="shared" si="2"/>
        <v>42229.820173611108</v>
      </c>
      <c r="T26" s="10">
        <f t="shared" si="3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8313</v>
      </c>
      <c r="R27" t="s">
        <v>8314</v>
      </c>
      <c r="S27" s="10">
        <f t="shared" si="2"/>
        <v>42318.025011574078</v>
      </c>
      <c r="T27" s="10">
        <f t="shared" si="3"/>
        <v>42378.025011574078</v>
      </c>
    </row>
    <row r="28" spans="1:20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8313</v>
      </c>
      <c r="R28" t="s">
        <v>8314</v>
      </c>
      <c r="S28" s="10">
        <f t="shared" si="2"/>
        <v>41828.515555555554</v>
      </c>
      <c r="T28" s="10">
        <f t="shared" si="3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8313</v>
      </c>
      <c r="R29" t="s">
        <v>8314</v>
      </c>
      <c r="S29" s="10">
        <f t="shared" si="2"/>
        <v>41929.164733796293</v>
      </c>
      <c r="T29" s="10">
        <f t="shared" si="3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8313</v>
      </c>
      <c r="R30" t="s">
        <v>8314</v>
      </c>
      <c r="S30" s="10">
        <f t="shared" si="2"/>
        <v>42324.96393518518</v>
      </c>
      <c r="T30" s="10">
        <f t="shared" si="3"/>
        <v>42354.96393518518</v>
      </c>
    </row>
    <row r="31" spans="1:20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8313</v>
      </c>
      <c r="R31" t="s">
        <v>8314</v>
      </c>
      <c r="S31" s="10">
        <f t="shared" si="2"/>
        <v>41812.67324074074</v>
      </c>
      <c r="T31" s="10">
        <f t="shared" si="3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8313</v>
      </c>
      <c r="R32" t="s">
        <v>8314</v>
      </c>
      <c r="S32" s="10">
        <f t="shared" si="2"/>
        <v>41842.292997685188</v>
      </c>
      <c r="T32" s="10">
        <f t="shared" si="3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8313</v>
      </c>
      <c r="R33" t="s">
        <v>8314</v>
      </c>
      <c r="S33" s="10">
        <f t="shared" si="2"/>
        <v>42376.79206018518</v>
      </c>
      <c r="T33" s="10">
        <f t="shared" si="3"/>
        <v>42394.79206018518</v>
      </c>
    </row>
    <row r="34" spans="1:20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8313</v>
      </c>
      <c r="R34" t="s">
        <v>8314</v>
      </c>
      <c r="S34" s="10">
        <f t="shared" si="2"/>
        <v>42461.627511574072</v>
      </c>
      <c r="T34" s="10">
        <f t="shared" si="3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8313</v>
      </c>
      <c r="R35" t="s">
        <v>8314</v>
      </c>
      <c r="S35" s="10">
        <f t="shared" si="2"/>
        <v>42286.660891203705</v>
      </c>
      <c r="T35" s="10">
        <f t="shared" si="3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8313</v>
      </c>
      <c r="R36" t="s">
        <v>8314</v>
      </c>
      <c r="S36" s="10">
        <f t="shared" si="2"/>
        <v>41841.321770833332</v>
      </c>
      <c r="T36" s="10">
        <f t="shared" si="3"/>
        <v>41856.321770833332</v>
      </c>
    </row>
    <row r="37" spans="1:20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8313</v>
      </c>
      <c r="R37" t="s">
        <v>8314</v>
      </c>
      <c r="S37" s="10">
        <f t="shared" si="2"/>
        <v>42098.291828703703</v>
      </c>
      <c r="T37" s="10">
        <f t="shared" si="3"/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8313</v>
      </c>
      <c r="R38" t="s">
        <v>8314</v>
      </c>
      <c r="S38" s="10">
        <f t="shared" si="2"/>
        <v>42068.307002314818</v>
      </c>
      <c r="T38" s="10">
        <f t="shared" si="3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8313</v>
      </c>
      <c r="R39" t="s">
        <v>8314</v>
      </c>
      <c r="S39" s="10">
        <f t="shared" si="2"/>
        <v>42032.693043981482</v>
      </c>
      <c r="T39" s="10">
        <f t="shared" si="3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8313</v>
      </c>
      <c r="R40" t="s">
        <v>8314</v>
      </c>
      <c r="S40" s="10">
        <f t="shared" si="2"/>
        <v>41375.057222222218</v>
      </c>
      <c r="T40" s="10">
        <f t="shared" si="3"/>
        <v>41405.057222222218</v>
      </c>
    </row>
    <row r="41" spans="1:20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8313</v>
      </c>
      <c r="R41" t="s">
        <v>8314</v>
      </c>
      <c r="S41" s="10">
        <f t="shared" si="2"/>
        <v>41754.047083333331</v>
      </c>
      <c r="T41" s="10">
        <f t="shared" si="3"/>
        <v>41784.957638888889</v>
      </c>
    </row>
    <row r="42" spans="1:20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8313</v>
      </c>
      <c r="R42" t="s">
        <v>8314</v>
      </c>
      <c r="S42" s="10">
        <f t="shared" si="2"/>
        <v>41789.21398148148</v>
      </c>
      <c r="T42" s="10">
        <f t="shared" si="3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8313</v>
      </c>
      <c r="R43" t="s">
        <v>8314</v>
      </c>
      <c r="S43" s="10">
        <f t="shared" si="2"/>
        <v>41887.568912037037</v>
      </c>
      <c r="T43" s="10">
        <f t="shared" si="3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8313</v>
      </c>
      <c r="R44" t="s">
        <v>8314</v>
      </c>
      <c r="S44" s="10">
        <f t="shared" si="2"/>
        <v>41971.639189814814</v>
      </c>
      <c r="T44" s="10">
        <f t="shared" si="3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8313</v>
      </c>
      <c r="R45" t="s">
        <v>8314</v>
      </c>
      <c r="S45" s="10">
        <f t="shared" si="2"/>
        <v>41802.790347222224</v>
      </c>
      <c r="T45" s="10">
        <f t="shared" si="3"/>
        <v>41833</v>
      </c>
    </row>
    <row r="46" spans="1:20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8313</v>
      </c>
      <c r="R46" t="s">
        <v>8314</v>
      </c>
      <c r="S46" s="10">
        <f t="shared" si="2"/>
        <v>41874.098807870374</v>
      </c>
      <c r="T46" s="10">
        <f t="shared" si="3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8313</v>
      </c>
      <c r="R47" t="s">
        <v>8314</v>
      </c>
      <c r="S47" s="10">
        <f t="shared" si="2"/>
        <v>42457.623923611114</v>
      </c>
      <c r="T47" s="10">
        <f t="shared" si="3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8313</v>
      </c>
      <c r="R48" t="s">
        <v>8314</v>
      </c>
      <c r="S48" s="10">
        <f t="shared" si="2"/>
        <v>42323.964976851858</v>
      </c>
      <c r="T48" s="10">
        <f t="shared" si="3"/>
        <v>42353.964976851858</v>
      </c>
    </row>
    <row r="49" spans="1:20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8313</v>
      </c>
      <c r="R49" t="s">
        <v>8314</v>
      </c>
      <c r="S49" s="10">
        <f t="shared" si="2"/>
        <v>41932.819525462961</v>
      </c>
      <c r="T49" s="10">
        <f t="shared" si="3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8313</v>
      </c>
      <c r="R50" t="s">
        <v>8314</v>
      </c>
      <c r="S50" s="10">
        <f t="shared" si="2"/>
        <v>42033.516898148147</v>
      </c>
      <c r="T50" s="10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8313</v>
      </c>
      <c r="R51" t="s">
        <v>8314</v>
      </c>
      <c r="S51" s="10">
        <f t="shared" si="2"/>
        <v>42271.176446759258</v>
      </c>
      <c r="T51" s="10">
        <f t="shared" si="3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8313</v>
      </c>
      <c r="R52" t="s">
        <v>8314</v>
      </c>
      <c r="S52" s="10">
        <f t="shared" si="2"/>
        <v>41995.752986111111</v>
      </c>
      <c r="T52" s="10">
        <f t="shared" si="3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8313</v>
      </c>
      <c r="R53" t="s">
        <v>8314</v>
      </c>
      <c r="S53" s="10">
        <f t="shared" si="2"/>
        <v>42196.928668981483</v>
      </c>
      <c r="T53" s="10">
        <f t="shared" si="3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8313</v>
      </c>
      <c r="R54" t="s">
        <v>8314</v>
      </c>
      <c r="S54" s="10">
        <f t="shared" si="2"/>
        <v>41807.701921296299</v>
      </c>
      <c r="T54" s="10">
        <f t="shared" si="3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8313</v>
      </c>
      <c r="R55" t="s">
        <v>8314</v>
      </c>
      <c r="S55" s="10">
        <f t="shared" si="2"/>
        <v>41719.549131944441</v>
      </c>
      <c r="T55" s="10">
        <f t="shared" si="3"/>
        <v>41733.916666666664</v>
      </c>
    </row>
    <row r="56" spans="1:20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8313</v>
      </c>
      <c r="R56" t="s">
        <v>8314</v>
      </c>
      <c r="S56" s="10">
        <f t="shared" si="2"/>
        <v>42333.713206018518</v>
      </c>
      <c r="T56" s="10">
        <f t="shared" si="3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8313</v>
      </c>
      <c r="R57" t="s">
        <v>8314</v>
      </c>
      <c r="S57" s="10">
        <f t="shared" si="2"/>
        <v>42496.968935185185</v>
      </c>
      <c r="T57" s="10">
        <f t="shared" si="3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8313</v>
      </c>
      <c r="R58" t="s">
        <v>8314</v>
      </c>
      <c r="S58" s="10">
        <f t="shared" si="2"/>
        <v>42149.548888888887</v>
      </c>
      <c r="T58" s="10">
        <f t="shared" si="3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8313</v>
      </c>
      <c r="R59" t="s">
        <v>8314</v>
      </c>
      <c r="S59" s="10">
        <f t="shared" si="2"/>
        <v>42089.83289351852</v>
      </c>
      <c r="T59" s="10">
        <f t="shared" si="3"/>
        <v>42119.83289351852</v>
      </c>
    </row>
    <row r="60" spans="1:20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8313</v>
      </c>
      <c r="R60" t="s">
        <v>8314</v>
      </c>
      <c r="S60" s="10">
        <f t="shared" si="2"/>
        <v>41932.745046296295</v>
      </c>
      <c r="T60" s="10">
        <f t="shared" si="3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8313</v>
      </c>
      <c r="R61" t="s">
        <v>8314</v>
      </c>
      <c r="S61" s="10">
        <f t="shared" si="2"/>
        <v>42230.23583333334</v>
      </c>
      <c r="T61" s="10">
        <f t="shared" si="3"/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8313</v>
      </c>
      <c r="R62" t="s">
        <v>8315</v>
      </c>
      <c r="S62" s="10">
        <f t="shared" si="2"/>
        <v>41701.901817129627</v>
      </c>
      <c r="T62" s="10">
        <f t="shared" si="3"/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8313</v>
      </c>
      <c r="R63" t="s">
        <v>8315</v>
      </c>
      <c r="S63" s="10">
        <f t="shared" si="2"/>
        <v>41409.814317129632</v>
      </c>
      <c r="T63" s="10">
        <f t="shared" si="3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8313</v>
      </c>
      <c r="R64" t="s">
        <v>8315</v>
      </c>
      <c r="S64" s="10">
        <f t="shared" si="2"/>
        <v>41311.799513888887</v>
      </c>
      <c r="T64" s="10">
        <f t="shared" si="3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8313</v>
      </c>
      <c r="R65" t="s">
        <v>8315</v>
      </c>
      <c r="S65" s="10">
        <f t="shared" si="2"/>
        <v>41612.912187499998</v>
      </c>
      <c r="T65" s="10">
        <f t="shared" si="3"/>
        <v>41636.207638888889</v>
      </c>
    </row>
    <row r="66" spans="1:20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8313</v>
      </c>
      <c r="R66" t="s">
        <v>8315</v>
      </c>
      <c r="S66" s="10">
        <f t="shared" si="2"/>
        <v>41433.01829861111</v>
      </c>
      <c r="T66" s="10">
        <f t="shared" si="3"/>
        <v>41463.01829861111</v>
      </c>
    </row>
    <row r="67" spans="1:20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((E67/D67)*100)</f>
        <v>107.52857142857141</v>
      </c>
      <c r="P67" s="6">
        <f t="shared" ref="P67:P130" si="5">E67/L67</f>
        <v>132.05263157894737</v>
      </c>
      <c r="Q67" t="s">
        <v>8313</v>
      </c>
      <c r="R67" t="s">
        <v>8315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8313</v>
      </c>
      <c r="R68" t="s">
        <v>8315</v>
      </c>
      <c r="S68" s="10">
        <f t="shared" si="6"/>
        <v>42539.849768518514</v>
      </c>
      <c r="T68" s="10">
        <f t="shared" si="7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8313</v>
      </c>
      <c r="R69" t="s">
        <v>8315</v>
      </c>
      <c r="S69" s="10">
        <f t="shared" si="6"/>
        <v>41075.583379629628</v>
      </c>
      <c r="T69" s="10">
        <f t="shared" si="7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8313</v>
      </c>
      <c r="R70" t="s">
        <v>8315</v>
      </c>
      <c r="S70" s="10">
        <f t="shared" si="6"/>
        <v>41663.569340277776</v>
      </c>
      <c r="T70" s="10">
        <f t="shared" si="7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8313</v>
      </c>
      <c r="R71" t="s">
        <v>8315</v>
      </c>
      <c r="S71" s="10">
        <f t="shared" si="6"/>
        <v>40786.187789351854</v>
      </c>
      <c r="T71" s="10">
        <f t="shared" si="7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8313</v>
      </c>
      <c r="R72" t="s">
        <v>8315</v>
      </c>
      <c r="S72" s="10">
        <f t="shared" si="6"/>
        <v>40730.896354166667</v>
      </c>
      <c r="T72" s="10">
        <f t="shared" si="7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8313</v>
      </c>
      <c r="R73" t="s">
        <v>8315</v>
      </c>
      <c r="S73" s="10">
        <f t="shared" si="6"/>
        <v>40997.271493055552</v>
      </c>
      <c r="T73" s="10">
        <f t="shared" si="7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8313</v>
      </c>
      <c r="R74" t="s">
        <v>8315</v>
      </c>
      <c r="S74" s="10">
        <f t="shared" si="6"/>
        <v>41208.010196759256</v>
      </c>
      <c r="T74" s="10">
        <f t="shared" si="7"/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8313</v>
      </c>
      <c r="R75" t="s">
        <v>8315</v>
      </c>
      <c r="S75" s="10">
        <f t="shared" si="6"/>
        <v>40587.75675925926</v>
      </c>
      <c r="T75" s="10">
        <f t="shared" si="7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8313</v>
      </c>
      <c r="R76" t="s">
        <v>8315</v>
      </c>
      <c r="S76" s="10">
        <f t="shared" si="6"/>
        <v>42360.487210648149</v>
      </c>
      <c r="T76" s="10">
        <f t="shared" si="7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8313</v>
      </c>
      <c r="R77" t="s">
        <v>8315</v>
      </c>
      <c r="S77" s="10">
        <f t="shared" si="6"/>
        <v>41357.209166666667</v>
      </c>
      <c r="T77" s="10">
        <f t="shared" si="7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8313</v>
      </c>
      <c r="R78" t="s">
        <v>8315</v>
      </c>
      <c r="S78" s="10">
        <f t="shared" si="6"/>
        <v>40844.691643518519</v>
      </c>
      <c r="T78" s="10">
        <f t="shared" si="7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8313</v>
      </c>
      <c r="R79" t="s">
        <v>8315</v>
      </c>
      <c r="S79" s="10">
        <f t="shared" si="6"/>
        <v>40997.144872685189</v>
      </c>
      <c r="T79" s="10">
        <f t="shared" si="7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8313</v>
      </c>
      <c r="R80" t="s">
        <v>8315</v>
      </c>
      <c r="S80" s="10">
        <f t="shared" si="6"/>
        <v>42604.730567129634</v>
      </c>
      <c r="T80" s="10">
        <f t="shared" si="7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8313</v>
      </c>
      <c r="R81" t="s">
        <v>8315</v>
      </c>
      <c r="S81" s="10">
        <f t="shared" si="6"/>
        <v>41724.776539351849</v>
      </c>
      <c r="T81" s="10">
        <f t="shared" si="7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8313</v>
      </c>
      <c r="R82" t="s">
        <v>8315</v>
      </c>
      <c r="S82" s="10">
        <f t="shared" si="6"/>
        <v>41583.083981481483</v>
      </c>
      <c r="T82" s="10">
        <f t="shared" si="7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8313</v>
      </c>
      <c r="R83" t="s">
        <v>8315</v>
      </c>
      <c r="S83" s="10">
        <f t="shared" si="6"/>
        <v>41100.158877314818</v>
      </c>
      <c r="T83" s="10">
        <f t="shared" si="7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8313</v>
      </c>
      <c r="R84" t="s">
        <v>8315</v>
      </c>
      <c r="S84" s="10">
        <f t="shared" si="6"/>
        <v>40795.820150462961</v>
      </c>
      <c r="T84" s="10">
        <f t="shared" si="7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8313</v>
      </c>
      <c r="R85" t="s">
        <v>8315</v>
      </c>
      <c r="S85" s="10">
        <f t="shared" si="6"/>
        <v>42042.615613425922</v>
      </c>
      <c r="T85" s="10">
        <f t="shared" si="7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8313</v>
      </c>
      <c r="R86" t="s">
        <v>8315</v>
      </c>
      <c r="S86" s="10">
        <f t="shared" si="6"/>
        <v>40648.757939814815</v>
      </c>
      <c r="T86" s="10">
        <f t="shared" si="7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8313</v>
      </c>
      <c r="R87" t="s">
        <v>8315</v>
      </c>
      <c r="S87" s="10">
        <f t="shared" si="6"/>
        <v>40779.125428240739</v>
      </c>
      <c r="T87" s="10">
        <f t="shared" si="7"/>
        <v>40809.125428240739</v>
      </c>
    </row>
    <row r="88" spans="1:20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8313</v>
      </c>
      <c r="R88" t="s">
        <v>8315</v>
      </c>
      <c r="S88" s="10">
        <f t="shared" si="6"/>
        <v>42291.556076388893</v>
      </c>
      <c r="T88" s="10">
        <f t="shared" si="7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8313</v>
      </c>
      <c r="R89" t="s">
        <v>8315</v>
      </c>
      <c r="S89" s="10">
        <f t="shared" si="6"/>
        <v>40322.53938657407</v>
      </c>
      <c r="T89" s="10">
        <f t="shared" si="7"/>
        <v>40332.070138888892</v>
      </c>
    </row>
    <row r="90" spans="1:20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8313</v>
      </c>
      <c r="R90" t="s">
        <v>8315</v>
      </c>
      <c r="S90" s="10">
        <f t="shared" si="6"/>
        <v>41786.65892361111</v>
      </c>
      <c r="T90" s="10">
        <f t="shared" si="7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8313</v>
      </c>
      <c r="R91" t="s">
        <v>8315</v>
      </c>
      <c r="S91" s="10">
        <f t="shared" si="6"/>
        <v>41402.752222222225</v>
      </c>
      <c r="T91" s="10">
        <f t="shared" si="7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8313</v>
      </c>
      <c r="R92" t="s">
        <v>8315</v>
      </c>
      <c r="S92" s="10">
        <f t="shared" si="6"/>
        <v>40706.297442129631</v>
      </c>
      <c r="T92" s="10">
        <f t="shared" si="7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8313</v>
      </c>
      <c r="R93" t="s">
        <v>8315</v>
      </c>
      <c r="S93" s="10">
        <f t="shared" si="6"/>
        <v>40619.402361111112</v>
      </c>
      <c r="T93" s="10">
        <f t="shared" si="7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8313</v>
      </c>
      <c r="R94" t="s">
        <v>8315</v>
      </c>
      <c r="S94" s="10">
        <f t="shared" si="6"/>
        <v>42721.198877314819</v>
      </c>
      <c r="T94" s="10">
        <f t="shared" si="7"/>
        <v>42767.333333333328</v>
      </c>
    </row>
    <row r="95" spans="1:20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8313</v>
      </c>
      <c r="R95" t="s">
        <v>8315</v>
      </c>
      <c r="S95" s="10">
        <f t="shared" si="6"/>
        <v>41065.858067129629</v>
      </c>
      <c r="T95" s="10">
        <f t="shared" si="7"/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8313</v>
      </c>
      <c r="R96" t="s">
        <v>8315</v>
      </c>
      <c r="S96" s="10">
        <f t="shared" si="6"/>
        <v>41716.717847222222</v>
      </c>
      <c r="T96" s="10">
        <f t="shared" si="7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8313</v>
      </c>
      <c r="R97" t="s">
        <v>8315</v>
      </c>
      <c r="S97" s="10">
        <f t="shared" si="6"/>
        <v>40935.005104166667</v>
      </c>
      <c r="T97" s="10">
        <f t="shared" si="7"/>
        <v>40965.005104166667</v>
      </c>
    </row>
    <row r="98" spans="1:20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8313</v>
      </c>
      <c r="R98" t="s">
        <v>8315</v>
      </c>
      <c r="S98" s="10">
        <f t="shared" si="6"/>
        <v>40324.662511574075</v>
      </c>
      <c r="T98" s="10">
        <f t="shared" si="7"/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8313</v>
      </c>
      <c r="R99" t="s">
        <v>8315</v>
      </c>
      <c r="S99" s="10">
        <f t="shared" si="6"/>
        <v>40706.135208333333</v>
      </c>
      <c r="T99" s="10">
        <f t="shared" si="7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8313</v>
      </c>
      <c r="R100" t="s">
        <v>8315</v>
      </c>
      <c r="S100" s="10">
        <f t="shared" si="6"/>
        <v>41214.79483796296</v>
      </c>
      <c r="T100" s="10">
        <f t="shared" si="7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8313</v>
      </c>
      <c r="R101" t="s">
        <v>8315</v>
      </c>
      <c r="S101" s="10">
        <f t="shared" si="6"/>
        <v>41631.902766203704</v>
      </c>
      <c r="T101" s="10">
        <f t="shared" si="7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8313</v>
      </c>
      <c r="R102" t="s">
        <v>8315</v>
      </c>
      <c r="S102" s="10">
        <f t="shared" si="6"/>
        <v>41197.753310185188</v>
      </c>
      <c r="T102" s="10">
        <f t="shared" si="7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8313</v>
      </c>
      <c r="R103" t="s">
        <v>8315</v>
      </c>
      <c r="S103" s="10">
        <f t="shared" si="6"/>
        <v>41274.776736111111</v>
      </c>
      <c r="T103" s="10">
        <f t="shared" si="7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8313</v>
      </c>
      <c r="R104" t="s">
        <v>8315</v>
      </c>
      <c r="S104" s="10">
        <f t="shared" si="6"/>
        <v>40505.131168981483</v>
      </c>
      <c r="T104" s="10">
        <f t="shared" si="7"/>
        <v>40535.131168981483</v>
      </c>
    </row>
    <row r="105" spans="1:20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8313</v>
      </c>
      <c r="R105" t="s">
        <v>8315</v>
      </c>
      <c r="S105" s="10">
        <f t="shared" si="6"/>
        <v>41682.805902777778</v>
      </c>
      <c r="T105" s="10">
        <f t="shared" si="7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8313</v>
      </c>
      <c r="R106" t="s">
        <v>8315</v>
      </c>
      <c r="S106" s="10">
        <f t="shared" si="6"/>
        <v>40612.695208333331</v>
      </c>
      <c r="T106" s="10">
        <f t="shared" si="7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8313</v>
      </c>
      <c r="R107" t="s">
        <v>8315</v>
      </c>
      <c r="S107" s="10">
        <f t="shared" si="6"/>
        <v>42485.724768518514</v>
      </c>
      <c r="T107" s="10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8313</v>
      </c>
      <c r="R108" t="s">
        <v>8315</v>
      </c>
      <c r="S108" s="10">
        <f t="shared" si="6"/>
        <v>40987.776631944449</v>
      </c>
      <c r="T108" s="10">
        <f t="shared" si="7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8313</v>
      </c>
      <c r="R109" t="s">
        <v>8315</v>
      </c>
      <c r="S109" s="10">
        <f t="shared" si="6"/>
        <v>40635.982488425929</v>
      </c>
      <c r="T109" s="10">
        <f t="shared" si="7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8313</v>
      </c>
      <c r="R110" t="s">
        <v>8315</v>
      </c>
      <c r="S110" s="10">
        <f t="shared" si="6"/>
        <v>41365.613078703704</v>
      </c>
      <c r="T110" s="10">
        <f t="shared" si="7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8313</v>
      </c>
      <c r="R111" t="s">
        <v>8315</v>
      </c>
      <c r="S111" s="10">
        <f t="shared" si="6"/>
        <v>40570.025810185187</v>
      </c>
      <c r="T111" s="10">
        <f t="shared" si="7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8313</v>
      </c>
      <c r="R112" t="s">
        <v>8315</v>
      </c>
      <c r="S112" s="10">
        <f t="shared" si="6"/>
        <v>41557.949687500004</v>
      </c>
      <c r="T112" s="10">
        <f t="shared" si="7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8313</v>
      </c>
      <c r="R113" t="s">
        <v>8315</v>
      </c>
      <c r="S113" s="10">
        <f t="shared" si="6"/>
        <v>42125.333182870367</v>
      </c>
      <c r="T113" s="10">
        <f t="shared" si="7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8313</v>
      </c>
      <c r="R114" t="s">
        <v>8315</v>
      </c>
      <c r="S114" s="10">
        <f t="shared" si="6"/>
        <v>41718.043032407404</v>
      </c>
      <c r="T114" s="10">
        <f t="shared" si="7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8313</v>
      </c>
      <c r="R115" t="s">
        <v>8315</v>
      </c>
      <c r="S115" s="10">
        <f t="shared" si="6"/>
        <v>40753.758425925924</v>
      </c>
      <c r="T115" s="10">
        <f t="shared" si="7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8313</v>
      </c>
      <c r="R116" t="s">
        <v>8315</v>
      </c>
      <c r="S116" s="10">
        <f t="shared" si="6"/>
        <v>40861.27416666667</v>
      </c>
      <c r="T116" s="10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8313</v>
      </c>
      <c r="R117" t="s">
        <v>8315</v>
      </c>
      <c r="S117" s="10">
        <f t="shared" si="6"/>
        <v>40918.738935185182</v>
      </c>
      <c r="T117" s="10">
        <f t="shared" si="7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8313</v>
      </c>
      <c r="R118" t="s">
        <v>8315</v>
      </c>
      <c r="S118" s="10">
        <f t="shared" si="6"/>
        <v>40595.497164351851</v>
      </c>
      <c r="T118" s="10">
        <f t="shared" si="7"/>
        <v>40641.455497685187</v>
      </c>
    </row>
    <row r="119" spans="1:20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8313</v>
      </c>
      <c r="R119" t="s">
        <v>8315</v>
      </c>
      <c r="S119" s="10">
        <f t="shared" si="6"/>
        <v>40248.834999999999</v>
      </c>
      <c r="T119" s="10">
        <f t="shared" si="7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8313</v>
      </c>
      <c r="R120" t="s">
        <v>8315</v>
      </c>
      <c r="S120" s="10">
        <f t="shared" si="6"/>
        <v>40723.053657407407</v>
      </c>
      <c r="T120" s="10">
        <f t="shared" si="7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8313</v>
      </c>
      <c r="R121" t="s">
        <v>8315</v>
      </c>
      <c r="S121" s="10">
        <f t="shared" si="6"/>
        <v>40739.069282407407</v>
      </c>
      <c r="T121" s="10">
        <f t="shared" si="7"/>
        <v>40768.958333333336</v>
      </c>
    </row>
    <row r="122" spans="1:20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8313</v>
      </c>
      <c r="R122" t="s">
        <v>8316</v>
      </c>
      <c r="S122" s="10">
        <f t="shared" si="6"/>
        <v>42616.049849537041</v>
      </c>
      <c r="T122" s="10">
        <f t="shared" si="7"/>
        <v>42646.049849537041</v>
      </c>
    </row>
    <row r="123" spans="1:20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8313</v>
      </c>
      <c r="R123" t="s">
        <v>8316</v>
      </c>
      <c r="S123" s="10">
        <f t="shared" si="6"/>
        <v>42096.704976851848</v>
      </c>
      <c r="T123" s="10">
        <f t="shared" si="7"/>
        <v>42112.427777777775</v>
      </c>
    </row>
    <row r="124" spans="1:20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8313</v>
      </c>
      <c r="R124" t="s">
        <v>8316</v>
      </c>
      <c r="S124" s="10">
        <f t="shared" si="6"/>
        <v>42593.431793981479</v>
      </c>
      <c r="T124" s="10">
        <f t="shared" si="7"/>
        <v>42653.431793981479</v>
      </c>
    </row>
    <row r="125" spans="1:20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8313</v>
      </c>
      <c r="R125" t="s">
        <v>8316</v>
      </c>
      <c r="S125" s="10">
        <f t="shared" si="6"/>
        <v>41904.781990740739</v>
      </c>
      <c r="T125" s="10">
        <f t="shared" si="7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8313</v>
      </c>
      <c r="R126" t="s">
        <v>8316</v>
      </c>
      <c r="S126" s="10">
        <f t="shared" si="6"/>
        <v>42114.928726851853</v>
      </c>
      <c r="T126" s="10">
        <f t="shared" si="7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8313</v>
      </c>
      <c r="R127" t="s">
        <v>8316</v>
      </c>
      <c r="S127" s="10">
        <f t="shared" si="6"/>
        <v>42709.993981481486</v>
      </c>
      <c r="T127" s="10">
        <f t="shared" si="7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8313</v>
      </c>
      <c r="R128" t="s">
        <v>8316</v>
      </c>
      <c r="S128" s="10">
        <f t="shared" si="6"/>
        <v>42135.589548611111</v>
      </c>
      <c r="T128" s="10">
        <f t="shared" si="7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8313</v>
      </c>
      <c r="R129" t="s">
        <v>8316</v>
      </c>
      <c r="S129" s="10">
        <f t="shared" si="6"/>
        <v>42067.62431712963</v>
      </c>
      <c r="T129" s="10">
        <f t="shared" si="7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8313</v>
      </c>
      <c r="R130" t="s">
        <v>8316</v>
      </c>
      <c r="S130" s="10">
        <f t="shared" si="6"/>
        <v>42628.22792824074</v>
      </c>
      <c r="T130" s="10">
        <f t="shared" si="7"/>
        <v>42663.22792824074</v>
      </c>
    </row>
    <row r="131" spans="1:20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((E131/D131)*100)</f>
        <v>0</v>
      </c>
      <c r="P131" s="6" t="e">
        <f t="shared" ref="P131:P194" si="9">E131/L131</f>
        <v>#DIV/0!</v>
      </c>
      <c r="Q131" t="s">
        <v>8313</v>
      </c>
      <c r="R131" t="s">
        <v>8316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8313</v>
      </c>
      <c r="R132" t="s">
        <v>8316</v>
      </c>
      <c r="S132" s="10">
        <f t="shared" si="10"/>
        <v>41778.915416666663</v>
      </c>
      <c r="T132" s="10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8313</v>
      </c>
      <c r="R133" t="s">
        <v>8316</v>
      </c>
      <c r="S133" s="10">
        <f t="shared" si="10"/>
        <v>42541.837511574078</v>
      </c>
      <c r="T133" s="10">
        <f t="shared" si="11"/>
        <v>42557</v>
      </c>
    </row>
    <row r="134" spans="1:20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8313</v>
      </c>
      <c r="R134" t="s">
        <v>8316</v>
      </c>
      <c r="S134" s="10">
        <f t="shared" si="10"/>
        <v>41905.812581018516</v>
      </c>
      <c r="T134" s="10">
        <f t="shared" si="11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8313</v>
      </c>
      <c r="R135" t="s">
        <v>8316</v>
      </c>
      <c r="S135" s="10">
        <f t="shared" si="10"/>
        <v>42491.80768518518</v>
      </c>
      <c r="T135" s="10">
        <f t="shared" si="11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8313</v>
      </c>
      <c r="R136" t="s">
        <v>8316</v>
      </c>
      <c r="S136" s="10">
        <f t="shared" si="10"/>
        <v>42221.909930555557</v>
      </c>
      <c r="T136" s="10">
        <f t="shared" si="11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8313</v>
      </c>
      <c r="R137" t="s">
        <v>8316</v>
      </c>
      <c r="S137" s="10">
        <f t="shared" si="10"/>
        <v>41788.381909722222</v>
      </c>
      <c r="T137" s="10">
        <f t="shared" si="11"/>
        <v>41821.791666666664</v>
      </c>
    </row>
    <row r="138" spans="1:20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8313</v>
      </c>
      <c r="R138" t="s">
        <v>8316</v>
      </c>
      <c r="S138" s="10">
        <f t="shared" si="10"/>
        <v>42096.410115740742</v>
      </c>
      <c r="T138" s="10">
        <f t="shared" si="11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8313</v>
      </c>
      <c r="R139" t="s">
        <v>8316</v>
      </c>
      <c r="S139" s="10">
        <f t="shared" si="10"/>
        <v>42239.573993055557</v>
      </c>
      <c r="T139" s="10">
        <f t="shared" si="11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8313</v>
      </c>
      <c r="R140" t="s">
        <v>8316</v>
      </c>
      <c r="S140" s="10">
        <f t="shared" si="10"/>
        <v>42186.257418981477</v>
      </c>
      <c r="T140" s="10">
        <f t="shared" si="11"/>
        <v>42217.207638888889</v>
      </c>
    </row>
    <row r="141" spans="1:20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8313</v>
      </c>
      <c r="R141" t="s">
        <v>8316</v>
      </c>
      <c r="S141" s="10">
        <f t="shared" si="10"/>
        <v>42187.920972222222</v>
      </c>
      <c r="T141" s="10">
        <f t="shared" si="11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8313</v>
      </c>
      <c r="R142" t="s">
        <v>8316</v>
      </c>
      <c r="S142" s="10">
        <f t="shared" si="10"/>
        <v>42053.198287037041</v>
      </c>
      <c r="T142" s="10">
        <f t="shared" si="11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8313</v>
      </c>
      <c r="R143" t="s">
        <v>8316</v>
      </c>
      <c r="S143" s="10">
        <f t="shared" si="10"/>
        <v>42110.153043981481</v>
      </c>
      <c r="T143" s="10">
        <f t="shared" si="11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8313</v>
      </c>
      <c r="R144" t="s">
        <v>8316</v>
      </c>
      <c r="S144" s="10">
        <f t="shared" si="10"/>
        <v>41938.893263888887</v>
      </c>
      <c r="T144" s="10">
        <f t="shared" si="11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8313</v>
      </c>
      <c r="R145" t="s">
        <v>8316</v>
      </c>
      <c r="S145" s="10">
        <f t="shared" si="10"/>
        <v>42559.064143518524</v>
      </c>
      <c r="T145" s="10">
        <f t="shared" si="11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8313</v>
      </c>
      <c r="R146" t="s">
        <v>8316</v>
      </c>
      <c r="S146" s="10">
        <f t="shared" si="10"/>
        <v>42047.762407407412</v>
      </c>
      <c r="T146" s="10">
        <f t="shared" si="11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8313</v>
      </c>
      <c r="R147" t="s">
        <v>8316</v>
      </c>
      <c r="S147" s="10">
        <f t="shared" si="10"/>
        <v>42200.542268518519</v>
      </c>
      <c r="T147" s="10">
        <f t="shared" si="11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8313</v>
      </c>
      <c r="R148" t="s">
        <v>8316</v>
      </c>
      <c r="S148" s="10">
        <f t="shared" si="10"/>
        <v>42693.016180555554</v>
      </c>
      <c r="T148" s="10">
        <f t="shared" si="11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8313</v>
      </c>
      <c r="R149" t="s">
        <v>8316</v>
      </c>
      <c r="S149" s="10">
        <f t="shared" si="10"/>
        <v>41969.767824074079</v>
      </c>
      <c r="T149" s="10">
        <f t="shared" si="11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8313</v>
      </c>
      <c r="R150" t="s">
        <v>8316</v>
      </c>
      <c r="S150" s="10">
        <f t="shared" si="10"/>
        <v>42397.281666666662</v>
      </c>
      <c r="T150" s="10">
        <f t="shared" si="11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8313</v>
      </c>
      <c r="R151" t="s">
        <v>8316</v>
      </c>
      <c r="S151" s="10">
        <f t="shared" si="10"/>
        <v>41968.172106481477</v>
      </c>
      <c r="T151" s="10">
        <f t="shared" si="11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8313</v>
      </c>
      <c r="R152" t="s">
        <v>8316</v>
      </c>
      <c r="S152" s="10">
        <f t="shared" si="10"/>
        <v>42090.161828703705</v>
      </c>
      <c r="T152" s="10">
        <f t="shared" si="11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8313</v>
      </c>
      <c r="R153" t="s">
        <v>8316</v>
      </c>
      <c r="S153" s="10">
        <f t="shared" si="10"/>
        <v>42113.550821759258</v>
      </c>
      <c r="T153" s="10">
        <f t="shared" si="11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8313</v>
      </c>
      <c r="R154" t="s">
        <v>8316</v>
      </c>
      <c r="S154" s="10">
        <f t="shared" si="10"/>
        <v>41875.077546296299</v>
      </c>
      <c r="T154" s="10">
        <f t="shared" si="11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8313</v>
      </c>
      <c r="R155" t="s">
        <v>8316</v>
      </c>
      <c r="S155" s="10">
        <f t="shared" si="10"/>
        <v>41933.586157407408</v>
      </c>
      <c r="T155" s="10">
        <f t="shared" si="11"/>
        <v>41975.627824074079</v>
      </c>
    </row>
    <row r="156" spans="1:20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8313</v>
      </c>
      <c r="R156" t="s">
        <v>8316</v>
      </c>
      <c r="S156" s="10">
        <f t="shared" si="10"/>
        <v>42115.547395833331</v>
      </c>
      <c r="T156" s="10">
        <f t="shared" si="11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8313</v>
      </c>
      <c r="R157" t="s">
        <v>8316</v>
      </c>
      <c r="S157" s="10">
        <f t="shared" si="10"/>
        <v>42168.559432870374</v>
      </c>
      <c r="T157" s="10">
        <f t="shared" si="11"/>
        <v>42208.559432870374</v>
      </c>
    </row>
    <row r="158" spans="1:20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8313</v>
      </c>
      <c r="R158" t="s">
        <v>8316</v>
      </c>
      <c r="S158" s="10">
        <f t="shared" si="10"/>
        <v>41794.124953703707</v>
      </c>
      <c r="T158" s="10">
        <f t="shared" si="11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8313</v>
      </c>
      <c r="R159" t="s">
        <v>8316</v>
      </c>
      <c r="S159" s="10">
        <f t="shared" si="10"/>
        <v>42396.911712962959</v>
      </c>
      <c r="T159" s="10">
        <f t="shared" si="11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8313</v>
      </c>
      <c r="R160" t="s">
        <v>8316</v>
      </c>
      <c r="S160" s="10">
        <f t="shared" si="10"/>
        <v>41904.07671296296</v>
      </c>
      <c r="T160" s="10">
        <f t="shared" si="11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8313</v>
      </c>
      <c r="R161" t="s">
        <v>8316</v>
      </c>
      <c r="S161" s="10">
        <f t="shared" si="10"/>
        <v>42514.434548611112</v>
      </c>
      <c r="T161" s="10">
        <f t="shared" si="11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8313</v>
      </c>
      <c r="R162" t="s">
        <v>8317</v>
      </c>
      <c r="S162" s="10">
        <f t="shared" si="10"/>
        <v>42171.913090277783</v>
      </c>
      <c r="T162" s="10">
        <f t="shared" si="11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8313</v>
      </c>
      <c r="R163" t="s">
        <v>8317</v>
      </c>
      <c r="S163" s="10">
        <f t="shared" si="10"/>
        <v>41792.687442129631</v>
      </c>
      <c r="T163" s="10">
        <f t="shared" si="11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8313</v>
      </c>
      <c r="R164" t="s">
        <v>8317</v>
      </c>
      <c r="S164" s="10">
        <f t="shared" si="10"/>
        <v>41835.126805555556</v>
      </c>
      <c r="T164" s="10">
        <f t="shared" si="11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8313</v>
      </c>
      <c r="R165" t="s">
        <v>8317</v>
      </c>
      <c r="S165" s="10">
        <f t="shared" si="10"/>
        <v>42243.961273148147</v>
      </c>
      <c r="T165" s="10">
        <f t="shared" si="11"/>
        <v>42278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8313</v>
      </c>
      <c r="R166" t="s">
        <v>8317</v>
      </c>
      <c r="S166" s="10">
        <f t="shared" si="10"/>
        <v>41841.762743055559</v>
      </c>
      <c r="T166" s="10">
        <f t="shared" si="11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8313</v>
      </c>
      <c r="R167" t="s">
        <v>8317</v>
      </c>
      <c r="S167" s="10">
        <f t="shared" si="10"/>
        <v>42351.658842592587</v>
      </c>
      <c r="T167" s="10">
        <f t="shared" si="11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8313</v>
      </c>
      <c r="R168" t="s">
        <v>8317</v>
      </c>
      <c r="S168" s="10">
        <f t="shared" si="10"/>
        <v>42721.075949074075</v>
      </c>
      <c r="T168" s="10">
        <f t="shared" si="11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8313</v>
      </c>
      <c r="R169" t="s">
        <v>8317</v>
      </c>
      <c r="S169" s="10">
        <f t="shared" si="10"/>
        <v>42160.927488425921</v>
      </c>
      <c r="T169" s="10">
        <f t="shared" si="11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8313</v>
      </c>
      <c r="R170" t="s">
        <v>8317</v>
      </c>
      <c r="S170" s="10">
        <f t="shared" si="10"/>
        <v>42052.83530092593</v>
      </c>
      <c r="T170" s="10">
        <f t="shared" si="11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8313</v>
      </c>
      <c r="R171" t="s">
        <v>8317</v>
      </c>
      <c r="S171" s="10">
        <f t="shared" si="10"/>
        <v>41900.505312499998</v>
      </c>
      <c r="T171" s="10">
        <f t="shared" si="11"/>
        <v>41930.505312499998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8313</v>
      </c>
      <c r="R172" t="s">
        <v>8317</v>
      </c>
      <c r="S172" s="10">
        <f t="shared" si="10"/>
        <v>42216.977812500001</v>
      </c>
      <c r="T172" s="10">
        <f t="shared" si="11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8313</v>
      </c>
      <c r="R173" t="s">
        <v>8317</v>
      </c>
      <c r="S173" s="10">
        <f t="shared" si="10"/>
        <v>42534.180717592593</v>
      </c>
      <c r="T173" s="10">
        <f t="shared" si="11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8313</v>
      </c>
      <c r="R174" t="s">
        <v>8317</v>
      </c>
      <c r="S174" s="10">
        <f t="shared" si="10"/>
        <v>42047.394942129627</v>
      </c>
      <c r="T174" s="10">
        <f t="shared" si="11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8313</v>
      </c>
      <c r="R175" t="s">
        <v>8317</v>
      </c>
      <c r="S175" s="10">
        <f t="shared" si="10"/>
        <v>42033.573009259257</v>
      </c>
      <c r="T175" s="10">
        <f t="shared" si="11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8313</v>
      </c>
      <c r="R176" t="s">
        <v>8317</v>
      </c>
      <c r="S176" s="10">
        <f t="shared" si="10"/>
        <v>42072.758981481486</v>
      </c>
      <c r="T176" s="10">
        <f t="shared" si="11"/>
        <v>42132.758981481486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8313</v>
      </c>
      <c r="R177" t="s">
        <v>8317</v>
      </c>
      <c r="S177" s="10">
        <f t="shared" si="10"/>
        <v>41855.777905092589</v>
      </c>
      <c r="T177" s="10">
        <f t="shared" si="11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8313</v>
      </c>
      <c r="R178" t="s">
        <v>8317</v>
      </c>
      <c r="S178" s="10">
        <f t="shared" si="10"/>
        <v>42191.824062500003</v>
      </c>
      <c r="T178" s="10">
        <f t="shared" si="11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8313</v>
      </c>
      <c r="R179" t="s">
        <v>8317</v>
      </c>
      <c r="S179" s="10">
        <f t="shared" si="10"/>
        <v>42070.047754629632</v>
      </c>
      <c r="T179" s="10">
        <f t="shared" si="11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8313</v>
      </c>
      <c r="R180" t="s">
        <v>8317</v>
      </c>
      <c r="S180" s="10">
        <f t="shared" si="10"/>
        <v>42304.955381944441</v>
      </c>
      <c r="T180" s="10">
        <f t="shared" si="11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8313</v>
      </c>
      <c r="R181" t="s">
        <v>8317</v>
      </c>
      <c r="S181" s="10">
        <f t="shared" si="10"/>
        <v>42403.080497685187</v>
      </c>
      <c r="T181" s="10">
        <f t="shared" si="11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8313</v>
      </c>
      <c r="R182" t="s">
        <v>8317</v>
      </c>
      <c r="S182" s="10">
        <f t="shared" si="10"/>
        <v>42067.991238425922</v>
      </c>
      <c r="T182" s="10">
        <f t="shared" si="11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8313</v>
      </c>
      <c r="R183" t="s">
        <v>8317</v>
      </c>
      <c r="S183" s="10">
        <f t="shared" si="10"/>
        <v>42147.741840277777</v>
      </c>
      <c r="T183" s="10">
        <f t="shared" si="11"/>
        <v>42177.741840277777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8313</v>
      </c>
      <c r="R184" t="s">
        <v>8317</v>
      </c>
      <c r="S184" s="10">
        <f t="shared" si="10"/>
        <v>42712.011944444443</v>
      </c>
      <c r="T184" s="10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8313</v>
      </c>
      <c r="R185" t="s">
        <v>8317</v>
      </c>
      <c r="S185" s="10">
        <f t="shared" si="10"/>
        <v>41939.810300925928</v>
      </c>
      <c r="T185" s="10">
        <f t="shared" si="11"/>
        <v>41969.851967592593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8313</v>
      </c>
      <c r="R186" t="s">
        <v>8317</v>
      </c>
      <c r="S186" s="10">
        <f t="shared" si="10"/>
        <v>41825.791226851856</v>
      </c>
      <c r="T186" s="10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8313</v>
      </c>
      <c r="R187" t="s">
        <v>8317</v>
      </c>
      <c r="S187" s="10">
        <f t="shared" si="10"/>
        <v>42570.91133101852</v>
      </c>
      <c r="T187" s="10">
        <f t="shared" si="11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8313</v>
      </c>
      <c r="R188" t="s">
        <v>8317</v>
      </c>
      <c r="S188" s="10">
        <f t="shared" si="10"/>
        <v>42767.812893518523</v>
      </c>
      <c r="T188" s="10">
        <f t="shared" si="11"/>
        <v>42797.833333333328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8313</v>
      </c>
      <c r="R189" t="s">
        <v>8317</v>
      </c>
      <c r="S189" s="10">
        <f t="shared" si="10"/>
        <v>42182.234456018516</v>
      </c>
      <c r="T189" s="10">
        <f t="shared" si="11"/>
        <v>42206.290972222225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8313</v>
      </c>
      <c r="R190" t="s">
        <v>8317</v>
      </c>
      <c r="S190" s="10">
        <f t="shared" si="10"/>
        <v>41857.18304398148</v>
      </c>
      <c r="T190" s="10">
        <f t="shared" si="11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8313</v>
      </c>
      <c r="R191" t="s">
        <v>8317</v>
      </c>
      <c r="S191" s="10">
        <f t="shared" si="10"/>
        <v>42556.690706018519</v>
      </c>
      <c r="T191" s="10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8313</v>
      </c>
      <c r="R192" t="s">
        <v>8317</v>
      </c>
      <c r="S192" s="10">
        <f t="shared" si="10"/>
        <v>42527.650995370372</v>
      </c>
      <c r="T192" s="10">
        <f t="shared" si="11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8313</v>
      </c>
      <c r="R193" t="s">
        <v>8317</v>
      </c>
      <c r="S193" s="10">
        <f t="shared" si="10"/>
        <v>42239.441412037035</v>
      </c>
      <c r="T193" s="10">
        <f t="shared" si="11"/>
        <v>42279.441412037035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8313</v>
      </c>
      <c r="R194" t="s">
        <v>8317</v>
      </c>
      <c r="S194" s="10">
        <f t="shared" si="10"/>
        <v>41899.792037037041</v>
      </c>
      <c r="T194" s="10">
        <f t="shared" si="11"/>
        <v>41929.792037037041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((E195/D195)*100)</f>
        <v>0</v>
      </c>
      <c r="P195" s="6" t="e">
        <f t="shared" ref="P195:P258" si="13">E195/L195</f>
        <v>#DIV/0!</v>
      </c>
      <c r="Q195" t="s">
        <v>8313</v>
      </c>
      <c r="R195" t="s">
        <v>8317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8313</v>
      </c>
      <c r="R196" t="s">
        <v>8317</v>
      </c>
      <c r="S196" s="10">
        <f t="shared" si="14"/>
        <v>42375.996886574074</v>
      </c>
      <c r="T196" s="10">
        <f t="shared" si="15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8313</v>
      </c>
      <c r="R197" t="s">
        <v>8317</v>
      </c>
      <c r="S197" s="10">
        <f t="shared" si="14"/>
        <v>42135.67050925926</v>
      </c>
      <c r="T197" s="10">
        <f t="shared" si="15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8313</v>
      </c>
      <c r="R198" t="s">
        <v>8317</v>
      </c>
      <c r="S198" s="10">
        <f t="shared" si="14"/>
        <v>42259.542800925927</v>
      </c>
      <c r="T198" s="10">
        <f t="shared" si="15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8313</v>
      </c>
      <c r="R199" t="s">
        <v>8317</v>
      </c>
      <c r="S199" s="10">
        <f t="shared" si="14"/>
        <v>42741.848379629635</v>
      </c>
      <c r="T199" s="10">
        <f t="shared" si="15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8313</v>
      </c>
      <c r="R200" t="s">
        <v>8317</v>
      </c>
      <c r="S200" s="10">
        <f t="shared" si="14"/>
        <v>41887.383356481485</v>
      </c>
      <c r="T200" s="10">
        <f t="shared" si="15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8313</v>
      </c>
      <c r="R201" t="s">
        <v>8317</v>
      </c>
      <c r="S201" s="10">
        <f t="shared" si="14"/>
        <v>42584.123865740738</v>
      </c>
      <c r="T201" s="10">
        <f t="shared" si="15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8313</v>
      </c>
      <c r="R202" t="s">
        <v>8317</v>
      </c>
      <c r="S202" s="10">
        <f t="shared" si="14"/>
        <v>41867.083368055559</v>
      </c>
      <c r="T202" s="10">
        <f t="shared" si="15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8313</v>
      </c>
      <c r="R203" t="s">
        <v>8317</v>
      </c>
      <c r="S203" s="10">
        <f t="shared" si="14"/>
        <v>42023.818622685183</v>
      </c>
      <c r="T203" s="10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8313</v>
      </c>
      <c r="R204" t="s">
        <v>8317</v>
      </c>
      <c r="S204" s="10">
        <f t="shared" si="14"/>
        <v>42255.927824074075</v>
      </c>
      <c r="T204" s="10">
        <f t="shared" si="15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8313</v>
      </c>
      <c r="R205" t="s">
        <v>8317</v>
      </c>
      <c r="S205" s="10">
        <f t="shared" si="14"/>
        <v>41973.847962962958</v>
      </c>
      <c r="T205" s="10">
        <f t="shared" si="15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8313</v>
      </c>
      <c r="R206" t="s">
        <v>8317</v>
      </c>
      <c r="S206" s="10">
        <f t="shared" si="14"/>
        <v>42556.583368055552</v>
      </c>
      <c r="T206" s="10">
        <f t="shared" si="15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8313</v>
      </c>
      <c r="R207" t="s">
        <v>8317</v>
      </c>
      <c r="S207" s="10">
        <f t="shared" si="14"/>
        <v>42248.632199074069</v>
      </c>
      <c r="T207" s="10">
        <f t="shared" si="15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8313</v>
      </c>
      <c r="R208" t="s">
        <v>8317</v>
      </c>
      <c r="S208" s="10">
        <f t="shared" si="14"/>
        <v>42567.004432870366</v>
      </c>
      <c r="T208" s="10">
        <f t="shared" si="15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8313</v>
      </c>
      <c r="R209" t="s">
        <v>8317</v>
      </c>
      <c r="S209" s="10">
        <f t="shared" si="14"/>
        <v>41978.197199074071</v>
      </c>
      <c r="T209" s="10">
        <f t="shared" si="15"/>
        <v>42008.197199074071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8313</v>
      </c>
      <c r="R210" t="s">
        <v>8317</v>
      </c>
      <c r="S210" s="10">
        <f t="shared" si="14"/>
        <v>41959.369988425926</v>
      </c>
      <c r="T210" s="10">
        <f t="shared" si="15"/>
        <v>41989.369988425926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8313</v>
      </c>
      <c r="R211" t="s">
        <v>8317</v>
      </c>
      <c r="S211" s="10">
        <f t="shared" si="14"/>
        <v>42165.922858796301</v>
      </c>
      <c r="T211" s="10">
        <f t="shared" si="15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8313</v>
      </c>
      <c r="R212" t="s">
        <v>8317</v>
      </c>
      <c r="S212" s="10">
        <f t="shared" si="14"/>
        <v>42249.064722222218</v>
      </c>
      <c r="T212" s="10">
        <f t="shared" si="15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8313</v>
      </c>
      <c r="R213" t="s">
        <v>8317</v>
      </c>
      <c r="S213" s="10">
        <f t="shared" si="14"/>
        <v>42236.159918981488</v>
      </c>
      <c r="T213" s="10">
        <f t="shared" si="15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8313</v>
      </c>
      <c r="R214" t="s">
        <v>8317</v>
      </c>
      <c r="S214" s="10">
        <f t="shared" si="14"/>
        <v>42416.881018518514</v>
      </c>
      <c r="T214" s="10">
        <f t="shared" si="15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8313</v>
      </c>
      <c r="R215" t="s">
        <v>8317</v>
      </c>
      <c r="S215" s="10">
        <f t="shared" si="14"/>
        <v>42202.594293981485</v>
      </c>
      <c r="T215" s="10">
        <f t="shared" si="15"/>
        <v>42232.587974537033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8313</v>
      </c>
      <c r="R216" t="s">
        <v>8317</v>
      </c>
      <c r="S216" s="10">
        <f t="shared" si="14"/>
        <v>42009.64061342593</v>
      </c>
      <c r="T216" s="10">
        <f t="shared" si="15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8313</v>
      </c>
      <c r="R217" t="s">
        <v>8317</v>
      </c>
      <c r="S217" s="10">
        <f t="shared" si="14"/>
        <v>42375.230115740742</v>
      </c>
      <c r="T217" s="10">
        <f t="shared" si="15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8313</v>
      </c>
      <c r="R218" t="s">
        <v>8317</v>
      </c>
      <c r="S218" s="10">
        <f t="shared" si="14"/>
        <v>42066.958761574075</v>
      </c>
      <c r="T218" s="10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8313</v>
      </c>
      <c r="R219" t="s">
        <v>8317</v>
      </c>
      <c r="S219" s="10">
        <f t="shared" si="14"/>
        <v>41970.64061342593</v>
      </c>
      <c r="T219" s="10">
        <f t="shared" si="15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8313</v>
      </c>
      <c r="R220" t="s">
        <v>8317</v>
      </c>
      <c r="S220" s="10">
        <f t="shared" si="14"/>
        <v>42079.628344907411</v>
      </c>
      <c r="T220" s="10">
        <f t="shared" si="15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8313</v>
      </c>
      <c r="R221" t="s">
        <v>8317</v>
      </c>
      <c r="S221" s="10">
        <f t="shared" si="14"/>
        <v>42429.326678240745</v>
      </c>
      <c r="T221" s="10">
        <f t="shared" si="15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8313</v>
      </c>
      <c r="R222" t="s">
        <v>8317</v>
      </c>
      <c r="S222" s="10">
        <f t="shared" si="14"/>
        <v>42195.643865740742</v>
      </c>
      <c r="T222" s="10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8313</v>
      </c>
      <c r="R223" t="s">
        <v>8317</v>
      </c>
      <c r="S223" s="10">
        <f t="shared" si="14"/>
        <v>42031.837546296301</v>
      </c>
      <c r="T223" s="10">
        <f t="shared" si="15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8313</v>
      </c>
      <c r="R224" t="s">
        <v>8317</v>
      </c>
      <c r="S224" s="10">
        <f t="shared" si="14"/>
        <v>42031.769884259258</v>
      </c>
      <c r="T224" s="10">
        <f t="shared" si="15"/>
        <v>42090.110416666663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8313</v>
      </c>
      <c r="R225" t="s">
        <v>8317</v>
      </c>
      <c r="S225" s="10">
        <f t="shared" si="14"/>
        <v>42482.048032407409</v>
      </c>
      <c r="T225" s="10">
        <f t="shared" si="15"/>
        <v>42512.045138888891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8313</v>
      </c>
      <c r="R226" t="s">
        <v>8317</v>
      </c>
      <c r="S226" s="10">
        <f t="shared" si="14"/>
        <v>42135.235254629632</v>
      </c>
      <c r="T226" s="10">
        <f t="shared" si="15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8313</v>
      </c>
      <c r="R227" t="s">
        <v>8317</v>
      </c>
      <c r="S227" s="10">
        <f t="shared" si="14"/>
        <v>42438.961273148147</v>
      </c>
      <c r="T227" s="10">
        <f t="shared" si="15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8313</v>
      </c>
      <c r="R228" t="s">
        <v>8317</v>
      </c>
      <c r="S228" s="10">
        <f t="shared" si="14"/>
        <v>42106.666018518517</v>
      </c>
      <c r="T228" s="10">
        <f t="shared" si="15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8313</v>
      </c>
      <c r="R229" t="s">
        <v>8317</v>
      </c>
      <c r="S229" s="10">
        <f t="shared" si="14"/>
        <v>42164.893993055557</v>
      </c>
      <c r="T229" s="10">
        <f t="shared" si="15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8313</v>
      </c>
      <c r="R230" t="s">
        <v>8317</v>
      </c>
      <c r="S230" s="10">
        <f t="shared" si="14"/>
        <v>42096.686400462961</v>
      </c>
      <c r="T230" s="10">
        <f t="shared" si="15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8313</v>
      </c>
      <c r="R231" t="s">
        <v>8317</v>
      </c>
      <c r="S231" s="10">
        <f t="shared" si="14"/>
        <v>42383.933993055558</v>
      </c>
      <c r="T231" s="10">
        <f t="shared" si="15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8313</v>
      </c>
      <c r="R232" t="s">
        <v>8317</v>
      </c>
      <c r="S232" s="10">
        <f t="shared" si="14"/>
        <v>42129.777210648142</v>
      </c>
      <c r="T232" s="10">
        <f t="shared" si="15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8313</v>
      </c>
      <c r="R233" t="s">
        <v>8317</v>
      </c>
      <c r="S233" s="10">
        <f t="shared" si="14"/>
        <v>42341.958923611113</v>
      </c>
      <c r="T233" s="10">
        <f t="shared" si="15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8313</v>
      </c>
      <c r="R234" t="s">
        <v>8317</v>
      </c>
      <c r="S234" s="10">
        <f t="shared" si="14"/>
        <v>42032.82576388889</v>
      </c>
      <c r="T234" s="10">
        <f t="shared" si="15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8313</v>
      </c>
      <c r="R235" t="s">
        <v>8317</v>
      </c>
      <c r="S235" s="10">
        <f t="shared" si="14"/>
        <v>42612.911712962959</v>
      </c>
      <c r="T235" s="10">
        <f t="shared" si="15"/>
        <v>42642.911712962959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8313</v>
      </c>
      <c r="R236" t="s">
        <v>8317</v>
      </c>
      <c r="S236" s="10">
        <f t="shared" si="14"/>
        <v>42136.035405092596</v>
      </c>
      <c r="T236" s="10">
        <f t="shared" si="15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8313</v>
      </c>
      <c r="R237" t="s">
        <v>8317</v>
      </c>
      <c r="S237" s="10">
        <f t="shared" si="14"/>
        <v>42164.908530092594</v>
      </c>
      <c r="T237" s="10">
        <f t="shared" si="15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8313</v>
      </c>
      <c r="R238" t="s">
        <v>8317</v>
      </c>
      <c r="S238" s="10">
        <f t="shared" si="14"/>
        <v>42321.08447916666</v>
      </c>
      <c r="T238" s="10">
        <f t="shared" si="15"/>
        <v>42374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8313</v>
      </c>
      <c r="R239" t="s">
        <v>8317</v>
      </c>
      <c r="S239" s="10">
        <f t="shared" si="14"/>
        <v>42377.577187499999</v>
      </c>
      <c r="T239" s="10">
        <f t="shared" si="15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8313</v>
      </c>
      <c r="R240" t="s">
        <v>8317</v>
      </c>
      <c r="S240" s="10">
        <f t="shared" si="14"/>
        <v>42713.962499999994</v>
      </c>
      <c r="T240" s="10">
        <f t="shared" si="15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8313</v>
      </c>
      <c r="R241" t="s">
        <v>8317</v>
      </c>
      <c r="S241" s="10">
        <f t="shared" si="14"/>
        <v>42297.110300925924</v>
      </c>
      <c r="T241" s="10">
        <f t="shared" si="15"/>
        <v>42316.5</v>
      </c>
    </row>
    <row r="242" spans="1:20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8313</v>
      </c>
      <c r="R242" t="s">
        <v>8318</v>
      </c>
      <c r="S242" s="10">
        <f t="shared" si="14"/>
        <v>41354.708460648151</v>
      </c>
      <c r="T242" s="10">
        <f t="shared" si="15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8313</v>
      </c>
      <c r="R243" t="s">
        <v>8318</v>
      </c>
      <c r="S243" s="10">
        <f t="shared" si="14"/>
        <v>41949.697962962964</v>
      </c>
      <c r="T243" s="10">
        <f t="shared" si="15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8313</v>
      </c>
      <c r="R244" t="s">
        <v>8318</v>
      </c>
      <c r="S244" s="10">
        <f t="shared" si="14"/>
        <v>40862.492939814816</v>
      </c>
      <c r="T244" s="10">
        <f t="shared" si="15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8313</v>
      </c>
      <c r="R245" t="s">
        <v>8318</v>
      </c>
      <c r="S245" s="10">
        <f t="shared" si="14"/>
        <v>41662.047500000001</v>
      </c>
      <c r="T245" s="10">
        <f t="shared" si="15"/>
        <v>41692.047500000001</v>
      </c>
    </row>
    <row r="246" spans="1:20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8313</v>
      </c>
      <c r="R246" t="s">
        <v>8318</v>
      </c>
      <c r="S246" s="10">
        <f t="shared" si="14"/>
        <v>40213.323599537034</v>
      </c>
      <c r="T246" s="10">
        <f t="shared" si="15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8313</v>
      </c>
      <c r="R247" t="s">
        <v>8318</v>
      </c>
      <c r="S247" s="10">
        <f t="shared" si="14"/>
        <v>41107.053067129629</v>
      </c>
      <c r="T247" s="10">
        <f t="shared" si="15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8313</v>
      </c>
      <c r="R248" t="s">
        <v>8318</v>
      </c>
      <c r="S248" s="10">
        <f t="shared" si="14"/>
        <v>40480.363483796296</v>
      </c>
      <c r="T248" s="10">
        <f t="shared" si="15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8313</v>
      </c>
      <c r="R249" t="s">
        <v>8318</v>
      </c>
      <c r="S249" s="10">
        <f t="shared" si="14"/>
        <v>40430.604328703703</v>
      </c>
      <c r="T249" s="10">
        <f t="shared" si="15"/>
        <v>40467.152083333334</v>
      </c>
    </row>
    <row r="250" spans="1:20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8313</v>
      </c>
      <c r="R250" t="s">
        <v>8318</v>
      </c>
      <c r="S250" s="10">
        <f t="shared" si="14"/>
        <v>40870.774409722224</v>
      </c>
      <c r="T250" s="10">
        <f t="shared" si="15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8313</v>
      </c>
      <c r="R251" t="s">
        <v>8318</v>
      </c>
      <c r="S251" s="10">
        <f t="shared" si="14"/>
        <v>40332.923842592594</v>
      </c>
      <c r="T251" s="10">
        <f t="shared" si="15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8313</v>
      </c>
      <c r="R252" t="s">
        <v>8318</v>
      </c>
      <c r="S252" s="10">
        <f t="shared" si="14"/>
        <v>41401.565868055557</v>
      </c>
      <c r="T252" s="10">
        <f t="shared" si="15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8313</v>
      </c>
      <c r="R253" t="s">
        <v>8318</v>
      </c>
      <c r="S253" s="10">
        <f t="shared" si="14"/>
        <v>41013.787569444445</v>
      </c>
      <c r="T253" s="10">
        <f t="shared" si="15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8313</v>
      </c>
      <c r="R254" t="s">
        <v>8318</v>
      </c>
      <c r="S254" s="10">
        <f t="shared" si="14"/>
        <v>40266.662708333337</v>
      </c>
      <c r="T254" s="10">
        <f t="shared" si="15"/>
        <v>40330.165972222225</v>
      </c>
    </row>
    <row r="255" spans="1:20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8313</v>
      </c>
      <c r="R255" t="s">
        <v>8318</v>
      </c>
      <c r="S255" s="10">
        <f t="shared" si="14"/>
        <v>40924.650868055556</v>
      </c>
      <c r="T255" s="10">
        <f t="shared" si="15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8313</v>
      </c>
      <c r="R256" t="s">
        <v>8318</v>
      </c>
      <c r="S256" s="10">
        <f t="shared" si="14"/>
        <v>42263.952662037031</v>
      </c>
      <c r="T256" s="10">
        <f t="shared" si="15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8313</v>
      </c>
      <c r="R257" t="s">
        <v>8318</v>
      </c>
      <c r="S257" s="10">
        <f t="shared" si="14"/>
        <v>40588.526412037041</v>
      </c>
      <c r="T257" s="10">
        <f t="shared" si="15"/>
        <v>40618.48474537037</v>
      </c>
    </row>
    <row r="258" spans="1:20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8313</v>
      </c>
      <c r="R258" t="s">
        <v>8318</v>
      </c>
      <c r="S258" s="10">
        <f t="shared" si="14"/>
        <v>41319.769293981481</v>
      </c>
      <c r="T258" s="10">
        <f t="shared" si="15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((E259/D259)*100)</f>
        <v>106.72648571428572</v>
      </c>
      <c r="P259" s="6">
        <f t="shared" ref="P259:P322" si="17">E259/L259</f>
        <v>66.70405357142856</v>
      </c>
      <c r="Q259" t="s">
        <v>8313</v>
      </c>
      <c r="R259" t="s">
        <v>8318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8313</v>
      </c>
      <c r="R260" t="s">
        <v>8318</v>
      </c>
      <c r="S260" s="10">
        <f t="shared" si="18"/>
        <v>40682.051689814813</v>
      </c>
      <c r="T260" s="10">
        <f t="shared" si="19"/>
        <v>40712.051689814813</v>
      </c>
    </row>
    <row r="261" spans="1:20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8313</v>
      </c>
      <c r="R261" t="s">
        <v>8318</v>
      </c>
      <c r="S261" s="10">
        <f t="shared" si="18"/>
        <v>42072.738067129627</v>
      </c>
      <c r="T261" s="10">
        <f t="shared" si="19"/>
        <v>42102.738067129627</v>
      </c>
    </row>
    <row r="262" spans="1:20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8313</v>
      </c>
      <c r="R262" t="s">
        <v>8318</v>
      </c>
      <c r="S262" s="10">
        <f t="shared" si="18"/>
        <v>40330.755543981482</v>
      </c>
      <c r="T262" s="10">
        <f t="shared" si="19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8313</v>
      </c>
      <c r="R263" t="s">
        <v>8318</v>
      </c>
      <c r="S263" s="10">
        <f t="shared" si="18"/>
        <v>41017.885462962964</v>
      </c>
      <c r="T263" s="10">
        <f t="shared" si="19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8313</v>
      </c>
      <c r="R264" t="s">
        <v>8318</v>
      </c>
      <c r="S264" s="10">
        <f t="shared" si="18"/>
        <v>40555.24800925926</v>
      </c>
      <c r="T264" s="10">
        <f t="shared" si="19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8313</v>
      </c>
      <c r="R265" t="s">
        <v>8318</v>
      </c>
      <c r="S265" s="10">
        <f t="shared" si="18"/>
        <v>41149.954791666663</v>
      </c>
      <c r="T265" s="10">
        <f t="shared" si="19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8313</v>
      </c>
      <c r="R266" t="s">
        <v>8318</v>
      </c>
      <c r="S266" s="10">
        <f t="shared" si="18"/>
        <v>41010.620312500003</v>
      </c>
      <c r="T266" s="10">
        <f t="shared" si="19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8313</v>
      </c>
      <c r="R267" t="s">
        <v>8318</v>
      </c>
      <c r="S267" s="10">
        <f t="shared" si="18"/>
        <v>40267.245717592588</v>
      </c>
      <c r="T267" s="10">
        <f t="shared" si="19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8313</v>
      </c>
      <c r="R268" t="s">
        <v>8318</v>
      </c>
      <c r="S268" s="10">
        <f t="shared" si="18"/>
        <v>40205.174849537041</v>
      </c>
      <c r="T268" s="10">
        <f t="shared" si="19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8313</v>
      </c>
      <c r="R269" t="s">
        <v>8318</v>
      </c>
      <c r="S269" s="10">
        <f t="shared" si="18"/>
        <v>41785.452534722222</v>
      </c>
      <c r="T269" s="10">
        <f t="shared" si="19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8313</v>
      </c>
      <c r="R270" t="s">
        <v>8318</v>
      </c>
      <c r="S270" s="10">
        <f t="shared" si="18"/>
        <v>40809.15252314815</v>
      </c>
      <c r="T270" s="10">
        <f t="shared" si="19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8313</v>
      </c>
      <c r="R271" t="s">
        <v>8318</v>
      </c>
      <c r="S271" s="10">
        <f t="shared" si="18"/>
        <v>42758.197013888886</v>
      </c>
      <c r="T271" s="10">
        <f t="shared" si="19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8313</v>
      </c>
      <c r="R272" t="s">
        <v>8318</v>
      </c>
      <c r="S272" s="10">
        <f t="shared" si="18"/>
        <v>40637.866550925923</v>
      </c>
      <c r="T272" s="10">
        <f t="shared" si="19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8313</v>
      </c>
      <c r="R273" t="s">
        <v>8318</v>
      </c>
      <c r="S273" s="10">
        <f t="shared" si="18"/>
        <v>41612.10024305556</v>
      </c>
      <c r="T273" s="10">
        <f t="shared" si="19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8313</v>
      </c>
      <c r="R274" t="s">
        <v>8318</v>
      </c>
      <c r="S274" s="10">
        <f t="shared" si="18"/>
        <v>40235.900358796294</v>
      </c>
      <c r="T274" s="10">
        <f t="shared" si="19"/>
        <v>40296.78402777778</v>
      </c>
    </row>
    <row r="275" spans="1:20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8313</v>
      </c>
      <c r="R275" t="s">
        <v>8318</v>
      </c>
      <c r="S275" s="10">
        <f t="shared" si="18"/>
        <v>40697.498449074075</v>
      </c>
      <c r="T275" s="10">
        <f t="shared" si="19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8313</v>
      </c>
      <c r="R276" t="s">
        <v>8318</v>
      </c>
      <c r="S276" s="10">
        <f t="shared" si="18"/>
        <v>40969.912372685183</v>
      </c>
      <c r="T276" s="10">
        <f t="shared" si="19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8313</v>
      </c>
      <c r="R277" t="s">
        <v>8318</v>
      </c>
      <c r="S277" s="10">
        <f t="shared" si="18"/>
        <v>41193.032013888893</v>
      </c>
      <c r="T277" s="10">
        <f t="shared" si="19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8313</v>
      </c>
      <c r="R278" t="s">
        <v>8318</v>
      </c>
      <c r="S278" s="10">
        <f t="shared" si="18"/>
        <v>40967.081874999996</v>
      </c>
      <c r="T278" s="10">
        <f t="shared" si="19"/>
        <v>41027.040208333332</v>
      </c>
    </row>
    <row r="279" spans="1:20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8313</v>
      </c>
      <c r="R279" t="s">
        <v>8318</v>
      </c>
      <c r="S279" s="10">
        <f t="shared" si="18"/>
        <v>42117.891423611116</v>
      </c>
      <c r="T279" s="10">
        <f t="shared" si="19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8313</v>
      </c>
      <c r="R280" t="s">
        <v>8318</v>
      </c>
      <c r="S280" s="10">
        <f t="shared" si="18"/>
        <v>41164.040960648148</v>
      </c>
      <c r="T280" s="10">
        <f t="shared" si="19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8313</v>
      </c>
      <c r="R281" t="s">
        <v>8318</v>
      </c>
      <c r="S281" s="10">
        <f t="shared" si="18"/>
        <v>42759.244166666671</v>
      </c>
      <c r="T281" s="10">
        <f t="shared" si="19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8313</v>
      </c>
      <c r="R282" t="s">
        <v>8318</v>
      </c>
      <c r="S282" s="10">
        <f t="shared" si="18"/>
        <v>41744.590682870366</v>
      </c>
      <c r="T282" s="10">
        <f t="shared" si="19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8313</v>
      </c>
      <c r="R283" t="s">
        <v>8318</v>
      </c>
      <c r="S283" s="10">
        <f t="shared" si="18"/>
        <v>39950.163344907407</v>
      </c>
      <c r="T283" s="10">
        <f t="shared" si="19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8313</v>
      </c>
      <c r="R284" t="s">
        <v>8318</v>
      </c>
      <c r="S284" s="10">
        <f t="shared" si="18"/>
        <v>40194.920046296298</v>
      </c>
      <c r="T284" s="10">
        <f t="shared" si="19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8313</v>
      </c>
      <c r="R285" t="s">
        <v>8318</v>
      </c>
      <c r="S285" s="10">
        <f t="shared" si="18"/>
        <v>40675.71</v>
      </c>
      <c r="T285" s="10">
        <f t="shared" si="19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8313</v>
      </c>
      <c r="R286" t="s">
        <v>8318</v>
      </c>
      <c r="S286" s="10">
        <f t="shared" si="18"/>
        <v>40904.738194444442</v>
      </c>
      <c r="T286" s="10">
        <f t="shared" si="19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8313</v>
      </c>
      <c r="R287" t="s">
        <v>8318</v>
      </c>
      <c r="S287" s="10">
        <f t="shared" si="18"/>
        <v>41506.756111111114</v>
      </c>
      <c r="T287" s="10">
        <f t="shared" si="19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8313</v>
      </c>
      <c r="R288" t="s">
        <v>8318</v>
      </c>
      <c r="S288" s="10">
        <f t="shared" si="18"/>
        <v>41313.816249999996</v>
      </c>
      <c r="T288" s="10">
        <f t="shared" si="19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8313</v>
      </c>
      <c r="R289" t="s">
        <v>8318</v>
      </c>
      <c r="S289" s="10">
        <f t="shared" si="18"/>
        <v>41184.277986111112</v>
      </c>
      <c r="T289" s="10">
        <f t="shared" si="19"/>
        <v>41215.166666666664</v>
      </c>
    </row>
    <row r="290" spans="1:20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8313</v>
      </c>
      <c r="R290" t="s">
        <v>8318</v>
      </c>
      <c r="S290" s="10">
        <f t="shared" si="18"/>
        <v>41051.168900462959</v>
      </c>
      <c r="T290" s="10">
        <f t="shared" si="19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8313</v>
      </c>
      <c r="R291" t="s">
        <v>8318</v>
      </c>
      <c r="S291" s="10">
        <f t="shared" si="18"/>
        <v>41550.456412037034</v>
      </c>
      <c r="T291" s="10">
        <f t="shared" si="19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8313</v>
      </c>
      <c r="R292" t="s">
        <v>8318</v>
      </c>
      <c r="S292" s="10">
        <f t="shared" si="18"/>
        <v>40526.36917824074</v>
      </c>
      <c r="T292" s="10">
        <f t="shared" si="19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8313</v>
      </c>
      <c r="R293" t="s">
        <v>8318</v>
      </c>
      <c r="S293" s="10">
        <f t="shared" si="18"/>
        <v>41376.769050925926</v>
      </c>
      <c r="T293" s="10">
        <f t="shared" si="19"/>
        <v>41395.000694444447</v>
      </c>
    </row>
    <row r="294" spans="1:20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8313</v>
      </c>
      <c r="R294" t="s">
        <v>8318</v>
      </c>
      <c r="S294" s="10">
        <f t="shared" si="18"/>
        <v>40812.803229166668</v>
      </c>
      <c r="T294" s="10">
        <f t="shared" si="19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8313</v>
      </c>
      <c r="R295" t="s">
        <v>8318</v>
      </c>
      <c r="S295" s="10">
        <f t="shared" si="18"/>
        <v>41719.667986111112</v>
      </c>
      <c r="T295" s="10">
        <f t="shared" si="19"/>
        <v>41749.667986111112</v>
      </c>
    </row>
    <row r="296" spans="1:20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8313</v>
      </c>
      <c r="R296" t="s">
        <v>8318</v>
      </c>
      <c r="S296" s="10">
        <f t="shared" si="18"/>
        <v>40343.084421296298</v>
      </c>
      <c r="T296" s="10">
        <f t="shared" si="19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8313</v>
      </c>
      <c r="R297" t="s">
        <v>8318</v>
      </c>
      <c r="S297" s="10">
        <f t="shared" si="18"/>
        <v>41519.004733796297</v>
      </c>
      <c r="T297" s="10">
        <f t="shared" si="19"/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8313</v>
      </c>
      <c r="R298" t="s">
        <v>8318</v>
      </c>
      <c r="S298" s="10">
        <f t="shared" si="18"/>
        <v>41134.475497685184</v>
      </c>
      <c r="T298" s="10">
        <f t="shared" si="19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8313</v>
      </c>
      <c r="R299" t="s">
        <v>8318</v>
      </c>
      <c r="S299" s="10">
        <f t="shared" si="18"/>
        <v>42089.72802083334</v>
      </c>
      <c r="T299" s="10">
        <f t="shared" si="19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8313</v>
      </c>
      <c r="R300" t="s">
        <v>8318</v>
      </c>
      <c r="S300" s="10">
        <f t="shared" si="18"/>
        <v>41709.463518518518</v>
      </c>
      <c r="T300" s="10">
        <f t="shared" si="19"/>
        <v>41768.875</v>
      </c>
    </row>
    <row r="301" spans="1:20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8313</v>
      </c>
      <c r="R301" t="s">
        <v>8318</v>
      </c>
      <c r="S301" s="10">
        <f t="shared" si="18"/>
        <v>40469.225231481483</v>
      </c>
      <c r="T301" s="10">
        <f t="shared" si="19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8313</v>
      </c>
      <c r="R302" t="s">
        <v>8318</v>
      </c>
      <c r="S302" s="10">
        <f t="shared" si="18"/>
        <v>40626.959930555553</v>
      </c>
      <c r="T302" s="10">
        <f t="shared" si="19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8313</v>
      </c>
      <c r="R303" t="s">
        <v>8318</v>
      </c>
      <c r="S303" s="10">
        <f t="shared" si="18"/>
        <v>41312.737673611111</v>
      </c>
      <c r="T303" s="10">
        <f t="shared" si="19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8313</v>
      </c>
      <c r="R304" t="s">
        <v>8318</v>
      </c>
      <c r="S304" s="10">
        <f t="shared" si="18"/>
        <v>40933.856921296298</v>
      </c>
      <c r="T304" s="10">
        <f t="shared" si="19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8313</v>
      </c>
      <c r="R305" t="s">
        <v>8318</v>
      </c>
      <c r="S305" s="10">
        <f t="shared" si="18"/>
        <v>41032.071134259262</v>
      </c>
      <c r="T305" s="10">
        <f t="shared" si="19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8313</v>
      </c>
      <c r="R306" t="s">
        <v>8318</v>
      </c>
      <c r="S306" s="10">
        <f t="shared" si="18"/>
        <v>41114.094872685186</v>
      </c>
      <c r="T306" s="10">
        <f t="shared" si="19"/>
        <v>41153.083333333336</v>
      </c>
    </row>
    <row r="307" spans="1:20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8313</v>
      </c>
      <c r="R307" t="s">
        <v>8318</v>
      </c>
      <c r="S307" s="10">
        <f t="shared" si="18"/>
        <v>40948.630196759259</v>
      </c>
      <c r="T307" s="10">
        <f t="shared" si="19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8313</v>
      </c>
      <c r="R308" t="s">
        <v>8318</v>
      </c>
      <c r="S308" s="10">
        <f t="shared" si="18"/>
        <v>41333.837187500001</v>
      </c>
      <c r="T308" s="10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8313</v>
      </c>
      <c r="R309" t="s">
        <v>8318</v>
      </c>
      <c r="S309" s="10">
        <f t="shared" si="18"/>
        <v>41282.944456018515</v>
      </c>
      <c r="T309" s="10">
        <f t="shared" si="19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8313</v>
      </c>
      <c r="R310" t="s">
        <v>8318</v>
      </c>
      <c r="S310" s="10">
        <f t="shared" si="18"/>
        <v>40567.694560185184</v>
      </c>
      <c r="T310" s="10">
        <f t="shared" si="19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8313</v>
      </c>
      <c r="R311" t="s">
        <v>8318</v>
      </c>
      <c r="S311" s="10">
        <f t="shared" si="18"/>
        <v>41134.751550925925</v>
      </c>
      <c r="T311" s="10">
        <f t="shared" si="19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8313</v>
      </c>
      <c r="R312" t="s">
        <v>8318</v>
      </c>
      <c r="S312" s="10">
        <f t="shared" si="18"/>
        <v>40821.183136574073</v>
      </c>
      <c r="T312" s="10">
        <f t="shared" si="19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8313</v>
      </c>
      <c r="R313" t="s">
        <v>8318</v>
      </c>
      <c r="S313" s="10">
        <f t="shared" si="18"/>
        <v>40868.219814814816</v>
      </c>
      <c r="T313" s="10">
        <f t="shared" si="19"/>
        <v>40909.332638888889</v>
      </c>
    </row>
    <row r="314" spans="1:20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8313</v>
      </c>
      <c r="R314" t="s">
        <v>8318</v>
      </c>
      <c r="S314" s="10">
        <f t="shared" si="18"/>
        <v>41348.877685185187</v>
      </c>
      <c r="T314" s="10">
        <f t="shared" si="19"/>
        <v>41378.877685185187</v>
      </c>
    </row>
    <row r="315" spans="1:20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8313</v>
      </c>
      <c r="R315" t="s">
        <v>8318</v>
      </c>
      <c r="S315" s="10">
        <f t="shared" si="18"/>
        <v>40357.227939814817</v>
      </c>
      <c r="T315" s="10">
        <f t="shared" si="19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8313</v>
      </c>
      <c r="R316" t="s">
        <v>8318</v>
      </c>
      <c r="S316" s="10">
        <f t="shared" si="18"/>
        <v>41304.833194444444</v>
      </c>
      <c r="T316" s="10">
        <f t="shared" si="19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8313</v>
      </c>
      <c r="R317" t="s">
        <v>8318</v>
      </c>
      <c r="S317" s="10">
        <f t="shared" si="18"/>
        <v>41113.77238425926</v>
      </c>
      <c r="T317" s="10">
        <f t="shared" si="19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8313</v>
      </c>
      <c r="R318" t="s">
        <v>8318</v>
      </c>
      <c r="S318" s="10">
        <f t="shared" si="18"/>
        <v>41950.923576388886</v>
      </c>
      <c r="T318" s="10">
        <f t="shared" si="19"/>
        <v>41984.207638888889</v>
      </c>
    </row>
    <row r="319" spans="1:20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8313</v>
      </c>
      <c r="R319" t="s">
        <v>8318</v>
      </c>
      <c r="S319" s="10">
        <f t="shared" si="18"/>
        <v>41589.676886574074</v>
      </c>
      <c r="T319" s="10">
        <f t="shared" si="19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8313</v>
      </c>
      <c r="R320" t="s">
        <v>8318</v>
      </c>
      <c r="S320" s="10">
        <f t="shared" si="18"/>
        <v>41330.038784722223</v>
      </c>
      <c r="T320" s="10">
        <f t="shared" si="19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8313</v>
      </c>
      <c r="R321" t="s">
        <v>8318</v>
      </c>
      <c r="S321" s="10">
        <f t="shared" si="18"/>
        <v>40123.83829861111</v>
      </c>
      <c r="T321" s="10">
        <f t="shared" si="19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8313</v>
      </c>
      <c r="R322" t="s">
        <v>8318</v>
      </c>
      <c r="S322" s="10">
        <f t="shared" si="18"/>
        <v>42331.551307870366</v>
      </c>
      <c r="T322" s="10">
        <f t="shared" si="19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((E323/D323)*100)</f>
        <v>102.66285714285715</v>
      </c>
      <c r="P323" s="6">
        <f t="shared" ref="P323:P386" si="21">E323/L323</f>
        <v>106.62314540059347</v>
      </c>
      <c r="Q323" t="s">
        <v>8313</v>
      </c>
      <c r="R323" t="s">
        <v>8318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8313</v>
      </c>
      <c r="R324" t="s">
        <v>8318</v>
      </c>
      <c r="S324" s="10">
        <f t="shared" si="22"/>
        <v>42473.57</v>
      </c>
      <c r="T324" s="10">
        <f t="shared" si="23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8313</v>
      </c>
      <c r="R325" t="s">
        <v>8318</v>
      </c>
      <c r="S325" s="10">
        <f t="shared" si="22"/>
        <v>42697.32136574074</v>
      </c>
      <c r="T325" s="10">
        <f t="shared" si="23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8313</v>
      </c>
      <c r="R326" t="s">
        <v>8318</v>
      </c>
      <c r="S326" s="10">
        <f t="shared" si="22"/>
        <v>42184.626250000001</v>
      </c>
      <c r="T326" s="10">
        <f t="shared" si="23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8313</v>
      </c>
      <c r="R327" t="s">
        <v>8318</v>
      </c>
      <c r="S327" s="10">
        <f t="shared" si="22"/>
        <v>42689.187881944439</v>
      </c>
      <c r="T327" s="10">
        <f t="shared" si="23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8313</v>
      </c>
      <c r="R328" t="s">
        <v>8318</v>
      </c>
      <c r="S328" s="10">
        <f t="shared" si="22"/>
        <v>42775.314884259264</v>
      </c>
      <c r="T328" s="10">
        <f t="shared" si="23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8313</v>
      </c>
      <c r="R329" t="s">
        <v>8318</v>
      </c>
      <c r="S329" s="10">
        <f t="shared" si="22"/>
        <v>42058.235289351855</v>
      </c>
      <c r="T329" s="10">
        <f t="shared" si="23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8313</v>
      </c>
      <c r="R330" t="s">
        <v>8318</v>
      </c>
      <c r="S330" s="10">
        <f t="shared" si="22"/>
        <v>42278.946620370371</v>
      </c>
      <c r="T330" s="10">
        <f t="shared" si="23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8313</v>
      </c>
      <c r="R331" t="s">
        <v>8318</v>
      </c>
      <c r="S331" s="10">
        <f t="shared" si="22"/>
        <v>42291.46674768519</v>
      </c>
      <c r="T331" s="10">
        <f t="shared" si="23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8313</v>
      </c>
      <c r="R332" t="s">
        <v>8318</v>
      </c>
      <c r="S332" s="10">
        <f t="shared" si="22"/>
        <v>41379.515775462962</v>
      </c>
      <c r="T332" s="10">
        <f t="shared" si="23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8313</v>
      </c>
      <c r="R333" t="s">
        <v>8318</v>
      </c>
      <c r="S333" s="10">
        <f t="shared" si="22"/>
        <v>42507.581412037034</v>
      </c>
      <c r="T333" s="10">
        <f t="shared" si="23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8313</v>
      </c>
      <c r="R334" t="s">
        <v>8318</v>
      </c>
      <c r="S334" s="10">
        <f t="shared" si="22"/>
        <v>42263.680289351847</v>
      </c>
      <c r="T334" s="10">
        <f t="shared" si="23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8313</v>
      </c>
      <c r="R335" t="s">
        <v>8318</v>
      </c>
      <c r="S335" s="10">
        <f t="shared" si="22"/>
        <v>42437.636469907404</v>
      </c>
      <c r="T335" s="10">
        <f t="shared" si="23"/>
        <v>42467.59480324074</v>
      </c>
    </row>
    <row r="336" spans="1:20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8313</v>
      </c>
      <c r="R336" t="s">
        <v>8318</v>
      </c>
      <c r="S336" s="10">
        <f t="shared" si="22"/>
        <v>42101.682372685187</v>
      </c>
      <c r="T336" s="10">
        <f t="shared" si="23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8313</v>
      </c>
      <c r="R337" t="s">
        <v>8318</v>
      </c>
      <c r="S337" s="10">
        <f t="shared" si="22"/>
        <v>42101.737442129626</v>
      </c>
      <c r="T337" s="10">
        <f t="shared" si="23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8313</v>
      </c>
      <c r="R338" t="s">
        <v>8318</v>
      </c>
      <c r="S338" s="10">
        <f t="shared" si="22"/>
        <v>42291.596273148149</v>
      </c>
      <c r="T338" s="10">
        <f t="shared" si="23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8313</v>
      </c>
      <c r="R339" t="s">
        <v>8318</v>
      </c>
      <c r="S339" s="10">
        <f t="shared" si="22"/>
        <v>42047.128564814819</v>
      </c>
      <c r="T339" s="10">
        <f t="shared" si="23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8313</v>
      </c>
      <c r="R340" t="s">
        <v>8318</v>
      </c>
      <c r="S340" s="10">
        <f t="shared" si="22"/>
        <v>42559.755671296298</v>
      </c>
      <c r="T340" s="10">
        <f t="shared" si="23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8313</v>
      </c>
      <c r="R341" t="s">
        <v>8318</v>
      </c>
      <c r="S341" s="10">
        <f t="shared" si="22"/>
        <v>42093.760046296295</v>
      </c>
      <c r="T341" s="10">
        <f t="shared" si="23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8313</v>
      </c>
      <c r="R342" t="s">
        <v>8318</v>
      </c>
      <c r="S342" s="10">
        <f t="shared" si="22"/>
        <v>42772.669062500005</v>
      </c>
      <c r="T342" s="10">
        <f t="shared" si="23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8313</v>
      </c>
      <c r="R343" t="s">
        <v>8318</v>
      </c>
      <c r="S343" s="10">
        <f t="shared" si="22"/>
        <v>41894.879606481481</v>
      </c>
      <c r="T343" s="10">
        <f t="shared" si="23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8313</v>
      </c>
      <c r="R344" t="s">
        <v>8318</v>
      </c>
      <c r="S344" s="10">
        <f t="shared" si="22"/>
        <v>42459.780844907407</v>
      </c>
      <c r="T344" s="10">
        <f t="shared" si="23"/>
        <v>42489.780844907407</v>
      </c>
    </row>
    <row r="345" spans="1:20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8313</v>
      </c>
      <c r="R345" t="s">
        <v>8318</v>
      </c>
      <c r="S345" s="10">
        <f t="shared" si="22"/>
        <v>41926.73778935185</v>
      </c>
      <c r="T345" s="10">
        <f t="shared" si="23"/>
        <v>41957.125</v>
      </c>
    </row>
    <row r="346" spans="1:20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8313</v>
      </c>
      <c r="R346" t="s">
        <v>8318</v>
      </c>
      <c r="S346" s="10">
        <f t="shared" si="22"/>
        <v>42111.970995370371</v>
      </c>
      <c r="T346" s="10">
        <f t="shared" si="23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8313</v>
      </c>
      <c r="R347" t="s">
        <v>8318</v>
      </c>
      <c r="S347" s="10">
        <f t="shared" si="22"/>
        <v>42114.944328703699</v>
      </c>
      <c r="T347" s="10">
        <f t="shared" si="23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8313</v>
      </c>
      <c r="R348" t="s">
        <v>8318</v>
      </c>
      <c r="S348" s="10">
        <f t="shared" si="22"/>
        <v>42261.500243055561</v>
      </c>
      <c r="T348" s="10">
        <f t="shared" si="23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8313</v>
      </c>
      <c r="R349" t="s">
        <v>8318</v>
      </c>
      <c r="S349" s="10">
        <f t="shared" si="22"/>
        <v>42292.495474537034</v>
      </c>
      <c r="T349" s="10">
        <f t="shared" si="23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8313</v>
      </c>
      <c r="R350" t="s">
        <v>8318</v>
      </c>
      <c r="S350" s="10">
        <f t="shared" si="22"/>
        <v>42207.58699074074</v>
      </c>
      <c r="T350" s="10">
        <f t="shared" si="23"/>
        <v>42237.58699074074</v>
      </c>
    </row>
    <row r="351" spans="1:20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8313</v>
      </c>
      <c r="R351" t="s">
        <v>8318</v>
      </c>
      <c r="S351" s="10">
        <f t="shared" si="22"/>
        <v>42760.498935185184</v>
      </c>
      <c r="T351" s="10">
        <f t="shared" si="23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8313</v>
      </c>
      <c r="R352" t="s">
        <v>8318</v>
      </c>
      <c r="S352" s="10">
        <f t="shared" si="22"/>
        <v>42586.066076388888</v>
      </c>
      <c r="T352" s="10">
        <f t="shared" si="23"/>
        <v>42624.165972222225</v>
      </c>
    </row>
    <row r="353" spans="1:20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8313</v>
      </c>
      <c r="R353" t="s">
        <v>8318</v>
      </c>
      <c r="S353" s="10">
        <f t="shared" si="22"/>
        <v>42427.964745370366</v>
      </c>
      <c r="T353" s="10">
        <f t="shared" si="23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8313</v>
      </c>
      <c r="R354" t="s">
        <v>8318</v>
      </c>
      <c r="S354" s="10">
        <f t="shared" si="22"/>
        <v>41890.167453703703</v>
      </c>
      <c r="T354" s="10">
        <f t="shared" si="23"/>
        <v>41920.167453703703</v>
      </c>
    </row>
    <row r="355" spans="1:20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8313</v>
      </c>
      <c r="R355" t="s">
        <v>8318</v>
      </c>
      <c r="S355" s="10">
        <f t="shared" si="22"/>
        <v>42297.791886574079</v>
      </c>
      <c r="T355" s="10">
        <f t="shared" si="23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8313</v>
      </c>
      <c r="R356" t="s">
        <v>8318</v>
      </c>
      <c r="S356" s="10">
        <f t="shared" si="22"/>
        <v>42438.827789351853</v>
      </c>
      <c r="T356" s="10">
        <f t="shared" si="23"/>
        <v>42468.786122685182</v>
      </c>
    </row>
    <row r="357" spans="1:20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8313</v>
      </c>
      <c r="R357" t="s">
        <v>8318</v>
      </c>
      <c r="S357" s="10">
        <f t="shared" si="22"/>
        <v>41943.293912037036</v>
      </c>
      <c r="T357" s="10">
        <f t="shared" si="23"/>
        <v>41974.3355787037</v>
      </c>
    </row>
    <row r="358" spans="1:20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8313</v>
      </c>
      <c r="R358" t="s">
        <v>8318</v>
      </c>
      <c r="S358" s="10">
        <f t="shared" si="22"/>
        <v>42415.803159722222</v>
      </c>
      <c r="T358" s="10">
        <f t="shared" si="23"/>
        <v>42445.761493055557</v>
      </c>
    </row>
    <row r="359" spans="1:20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8313</v>
      </c>
      <c r="R359" t="s">
        <v>8318</v>
      </c>
      <c r="S359" s="10">
        <f t="shared" si="22"/>
        <v>42078.222187499996</v>
      </c>
      <c r="T359" s="10">
        <f t="shared" si="23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8313</v>
      </c>
      <c r="R360" t="s">
        <v>8318</v>
      </c>
      <c r="S360" s="10">
        <f t="shared" si="22"/>
        <v>42507.860196759255</v>
      </c>
      <c r="T360" s="10">
        <f t="shared" si="23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8313</v>
      </c>
      <c r="R361" t="s">
        <v>8318</v>
      </c>
      <c r="S361" s="10">
        <f t="shared" si="22"/>
        <v>41935.070486111108</v>
      </c>
      <c r="T361" s="10">
        <f t="shared" si="23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8313</v>
      </c>
      <c r="R362" t="s">
        <v>8318</v>
      </c>
      <c r="S362" s="10">
        <f t="shared" si="22"/>
        <v>42163.897916666669</v>
      </c>
      <c r="T362" s="10">
        <f t="shared" si="23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8313</v>
      </c>
      <c r="R363" t="s">
        <v>8318</v>
      </c>
      <c r="S363" s="10">
        <f t="shared" si="22"/>
        <v>41936.001226851848</v>
      </c>
      <c r="T363" s="10">
        <f t="shared" si="23"/>
        <v>41966.042893518519</v>
      </c>
    </row>
    <row r="364" spans="1:20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8313</v>
      </c>
      <c r="R364" t="s">
        <v>8318</v>
      </c>
      <c r="S364" s="10">
        <f t="shared" si="22"/>
        <v>41837.210543981484</v>
      </c>
      <c r="T364" s="10">
        <f t="shared" si="23"/>
        <v>41859</v>
      </c>
    </row>
    <row r="365" spans="1:20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8313</v>
      </c>
      <c r="R365" t="s">
        <v>8318</v>
      </c>
      <c r="S365" s="10">
        <f t="shared" si="22"/>
        <v>40255.744629629626</v>
      </c>
      <c r="T365" s="10">
        <f t="shared" si="23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8313</v>
      </c>
      <c r="R366" t="s">
        <v>8318</v>
      </c>
      <c r="S366" s="10">
        <f t="shared" si="22"/>
        <v>41780.859629629631</v>
      </c>
      <c r="T366" s="10">
        <f t="shared" si="23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8313</v>
      </c>
      <c r="R367" t="s">
        <v>8318</v>
      </c>
      <c r="S367" s="10">
        <f t="shared" si="22"/>
        <v>41668.606469907405</v>
      </c>
      <c r="T367" s="10">
        <f t="shared" si="23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8313</v>
      </c>
      <c r="R368" t="s">
        <v>8318</v>
      </c>
      <c r="S368" s="10">
        <f t="shared" si="22"/>
        <v>41019.793032407404</v>
      </c>
      <c r="T368" s="10">
        <f t="shared" si="23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8313</v>
      </c>
      <c r="R369" t="s">
        <v>8318</v>
      </c>
      <c r="S369" s="10">
        <f t="shared" si="22"/>
        <v>41355.577291666668</v>
      </c>
      <c r="T369" s="10">
        <f t="shared" si="23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8313</v>
      </c>
      <c r="R370" t="s">
        <v>8318</v>
      </c>
      <c r="S370" s="10">
        <f t="shared" si="22"/>
        <v>42043.605578703704</v>
      </c>
      <c r="T370" s="10">
        <f t="shared" si="23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8313</v>
      </c>
      <c r="R371" t="s">
        <v>8318</v>
      </c>
      <c r="S371" s="10">
        <f t="shared" si="22"/>
        <v>40893.551724537036</v>
      </c>
      <c r="T371" s="10">
        <f t="shared" si="23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8313</v>
      </c>
      <c r="R372" t="s">
        <v>8318</v>
      </c>
      <c r="S372" s="10">
        <f t="shared" si="22"/>
        <v>42711.795138888891</v>
      </c>
      <c r="T372" s="10">
        <f t="shared" si="23"/>
        <v>42741.795138888891</v>
      </c>
    </row>
    <row r="373" spans="1:20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8313</v>
      </c>
      <c r="R373" t="s">
        <v>8318</v>
      </c>
      <c r="S373" s="10">
        <f t="shared" si="22"/>
        <v>41261.767812500002</v>
      </c>
      <c r="T373" s="10">
        <f t="shared" si="23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8313</v>
      </c>
      <c r="R374" t="s">
        <v>8318</v>
      </c>
      <c r="S374" s="10">
        <f t="shared" si="22"/>
        <v>42425.576898148152</v>
      </c>
      <c r="T374" s="10">
        <f t="shared" si="23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8313</v>
      </c>
      <c r="R375" t="s">
        <v>8318</v>
      </c>
      <c r="S375" s="10">
        <f t="shared" si="22"/>
        <v>41078.91201388889</v>
      </c>
      <c r="T375" s="10">
        <f t="shared" si="23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8313</v>
      </c>
      <c r="R376" t="s">
        <v>8318</v>
      </c>
      <c r="S376" s="10">
        <f t="shared" si="22"/>
        <v>40757.889247685183</v>
      </c>
      <c r="T376" s="10">
        <f t="shared" si="23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8313</v>
      </c>
      <c r="R377" t="s">
        <v>8318</v>
      </c>
      <c r="S377" s="10">
        <f t="shared" si="22"/>
        <v>41657.985081018516</v>
      </c>
      <c r="T377" s="10">
        <f t="shared" si="23"/>
        <v>41699.720833333333</v>
      </c>
    </row>
    <row r="378" spans="1:20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8313</v>
      </c>
      <c r="R378" t="s">
        <v>8318</v>
      </c>
      <c r="S378" s="10">
        <f t="shared" si="22"/>
        <v>42576.452731481477</v>
      </c>
      <c r="T378" s="10">
        <f t="shared" si="23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8313</v>
      </c>
      <c r="R379" t="s">
        <v>8318</v>
      </c>
      <c r="S379" s="10">
        <f t="shared" si="22"/>
        <v>42292.250787037032</v>
      </c>
      <c r="T379" s="10">
        <f t="shared" si="23"/>
        <v>42322.292361111111</v>
      </c>
    </row>
    <row r="380" spans="1:20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8313</v>
      </c>
      <c r="R380" t="s">
        <v>8318</v>
      </c>
      <c r="S380" s="10">
        <f t="shared" si="22"/>
        <v>42370.571851851855</v>
      </c>
      <c r="T380" s="10">
        <f t="shared" si="23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8313</v>
      </c>
      <c r="R381" t="s">
        <v>8318</v>
      </c>
      <c r="S381" s="10">
        <f t="shared" si="22"/>
        <v>40987.688333333332</v>
      </c>
      <c r="T381" s="10">
        <f t="shared" si="23"/>
        <v>41032.688333333332</v>
      </c>
    </row>
    <row r="382" spans="1:20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8313</v>
      </c>
      <c r="R382" t="s">
        <v>8318</v>
      </c>
      <c r="S382" s="10">
        <f t="shared" si="22"/>
        <v>42367.719814814816</v>
      </c>
      <c r="T382" s="10">
        <f t="shared" si="23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8313</v>
      </c>
      <c r="R383" t="s">
        <v>8318</v>
      </c>
      <c r="S383" s="10">
        <f t="shared" si="22"/>
        <v>41085.698113425926</v>
      </c>
      <c r="T383" s="10">
        <f t="shared" si="23"/>
        <v>41120.208333333336</v>
      </c>
    </row>
    <row r="384" spans="1:20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8313</v>
      </c>
      <c r="R384" t="s">
        <v>8318</v>
      </c>
      <c r="S384" s="10">
        <f t="shared" si="22"/>
        <v>41144.709490740745</v>
      </c>
      <c r="T384" s="10">
        <f t="shared" si="23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8313</v>
      </c>
      <c r="R385" t="s">
        <v>8318</v>
      </c>
      <c r="S385" s="10">
        <f t="shared" si="22"/>
        <v>41755.117581018516</v>
      </c>
      <c r="T385" s="10">
        <f t="shared" si="23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8313</v>
      </c>
      <c r="R386" t="s">
        <v>8318</v>
      </c>
      <c r="S386" s="10">
        <f t="shared" si="22"/>
        <v>41980.781793981485</v>
      </c>
      <c r="T386" s="10">
        <f t="shared" si="23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((E387/D387)*100)</f>
        <v>105.982</v>
      </c>
      <c r="P387" s="6">
        <f t="shared" ref="P387:P450" si="25">E387/L387</f>
        <v>111.79535864978902</v>
      </c>
      <c r="Q387" t="s">
        <v>8313</v>
      </c>
      <c r="R387" t="s">
        <v>8318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8313</v>
      </c>
      <c r="R388" t="s">
        <v>8318</v>
      </c>
      <c r="S388" s="10">
        <f t="shared" si="26"/>
        <v>42211.951284722221</v>
      </c>
      <c r="T388" s="10">
        <f t="shared" si="27"/>
        <v>42226.951284722221</v>
      </c>
    </row>
    <row r="389" spans="1:20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8313</v>
      </c>
      <c r="R389" t="s">
        <v>8318</v>
      </c>
      <c r="S389" s="10">
        <f t="shared" si="26"/>
        <v>42200.67659722222</v>
      </c>
      <c r="T389" s="10">
        <f t="shared" si="27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8313</v>
      </c>
      <c r="R390" t="s">
        <v>8318</v>
      </c>
      <c r="S390" s="10">
        <f t="shared" si="26"/>
        <v>42549.076157407413</v>
      </c>
      <c r="T390" s="10">
        <f t="shared" si="27"/>
        <v>42579.076157407413</v>
      </c>
    </row>
    <row r="391" spans="1:20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8313</v>
      </c>
      <c r="R391" t="s">
        <v>8318</v>
      </c>
      <c r="S391" s="10">
        <f t="shared" si="26"/>
        <v>41674.063078703701</v>
      </c>
      <c r="T391" s="10">
        <f t="shared" si="27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8313</v>
      </c>
      <c r="R392" t="s">
        <v>8318</v>
      </c>
      <c r="S392" s="10">
        <f t="shared" si="26"/>
        <v>42112.036712962959</v>
      </c>
      <c r="T392" s="10">
        <f t="shared" si="27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8313</v>
      </c>
      <c r="R393" t="s">
        <v>8318</v>
      </c>
      <c r="S393" s="10">
        <f t="shared" si="26"/>
        <v>40865.042256944449</v>
      </c>
      <c r="T393" s="10">
        <f t="shared" si="27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8313</v>
      </c>
      <c r="R394" t="s">
        <v>8318</v>
      </c>
      <c r="S394" s="10">
        <f t="shared" si="26"/>
        <v>40763.717256944445</v>
      </c>
      <c r="T394" s="10">
        <f t="shared" si="27"/>
        <v>40794.125</v>
      </c>
    </row>
    <row r="395" spans="1:20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8313</v>
      </c>
      <c r="R395" t="s">
        <v>8318</v>
      </c>
      <c r="S395" s="10">
        <f t="shared" si="26"/>
        <v>41526.708935185183</v>
      </c>
      <c r="T395" s="10">
        <f t="shared" si="27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8313</v>
      </c>
      <c r="R396" t="s">
        <v>8318</v>
      </c>
      <c r="S396" s="10">
        <f t="shared" si="26"/>
        <v>42417.818078703705</v>
      </c>
      <c r="T396" s="10">
        <f t="shared" si="27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8313</v>
      </c>
      <c r="R397" t="s">
        <v>8318</v>
      </c>
      <c r="S397" s="10">
        <f t="shared" si="26"/>
        <v>40990.909259259257</v>
      </c>
      <c r="T397" s="10">
        <f t="shared" si="27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8313</v>
      </c>
      <c r="R398" t="s">
        <v>8318</v>
      </c>
      <c r="S398" s="10">
        <f t="shared" si="26"/>
        <v>41082.564884259256</v>
      </c>
      <c r="T398" s="10">
        <f t="shared" si="27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8313</v>
      </c>
      <c r="R399" t="s">
        <v>8318</v>
      </c>
      <c r="S399" s="10">
        <f t="shared" si="26"/>
        <v>40379.776435185187</v>
      </c>
      <c r="T399" s="10">
        <f t="shared" si="27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8313</v>
      </c>
      <c r="R400" t="s">
        <v>8318</v>
      </c>
      <c r="S400" s="10">
        <f t="shared" si="26"/>
        <v>42078.793124999997</v>
      </c>
      <c r="T400" s="10">
        <f t="shared" si="27"/>
        <v>42123.793124999997</v>
      </c>
    </row>
    <row r="401" spans="1:20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8313</v>
      </c>
      <c r="R401" t="s">
        <v>8318</v>
      </c>
      <c r="S401" s="10">
        <f t="shared" si="26"/>
        <v>42687.875775462962</v>
      </c>
      <c r="T401" s="10">
        <f t="shared" si="27"/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8313</v>
      </c>
      <c r="R402" t="s">
        <v>8318</v>
      </c>
      <c r="S402" s="10">
        <f t="shared" si="26"/>
        <v>41745.635960648149</v>
      </c>
      <c r="T402" s="10">
        <f t="shared" si="27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8313</v>
      </c>
      <c r="R403" t="s">
        <v>8318</v>
      </c>
      <c r="S403" s="10">
        <f t="shared" si="26"/>
        <v>40732.842245370368</v>
      </c>
      <c r="T403" s="10">
        <f t="shared" si="27"/>
        <v>40762.842245370368</v>
      </c>
    </row>
    <row r="404" spans="1:20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8313</v>
      </c>
      <c r="R404" t="s">
        <v>8318</v>
      </c>
      <c r="S404" s="10">
        <f t="shared" si="26"/>
        <v>42292.539548611108</v>
      </c>
      <c r="T404" s="10">
        <f t="shared" si="27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8313</v>
      </c>
      <c r="R405" t="s">
        <v>8318</v>
      </c>
      <c r="S405" s="10">
        <f t="shared" si="26"/>
        <v>40718.310659722221</v>
      </c>
      <c r="T405" s="10">
        <f t="shared" si="27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8313</v>
      </c>
      <c r="R406" t="s">
        <v>8318</v>
      </c>
      <c r="S406" s="10">
        <f t="shared" si="26"/>
        <v>41646.628032407411</v>
      </c>
      <c r="T406" s="10">
        <f t="shared" si="27"/>
        <v>41675.961111111108</v>
      </c>
    </row>
    <row r="407" spans="1:20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8313</v>
      </c>
      <c r="R407" t="s">
        <v>8318</v>
      </c>
      <c r="S407" s="10">
        <f t="shared" si="26"/>
        <v>41674.08494212963</v>
      </c>
      <c r="T407" s="10">
        <f t="shared" si="27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8313</v>
      </c>
      <c r="R408" t="s">
        <v>8318</v>
      </c>
      <c r="S408" s="10">
        <f t="shared" si="26"/>
        <v>40638.162465277775</v>
      </c>
      <c r="T408" s="10">
        <f t="shared" si="27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8313</v>
      </c>
      <c r="R409" t="s">
        <v>8318</v>
      </c>
      <c r="S409" s="10">
        <f t="shared" si="26"/>
        <v>40806.870949074073</v>
      </c>
      <c r="T409" s="10">
        <f t="shared" si="27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8313</v>
      </c>
      <c r="R410" t="s">
        <v>8318</v>
      </c>
      <c r="S410" s="10">
        <f t="shared" si="26"/>
        <v>41543.735995370371</v>
      </c>
      <c r="T410" s="10">
        <f t="shared" si="27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8313</v>
      </c>
      <c r="R411" t="s">
        <v>8318</v>
      </c>
      <c r="S411" s="10">
        <f t="shared" si="26"/>
        <v>42543.862777777773</v>
      </c>
      <c r="T411" s="10">
        <f t="shared" si="27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8313</v>
      </c>
      <c r="R412" t="s">
        <v>8318</v>
      </c>
      <c r="S412" s="10">
        <f t="shared" si="26"/>
        <v>42113.981446759266</v>
      </c>
      <c r="T412" s="10">
        <f t="shared" si="27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8313</v>
      </c>
      <c r="R413" t="s">
        <v>8318</v>
      </c>
      <c r="S413" s="10">
        <f t="shared" si="26"/>
        <v>41598.17597222222</v>
      </c>
      <c r="T413" s="10">
        <f t="shared" si="27"/>
        <v>41630.208333333336</v>
      </c>
    </row>
    <row r="414" spans="1:20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8313</v>
      </c>
      <c r="R414" t="s">
        <v>8318</v>
      </c>
      <c r="S414" s="10">
        <f t="shared" si="26"/>
        <v>41099.742800925924</v>
      </c>
      <c r="T414" s="10">
        <f t="shared" si="27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8313</v>
      </c>
      <c r="R415" t="s">
        <v>8318</v>
      </c>
      <c r="S415" s="10">
        <f t="shared" si="26"/>
        <v>41079.877442129626</v>
      </c>
      <c r="T415" s="10">
        <f t="shared" si="27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8313</v>
      </c>
      <c r="R416" t="s">
        <v>8318</v>
      </c>
      <c r="S416" s="10">
        <f t="shared" si="26"/>
        <v>41529.063252314816</v>
      </c>
      <c r="T416" s="10">
        <f t="shared" si="27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8313</v>
      </c>
      <c r="R417" t="s">
        <v>8318</v>
      </c>
      <c r="S417" s="10">
        <f t="shared" si="26"/>
        <v>41904.851875</v>
      </c>
      <c r="T417" s="10">
        <f t="shared" si="27"/>
        <v>41929.5</v>
      </c>
    </row>
    <row r="418" spans="1:20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8313</v>
      </c>
      <c r="R418" t="s">
        <v>8318</v>
      </c>
      <c r="S418" s="10">
        <f t="shared" si="26"/>
        <v>41648.396192129629</v>
      </c>
      <c r="T418" s="10">
        <f t="shared" si="27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8313</v>
      </c>
      <c r="R419" t="s">
        <v>8318</v>
      </c>
      <c r="S419" s="10">
        <f t="shared" si="26"/>
        <v>41360.970601851855</v>
      </c>
      <c r="T419" s="10">
        <f t="shared" si="27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8313</v>
      </c>
      <c r="R420" t="s">
        <v>8318</v>
      </c>
      <c r="S420" s="10">
        <f t="shared" si="26"/>
        <v>42178.282372685186</v>
      </c>
      <c r="T420" s="10">
        <f t="shared" si="27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8313</v>
      </c>
      <c r="R421" t="s">
        <v>8318</v>
      </c>
      <c r="S421" s="10">
        <f t="shared" si="26"/>
        <v>41394.842442129629</v>
      </c>
      <c r="T421" s="10">
        <f t="shared" si="27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8313</v>
      </c>
      <c r="R422" t="s">
        <v>8319</v>
      </c>
      <c r="S422" s="10">
        <f t="shared" si="26"/>
        <v>41682.23646990741</v>
      </c>
      <c r="T422" s="10">
        <f t="shared" si="27"/>
        <v>41712.194803240738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8313</v>
      </c>
      <c r="R423" t="s">
        <v>8319</v>
      </c>
      <c r="S423" s="10">
        <f t="shared" si="26"/>
        <v>42177.491388888884</v>
      </c>
      <c r="T423" s="10">
        <f t="shared" si="27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8313</v>
      </c>
      <c r="R424" t="s">
        <v>8319</v>
      </c>
      <c r="S424" s="10">
        <f t="shared" si="26"/>
        <v>41863.260381944441</v>
      </c>
      <c r="T424" s="10">
        <f t="shared" si="27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8313</v>
      </c>
      <c r="R425" t="s">
        <v>8319</v>
      </c>
      <c r="S425" s="10">
        <f t="shared" si="26"/>
        <v>41400.92627314815</v>
      </c>
      <c r="T425" s="10">
        <f t="shared" si="27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8313</v>
      </c>
      <c r="R426" t="s">
        <v>8319</v>
      </c>
      <c r="S426" s="10">
        <f t="shared" si="26"/>
        <v>40934.376145833332</v>
      </c>
      <c r="T426" s="10">
        <f t="shared" si="27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8313</v>
      </c>
      <c r="R427" t="s">
        <v>8319</v>
      </c>
      <c r="S427" s="10">
        <f t="shared" si="26"/>
        <v>42275.861157407402</v>
      </c>
      <c r="T427" s="10">
        <f t="shared" si="27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8313</v>
      </c>
      <c r="R428" t="s">
        <v>8319</v>
      </c>
      <c r="S428" s="10">
        <f t="shared" si="26"/>
        <v>42400.711967592593</v>
      </c>
      <c r="T428" s="10">
        <f t="shared" si="27"/>
        <v>42430.711967592593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8313</v>
      </c>
      <c r="R429" t="s">
        <v>8319</v>
      </c>
      <c r="S429" s="10">
        <f t="shared" si="26"/>
        <v>42285.909027777772</v>
      </c>
      <c r="T429" s="10">
        <f t="shared" si="27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8313</v>
      </c>
      <c r="R430" t="s">
        <v>8319</v>
      </c>
      <c r="S430" s="10">
        <f t="shared" si="26"/>
        <v>41778.766724537039</v>
      </c>
      <c r="T430" s="10">
        <f t="shared" si="27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8313</v>
      </c>
      <c r="R431" t="s">
        <v>8319</v>
      </c>
      <c r="S431" s="10">
        <f t="shared" si="26"/>
        <v>40070.901412037041</v>
      </c>
      <c r="T431" s="10">
        <f t="shared" si="27"/>
        <v>40144.207638888889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8313</v>
      </c>
      <c r="R432" t="s">
        <v>8319</v>
      </c>
      <c r="S432" s="10">
        <f t="shared" si="26"/>
        <v>41513.107256944444</v>
      </c>
      <c r="T432" s="10">
        <f t="shared" si="27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8313</v>
      </c>
      <c r="R433" t="s">
        <v>8319</v>
      </c>
      <c r="S433" s="10">
        <f t="shared" si="26"/>
        <v>42526.871331018512</v>
      </c>
      <c r="T433" s="10">
        <f t="shared" si="27"/>
        <v>42556.871331018512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8313</v>
      </c>
      <c r="R434" t="s">
        <v>8319</v>
      </c>
      <c r="S434" s="10">
        <f t="shared" si="26"/>
        <v>42238.726631944446</v>
      </c>
      <c r="T434" s="10">
        <f t="shared" si="27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8313</v>
      </c>
      <c r="R435" t="s">
        <v>8319</v>
      </c>
      <c r="S435" s="10">
        <f t="shared" si="26"/>
        <v>42228.629884259266</v>
      </c>
      <c r="T435" s="10">
        <f t="shared" si="27"/>
        <v>42288.629884259266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8313</v>
      </c>
      <c r="R436" t="s">
        <v>8319</v>
      </c>
      <c r="S436" s="10">
        <f t="shared" si="26"/>
        <v>41576.834513888891</v>
      </c>
      <c r="T436" s="10">
        <f t="shared" si="27"/>
        <v>41609.876180555555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8313</v>
      </c>
      <c r="R437" t="s">
        <v>8319</v>
      </c>
      <c r="S437" s="10">
        <f t="shared" si="26"/>
        <v>41500.747453703705</v>
      </c>
      <c r="T437" s="10">
        <f t="shared" si="27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8313</v>
      </c>
      <c r="R438" t="s">
        <v>8319</v>
      </c>
      <c r="S438" s="10">
        <f t="shared" si="26"/>
        <v>41456.36241898148</v>
      </c>
      <c r="T438" s="10">
        <f t="shared" si="27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8313</v>
      </c>
      <c r="R439" t="s">
        <v>8319</v>
      </c>
      <c r="S439" s="10">
        <f t="shared" si="26"/>
        <v>42591.31858796296</v>
      </c>
      <c r="T439" s="10">
        <f t="shared" si="27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8313</v>
      </c>
      <c r="R440" t="s">
        <v>8319</v>
      </c>
      <c r="S440" s="10">
        <f t="shared" si="26"/>
        <v>42296.261087962965</v>
      </c>
      <c r="T440" s="10">
        <f t="shared" si="27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8313</v>
      </c>
      <c r="R441" t="s">
        <v>8319</v>
      </c>
      <c r="S441" s="10">
        <f t="shared" si="26"/>
        <v>41919.761782407404</v>
      </c>
      <c r="T441" s="10">
        <f t="shared" si="27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8313</v>
      </c>
      <c r="R442" t="s">
        <v>8319</v>
      </c>
      <c r="S442" s="10">
        <f t="shared" si="26"/>
        <v>42423.985567129625</v>
      </c>
      <c r="T442" s="10">
        <f t="shared" si="27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8313</v>
      </c>
      <c r="R443" t="s">
        <v>8319</v>
      </c>
      <c r="S443" s="10">
        <f t="shared" si="26"/>
        <v>41550.793935185182</v>
      </c>
      <c r="T443" s="10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8313</v>
      </c>
      <c r="R444" t="s">
        <v>8319</v>
      </c>
      <c r="S444" s="10">
        <f t="shared" si="26"/>
        <v>42024.888692129629</v>
      </c>
      <c r="T444" s="10">
        <f t="shared" si="27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8313</v>
      </c>
      <c r="R445" t="s">
        <v>8319</v>
      </c>
      <c r="S445" s="10">
        <f t="shared" si="26"/>
        <v>41650.015057870369</v>
      </c>
      <c r="T445" s="10">
        <f t="shared" si="27"/>
        <v>41680.015057870369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8313</v>
      </c>
      <c r="R446" t="s">
        <v>8319</v>
      </c>
      <c r="S446" s="10">
        <f t="shared" si="26"/>
        <v>40894.906956018516</v>
      </c>
      <c r="T446" s="10">
        <f t="shared" si="27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8313</v>
      </c>
      <c r="R447" t="s">
        <v>8319</v>
      </c>
      <c r="S447" s="10">
        <f t="shared" si="26"/>
        <v>42130.335358796292</v>
      </c>
      <c r="T447" s="10">
        <f t="shared" si="27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8313</v>
      </c>
      <c r="R448" t="s">
        <v>8319</v>
      </c>
      <c r="S448" s="10">
        <f t="shared" si="26"/>
        <v>42037.083564814813</v>
      </c>
      <c r="T448" s="10">
        <f t="shared" si="27"/>
        <v>42067.083564814813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8313</v>
      </c>
      <c r="R449" t="s">
        <v>8319</v>
      </c>
      <c r="S449" s="10">
        <f t="shared" si="26"/>
        <v>41331.555127314816</v>
      </c>
      <c r="T449" s="10">
        <f t="shared" si="27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8313</v>
      </c>
      <c r="R450" t="s">
        <v>8319</v>
      </c>
      <c r="S450" s="10">
        <f t="shared" si="26"/>
        <v>41753.758043981477</v>
      </c>
      <c r="T450" s="10">
        <f t="shared" si="27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((E451/D451)*100)</f>
        <v>2.25</v>
      </c>
      <c r="P451" s="6">
        <f t="shared" ref="P451:P514" si="29">E451/L451</f>
        <v>9</v>
      </c>
      <c r="Q451" t="s">
        <v>8313</v>
      </c>
      <c r="R451" t="s">
        <v>8319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8313</v>
      </c>
      <c r="R452" t="s">
        <v>8319</v>
      </c>
      <c r="S452" s="10">
        <f t="shared" si="30"/>
        <v>41654.946759259255</v>
      </c>
      <c r="T452" s="10">
        <f t="shared" si="31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8313</v>
      </c>
      <c r="R453" t="s">
        <v>8319</v>
      </c>
      <c r="S453" s="10">
        <f t="shared" si="30"/>
        <v>41634.715173611112</v>
      </c>
      <c r="T453" s="10">
        <f t="shared" si="31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8313</v>
      </c>
      <c r="R454" t="s">
        <v>8319</v>
      </c>
      <c r="S454" s="10">
        <f t="shared" si="30"/>
        <v>42107.703877314809</v>
      </c>
      <c r="T454" s="10">
        <f t="shared" si="31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8313</v>
      </c>
      <c r="R455" t="s">
        <v>8319</v>
      </c>
      <c r="S455" s="10">
        <f t="shared" si="30"/>
        <v>42038.824988425928</v>
      </c>
      <c r="T455" s="10">
        <f t="shared" si="31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8313</v>
      </c>
      <c r="R456" t="s">
        <v>8319</v>
      </c>
      <c r="S456" s="10">
        <f t="shared" si="30"/>
        <v>41938.717256944445</v>
      </c>
      <c r="T456" s="10">
        <f t="shared" si="31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8313</v>
      </c>
      <c r="R457" t="s">
        <v>8319</v>
      </c>
      <c r="S457" s="10">
        <f t="shared" si="30"/>
        <v>40971.002569444441</v>
      </c>
      <c r="T457" s="10">
        <f t="shared" si="31"/>
        <v>41016.021527777775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8313</v>
      </c>
      <c r="R458" t="s">
        <v>8319</v>
      </c>
      <c r="S458" s="10">
        <f t="shared" si="30"/>
        <v>41547.694456018515</v>
      </c>
      <c r="T458" s="10">
        <f t="shared" si="31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8313</v>
      </c>
      <c r="R459" t="s">
        <v>8319</v>
      </c>
      <c r="S459" s="10">
        <f t="shared" si="30"/>
        <v>41837.767500000002</v>
      </c>
      <c r="T459" s="10">
        <f t="shared" si="31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8313</v>
      </c>
      <c r="R460" t="s">
        <v>8319</v>
      </c>
      <c r="S460" s="10">
        <f t="shared" si="30"/>
        <v>41378.69976851852</v>
      </c>
      <c r="T460" s="10">
        <f t="shared" si="31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8313</v>
      </c>
      <c r="R461" t="s">
        <v>8319</v>
      </c>
      <c r="S461" s="10">
        <f t="shared" si="30"/>
        <v>40800.6403587963</v>
      </c>
      <c r="T461" s="10">
        <f t="shared" si="31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8313</v>
      </c>
      <c r="R462" t="s">
        <v>8319</v>
      </c>
      <c r="S462" s="10">
        <f t="shared" si="30"/>
        <v>41759.542534722219</v>
      </c>
      <c r="T462" s="10">
        <f t="shared" si="31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8313</v>
      </c>
      <c r="R463" t="s">
        <v>8319</v>
      </c>
      <c r="S463" s="10">
        <f t="shared" si="30"/>
        <v>41407.84684027778</v>
      </c>
      <c r="T463" s="10">
        <f t="shared" si="31"/>
        <v>41427.84684027778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8313</v>
      </c>
      <c r="R464" t="s">
        <v>8319</v>
      </c>
      <c r="S464" s="10">
        <f t="shared" si="30"/>
        <v>40705.126631944448</v>
      </c>
      <c r="T464" s="10">
        <f t="shared" si="31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8313</v>
      </c>
      <c r="R465" t="s">
        <v>8319</v>
      </c>
      <c r="S465" s="10">
        <f t="shared" si="30"/>
        <v>40750.710104166668</v>
      </c>
      <c r="T465" s="10">
        <f t="shared" si="31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8313</v>
      </c>
      <c r="R466" t="s">
        <v>8319</v>
      </c>
      <c r="S466" s="10">
        <f t="shared" si="30"/>
        <v>42488.848784722228</v>
      </c>
      <c r="T466" s="10">
        <f t="shared" si="31"/>
        <v>42508.848784722228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8313</v>
      </c>
      <c r="R467" t="s">
        <v>8319</v>
      </c>
      <c r="S467" s="10">
        <f t="shared" si="30"/>
        <v>41801.120069444441</v>
      </c>
      <c r="T467" s="10">
        <f t="shared" si="31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8313</v>
      </c>
      <c r="R468" t="s">
        <v>8319</v>
      </c>
      <c r="S468" s="10">
        <f t="shared" si="30"/>
        <v>41129.942870370374</v>
      </c>
      <c r="T468" s="10">
        <f t="shared" si="31"/>
        <v>41159.942870370374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8313</v>
      </c>
      <c r="R469" t="s">
        <v>8319</v>
      </c>
      <c r="S469" s="10">
        <f t="shared" si="30"/>
        <v>41135.679791666669</v>
      </c>
      <c r="T469" s="10">
        <f t="shared" si="31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8313</v>
      </c>
      <c r="R470" t="s">
        <v>8319</v>
      </c>
      <c r="S470" s="10">
        <f t="shared" si="30"/>
        <v>41041.167627314811</v>
      </c>
      <c r="T470" s="10">
        <f t="shared" si="31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8313</v>
      </c>
      <c r="R471" t="s">
        <v>8319</v>
      </c>
      <c r="S471" s="10">
        <f t="shared" si="30"/>
        <v>41827.989861111113</v>
      </c>
      <c r="T471" s="10">
        <f t="shared" si="31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8313</v>
      </c>
      <c r="R472" t="s">
        <v>8319</v>
      </c>
      <c r="S472" s="10">
        <f t="shared" si="30"/>
        <v>41605.167696759258</v>
      </c>
      <c r="T472" s="10">
        <f t="shared" si="31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8313</v>
      </c>
      <c r="R473" t="s">
        <v>8319</v>
      </c>
      <c r="S473" s="10">
        <f t="shared" si="30"/>
        <v>41703.721979166665</v>
      </c>
      <c r="T473" s="10">
        <f t="shared" si="31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8313</v>
      </c>
      <c r="R474" t="s">
        <v>8319</v>
      </c>
      <c r="S474" s="10">
        <f t="shared" si="30"/>
        <v>41844.922662037039</v>
      </c>
      <c r="T474" s="10">
        <f t="shared" si="31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8313</v>
      </c>
      <c r="R475" t="s">
        <v>8319</v>
      </c>
      <c r="S475" s="10">
        <f t="shared" si="30"/>
        <v>41869.698136574072</v>
      </c>
      <c r="T475" s="10">
        <f t="shared" si="31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8313</v>
      </c>
      <c r="R476" t="s">
        <v>8319</v>
      </c>
      <c r="S476" s="10">
        <f t="shared" si="30"/>
        <v>42753.329039351855</v>
      </c>
      <c r="T476" s="10">
        <f t="shared" si="31"/>
        <v>42783.329039351855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8313</v>
      </c>
      <c r="R477" t="s">
        <v>8319</v>
      </c>
      <c r="S477" s="10">
        <f t="shared" si="30"/>
        <v>42100.086145833338</v>
      </c>
      <c r="T477" s="10">
        <f t="shared" si="31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8313</v>
      </c>
      <c r="R478" t="s">
        <v>8319</v>
      </c>
      <c r="S478" s="10">
        <f t="shared" si="30"/>
        <v>41757.975011574075</v>
      </c>
      <c r="T478" s="10">
        <f t="shared" si="31"/>
        <v>41793.165972222225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8313</v>
      </c>
      <c r="R479" t="s">
        <v>8319</v>
      </c>
      <c r="S479" s="10">
        <f t="shared" si="30"/>
        <v>40987.83488425926</v>
      </c>
      <c r="T479" s="10">
        <f t="shared" si="31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8313</v>
      </c>
      <c r="R480" t="s">
        <v>8319</v>
      </c>
      <c r="S480" s="10">
        <f t="shared" si="30"/>
        <v>42065.910983796297</v>
      </c>
      <c r="T480" s="10">
        <f t="shared" si="31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8313</v>
      </c>
      <c r="R481" t="s">
        <v>8319</v>
      </c>
      <c r="S481" s="10">
        <f t="shared" si="30"/>
        <v>41904.407812500001</v>
      </c>
      <c r="T481" s="10">
        <f t="shared" si="31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8313</v>
      </c>
      <c r="R482" t="s">
        <v>8319</v>
      </c>
      <c r="S482" s="10">
        <f t="shared" si="30"/>
        <v>41465.500173611108</v>
      </c>
      <c r="T482" s="10">
        <f t="shared" si="31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8313</v>
      </c>
      <c r="R483" t="s">
        <v>8319</v>
      </c>
      <c r="S483" s="10">
        <f t="shared" si="30"/>
        <v>41162.672326388885</v>
      </c>
      <c r="T483" s="10">
        <f t="shared" si="31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8313</v>
      </c>
      <c r="R484" t="s">
        <v>8319</v>
      </c>
      <c r="S484" s="10">
        <f t="shared" si="30"/>
        <v>42447.896875000006</v>
      </c>
      <c r="T484" s="10">
        <f t="shared" si="31"/>
        <v>42474.606944444444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8313</v>
      </c>
      <c r="R485" t="s">
        <v>8319</v>
      </c>
      <c r="S485" s="10">
        <f t="shared" si="30"/>
        <v>41243.197592592594</v>
      </c>
      <c r="T485" s="10">
        <f t="shared" si="31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8313</v>
      </c>
      <c r="R486" t="s">
        <v>8319</v>
      </c>
      <c r="S486" s="10">
        <f t="shared" si="30"/>
        <v>42272.93949074074</v>
      </c>
      <c r="T486" s="10">
        <f t="shared" si="31"/>
        <v>42313.981157407412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8313</v>
      </c>
      <c r="R487" t="s">
        <v>8319</v>
      </c>
      <c r="S487" s="10">
        <f t="shared" si="30"/>
        <v>41381.50577546296</v>
      </c>
      <c r="T487" s="10">
        <f t="shared" si="31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8313</v>
      </c>
      <c r="R488" t="s">
        <v>8319</v>
      </c>
      <c r="S488" s="10">
        <f t="shared" si="30"/>
        <v>41761.94258101852</v>
      </c>
      <c r="T488" s="10">
        <f t="shared" si="31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8313</v>
      </c>
      <c r="R489" t="s">
        <v>8319</v>
      </c>
      <c r="S489" s="10">
        <f t="shared" si="30"/>
        <v>42669.594837962963</v>
      </c>
      <c r="T489" s="10">
        <f t="shared" si="31"/>
        <v>42729.636504629627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8313</v>
      </c>
      <c r="R490" t="s">
        <v>8319</v>
      </c>
      <c r="S490" s="10">
        <f t="shared" si="30"/>
        <v>42714.054398148146</v>
      </c>
      <c r="T490" s="10">
        <f t="shared" si="31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8313</v>
      </c>
      <c r="R491" t="s">
        <v>8319</v>
      </c>
      <c r="S491" s="10">
        <f t="shared" si="30"/>
        <v>40882.481666666667</v>
      </c>
      <c r="T491" s="10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8313</v>
      </c>
      <c r="R492" t="s">
        <v>8319</v>
      </c>
      <c r="S492" s="10">
        <f t="shared" si="30"/>
        <v>41113.968576388892</v>
      </c>
      <c r="T492" s="10">
        <f t="shared" si="31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8313</v>
      </c>
      <c r="R493" t="s">
        <v>8319</v>
      </c>
      <c r="S493" s="10">
        <f t="shared" si="30"/>
        <v>42366.982627314821</v>
      </c>
      <c r="T493" s="10">
        <f t="shared" si="31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8313</v>
      </c>
      <c r="R494" t="s">
        <v>8319</v>
      </c>
      <c r="S494" s="10">
        <f t="shared" si="30"/>
        <v>42596.03506944445</v>
      </c>
      <c r="T494" s="10">
        <f t="shared" si="31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8313</v>
      </c>
      <c r="R495" t="s">
        <v>8319</v>
      </c>
      <c r="S495" s="10">
        <f t="shared" si="30"/>
        <v>42114.726134259254</v>
      </c>
      <c r="T495" s="10">
        <f t="shared" si="31"/>
        <v>42144.726134259254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8313</v>
      </c>
      <c r="R496" t="s">
        <v>8319</v>
      </c>
      <c r="S496" s="10">
        <f t="shared" si="30"/>
        <v>41799.830613425926</v>
      </c>
      <c r="T496" s="10">
        <f t="shared" si="31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8313</v>
      </c>
      <c r="R497" t="s">
        <v>8319</v>
      </c>
      <c r="S497" s="10">
        <f t="shared" si="30"/>
        <v>42171.827604166669</v>
      </c>
      <c r="T497" s="10">
        <f t="shared" si="31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8313</v>
      </c>
      <c r="R498" t="s">
        <v>8319</v>
      </c>
      <c r="S498" s="10">
        <f t="shared" si="30"/>
        <v>41620.93141203704</v>
      </c>
      <c r="T498" s="10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8313</v>
      </c>
      <c r="R499" t="s">
        <v>8319</v>
      </c>
      <c r="S499" s="10">
        <f t="shared" si="30"/>
        <v>41945.037789351853</v>
      </c>
      <c r="T499" s="10">
        <f t="shared" si="31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8313</v>
      </c>
      <c r="R500" t="s">
        <v>8319</v>
      </c>
      <c r="S500" s="10">
        <f t="shared" si="30"/>
        <v>40858.762141203704</v>
      </c>
      <c r="T500" s="10">
        <f t="shared" si="31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8313</v>
      </c>
      <c r="R501" t="s">
        <v>8319</v>
      </c>
      <c r="S501" s="10">
        <f t="shared" si="30"/>
        <v>40043.895462962959</v>
      </c>
      <c r="T501" s="10">
        <f t="shared" si="31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8313</v>
      </c>
      <c r="R502" t="s">
        <v>8319</v>
      </c>
      <c r="S502" s="10">
        <f t="shared" si="30"/>
        <v>40247.886006944449</v>
      </c>
      <c r="T502" s="10">
        <f t="shared" si="31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8313</v>
      </c>
      <c r="R503" t="s">
        <v>8319</v>
      </c>
      <c r="S503" s="10">
        <f t="shared" si="30"/>
        <v>40703.234386574077</v>
      </c>
      <c r="T503" s="10">
        <f t="shared" si="31"/>
        <v>40733.234386574077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8313</v>
      </c>
      <c r="R504" t="s">
        <v>8319</v>
      </c>
      <c r="S504" s="10">
        <f t="shared" si="30"/>
        <v>40956.553530092591</v>
      </c>
      <c r="T504" s="10">
        <f t="shared" si="31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8313</v>
      </c>
      <c r="R505" t="s">
        <v>8319</v>
      </c>
      <c r="S505" s="10">
        <f t="shared" si="30"/>
        <v>41991.526655092588</v>
      </c>
      <c r="T505" s="10">
        <f t="shared" si="31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8313</v>
      </c>
      <c r="R506" t="s">
        <v>8319</v>
      </c>
      <c r="S506" s="10">
        <f t="shared" si="30"/>
        <v>40949.98364583333</v>
      </c>
      <c r="T506" s="10">
        <f t="shared" si="31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8313</v>
      </c>
      <c r="R507" t="s">
        <v>8319</v>
      </c>
      <c r="S507" s="10">
        <f t="shared" si="30"/>
        <v>42318.098217592589</v>
      </c>
      <c r="T507" s="10">
        <f t="shared" si="31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8313</v>
      </c>
      <c r="R508" t="s">
        <v>8319</v>
      </c>
      <c r="S508" s="10">
        <f t="shared" si="30"/>
        <v>41466.552314814813</v>
      </c>
      <c r="T508" s="10">
        <f t="shared" si="31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8313</v>
      </c>
      <c r="R509" t="s">
        <v>8319</v>
      </c>
      <c r="S509" s="10">
        <f t="shared" si="30"/>
        <v>41156.958993055552</v>
      </c>
      <c r="T509" s="10">
        <f t="shared" si="31"/>
        <v>41201.958993055552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8313</v>
      </c>
      <c r="R510" t="s">
        <v>8319</v>
      </c>
      <c r="S510" s="10">
        <f t="shared" si="30"/>
        <v>40995.024317129632</v>
      </c>
      <c r="T510" s="10">
        <f t="shared" si="31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8313</v>
      </c>
      <c r="R511" t="s">
        <v>8319</v>
      </c>
      <c r="S511" s="10">
        <f t="shared" si="30"/>
        <v>42153.631597222222</v>
      </c>
      <c r="T511" s="10">
        <f t="shared" si="31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8313</v>
      </c>
      <c r="R512" t="s">
        <v>8319</v>
      </c>
      <c r="S512" s="10">
        <f t="shared" si="30"/>
        <v>42400.176377314812</v>
      </c>
      <c r="T512" s="10">
        <f t="shared" si="31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8313</v>
      </c>
      <c r="R513" t="s">
        <v>8319</v>
      </c>
      <c r="S513" s="10">
        <f t="shared" si="30"/>
        <v>41340.303032407406</v>
      </c>
      <c r="T513" s="10">
        <f t="shared" si="31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8313</v>
      </c>
      <c r="R514" t="s">
        <v>8319</v>
      </c>
      <c r="S514" s="10">
        <f t="shared" si="30"/>
        <v>42649.742210648154</v>
      </c>
      <c r="T514" s="10">
        <f t="shared" si="31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((E515/D515)*100)</f>
        <v>13.923999999999999</v>
      </c>
      <c r="P515" s="6">
        <f t="shared" ref="P515:P578" si="33">E515/L515</f>
        <v>102.38235294117646</v>
      </c>
      <c r="Q515" t="s">
        <v>8313</v>
      </c>
      <c r="R515" t="s">
        <v>8319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8313</v>
      </c>
      <c r="R516" t="s">
        <v>8319</v>
      </c>
      <c r="S516" s="10">
        <f t="shared" si="34"/>
        <v>41830.613969907405</v>
      </c>
      <c r="T516" s="10">
        <f t="shared" si="35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8313</v>
      </c>
      <c r="R517" t="s">
        <v>8319</v>
      </c>
      <c r="S517" s="10">
        <f t="shared" si="34"/>
        <v>42327.490752314814</v>
      </c>
      <c r="T517" s="10">
        <f t="shared" si="35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8313</v>
      </c>
      <c r="R518" t="s">
        <v>8319</v>
      </c>
      <c r="S518" s="10">
        <f t="shared" si="34"/>
        <v>42091.778703703705</v>
      </c>
      <c r="T518" s="10">
        <f t="shared" si="35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8313</v>
      </c>
      <c r="R519" t="s">
        <v>8319</v>
      </c>
      <c r="S519" s="10">
        <f t="shared" si="34"/>
        <v>42738.615289351852</v>
      </c>
      <c r="T519" s="10">
        <f t="shared" si="35"/>
        <v>42768.615289351852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8313</v>
      </c>
      <c r="R520" t="s">
        <v>8319</v>
      </c>
      <c r="S520" s="10">
        <f t="shared" si="34"/>
        <v>42223.616018518514</v>
      </c>
      <c r="T520" s="10">
        <f t="shared" si="35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8313</v>
      </c>
      <c r="R521" t="s">
        <v>8319</v>
      </c>
      <c r="S521" s="10">
        <f t="shared" si="34"/>
        <v>41218.391446759262</v>
      </c>
      <c r="T521" s="10">
        <f t="shared" si="35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8320</v>
      </c>
      <c r="R522" t="s">
        <v>8321</v>
      </c>
      <c r="S522" s="10">
        <f t="shared" si="34"/>
        <v>42318.702094907407</v>
      </c>
      <c r="T522" s="10">
        <f t="shared" si="35"/>
        <v>42348.702094907407</v>
      </c>
    </row>
    <row r="523" spans="1:20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8320</v>
      </c>
      <c r="R523" t="s">
        <v>8321</v>
      </c>
      <c r="S523" s="10">
        <f t="shared" si="34"/>
        <v>42646.092812499999</v>
      </c>
      <c r="T523" s="10">
        <f t="shared" si="35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8320</v>
      </c>
      <c r="R524" t="s">
        <v>8321</v>
      </c>
      <c r="S524" s="10">
        <f t="shared" si="34"/>
        <v>42430.040798611109</v>
      </c>
      <c r="T524" s="10">
        <f t="shared" si="35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8320</v>
      </c>
      <c r="R525" t="s">
        <v>8321</v>
      </c>
      <c r="S525" s="10">
        <f t="shared" si="34"/>
        <v>42238.13282407407</v>
      </c>
      <c r="T525" s="10">
        <f t="shared" si="35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8320</v>
      </c>
      <c r="R526" t="s">
        <v>8321</v>
      </c>
      <c r="S526" s="10">
        <f t="shared" si="34"/>
        <v>42492.717233796298</v>
      </c>
      <c r="T526" s="10">
        <f t="shared" si="35"/>
        <v>42522.717233796298</v>
      </c>
    </row>
    <row r="527" spans="1:20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8320</v>
      </c>
      <c r="R527" t="s">
        <v>8321</v>
      </c>
      <c r="S527" s="10">
        <f t="shared" si="34"/>
        <v>41850.400937500002</v>
      </c>
      <c r="T527" s="10">
        <f t="shared" si="35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8320</v>
      </c>
      <c r="R528" t="s">
        <v>8321</v>
      </c>
      <c r="S528" s="10">
        <f t="shared" si="34"/>
        <v>42192.591944444444</v>
      </c>
      <c r="T528" s="10">
        <f t="shared" si="35"/>
        <v>42223.708333333328</v>
      </c>
    </row>
    <row r="529" spans="1:20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8320</v>
      </c>
      <c r="R529" t="s">
        <v>8321</v>
      </c>
      <c r="S529" s="10">
        <f t="shared" si="34"/>
        <v>42753.205625000002</v>
      </c>
      <c r="T529" s="10">
        <f t="shared" si="35"/>
        <v>42783.670138888891</v>
      </c>
    </row>
    <row r="530" spans="1:20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8320</v>
      </c>
      <c r="R530" t="s">
        <v>8321</v>
      </c>
      <c r="S530" s="10">
        <f t="shared" si="34"/>
        <v>42155.920219907406</v>
      </c>
      <c r="T530" s="10">
        <f t="shared" si="35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8320</v>
      </c>
      <c r="R531" t="s">
        <v>8321</v>
      </c>
      <c r="S531" s="10">
        <f t="shared" si="34"/>
        <v>42725.031180555554</v>
      </c>
      <c r="T531" s="10">
        <f t="shared" si="35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8320</v>
      </c>
      <c r="R532" t="s">
        <v>8321</v>
      </c>
      <c r="S532" s="10">
        <f t="shared" si="34"/>
        <v>42157.591064814813</v>
      </c>
      <c r="T532" s="10">
        <f t="shared" si="35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8320</v>
      </c>
      <c r="R533" t="s">
        <v>8321</v>
      </c>
      <c r="S533" s="10">
        <f t="shared" si="34"/>
        <v>42676.065150462964</v>
      </c>
      <c r="T533" s="10">
        <f t="shared" si="35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8320</v>
      </c>
      <c r="R534" t="s">
        <v>8321</v>
      </c>
      <c r="S534" s="10">
        <f t="shared" si="34"/>
        <v>42473.007037037038</v>
      </c>
      <c r="T534" s="10">
        <f t="shared" si="35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8320</v>
      </c>
      <c r="R535" t="s">
        <v>8321</v>
      </c>
      <c r="S535" s="10">
        <f t="shared" si="34"/>
        <v>42482.43478009259</v>
      </c>
      <c r="T535" s="10">
        <f t="shared" si="35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8320</v>
      </c>
      <c r="R536" t="s">
        <v>8321</v>
      </c>
      <c r="S536" s="10">
        <f t="shared" si="34"/>
        <v>42270.810995370368</v>
      </c>
      <c r="T536" s="10">
        <f t="shared" si="35"/>
        <v>42309.958333333328</v>
      </c>
    </row>
    <row r="537" spans="1:20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8320</v>
      </c>
      <c r="R537" t="s">
        <v>8321</v>
      </c>
      <c r="S537" s="10">
        <f t="shared" si="34"/>
        <v>42711.545196759253</v>
      </c>
      <c r="T537" s="10">
        <f t="shared" si="35"/>
        <v>42741.545196759253</v>
      </c>
    </row>
    <row r="538" spans="1:20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8320</v>
      </c>
      <c r="R538" t="s">
        <v>8321</v>
      </c>
      <c r="S538" s="10">
        <f t="shared" si="34"/>
        <v>42179.344988425932</v>
      </c>
      <c r="T538" s="10">
        <f t="shared" si="35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8320</v>
      </c>
      <c r="R539" t="s">
        <v>8321</v>
      </c>
      <c r="S539" s="10">
        <f t="shared" si="34"/>
        <v>42282.768414351856</v>
      </c>
      <c r="T539" s="10">
        <f t="shared" si="35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8320</v>
      </c>
      <c r="R540" t="s">
        <v>8321</v>
      </c>
      <c r="S540" s="10">
        <f t="shared" si="34"/>
        <v>42473.794710648144</v>
      </c>
      <c r="T540" s="10">
        <f t="shared" si="35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8320</v>
      </c>
      <c r="R541" t="s">
        <v>8321</v>
      </c>
      <c r="S541" s="10">
        <f t="shared" si="34"/>
        <v>42535.049849537041</v>
      </c>
      <c r="T541" s="10">
        <f t="shared" si="35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8322</v>
      </c>
      <c r="R542" t="s">
        <v>8323</v>
      </c>
      <c r="S542" s="10">
        <f t="shared" si="34"/>
        <v>42009.817199074074</v>
      </c>
      <c r="T542" s="10">
        <f t="shared" si="35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8322</v>
      </c>
      <c r="R543" t="s">
        <v>8323</v>
      </c>
      <c r="S543" s="10">
        <f t="shared" si="34"/>
        <v>42276.046689814815</v>
      </c>
      <c r="T543" s="10">
        <f t="shared" si="35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8322</v>
      </c>
      <c r="R544" t="s">
        <v>8323</v>
      </c>
      <c r="S544" s="10">
        <f t="shared" si="34"/>
        <v>42433.737453703703</v>
      </c>
      <c r="T544" s="10">
        <f t="shared" si="35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8322</v>
      </c>
      <c r="R545" t="s">
        <v>8323</v>
      </c>
      <c r="S545" s="10">
        <f t="shared" si="34"/>
        <v>41914.092152777775</v>
      </c>
      <c r="T545" s="10">
        <f t="shared" si="35"/>
        <v>41944.092152777775</v>
      </c>
    </row>
    <row r="546" spans="1:20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8322</v>
      </c>
      <c r="R546" t="s">
        <v>8323</v>
      </c>
      <c r="S546" s="10">
        <f t="shared" si="34"/>
        <v>42525.656944444447</v>
      </c>
      <c r="T546" s="10">
        <f t="shared" si="35"/>
        <v>42555.656944444447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8322</v>
      </c>
      <c r="R547" t="s">
        <v>8323</v>
      </c>
      <c r="S547" s="10">
        <f t="shared" si="34"/>
        <v>42283.592465277776</v>
      </c>
      <c r="T547" s="10">
        <f t="shared" si="35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8322</v>
      </c>
      <c r="R548" t="s">
        <v>8323</v>
      </c>
      <c r="S548" s="10">
        <f t="shared" si="34"/>
        <v>42249.667997685188</v>
      </c>
      <c r="T548" s="10">
        <f t="shared" si="35"/>
        <v>42294.667997685188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8322</v>
      </c>
      <c r="R549" t="s">
        <v>8323</v>
      </c>
      <c r="S549" s="10">
        <f t="shared" si="34"/>
        <v>42380.696342592593</v>
      </c>
      <c r="T549" s="10">
        <f t="shared" si="35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8322</v>
      </c>
      <c r="R550" t="s">
        <v>8323</v>
      </c>
      <c r="S550" s="10">
        <f t="shared" si="34"/>
        <v>42276.903333333335</v>
      </c>
      <c r="T550" s="10">
        <f t="shared" si="35"/>
        <v>42306.903333333335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8322</v>
      </c>
      <c r="R551" t="s">
        <v>8323</v>
      </c>
      <c r="S551" s="10">
        <f t="shared" si="34"/>
        <v>42163.636828703704</v>
      </c>
      <c r="T551" s="10">
        <f t="shared" si="35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8322</v>
      </c>
      <c r="R552" t="s">
        <v>8323</v>
      </c>
      <c r="S552" s="10">
        <f t="shared" si="34"/>
        <v>42753.678761574076</v>
      </c>
      <c r="T552" s="10">
        <f t="shared" si="35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8322</v>
      </c>
      <c r="R553" t="s">
        <v>8323</v>
      </c>
      <c r="S553" s="10">
        <f t="shared" si="34"/>
        <v>42173.275740740741</v>
      </c>
      <c r="T553" s="10">
        <f t="shared" si="35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8322</v>
      </c>
      <c r="R554" t="s">
        <v>8323</v>
      </c>
      <c r="S554" s="10">
        <f t="shared" si="34"/>
        <v>42318.616851851853</v>
      </c>
      <c r="T554" s="10">
        <f t="shared" si="35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8322</v>
      </c>
      <c r="R555" t="s">
        <v>8323</v>
      </c>
      <c r="S555" s="10">
        <f t="shared" si="34"/>
        <v>41927.71980324074</v>
      </c>
      <c r="T555" s="10">
        <f t="shared" si="35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8322</v>
      </c>
      <c r="R556" t="s">
        <v>8323</v>
      </c>
      <c r="S556" s="10">
        <f t="shared" si="34"/>
        <v>41901.684861111113</v>
      </c>
      <c r="T556" s="10">
        <f t="shared" si="35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8322</v>
      </c>
      <c r="R557" t="s">
        <v>8323</v>
      </c>
      <c r="S557" s="10">
        <f t="shared" si="34"/>
        <v>42503.353506944448</v>
      </c>
      <c r="T557" s="10">
        <f t="shared" si="35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8322</v>
      </c>
      <c r="R558" t="s">
        <v>8323</v>
      </c>
      <c r="S558" s="10">
        <f t="shared" si="34"/>
        <v>42345.860150462962</v>
      </c>
      <c r="T558" s="10">
        <f t="shared" si="35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8322</v>
      </c>
      <c r="R559" t="s">
        <v>8323</v>
      </c>
      <c r="S559" s="10">
        <f t="shared" si="34"/>
        <v>42676.942164351851</v>
      </c>
      <c r="T559" s="10">
        <f t="shared" si="35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8322</v>
      </c>
      <c r="R560" t="s">
        <v>8323</v>
      </c>
      <c r="S560" s="10">
        <f t="shared" si="34"/>
        <v>42057.883159722223</v>
      </c>
      <c r="T560" s="10">
        <f t="shared" si="35"/>
        <v>42087.841493055559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8322</v>
      </c>
      <c r="R561" t="s">
        <v>8323</v>
      </c>
      <c r="S561" s="10">
        <f t="shared" si="34"/>
        <v>42321.283101851848</v>
      </c>
      <c r="T561" s="10">
        <f t="shared" si="35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8322</v>
      </c>
      <c r="R562" t="s">
        <v>8323</v>
      </c>
      <c r="S562" s="10">
        <f t="shared" si="34"/>
        <v>41960.771354166667</v>
      </c>
      <c r="T562" s="10">
        <f t="shared" si="35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8322</v>
      </c>
      <c r="R563" t="s">
        <v>8323</v>
      </c>
      <c r="S563" s="10">
        <f t="shared" si="34"/>
        <v>42268.658715277779</v>
      </c>
      <c r="T563" s="10">
        <f t="shared" si="35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8322</v>
      </c>
      <c r="R564" t="s">
        <v>8323</v>
      </c>
      <c r="S564" s="10">
        <f t="shared" si="34"/>
        <v>42692.389062500006</v>
      </c>
      <c r="T564" s="10">
        <f t="shared" si="35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8322</v>
      </c>
      <c r="R565" t="s">
        <v>8323</v>
      </c>
      <c r="S565" s="10">
        <f t="shared" si="34"/>
        <v>42022.069988425923</v>
      </c>
      <c r="T565" s="10">
        <f t="shared" si="35"/>
        <v>42052.069988425923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8322</v>
      </c>
      <c r="R566" t="s">
        <v>8323</v>
      </c>
      <c r="S566" s="10">
        <f t="shared" si="34"/>
        <v>42411.942997685182</v>
      </c>
      <c r="T566" s="10">
        <f t="shared" si="35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8322</v>
      </c>
      <c r="R567" t="s">
        <v>8323</v>
      </c>
      <c r="S567" s="10">
        <f t="shared" si="34"/>
        <v>42165.785289351858</v>
      </c>
      <c r="T567" s="10">
        <f t="shared" si="35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8322</v>
      </c>
      <c r="R568" t="s">
        <v>8323</v>
      </c>
      <c r="S568" s="10">
        <f t="shared" si="34"/>
        <v>42535.68440972222</v>
      </c>
      <c r="T568" s="10">
        <f t="shared" si="35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8322</v>
      </c>
      <c r="R569" t="s">
        <v>8323</v>
      </c>
      <c r="S569" s="10">
        <f t="shared" si="34"/>
        <v>41975.842523148152</v>
      </c>
      <c r="T569" s="10">
        <f t="shared" si="35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8322</v>
      </c>
      <c r="R570" t="s">
        <v>8323</v>
      </c>
      <c r="S570" s="10">
        <f t="shared" si="34"/>
        <v>42348.9215625</v>
      </c>
      <c r="T570" s="10">
        <f t="shared" si="35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8322</v>
      </c>
      <c r="R571" t="s">
        <v>8323</v>
      </c>
      <c r="S571" s="10">
        <f t="shared" si="34"/>
        <v>42340.847361111111</v>
      </c>
      <c r="T571" s="10">
        <f t="shared" si="35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8322</v>
      </c>
      <c r="R572" t="s">
        <v>8323</v>
      </c>
      <c r="S572" s="10">
        <f t="shared" si="34"/>
        <v>42388.798252314817</v>
      </c>
      <c r="T572" s="10">
        <f t="shared" si="35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8322</v>
      </c>
      <c r="R573" t="s">
        <v>8323</v>
      </c>
      <c r="S573" s="10">
        <f t="shared" si="34"/>
        <v>42192.816238425927</v>
      </c>
      <c r="T573" s="10">
        <f t="shared" si="35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8322</v>
      </c>
      <c r="R574" t="s">
        <v>8323</v>
      </c>
      <c r="S574" s="10">
        <f t="shared" si="34"/>
        <v>42282.71629629629</v>
      </c>
      <c r="T574" s="10">
        <f t="shared" si="35"/>
        <v>42312.757962962962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8322</v>
      </c>
      <c r="R575" t="s">
        <v>8323</v>
      </c>
      <c r="S575" s="10">
        <f t="shared" si="34"/>
        <v>41963.050127314811</v>
      </c>
      <c r="T575" s="10">
        <f t="shared" si="35"/>
        <v>42022.05</v>
      </c>
    </row>
    <row r="576" spans="1:20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8322</v>
      </c>
      <c r="R576" t="s">
        <v>8323</v>
      </c>
      <c r="S576" s="10">
        <f t="shared" si="34"/>
        <v>42632.443368055552</v>
      </c>
      <c r="T576" s="10">
        <f t="shared" si="35"/>
        <v>42662.443368055552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8322</v>
      </c>
      <c r="R577" t="s">
        <v>8323</v>
      </c>
      <c r="S577" s="10">
        <f t="shared" si="34"/>
        <v>42138.692627314813</v>
      </c>
      <c r="T577" s="10">
        <f t="shared" si="35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8322</v>
      </c>
      <c r="R578" t="s">
        <v>8323</v>
      </c>
      <c r="S578" s="10">
        <f t="shared" si="34"/>
        <v>42031.471666666665</v>
      </c>
      <c r="T578" s="10">
        <f t="shared" si="35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((E579/D579)*100)</f>
        <v>0.2</v>
      </c>
      <c r="P579" s="6">
        <f t="shared" ref="P579:P642" si="37">E579/L579</f>
        <v>10</v>
      </c>
      <c r="Q579" t="s">
        <v>8322</v>
      </c>
      <c r="R579" t="s">
        <v>8323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8322</v>
      </c>
      <c r="R580" t="s">
        <v>8323</v>
      </c>
      <c r="S580" s="10">
        <f t="shared" si="38"/>
        <v>42230.578622685185</v>
      </c>
      <c r="T580" s="10">
        <f t="shared" si="39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8322</v>
      </c>
      <c r="R581" t="s">
        <v>8323</v>
      </c>
      <c r="S581" s="10">
        <f t="shared" si="38"/>
        <v>41968.852118055554</v>
      </c>
      <c r="T581" s="10">
        <f t="shared" si="39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8322</v>
      </c>
      <c r="R582" t="s">
        <v>8323</v>
      </c>
      <c r="S582" s="10">
        <f t="shared" si="38"/>
        <v>42605.908182870371</v>
      </c>
      <c r="T582" s="10">
        <f t="shared" si="39"/>
        <v>42635.908182870371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8322</v>
      </c>
      <c r="R583" t="s">
        <v>8323</v>
      </c>
      <c r="S583" s="10">
        <f t="shared" si="38"/>
        <v>42188.012777777782</v>
      </c>
      <c r="T583" s="10">
        <f t="shared" si="39"/>
        <v>42218.012777777782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8322</v>
      </c>
      <c r="R584" t="s">
        <v>8323</v>
      </c>
      <c r="S584" s="10">
        <f t="shared" si="38"/>
        <v>42055.739803240736</v>
      </c>
      <c r="T584" s="10">
        <f t="shared" si="39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8322</v>
      </c>
      <c r="R585" t="s">
        <v>8323</v>
      </c>
      <c r="S585" s="10">
        <f t="shared" si="38"/>
        <v>42052.93850694444</v>
      </c>
      <c r="T585" s="10">
        <f t="shared" si="39"/>
        <v>42082.896840277783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8322</v>
      </c>
      <c r="R586" t="s">
        <v>8323</v>
      </c>
      <c r="S586" s="10">
        <f t="shared" si="38"/>
        <v>42049.716620370367</v>
      </c>
      <c r="T586" s="10">
        <f t="shared" si="39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8322</v>
      </c>
      <c r="R587" t="s">
        <v>8323</v>
      </c>
      <c r="S587" s="10">
        <f t="shared" si="38"/>
        <v>42283.3909375</v>
      </c>
      <c r="T587" s="10">
        <f t="shared" si="39"/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8322</v>
      </c>
      <c r="R588" t="s">
        <v>8323</v>
      </c>
      <c r="S588" s="10">
        <f t="shared" si="38"/>
        <v>42020.854247685187</v>
      </c>
      <c r="T588" s="10">
        <f t="shared" si="39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8322</v>
      </c>
      <c r="R589" t="s">
        <v>8323</v>
      </c>
      <c r="S589" s="10">
        <f t="shared" si="38"/>
        <v>42080.757326388892</v>
      </c>
      <c r="T589" s="10">
        <f t="shared" si="39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8322</v>
      </c>
      <c r="R590" t="s">
        <v>8323</v>
      </c>
      <c r="S590" s="10">
        <f t="shared" si="38"/>
        <v>42631.769513888896</v>
      </c>
      <c r="T590" s="10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8322</v>
      </c>
      <c r="R591" t="s">
        <v>8323</v>
      </c>
      <c r="S591" s="10">
        <f t="shared" si="38"/>
        <v>42178.614571759259</v>
      </c>
      <c r="T591" s="10">
        <f t="shared" si="39"/>
        <v>42193.614571759259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8322</v>
      </c>
      <c r="R592" t="s">
        <v>8323</v>
      </c>
      <c r="S592" s="10">
        <f t="shared" si="38"/>
        <v>42377.554756944446</v>
      </c>
      <c r="T592" s="10">
        <f t="shared" si="39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8322</v>
      </c>
      <c r="R593" t="s">
        <v>8323</v>
      </c>
      <c r="S593" s="10">
        <f t="shared" si="38"/>
        <v>42177.543171296296</v>
      </c>
      <c r="T593" s="10">
        <f t="shared" si="39"/>
        <v>42207.543171296296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8322</v>
      </c>
      <c r="R594" t="s">
        <v>8323</v>
      </c>
      <c r="S594" s="10">
        <f t="shared" si="38"/>
        <v>41946.232175925928</v>
      </c>
      <c r="T594" s="10">
        <f t="shared" si="39"/>
        <v>41976.232175925921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8322</v>
      </c>
      <c r="R595" t="s">
        <v>8323</v>
      </c>
      <c r="S595" s="10">
        <f t="shared" si="38"/>
        <v>42070.677604166667</v>
      </c>
      <c r="T595" s="10">
        <f t="shared" si="39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8322</v>
      </c>
      <c r="R596" t="s">
        <v>8323</v>
      </c>
      <c r="S596" s="10">
        <f t="shared" si="38"/>
        <v>42446.780162037037</v>
      </c>
      <c r="T596" s="10">
        <f t="shared" si="39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8322</v>
      </c>
      <c r="R597" t="s">
        <v>8323</v>
      </c>
      <c r="S597" s="10">
        <f t="shared" si="38"/>
        <v>42083.069884259254</v>
      </c>
      <c r="T597" s="10">
        <f t="shared" si="39"/>
        <v>42128.069884259254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8322</v>
      </c>
      <c r="R598" t="s">
        <v>8323</v>
      </c>
      <c r="S598" s="10">
        <f t="shared" si="38"/>
        <v>42646.896898148145</v>
      </c>
      <c r="T598" s="10">
        <f t="shared" si="39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8322</v>
      </c>
      <c r="R599" t="s">
        <v>8323</v>
      </c>
      <c r="S599" s="10">
        <f t="shared" si="38"/>
        <v>42545.705266203702</v>
      </c>
      <c r="T599" s="10">
        <f t="shared" si="39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8322</v>
      </c>
      <c r="R600" t="s">
        <v>8323</v>
      </c>
      <c r="S600" s="10">
        <f t="shared" si="38"/>
        <v>41948.00209490741</v>
      </c>
      <c r="T600" s="10">
        <f t="shared" si="39"/>
        <v>41978.00209490741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8322</v>
      </c>
      <c r="R601" t="s">
        <v>8323</v>
      </c>
      <c r="S601" s="10">
        <f t="shared" si="38"/>
        <v>42047.812523148154</v>
      </c>
      <c r="T601" s="10">
        <f t="shared" si="39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8322</v>
      </c>
      <c r="R602" t="s">
        <v>8323</v>
      </c>
      <c r="S602" s="10">
        <f t="shared" si="38"/>
        <v>42073.798171296294</v>
      </c>
      <c r="T602" s="10">
        <f t="shared" si="39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8322</v>
      </c>
      <c r="R603" t="s">
        <v>8323</v>
      </c>
      <c r="S603" s="10">
        <f t="shared" si="38"/>
        <v>41969.858090277776</v>
      </c>
      <c r="T603" s="10">
        <f t="shared" si="39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8322</v>
      </c>
      <c r="R604" t="s">
        <v>8323</v>
      </c>
      <c r="S604" s="10">
        <f t="shared" si="38"/>
        <v>42143.79415509259</v>
      </c>
      <c r="T604" s="10">
        <f t="shared" si="39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8322</v>
      </c>
      <c r="R605" t="s">
        <v>8323</v>
      </c>
      <c r="S605" s="10">
        <f t="shared" si="38"/>
        <v>41835.639155092591</v>
      </c>
      <c r="T605" s="10">
        <f t="shared" si="39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8322</v>
      </c>
      <c r="R606" t="s">
        <v>8323</v>
      </c>
      <c r="S606" s="10">
        <f t="shared" si="38"/>
        <v>41849.035370370373</v>
      </c>
      <c r="T606" s="10">
        <f t="shared" si="39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8322</v>
      </c>
      <c r="R607" t="s">
        <v>8323</v>
      </c>
      <c r="S607" s="10">
        <f t="shared" si="38"/>
        <v>42194.357731481476</v>
      </c>
      <c r="T607" s="10">
        <f t="shared" si="39"/>
        <v>42239.357731481476</v>
      </c>
    </row>
    <row r="608" spans="1:20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8322</v>
      </c>
      <c r="R608" t="s">
        <v>8323</v>
      </c>
      <c r="S608" s="10">
        <f t="shared" si="38"/>
        <v>42102.650567129633</v>
      </c>
      <c r="T608" s="10">
        <f t="shared" si="39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8322</v>
      </c>
      <c r="R609" t="s">
        <v>8323</v>
      </c>
      <c r="S609" s="10">
        <f t="shared" si="38"/>
        <v>42300.825648148151</v>
      </c>
      <c r="T609" s="10">
        <f t="shared" si="39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8322</v>
      </c>
      <c r="R610" t="s">
        <v>8323</v>
      </c>
      <c r="S610" s="10">
        <f t="shared" si="38"/>
        <v>42140.921064814815</v>
      </c>
      <c r="T610" s="10">
        <f t="shared" si="39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8322</v>
      </c>
      <c r="R611" t="s">
        <v>8323</v>
      </c>
      <c r="S611" s="10">
        <f t="shared" si="38"/>
        <v>42307.034074074079</v>
      </c>
      <c r="T611" s="10">
        <f t="shared" si="39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8322</v>
      </c>
      <c r="R612" t="s">
        <v>8323</v>
      </c>
      <c r="S612" s="10">
        <f t="shared" si="38"/>
        <v>42086.83085648148</v>
      </c>
      <c r="T612" s="10">
        <f t="shared" si="39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8322</v>
      </c>
      <c r="R613" t="s">
        <v>8323</v>
      </c>
      <c r="S613" s="10">
        <f t="shared" si="38"/>
        <v>42328.560613425929</v>
      </c>
      <c r="T613" s="10">
        <f t="shared" si="39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8322</v>
      </c>
      <c r="R614" t="s">
        <v>8323</v>
      </c>
      <c r="S614" s="10">
        <f t="shared" si="38"/>
        <v>42585.031782407401</v>
      </c>
      <c r="T614" s="10">
        <f t="shared" si="39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8322</v>
      </c>
      <c r="R615" t="s">
        <v>8323</v>
      </c>
      <c r="S615" s="10">
        <f t="shared" si="38"/>
        <v>42247.496759259258</v>
      </c>
      <c r="T615" s="10">
        <f t="shared" si="39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8322</v>
      </c>
      <c r="R616" t="s">
        <v>8323</v>
      </c>
      <c r="S616" s="10">
        <f t="shared" si="38"/>
        <v>42515.061805555553</v>
      </c>
      <c r="T616" s="10">
        <f t="shared" si="39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8322</v>
      </c>
      <c r="R617" t="s">
        <v>8323</v>
      </c>
      <c r="S617" s="10">
        <f t="shared" si="38"/>
        <v>42242.122210648144</v>
      </c>
      <c r="T617" s="10">
        <f t="shared" si="39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8322</v>
      </c>
      <c r="R618" t="s">
        <v>8323</v>
      </c>
      <c r="S618" s="10">
        <f t="shared" si="38"/>
        <v>42761.376238425932</v>
      </c>
      <c r="T618" s="10">
        <f t="shared" si="39"/>
        <v>42791.376238425932</v>
      </c>
    </row>
    <row r="619" spans="1:20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8322</v>
      </c>
      <c r="R619" t="s">
        <v>8323</v>
      </c>
      <c r="S619" s="10">
        <f t="shared" si="38"/>
        <v>42087.343090277776</v>
      </c>
      <c r="T619" s="10">
        <f t="shared" si="39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8322</v>
      </c>
      <c r="R620" t="s">
        <v>8323</v>
      </c>
      <c r="S620" s="10">
        <f t="shared" si="38"/>
        <v>42317.810219907406</v>
      </c>
      <c r="T620" s="10">
        <f t="shared" si="39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8322</v>
      </c>
      <c r="R621" t="s">
        <v>8323</v>
      </c>
      <c r="S621" s="10">
        <f t="shared" si="38"/>
        <v>41908.650347222225</v>
      </c>
      <c r="T621" s="10">
        <f t="shared" si="39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8322</v>
      </c>
      <c r="R622" t="s">
        <v>8323</v>
      </c>
      <c r="S622" s="10">
        <f t="shared" si="38"/>
        <v>41831.716874999998</v>
      </c>
      <c r="T622" s="10">
        <f t="shared" si="39"/>
        <v>41876.716874999998</v>
      </c>
    </row>
    <row r="623" spans="1:20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8322</v>
      </c>
      <c r="R623" t="s">
        <v>8323</v>
      </c>
      <c r="S623" s="10">
        <f t="shared" si="38"/>
        <v>42528.987696759257</v>
      </c>
      <c r="T623" s="10">
        <f t="shared" si="39"/>
        <v>42558.987696759257</v>
      </c>
    </row>
    <row r="624" spans="1:20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8322</v>
      </c>
      <c r="R624" t="s">
        <v>8323</v>
      </c>
      <c r="S624" s="10">
        <f t="shared" si="38"/>
        <v>42532.774745370371</v>
      </c>
      <c r="T624" s="10">
        <f t="shared" si="39"/>
        <v>42552.774745370371</v>
      </c>
    </row>
    <row r="625" spans="1:20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8322</v>
      </c>
      <c r="R625" t="s">
        <v>8323</v>
      </c>
      <c r="S625" s="10">
        <f t="shared" si="38"/>
        <v>42122.009224537032</v>
      </c>
      <c r="T625" s="10">
        <f t="shared" si="39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8322</v>
      </c>
      <c r="R626" t="s">
        <v>8323</v>
      </c>
      <c r="S626" s="10">
        <f t="shared" si="38"/>
        <v>42108.988900462966</v>
      </c>
      <c r="T626" s="10">
        <f t="shared" si="39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8322</v>
      </c>
      <c r="R627" t="s">
        <v>8323</v>
      </c>
      <c r="S627" s="10">
        <f t="shared" si="38"/>
        <v>42790.895567129628</v>
      </c>
      <c r="T627" s="10">
        <f t="shared" si="39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8322</v>
      </c>
      <c r="R628" t="s">
        <v>8323</v>
      </c>
      <c r="S628" s="10">
        <f t="shared" si="38"/>
        <v>42198.559479166666</v>
      </c>
      <c r="T628" s="10">
        <f t="shared" si="39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8322</v>
      </c>
      <c r="R629" t="s">
        <v>8323</v>
      </c>
      <c r="S629" s="10">
        <f t="shared" si="38"/>
        <v>42384.306840277779</v>
      </c>
      <c r="T629" s="10">
        <f t="shared" si="39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8322</v>
      </c>
      <c r="R630" t="s">
        <v>8323</v>
      </c>
      <c r="S630" s="10">
        <f t="shared" si="38"/>
        <v>41803.692789351851</v>
      </c>
      <c r="T630" s="10">
        <f t="shared" si="39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8322</v>
      </c>
      <c r="R631" t="s">
        <v>8323</v>
      </c>
      <c r="S631" s="10">
        <f t="shared" si="38"/>
        <v>42474.637824074074</v>
      </c>
      <c r="T631" s="10">
        <f t="shared" si="39"/>
        <v>42504.637824074074</v>
      </c>
    </row>
    <row r="632" spans="1:20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8322</v>
      </c>
      <c r="R632" t="s">
        <v>8323</v>
      </c>
      <c r="S632" s="10">
        <f t="shared" si="38"/>
        <v>42223.619456018518</v>
      </c>
      <c r="T632" s="10">
        <f t="shared" si="39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8322</v>
      </c>
      <c r="R633" t="s">
        <v>8323</v>
      </c>
      <c r="S633" s="10">
        <f t="shared" si="38"/>
        <v>42489.772326388891</v>
      </c>
      <c r="T633" s="10">
        <f t="shared" si="39"/>
        <v>42518.772326388891</v>
      </c>
    </row>
    <row r="634" spans="1:20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8322</v>
      </c>
      <c r="R634" t="s">
        <v>8323</v>
      </c>
      <c r="S634" s="10">
        <f t="shared" si="38"/>
        <v>42303.659317129626</v>
      </c>
      <c r="T634" s="10">
        <f t="shared" si="39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8322</v>
      </c>
      <c r="R635" t="s">
        <v>8323</v>
      </c>
      <c r="S635" s="10">
        <f t="shared" si="38"/>
        <v>42507.29932870371</v>
      </c>
      <c r="T635" s="10">
        <f t="shared" si="39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8322</v>
      </c>
      <c r="R636" t="s">
        <v>8323</v>
      </c>
      <c r="S636" s="10">
        <f t="shared" si="38"/>
        <v>42031.928576388891</v>
      </c>
      <c r="T636" s="10">
        <f t="shared" si="39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8322</v>
      </c>
      <c r="R637" t="s">
        <v>8323</v>
      </c>
      <c r="S637" s="10">
        <f t="shared" si="38"/>
        <v>42076.092152777783</v>
      </c>
      <c r="T637" s="10">
        <f t="shared" si="39"/>
        <v>42106.092152777783</v>
      </c>
    </row>
    <row r="638" spans="1:20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8322</v>
      </c>
      <c r="R638" t="s">
        <v>8323</v>
      </c>
      <c r="S638" s="10">
        <f t="shared" si="38"/>
        <v>42131.455439814818</v>
      </c>
      <c r="T638" s="10">
        <f t="shared" si="39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8322</v>
      </c>
      <c r="R639" t="s">
        <v>8323</v>
      </c>
      <c r="S639" s="10">
        <f t="shared" si="38"/>
        <v>42762.962013888886</v>
      </c>
      <c r="T639" s="10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8322</v>
      </c>
      <c r="R640" t="s">
        <v>8323</v>
      </c>
      <c r="S640" s="10">
        <f t="shared" si="38"/>
        <v>42759.593310185184</v>
      </c>
      <c r="T640" s="10">
        <f t="shared" si="39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8322</v>
      </c>
      <c r="R641" t="s">
        <v>8323</v>
      </c>
      <c r="S641" s="10">
        <f t="shared" si="38"/>
        <v>41865.583275462966</v>
      </c>
      <c r="T641" s="10">
        <f t="shared" si="39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8322</v>
      </c>
      <c r="R642" t="s">
        <v>8324</v>
      </c>
      <c r="S642" s="10">
        <f t="shared" si="38"/>
        <v>42683.420312500006</v>
      </c>
      <c r="T642" s="10">
        <f t="shared" si="39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((E643/D643)*100)</f>
        <v>119.16249999999999</v>
      </c>
      <c r="P643" s="6">
        <f t="shared" ref="P643:P706" si="41">E643/L643</f>
        <v>151.31746031746033</v>
      </c>
      <c r="Q643" t="s">
        <v>8322</v>
      </c>
      <c r="R643" t="s">
        <v>8324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8322</v>
      </c>
      <c r="R644" t="s">
        <v>8324</v>
      </c>
      <c r="S644" s="10">
        <f t="shared" si="42"/>
        <v>42199.651319444441</v>
      </c>
      <c r="T644" s="10">
        <f t="shared" si="43"/>
        <v>42235.651319444441</v>
      </c>
    </row>
    <row r="645" spans="1:20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8322</v>
      </c>
      <c r="R645" t="s">
        <v>8324</v>
      </c>
      <c r="S645" s="10">
        <f t="shared" si="42"/>
        <v>42100.642071759255</v>
      </c>
      <c r="T645" s="10">
        <f t="shared" si="43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8322</v>
      </c>
      <c r="R646" t="s">
        <v>8324</v>
      </c>
      <c r="S646" s="10">
        <f t="shared" si="42"/>
        <v>41898.665960648148</v>
      </c>
      <c r="T646" s="10">
        <f t="shared" si="43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8322</v>
      </c>
      <c r="R647" t="s">
        <v>8324</v>
      </c>
      <c r="S647" s="10">
        <f t="shared" si="42"/>
        <v>42564.026319444441</v>
      </c>
      <c r="T647" s="10">
        <f t="shared" si="43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8322</v>
      </c>
      <c r="R648" t="s">
        <v>8324</v>
      </c>
      <c r="S648" s="10">
        <f t="shared" si="42"/>
        <v>41832.852627314816</v>
      </c>
      <c r="T648" s="10">
        <f t="shared" si="43"/>
        <v>41862.852627314816</v>
      </c>
    </row>
    <row r="649" spans="1:20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8322</v>
      </c>
      <c r="R649" t="s">
        <v>8324</v>
      </c>
      <c r="S649" s="10">
        <f t="shared" si="42"/>
        <v>42416.767928240741</v>
      </c>
      <c r="T649" s="10">
        <f t="shared" si="43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8322</v>
      </c>
      <c r="R650" t="s">
        <v>8324</v>
      </c>
      <c r="S650" s="10">
        <f t="shared" si="42"/>
        <v>41891.693379629629</v>
      </c>
      <c r="T650" s="10">
        <f t="shared" si="43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8322</v>
      </c>
      <c r="R651" t="s">
        <v>8324</v>
      </c>
      <c r="S651" s="10">
        <f t="shared" si="42"/>
        <v>41877.912187499998</v>
      </c>
      <c r="T651" s="10">
        <f t="shared" si="43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8322</v>
      </c>
      <c r="R652" t="s">
        <v>8324</v>
      </c>
      <c r="S652" s="10">
        <f t="shared" si="42"/>
        <v>41932.036851851852</v>
      </c>
      <c r="T652" s="10">
        <f t="shared" si="43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8322</v>
      </c>
      <c r="R653" t="s">
        <v>8324</v>
      </c>
      <c r="S653" s="10">
        <f t="shared" si="42"/>
        <v>41956.017488425925</v>
      </c>
      <c r="T653" s="10">
        <f t="shared" si="43"/>
        <v>41986.017488425925</v>
      </c>
    </row>
    <row r="654" spans="1:20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8322</v>
      </c>
      <c r="R654" t="s">
        <v>8324</v>
      </c>
      <c r="S654" s="10">
        <f t="shared" si="42"/>
        <v>42675.690393518518</v>
      </c>
      <c r="T654" s="10">
        <f t="shared" si="43"/>
        <v>42705.732060185182</v>
      </c>
    </row>
    <row r="655" spans="1:20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8322</v>
      </c>
      <c r="R655" t="s">
        <v>8324</v>
      </c>
      <c r="S655" s="10">
        <f t="shared" si="42"/>
        <v>42199.618518518517</v>
      </c>
      <c r="T655" s="10">
        <f t="shared" si="43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8322</v>
      </c>
      <c r="R656" t="s">
        <v>8324</v>
      </c>
      <c r="S656" s="10">
        <f t="shared" si="42"/>
        <v>42163.957326388889</v>
      </c>
      <c r="T656" s="10">
        <f t="shared" si="43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8322</v>
      </c>
      <c r="R657" t="s">
        <v>8324</v>
      </c>
      <c r="S657" s="10">
        <f t="shared" si="42"/>
        <v>42045.957314814819</v>
      </c>
      <c r="T657" s="10">
        <f t="shared" si="43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8322</v>
      </c>
      <c r="R658" t="s">
        <v>8324</v>
      </c>
      <c r="S658" s="10">
        <f t="shared" si="42"/>
        <v>42417.804618055554</v>
      </c>
      <c r="T658" s="10">
        <f t="shared" si="43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8322</v>
      </c>
      <c r="R659" t="s">
        <v>8324</v>
      </c>
      <c r="S659" s="10">
        <f t="shared" si="42"/>
        <v>42331.84574074074</v>
      </c>
      <c r="T659" s="10">
        <f t="shared" si="43"/>
        <v>42361.84574074074</v>
      </c>
    </row>
    <row r="660" spans="1:20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8322</v>
      </c>
      <c r="R660" t="s">
        <v>8324</v>
      </c>
      <c r="S660" s="10">
        <f t="shared" si="42"/>
        <v>42179.160752314812</v>
      </c>
      <c r="T660" s="10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8322</v>
      </c>
      <c r="R661" t="s">
        <v>8324</v>
      </c>
      <c r="S661" s="10">
        <f t="shared" si="42"/>
        <v>42209.593692129631</v>
      </c>
      <c r="T661" s="10">
        <f t="shared" si="43"/>
        <v>42239.593692129631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8322</v>
      </c>
      <c r="R662" t="s">
        <v>8324</v>
      </c>
      <c r="S662" s="10">
        <f t="shared" si="42"/>
        <v>41922.741655092592</v>
      </c>
      <c r="T662" s="10">
        <f t="shared" si="43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8322</v>
      </c>
      <c r="R663" t="s">
        <v>8324</v>
      </c>
      <c r="S663" s="10">
        <f t="shared" si="42"/>
        <v>42636.645358796297</v>
      </c>
      <c r="T663" s="10">
        <f t="shared" si="43"/>
        <v>42666.645358796297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8322</v>
      </c>
      <c r="R664" t="s">
        <v>8324</v>
      </c>
      <c r="S664" s="10">
        <f t="shared" si="42"/>
        <v>41990.438043981485</v>
      </c>
      <c r="T664" s="10">
        <f t="shared" si="43"/>
        <v>42020.438043981485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8322</v>
      </c>
      <c r="R665" t="s">
        <v>8324</v>
      </c>
      <c r="S665" s="10">
        <f t="shared" si="42"/>
        <v>42173.843240740738</v>
      </c>
      <c r="T665" s="10">
        <f t="shared" si="43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8322</v>
      </c>
      <c r="R666" t="s">
        <v>8324</v>
      </c>
      <c r="S666" s="10">
        <f t="shared" si="42"/>
        <v>42077.666377314818</v>
      </c>
      <c r="T666" s="10">
        <f t="shared" si="43"/>
        <v>42107.666377314818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8322</v>
      </c>
      <c r="R667" t="s">
        <v>8324</v>
      </c>
      <c r="S667" s="10">
        <f t="shared" si="42"/>
        <v>42688.711354166662</v>
      </c>
      <c r="T667" s="10">
        <f t="shared" si="43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8322</v>
      </c>
      <c r="R668" t="s">
        <v>8324</v>
      </c>
      <c r="S668" s="10">
        <f t="shared" si="42"/>
        <v>41838.832152777781</v>
      </c>
      <c r="T668" s="10">
        <f t="shared" si="43"/>
        <v>41868.832152777781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8322</v>
      </c>
      <c r="R669" t="s">
        <v>8324</v>
      </c>
      <c r="S669" s="10">
        <f t="shared" si="42"/>
        <v>42632.373414351852</v>
      </c>
      <c r="T669" s="10">
        <f t="shared" si="43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8322</v>
      </c>
      <c r="R670" t="s">
        <v>8324</v>
      </c>
      <c r="S670" s="10">
        <f t="shared" si="42"/>
        <v>42090.831273148149</v>
      </c>
      <c r="T670" s="10">
        <f t="shared" si="43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8322</v>
      </c>
      <c r="R671" t="s">
        <v>8324</v>
      </c>
      <c r="S671" s="10">
        <f t="shared" si="42"/>
        <v>42527.625671296293</v>
      </c>
      <c r="T671" s="10">
        <f t="shared" si="43"/>
        <v>42557.625671296293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8322</v>
      </c>
      <c r="R672" t="s">
        <v>8324</v>
      </c>
      <c r="S672" s="10">
        <f t="shared" si="42"/>
        <v>42506.709722222222</v>
      </c>
      <c r="T672" s="10">
        <f t="shared" si="43"/>
        <v>42540.340277777781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8322</v>
      </c>
      <c r="R673" t="s">
        <v>8324</v>
      </c>
      <c r="S673" s="10">
        <f t="shared" si="42"/>
        <v>41984.692731481482</v>
      </c>
      <c r="T673" s="10">
        <f t="shared" si="43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8322</v>
      </c>
      <c r="R674" t="s">
        <v>8324</v>
      </c>
      <c r="S674" s="10">
        <f t="shared" si="42"/>
        <v>41974.219490740739</v>
      </c>
      <c r="T674" s="10">
        <f t="shared" si="43"/>
        <v>42005.207638888889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8322</v>
      </c>
      <c r="R675" t="s">
        <v>8324</v>
      </c>
      <c r="S675" s="10">
        <f t="shared" si="42"/>
        <v>41838.840474537035</v>
      </c>
      <c r="T675" s="10">
        <f t="shared" si="43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8322</v>
      </c>
      <c r="R676" t="s">
        <v>8324</v>
      </c>
      <c r="S676" s="10">
        <f t="shared" si="42"/>
        <v>41803.116053240738</v>
      </c>
      <c r="T676" s="10">
        <f t="shared" si="43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8322</v>
      </c>
      <c r="R677" t="s">
        <v>8324</v>
      </c>
      <c r="S677" s="10">
        <f t="shared" si="42"/>
        <v>41975.930601851855</v>
      </c>
      <c r="T677" s="10">
        <f t="shared" si="43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8322</v>
      </c>
      <c r="R678" t="s">
        <v>8324</v>
      </c>
      <c r="S678" s="10">
        <f t="shared" si="42"/>
        <v>42012.768298611118</v>
      </c>
      <c r="T678" s="10">
        <f t="shared" si="43"/>
        <v>42042.768298611118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8322</v>
      </c>
      <c r="R679" t="s">
        <v>8324</v>
      </c>
      <c r="S679" s="10">
        <f t="shared" si="42"/>
        <v>42504.403877314813</v>
      </c>
      <c r="T679" s="10">
        <f t="shared" si="43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8322</v>
      </c>
      <c r="R680" t="s">
        <v>8324</v>
      </c>
      <c r="S680" s="10">
        <f t="shared" si="42"/>
        <v>42481.376597222217</v>
      </c>
      <c r="T680" s="10">
        <f t="shared" si="43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8322</v>
      </c>
      <c r="R681" t="s">
        <v>8324</v>
      </c>
      <c r="S681" s="10">
        <f t="shared" si="42"/>
        <v>42556.695706018523</v>
      </c>
      <c r="T681" s="10">
        <f t="shared" si="43"/>
        <v>42616.695706018523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8322</v>
      </c>
      <c r="R682" t="s">
        <v>8324</v>
      </c>
      <c r="S682" s="10">
        <f t="shared" si="42"/>
        <v>41864.501516203702</v>
      </c>
      <c r="T682" s="10">
        <f t="shared" si="43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8322</v>
      </c>
      <c r="R683" t="s">
        <v>8324</v>
      </c>
      <c r="S683" s="10">
        <f t="shared" si="42"/>
        <v>42639.805601851855</v>
      </c>
      <c r="T683" s="10">
        <f t="shared" si="43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8322</v>
      </c>
      <c r="R684" t="s">
        <v>8324</v>
      </c>
      <c r="S684" s="10">
        <f t="shared" si="42"/>
        <v>42778.765300925923</v>
      </c>
      <c r="T684" s="10">
        <f t="shared" si="43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8322</v>
      </c>
      <c r="R685" t="s">
        <v>8324</v>
      </c>
      <c r="S685" s="10">
        <f t="shared" si="42"/>
        <v>42634.900046296301</v>
      </c>
      <c r="T685" s="10">
        <f t="shared" si="43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8322</v>
      </c>
      <c r="R686" t="s">
        <v>8324</v>
      </c>
      <c r="S686" s="10">
        <f t="shared" si="42"/>
        <v>41809.473275462966</v>
      </c>
      <c r="T686" s="10">
        <f t="shared" si="43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8322</v>
      </c>
      <c r="R687" t="s">
        <v>8324</v>
      </c>
      <c r="S687" s="10">
        <f t="shared" si="42"/>
        <v>41971.866574074069</v>
      </c>
      <c r="T687" s="10">
        <f t="shared" si="43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8322</v>
      </c>
      <c r="R688" t="s">
        <v>8324</v>
      </c>
      <c r="S688" s="10">
        <f t="shared" si="42"/>
        <v>42189.673263888893</v>
      </c>
      <c r="T688" s="10">
        <f t="shared" si="43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8322</v>
      </c>
      <c r="R689" t="s">
        <v>8324</v>
      </c>
      <c r="S689" s="10">
        <f t="shared" si="42"/>
        <v>42711.750613425931</v>
      </c>
      <c r="T689" s="10">
        <f t="shared" si="43"/>
        <v>42771.750613425931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8322</v>
      </c>
      <c r="R690" t="s">
        <v>8324</v>
      </c>
      <c r="S690" s="10">
        <f t="shared" si="42"/>
        <v>42262.104780092588</v>
      </c>
      <c r="T690" s="10">
        <f t="shared" si="43"/>
        <v>42292.104780092588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8322</v>
      </c>
      <c r="R691" t="s">
        <v>8324</v>
      </c>
      <c r="S691" s="10">
        <f t="shared" si="42"/>
        <v>42675.66778935185</v>
      </c>
      <c r="T691" s="10">
        <f t="shared" si="43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8322</v>
      </c>
      <c r="R692" t="s">
        <v>8324</v>
      </c>
      <c r="S692" s="10">
        <f t="shared" si="42"/>
        <v>42579.634733796294</v>
      </c>
      <c r="T692" s="10">
        <f t="shared" si="43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8322</v>
      </c>
      <c r="R693" t="s">
        <v>8324</v>
      </c>
      <c r="S693" s="10">
        <f t="shared" si="42"/>
        <v>42158.028310185182</v>
      </c>
      <c r="T693" s="10">
        <f t="shared" si="43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8322</v>
      </c>
      <c r="R694" t="s">
        <v>8324</v>
      </c>
      <c r="S694" s="10">
        <f t="shared" si="42"/>
        <v>42696.37572916667</v>
      </c>
      <c r="T694" s="10">
        <f t="shared" si="43"/>
        <v>42726.37572916667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8322</v>
      </c>
      <c r="R695" t="s">
        <v>8324</v>
      </c>
      <c r="S695" s="10">
        <f t="shared" si="42"/>
        <v>42094.808182870373</v>
      </c>
      <c r="T695" s="10">
        <f t="shared" si="43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8322</v>
      </c>
      <c r="R696" t="s">
        <v>8324</v>
      </c>
      <c r="S696" s="10">
        <f t="shared" si="42"/>
        <v>42737.663877314815</v>
      </c>
      <c r="T696" s="10">
        <f t="shared" si="43"/>
        <v>42767.663877314815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8322</v>
      </c>
      <c r="R697" t="s">
        <v>8324</v>
      </c>
      <c r="S697" s="10">
        <f t="shared" si="42"/>
        <v>41913.521064814813</v>
      </c>
      <c r="T697" s="10">
        <f t="shared" si="43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8322</v>
      </c>
      <c r="R698" t="s">
        <v>8324</v>
      </c>
      <c r="S698" s="10">
        <f t="shared" si="42"/>
        <v>41815.927106481482</v>
      </c>
      <c r="T698" s="10">
        <f t="shared" si="43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8322</v>
      </c>
      <c r="R699" t="s">
        <v>8324</v>
      </c>
      <c r="S699" s="10">
        <f t="shared" si="42"/>
        <v>42388.523020833338</v>
      </c>
      <c r="T699" s="10">
        <f t="shared" si="43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8322</v>
      </c>
      <c r="R700" t="s">
        <v>8324</v>
      </c>
      <c r="S700" s="10">
        <f t="shared" si="42"/>
        <v>41866.931076388886</v>
      </c>
      <c r="T700" s="10">
        <f t="shared" si="43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8322</v>
      </c>
      <c r="R701" t="s">
        <v>8324</v>
      </c>
      <c r="S701" s="10">
        <f t="shared" si="42"/>
        <v>41563.485509259262</v>
      </c>
      <c r="T701" s="10">
        <f t="shared" si="43"/>
        <v>41600.666666666664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8322</v>
      </c>
      <c r="R702" t="s">
        <v>8324</v>
      </c>
      <c r="S702" s="10">
        <f t="shared" si="42"/>
        <v>42715.688437500001</v>
      </c>
      <c r="T702" s="10">
        <f t="shared" si="43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8322</v>
      </c>
      <c r="R703" t="s">
        <v>8324</v>
      </c>
      <c r="S703" s="10">
        <f t="shared" si="42"/>
        <v>41813.662962962961</v>
      </c>
      <c r="T703" s="10">
        <f t="shared" si="43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8322</v>
      </c>
      <c r="R704" t="s">
        <v>8324</v>
      </c>
      <c r="S704" s="10">
        <f t="shared" si="42"/>
        <v>42668.726701388892</v>
      </c>
      <c r="T704" s="10">
        <f t="shared" si="43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8322</v>
      </c>
      <c r="R705" t="s">
        <v>8324</v>
      </c>
      <c r="S705" s="10">
        <f t="shared" si="42"/>
        <v>42711.950798611113</v>
      </c>
      <c r="T705" s="10">
        <f t="shared" si="43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8322</v>
      </c>
      <c r="R706" t="s">
        <v>8324</v>
      </c>
      <c r="S706" s="10">
        <f t="shared" si="42"/>
        <v>42726.192916666667</v>
      </c>
      <c r="T706" s="10">
        <f t="shared" si="43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((E707/D707)*100)</f>
        <v>0.97699999999999987</v>
      </c>
      <c r="P707" s="6">
        <f t="shared" ref="P707:P770" si="45">E707/L707</f>
        <v>195.4</v>
      </c>
      <c r="Q707" t="s">
        <v>8322</v>
      </c>
      <c r="R707" t="s">
        <v>8324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8322</v>
      </c>
      <c r="R708" t="s">
        <v>8324</v>
      </c>
      <c r="S708" s="10">
        <f t="shared" si="46"/>
        <v>42676.995173611111</v>
      </c>
      <c r="T708" s="10">
        <f t="shared" si="47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8322</v>
      </c>
      <c r="R709" t="s">
        <v>8324</v>
      </c>
      <c r="S709" s="10">
        <f t="shared" si="46"/>
        <v>42696.663506944446</v>
      </c>
      <c r="T709" s="10">
        <f t="shared" si="47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8322</v>
      </c>
      <c r="R710" t="s">
        <v>8324</v>
      </c>
      <c r="S710" s="10">
        <f t="shared" si="46"/>
        <v>41835.581018518518</v>
      </c>
      <c r="T710" s="10">
        <f t="shared" si="47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8322</v>
      </c>
      <c r="R711" t="s">
        <v>8324</v>
      </c>
      <c r="S711" s="10">
        <f t="shared" si="46"/>
        <v>41948.041192129633</v>
      </c>
      <c r="T711" s="10">
        <f t="shared" si="47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8322</v>
      </c>
      <c r="R712" t="s">
        <v>8324</v>
      </c>
      <c r="S712" s="10">
        <f t="shared" si="46"/>
        <v>41837.984976851854</v>
      </c>
      <c r="T712" s="10">
        <f t="shared" si="47"/>
        <v>41871.030555555553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8322</v>
      </c>
      <c r="R713" t="s">
        <v>8324</v>
      </c>
      <c r="S713" s="10">
        <f t="shared" si="46"/>
        <v>42678.459120370375</v>
      </c>
      <c r="T713" s="10">
        <f t="shared" si="47"/>
        <v>42718.500787037032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8322</v>
      </c>
      <c r="R714" t="s">
        <v>8324</v>
      </c>
      <c r="S714" s="10">
        <f t="shared" si="46"/>
        <v>42384.680925925932</v>
      </c>
      <c r="T714" s="10">
        <f t="shared" si="47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8322</v>
      </c>
      <c r="R715" t="s">
        <v>8324</v>
      </c>
      <c r="S715" s="10">
        <f t="shared" si="46"/>
        <v>42496.529305555552</v>
      </c>
      <c r="T715" s="10">
        <f t="shared" si="47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8322</v>
      </c>
      <c r="R716" t="s">
        <v>8324</v>
      </c>
      <c r="S716" s="10">
        <f t="shared" si="46"/>
        <v>42734.787986111114</v>
      </c>
      <c r="T716" s="10">
        <f t="shared" si="47"/>
        <v>42794.787986111114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8322</v>
      </c>
      <c r="R717" t="s">
        <v>8324</v>
      </c>
      <c r="S717" s="10">
        <f t="shared" si="46"/>
        <v>42273.090740740736</v>
      </c>
      <c r="T717" s="10">
        <f t="shared" si="47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8322</v>
      </c>
      <c r="R718" t="s">
        <v>8324</v>
      </c>
      <c r="S718" s="10">
        <f t="shared" si="46"/>
        <v>41940.658645833333</v>
      </c>
      <c r="T718" s="10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8322</v>
      </c>
      <c r="R719" t="s">
        <v>8324</v>
      </c>
      <c r="S719" s="10">
        <f t="shared" si="46"/>
        <v>41857.854189814818</v>
      </c>
      <c r="T719" s="10">
        <f t="shared" si="47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8322</v>
      </c>
      <c r="R720" t="s">
        <v>8324</v>
      </c>
      <c r="S720" s="10">
        <f t="shared" si="46"/>
        <v>42752.845451388886</v>
      </c>
      <c r="T720" s="10">
        <f t="shared" si="47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8322</v>
      </c>
      <c r="R721" t="s">
        <v>8324</v>
      </c>
      <c r="S721" s="10">
        <f t="shared" si="46"/>
        <v>42409.040231481486</v>
      </c>
      <c r="T721" s="10">
        <f t="shared" si="47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8325</v>
      </c>
      <c r="R722" t="s">
        <v>8326</v>
      </c>
      <c r="S722" s="10">
        <f t="shared" si="46"/>
        <v>40909.649201388893</v>
      </c>
      <c r="T722" s="10">
        <f t="shared" si="47"/>
        <v>40937.649201388893</v>
      </c>
    </row>
    <row r="723" spans="1:20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8325</v>
      </c>
      <c r="R723" t="s">
        <v>8326</v>
      </c>
      <c r="S723" s="10">
        <f t="shared" si="46"/>
        <v>41807.571840277778</v>
      </c>
      <c r="T723" s="10">
        <f t="shared" si="47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8325</v>
      </c>
      <c r="R724" t="s">
        <v>8326</v>
      </c>
      <c r="S724" s="10">
        <f t="shared" si="46"/>
        <v>40977.805300925924</v>
      </c>
      <c r="T724" s="10">
        <f t="shared" si="47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8325</v>
      </c>
      <c r="R725" t="s">
        <v>8326</v>
      </c>
      <c r="S725" s="10">
        <f t="shared" si="46"/>
        <v>42184.816539351858</v>
      </c>
      <c r="T725" s="10">
        <f t="shared" si="47"/>
        <v>42215.165972222225</v>
      </c>
    </row>
    <row r="726" spans="1:20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8325</v>
      </c>
      <c r="R726" t="s">
        <v>8326</v>
      </c>
      <c r="S726" s="10">
        <f t="shared" si="46"/>
        <v>40694.638460648144</v>
      </c>
      <c r="T726" s="10">
        <f t="shared" si="47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8325</v>
      </c>
      <c r="R727" t="s">
        <v>8326</v>
      </c>
      <c r="S727" s="10">
        <f t="shared" si="46"/>
        <v>42321.626296296294</v>
      </c>
      <c r="T727" s="10">
        <f t="shared" si="47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8325</v>
      </c>
      <c r="R728" t="s">
        <v>8326</v>
      </c>
      <c r="S728" s="10">
        <f t="shared" si="46"/>
        <v>41346.042673611111</v>
      </c>
      <c r="T728" s="10">
        <f t="shared" si="47"/>
        <v>41376.042673611111</v>
      </c>
    </row>
    <row r="729" spans="1:20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8325</v>
      </c>
      <c r="R729" t="s">
        <v>8326</v>
      </c>
      <c r="S729" s="10">
        <f t="shared" si="46"/>
        <v>41247.020243055551</v>
      </c>
      <c r="T729" s="10">
        <f t="shared" si="47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8325</v>
      </c>
      <c r="R730" t="s">
        <v>8326</v>
      </c>
      <c r="S730" s="10">
        <f t="shared" si="46"/>
        <v>40731.837465277778</v>
      </c>
      <c r="T730" s="10">
        <f t="shared" si="47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8325</v>
      </c>
      <c r="R731" t="s">
        <v>8326</v>
      </c>
      <c r="S731" s="10">
        <f t="shared" si="46"/>
        <v>41111.185891203706</v>
      </c>
      <c r="T731" s="10">
        <f t="shared" si="47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8325</v>
      </c>
      <c r="R732" t="s">
        <v>8326</v>
      </c>
      <c r="S732" s="10">
        <f t="shared" si="46"/>
        <v>40854.745266203703</v>
      </c>
      <c r="T732" s="10">
        <f t="shared" si="47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8325</v>
      </c>
      <c r="R733" t="s">
        <v>8326</v>
      </c>
      <c r="S733" s="10">
        <f t="shared" si="46"/>
        <v>40879.795682870368</v>
      </c>
      <c r="T733" s="10">
        <f t="shared" si="47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8325</v>
      </c>
      <c r="R734" t="s">
        <v>8326</v>
      </c>
      <c r="S734" s="10">
        <f t="shared" si="46"/>
        <v>41486.424317129626</v>
      </c>
      <c r="T734" s="10">
        <f t="shared" si="47"/>
        <v>41546.424317129626</v>
      </c>
    </row>
    <row r="735" spans="1:20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8325</v>
      </c>
      <c r="R735" t="s">
        <v>8326</v>
      </c>
      <c r="S735" s="10">
        <f t="shared" si="46"/>
        <v>41598.420046296298</v>
      </c>
      <c r="T735" s="10">
        <f t="shared" si="47"/>
        <v>41628.420046296298</v>
      </c>
    </row>
    <row r="736" spans="1:20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8325</v>
      </c>
      <c r="R736" t="s">
        <v>8326</v>
      </c>
      <c r="S736" s="10">
        <f t="shared" si="46"/>
        <v>42102.164583333331</v>
      </c>
      <c r="T736" s="10">
        <f t="shared" si="47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8325</v>
      </c>
      <c r="R737" t="s">
        <v>8326</v>
      </c>
      <c r="S737" s="10">
        <f t="shared" si="46"/>
        <v>41946.029467592591</v>
      </c>
      <c r="T737" s="10">
        <f t="shared" si="47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8325</v>
      </c>
      <c r="R738" t="s">
        <v>8326</v>
      </c>
      <c r="S738" s="10">
        <f t="shared" si="46"/>
        <v>41579.734259259261</v>
      </c>
      <c r="T738" s="10">
        <f t="shared" si="47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8325</v>
      </c>
      <c r="R739" t="s">
        <v>8326</v>
      </c>
      <c r="S739" s="10">
        <f t="shared" si="46"/>
        <v>41667.275312500002</v>
      </c>
      <c r="T739" s="10">
        <f t="shared" si="47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8325</v>
      </c>
      <c r="R740" t="s">
        <v>8326</v>
      </c>
      <c r="S740" s="10">
        <f t="shared" si="46"/>
        <v>41943.604097222218</v>
      </c>
      <c r="T740" s="10">
        <f t="shared" si="47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8325</v>
      </c>
      <c r="R741" t="s">
        <v>8326</v>
      </c>
      <c r="S741" s="10">
        <f t="shared" si="46"/>
        <v>41829.502650462964</v>
      </c>
      <c r="T741" s="10">
        <f t="shared" si="47"/>
        <v>41862.502650462964</v>
      </c>
    </row>
    <row r="742" spans="1:20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8325</v>
      </c>
      <c r="R742" t="s">
        <v>8326</v>
      </c>
      <c r="S742" s="10">
        <f t="shared" si="46"/>
        <v>42162.146782407406</v>
      </c>
      <c r="T742" s="10">
        <f t="shared" si="47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8325</v>
      </c>
      <c r="R743" t="s">
        <v>8326</v>
      </c>
      <c r="S743" s="10">
        <f t="shared" si="46"/>
        <v>41401.648217592592</v>
      </c>
      <c r="T743" s="10">
        <f t="shared" si="47"/>
        <v>41436.648217592592</v>
      </c>
    </row>
    <row r="744" spans="1:20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8325</v>
      </c>
      <c r="R744" t="s">
        <v>8326</v>
      </c>
      <c r="S744" s="10">
        <f t="shared" si="46"/>
        <v>41689.917962962965</v>
      </c>
      <c r="T744" s="10">
        <f t="shared" si="47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8325</v>
      </c>
      <c r="R745" t="s">
        <v>8326</v>
      </c>
      <c r="S745" s="10">
        <f t="shared" si="46"/>
        <v>40990.709317129629</v>
      </c>
      <c r="T745" s="10">
        <f t="shared" si="47"/>
        <v>41015.875</v>
      </c>
    </row>
    <row r="746" spans="1:20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8325</v>
      </c>
      <c r="R746" t="s">
        <v>8326</v>
      </c>
      <c r="S746" s="10">
        <f t="shared" si="46"/>
        <v>41226.95721064815</v>
      </c>
      <c r="T746" s="10">
        <f t="shared" si="47"/>
        <v>41256.95721064815</v>
      </c>
    </row>
    <row r="747" spans="1:20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8325</v>
      </c>
      <c r="R747" t="s">
        <v>8326</v>
      </c>
      <c r="S747" s="10">
        <f t="shared" si="46"/>
        <v>41367.572280092594</v>
      </c>
      <c r="T747" s="10">
        <f t="shared" si="47"/>
        <v>41397.572280092594</v>
      </c>
    </row>
    <row r="748" spans="1:20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8325</v>
      </c>
      <c r="R748" t="s">
        <v>8326</v>
      </c>
      <c r="S748" s="10">
        <f t="shared" si="46"/>
        <v>41157.042928240742</v>
      </c>
      <c r="T748" s="10">
        <f t="shared" si="47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8325</v>
      </c>
      <c r="R749" t="s">
        <v>8326</v>
      </c>
      <c r="S749" s="10">
        <f t="shared" si="46"/>
        <v>41988.548831018517</v>
      </c>
      <c r="T749" s="10">
        <f t="shared" si="47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8325</v>
      </c>
      <c r="R750" t="s">
        <v>8326</v>
      </c>
      <c r="S750" s="10">
        <f t="shared" si="46"/>
        <v>41831.846828703703</v>
      </c>
      <c r="T750" s="10">
        <f t="shared" si="47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8325</v>
      </c>
      <c r="R751" t="s">
        <v>8326</v>
      </c>
      <c r="S751" s="10">
        <f t="shared" si="46"/>
        <v>42733.94131944445</v>
      </c>
      <c r="T751" s="10">
        <f t="shared" si="47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8325</v>
      </c>
      <c r="R752" t="s">
        <v>8326</v>
      </c>
      <c r="S752" s="10">
        <f t="shared" si="46"/>
        <v>41299.878148148149</v>
      </c>
      <c r="T752" s="10">
        <f t="shared" si="47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8325</v>
      </c>
      <c r="R753" t="s">
        <v>8326</v>
      </c>
      <c r="S753" s="10">
        <f t="shared" si="46"/>
        <v>40713.630497685182</v>
      </c>
      <c r="T753" s="10">
        <f t="shared" si="47"/>
        <v>40759.630497685182</v>
      </c>
    </row>
    <row r="754" spans="1:20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8325</v>
      </c>
      <c r="R754" t="s">
        <v>8326</v>
      </c>
      <c r="S754" s="10">
        <f t="shared" si="46"/>
        <v>42639.421493055561</v>
      </c>
      <c r="T754" s="10">
        <f t="shared" si="47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8325</v>
      </c>
      <c r="R755" t="s">
        <v>8326</v>
      </c>
      <c r="S755" s="10">
        <f t="shared" si="46"/>
        <v>42019.590173611112</v>
      </c>
      <c r="T755" s="10">
        <f t="shared" si="47"/>
        <v>42049.590173611112</v>
      </c>
    </row>
    <row r="756" spans="1:20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8325</v>
      </c>
      <c r="R756" t="s">
        <v>8326</v>
      </c>
      <c r="S756" s="10">
        <f t="shared" si="46"/>
        <v>41249.749085648145</v>
      </c>
      <c r="T756" s="10">
        <f t="shared" si="47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8325</v>
      </c>
      <c r="R757" t="s">
        <v>8326</v>
      </c>
      <c r="S757" s="10">
        <f t="shared" si="46"/>
        <v>41383.605057870373</v>
      </c>
      <c r="T757" s="10">
        <f t="shared" si="47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8325</v>
      </c>
      <c r="R758" t="s">
        <v>8326</v>
      </c>
      <c r="S758" s="10">
        <f t="shared" si="46"/>
        <v>40590.766886574071</v>
      </c>
      <c r="T758" s="10">
        <f t="shared" si="47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8325</v>
      </c>
      <c r="R759" t="s">
        <v>8326</v>
      </c>
      <c r="S759" s="10">
        <f t="shared" si="46"/>
        <v>41235.054560185185</v>
      </c>
      <c r="T759" s="10">
        <f t="shared" si="47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8325</v>
      </c>
      <c r="R760" t="s">
        <v>8326</v>
      </c>
      <c r="S760" s="10">
        <f t="shared" si="46"/>
        <v>40429.836435185185</v>
      </c>
      <c r="T760" s="10">
        <f t="shared" si="47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8325</v>
      </c>
      <c r="R761" t="s">
        <v>8326</v>
      </c>
      <c r="S761" s="10">
        <f t="shared" si="46"/>
        <v>41789.330312500002</v>
      </c>
      <c r="T761" s="10">
        <f t="shared" si="47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8325</v>
      </c>
      <c r="R762" t="s">
        <v>8309</v>
      </c>
      <c r="S762" s="10">
        <f t="shared" si="46"/>
        <v>42670.764039351852</v>
      </c>
      <c r="T762" s="10">
        <f t="shared" si="47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8325</v>
      </c>
      <c r="R763" t="s">
        <v>8309</v>
      </c>
      <c r="S763" s="10">
        <f t="shared" si="46"/>
        <v>41642.751458333332</v>
      </c>
      <c r="T763" s="10">
        <f t="shared" si="47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8325</v>
      </c>
      <c r="R764" t="s">
        <v>8309</v>
      </c>
      <c r="S764" s="10">
        <f t="shared" si="46"/>
        <v>42690.858449074076</v>
      </c>
      <c r="T764" s="10">
        <f t="shared" si="47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8325</v>
      </c>
      <c r="R765" t="s">
        <v>8309</v>
      </c>
      <c r="S765" s="10">
        <f t="shared" si="46"/>
        <v>41471.446851851848</v>
      </c>
      <c r="T765" s="10">
        <f t="shared" si="47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8325</v>
      </c>
      <c r="R766" t="s">
        <v>8309</v>
      </c>
      <c r="S766" s="10">
        <f t="shared" si="46"/>
        <v>42227.173159722224</v>
      </c>
      <c r="T766" s="10">
        <f t="shared" si="47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8325</v>
      </c>
      <c r="R767" t="s">
        <v>8309</v>
      </c>
      <c r="S767" s="10">
        <f t="shared" si="46"/>
        <v>41901.542638888888</v>
      </c>
      <c r="T767" s="10">
        <f t="shared" si="47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8325</v>
      </c>
      <c r="R768" t="s">
        <v>8309</v>
      </c>
      <c r="S768" s="10">
        <f t="shared" si="46"/>
        <v>42021.783368055556</v>
      </c>
      <c r="T768" s="10">
        <f t="shared" si="47"/>
        <v>42051.783368055556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8325</v>
      </c>
      <c r="R769" t="s">
        <v>8309</v>
      </c>
      <c r="S769" s="10">
        <f t="shared" si="46"/>
        <v>42115.143634259264</v>
      </c>
      <c r="T769" s="10">
        <f t="shared" si="47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8325</v>
      </c>
      <c r="R770" t="s">
        <v>8309</v>
      </c>
      <c r="S770" s="10">
        <f t="shared" si="46"/>
        <v>41594.207060185188</v>
      </c>
      <c r="T770" s="10">
        <f t="shared" si="47"/>
        <v>41624.207060185188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((E771/D771)*100)</f>
        <v>41.4</v>
      </c>
      <c r="P771" s="6">
        <f t="shared" ref="P771:P834" si="49">E771/L771</f>
        <v>31.846153846153847</v>
      </c>
      <c r="Q771" t="s">
        <v>8325</v>
      </c>
      <c r="R771" t="s">
        <v>8309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8325</v>
      </c>
      <c r="R772" t="s">
        <v>8309</v>
      </c>
      <c r="S772" s="10">
        <f t="shared" si="50"/>
        <v>41289.999641203707</v>
      </c>
      <c r="T772" s="10">
        <f t="shared" si="51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8325</v>
      </c>
      <c r="R773" t="s">
        <v>8309</v>
      </c>
      <c r="S773" s="10">
        <f t="shared" si="50"/>
        <v>42349.824097222227</v>
      </c>
      <c r="T773" s="10">
        <f t="shared" si="51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8325</v>
      </c>
      <c r="R774" t="s">
        <v>8309</v>
      </c>
      <c r="S774" s="10">
        <f t="shared" si="50"/>
        <v>40068.056932870371</v>
      </c>
      <c r="T774" s="10">
        <f t="shared" si="51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8325</v>
      </c>
      <c r="R775" t="s">
        <v>8309</v>
      </c>
      <c r="S775" s="10">
        <f t="shared" si="50"/>
        <v>42100.735937499994</v>
      </c>
      <c r="T775" s="10">
        <f t="shared" si="51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8325</v>
      </c>
      <c r="R776" t="s">
        <v>8309</v>
      </c>
      <c r="S776" s="10">
        <f t="shared" si="50"/>
        <v>41663.780300925922</v>
      </c>
      <c r="T776" s="10">
        <f t="shared" si="51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8325</v>
      </c>
      <c r="R777" t="s">
        <v>8309</v>
      </c>
      <c r="S777" s="10">
        <f t="shared" si="50"/>
        <v>40863.060127314813</v>
      </c>
      <c r="T777" s="10">
        <f t="shared" si="51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8325</v>
      </c>
      <c r="R778" t="s">
        <v>8309</v>
      </c>
      <c r="S778" s="10">
        <f t="shared" si="50"/>
        <v>42250.685706018514</v>
      </c>
      <c r="T778" s="10">
        <f t="shared" si="51"/>
        <v>42288.208333333328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8325</v>
      </c>
      <c r="R779" t="s">
        <v>8309</v>
      </c>
      <c r="S779" s="10">
        <f t="shared" si="50"/>
        <v>41456.981215277774</v>
      </c>
      <c r="T779" s="10">
        <f t="shared" si="51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8325</v>
      </c>
      <c r="R780" t="s">
        <v>8309</v>
      </c>
      <c r="S780" s="10">
        <f t="shared" si="50"/>
        <v>41729.702314814815</v>
      </c>
      <c r="T780" s="10">
        <f t="shared" si="51"/>
        <v>41759.702314814815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8325</v>
      </c>
      <c r="R781" t="s">
        <v>8309</v>
      </c>
      <c r="S781" s="10">
        <f t="shared" si="50"/>
        <v>40436.68408564815</v>
      </c>
      <c r="T781" s="10">
        <f t="shared" si="51"/>
        <v>40466.166666666664</v>
      </c>
    </row>
    <row r="782" spans="1:20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8311</v>
      </c>
      <c r="R782" t="s">
        <v>8310</v>
      </c>
      <c r="S782" s="10">
        <f t="shared" si="50"/>
        <v>40636.673900462964</v>
      </c>
      <c r="T782" s="10">
        <f t="shared" si="51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8311</v>
      </c>
      <c r="R783" t="s">
        <v>8310</v>
      </c>
      <c r="S783" s="10">
        <f t="shared" si="50"/>
        <v>41403.000856481485</v>
      </c>
      <c r="T783" s="10">
        <f t="shared" si="51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8311</v>
      </c>
      <c r="R784" t="s">
        <v>8310</v>
      </c>
      <c r="S784" s="10">
        <f t="shared" si="50"/>
        <v>41116.758125</v>
      </c>
      <c r="T784" s="10">
        <f t="shared" si="51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8311</v>
      </c>
      <c r="R785" t="s">
        <v>8310</v>
      </c>
      <c r="S785" s="10">
        <f t="shared" si="50"/>
        <v>40987.773715277777</v>
      </c>
      <c r="T785" s="10">
        <f t="shared" si="51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8311</v>
      </c>
      <c r="R786" t="s">
        <v>8310</v>
      </c>
      <c r="S786" s="10">
        <f t="shared" si="50"/>
        <v>41675.149525462963</v>
      </c>
      <c r="T786" s="10">
        <f t="shared" si="51"/>
        <v>41715.107858796298</v>
      </c>
    </row>
    <row r="787" spans="1:20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8311</v>
      </c>
      <c r="R787" t="s">
        <v>8310</v>
      </c>
      <c r="S787" s="10">
        <f t="shared" si="50"/>
        <v>41303.593923611108</v>
      </c>
      <c r="T787" s="10">
        <f t="shared" si="51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8311</v>
      </c>
      <c r="R788" t="s">
        <v>8310</v>
      </c>
      <c r="S788" s="10">
        <f t="shared" si="50"/>
        <v>40983.055949074071</v>
      </c>
      <c r="T788" s="10">
        <f t="shared" si="51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8311</v>
      </c>
      <c r="R789" t="s">
        <v>8310</v>
      </c>
      <c r="S789" s="10">
        <f t="shared" si="50"/>
        <v>41549.627615740741</v>
      </c>
      <c r="T789" s="10">
        <f t="shared" si="51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8311</v>
      </c>
      <c r="R790" t="s">
        <v>8310</v>
      </c>
      <c r="S790" s="10">
        <f t="shared" si="50"/>
        <v>41059.006805555553</v>
      </c>
      <c r="T790" s="10">
        <f t="shared" si="51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8311</v>
      </c>
      <c r="R791" t="s">
        <v>8310</v>
      </c>
      <c r="S791" s="10">
        <f t="shared" si="50"/>
        <v>41277.186111111114</v>
      </c>
      <c r="T791" s="10">
        <f t="shared" si="51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8311</v>
      </c>
      <c r="R792" t="s">
        <v>8310</v>
      </c>
      <c r="S792" s="10">
        <f t="shared" si="50"/>
        <v>41276.047905092593</v>
      </c>
      <c r="T792" s="10">
        <f t="shared" si="51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8311</v>
      </c>
      <c r="R793" t="s">
        <v>8310</v>
      </c>
      <c r="S793" s="10">
        <f t="shared" si="50"/>
        <v>41557.780624999999</v>
      </c>
      <c r="T793" s="10">
        <f t="shared" si="51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8311</v>
      </c>
      <c r="R794" t="s">
        <v>8310</v>
      </c>
      <c r="S794" s="10">
        <f t="shared" si="50"/>
        <v>41555.873645833337</v>
      </c>
      <c r="T794" s="10">
        <f t="shared" si="51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8311</v>
      </c>
      <c r="R795" t="s">
        <v>8310</v>
      </c>
      <c r="S795" s="10">
        <f t="shared" si="50"/>
        <v>41442.741249999999</v>
      </c>
      <c r="T795" s="10">
        <f t="shared" si="51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8311</v>
      </c>
      <c r="R796" t="s">
        <v>8310</v>
      </c>
      <c r="S796" s="10">
        <f t="shared" si="50"/>
        <v>40736.115011574075</v>
      </c>
      <c r="T796" s="10">
        <f t="shared" si="51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8311</v>
      </c>
      <c r="R797" t="s">
        <v>8310</v>
      </c>
      <c r="S797" s="10">
        <f t="shared" si="50"/>
        <v>40963.613032407404</v>
      </c>
      <c r="T797" s="10">
        <f t="shared" si="51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8311</v>
      </c>
      <c r="R798" t="s">
        <v>8310</v>
      </c>
      <c r="S798" s="10">
        <f t="shared" si="50"/>
        <v>41502.882928240739</v>
      </c>
      <c r="T798" s="10">
        <f t="shared" si="51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8311</v>
      </c>
      <c r="R799" t="s">
        <v>8310</v>
      </c>
      <c r="S799" s="10">
        <f t="shared" si="50"/>
        <v>40996.994074074071</v>
      </c>
      <c r="T799" s="10">
        <f t="shared" si="51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8311</v>
      </c>
      <c r="R800" t="s">
        <v>8310</v>
      </c>
      <c r="S800" s="10">
        <f t="shared" si="50"/>
        <v>41882.590127314819</v>
      </c>
      <c r="T800" s="10">
        <f t="shared" si="51"/>
        <v>41912.590127314819</v>
      </c>
    </row>
    <row r="801" spans="1:20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8311</v>
      </c>
      <c r="R801" t="s">
        <v>8310</v>
      </c>
      <c r="S801" s="10">
        <f t="shared" si="50"/>
        <v>40996.667199074072</v>
      </c>
      <c r="T801" s="10">
        <f t="shared" si="51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8311</v>
      </c>
      <c r="R802" t="s">
        <v>8310</v>
      </c>
      <c r="S802" s="10">
        <f t="shared" si="50"/>
        <v>41863.433495370373</v>
      </c>
      <c r="T802" s="10">
        <f t="shared" si="51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8311</v>
      </c>
      <c r="R803" t="s">
        <v>8310</v>
      </c>
      <c r="S803" s="10">
        <f t="shared" si="50"/>
        <v>40695.795370370368</v>
      </c>
      <c r="T803" s="10">
        <f t="shared" si="51"/>
        <v>40725.795370370368</v>
      </c>
    </row>
    <row r="804" spans="1:20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8311</v>
      </c>
      <c r="R804" t="s">
        <v>8310</v>
      </c>
      <c r="S804" s="10">
        <f t="shared" si="50"/>
        <v>41123.022268518522</v>
      </c>
      <c r="T804" s="10">
        <f t="shared" si="51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8311</v>
      </c>
      <c r="R805" t="s">
        <v>8310</v>
      </c>
      <c r="S805" s="10">
        <f t="shared" si="50"/>
        <v>40665.949976851851</v>
      </c>
      <c r="T805" s="10">
        <f t="shared" si="51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8311</v>
      </c>
      <c r="R806" t="s">
        <v>8310</v>
      </c>
      <c r="S806" s="10">
        <f t="shared" si="50"/>
        <v>40730.105625000004</v>
      </c>
      <c r="T806" s="10">
        <f t="shared" si="51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8311</v>
      </c>
      <c r="R807" t="s">
        <v>8310</v>
      </c>
      <c r="S807" s="10">
        <f t="shared" si="50"/>
        <v>40690.823055555556</v>
      </c>
      <c r="T807" s="10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8311</v>
      </c>
      <c r="R808" t="s">
        <v>8310</v>
      </c>
      <c r="S808" s="10">
        <f t="shared" si="50"/>
        <v>40763.691423611112</v>
      </c>
      <c r="T808" s="10">
        <f t="shared" si="51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8311</v>
      </c>
      <c r="R809" t="s">
        <v>8310</v>
      </c>
      <c r="S809" s="10">
        <f t="shared" si="50"/>
        <v>42759.628599537042</v>
      </c>
      <c r="T809" s="10">
        <f t="shared" si="51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8311</v>
      </c>
      <c r="R810" t="s">
        <v>8310</v>
      </c>
      <c r="S810" s="10">
        <f t="shared" si="50"/>
        <v>41962.100532407407</v>
      </c>
      <c r="T810" s="10">
        <f t="shared" si="51"/>
        <v>41995.207638888889</v>
      </c>
    </row>
    <row r="811" spans="1:20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8311</v>
      </c>
      <c r="R811" t="s">
        <v>8310</v>
      </c>
      <c r="S811" s="10">
        <f t="shared" si="50"/>
        <v>41628.833680555559</v>
      </c>
      <c r="T811" s="10">
        <f t="shared" si="51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8311</v>
      </c>
      <c r="R812" t="s">
        <v>8310</v>
      </c>
      <c r="S812" s="10">
        <f t="shared" si="50"/>
        <v>41123.056273148148</v>
      </c>
      <c r="T812" s="10">
        <f t="shared" si="51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8311</v>
      </c>
      <c r="R813" t="s">
        <v>8310</v>
      </c>
      <c r="S813" s="10">
        <f t="shared" si="50"/>
        <v>41443.643541666665</v>
      </c>
      <c r="T813" s="10">
        <f t="shared" si="51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8311</v>
      </c>
      <c r="R814" t="s">
        <v>8310</v>
      </c>
      <c r="S814" s="10">
        <f t="shared" si="50"/>
        <v>41282.017962962964</v>
      </c>
      <c r="T814" s="10">
        <f t="shared" si="51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8311</v>
      </c>
      <c r="R815" t="s">
        <v>8310</v>
      </c>
      <c r="S815" s="10">
        <f t="shared" si="50"/>
        <v>41080.960243055553</v>
      </c>
      <c r="T815" s="10">
        <f t="shared" si="51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8311</v>
      </c>
      <c r="R816" t="s">
        <v>8310</v>
      </c>
      <c r="S816" s="10">
        <f t="shared" si="50"/>
        <v>40679.743067129632</v>
      </c>
      <c r="T816" s="10">
        <f t="shared" si="51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8311</v>
      </c>
      <c r="R817" t="s">
        <v>8310</v>
      </c>
      <c r="S817" s="10">
        <f t="shared" si="50"/>
        <v>41914.917858796296</v>
      </c>
      <c r="T817" s="10">
        <f t="shared" si="51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8311</v>
      </c>
      <c r="R818" t="s">
        <v>8310</v>
      </c>
      <c r="S818" s="10">
        <f t="shared" si="50"/>
        <v>41341.870868055557</v>
      </c>
      <c r="T818" s="10">
        <f t="shared" si="51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8311</v>
      </c>
      <c r="R819" t="s">
        <v>8310</v>
      </c>
      <c r="S819" s="10">
        <f t="shared" si="50"/>
        <v>40925.599664351852</v>
      </c>
      <c r="T819" s="10">
        <f t="shared" si="51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8311</v>
      </c>
      <c r="R820" t="s">
        <v>8310</v>
      </c>
      <c r="S820" s="10">
        <f t="shared" si="50"/>
        <v>41120.882881944446</v>
      </c>
      <c r="T820" s="10">
        <f t="shared" si="51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8311</v>
      </c>
      <c r="R821" t="s">
        <v>8310</v>
      </c>
      <c r="S821" s="10">
        <f t="shared" si="50"/>
        <v>41619.998310185183</v>
      </c>
      <c r="T821" s="10">
        <f t="shared" si="51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8311</v>
      </c>
      <c r="R822" t="s">
        <v>8310</v>
      </c>
      <c r="S822" s="10">
        <f t="shared" si="50"/>
        <v>41768.841921296298</v>
      </c>
      <c r="T822" s="10">
        <f t="shared" si="51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8311</v>
      </c>
      <c r="R823" t="s">
        <v>8310</v>
      </c>
      <c r="S823" s="10">
        <f t="shared" si="50"/>
        <v>42093.922048611115</v>
      </c>
      <c r="T823" s="10">
        <f t="shared" si="51"/>
        <v>42128.167361111111</v>
      </c>
    </row>
    <row r="824" spans="1:20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8311</v>
      </c>
      <c r="R824" t="s">
        <v>8310</v>
      </c>
      <c r="S824" s="10">
        <f t="shared" si="50"/>
        <v>41157.947337962964</v>
      </c>
      <c r="T824" s="10">
        <f t="shared" si="51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8311</v>
      </c>
      <c r="R825" t="s">
        <v>8310</v>
      </c>
      <c r="S825" s="10">
        <f t="shared" si="50"/>
        <v>42055.972824074073</v>
      </c>
      <c r="T825" s="10">
        <f t="shared" si="51"/>
        <v>42085.931157407409</v>
      </c>
    </row>
    <row r="826" spans="1:20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8311</v>
      </c>
      <c r="R826" t="s">
        <v>8310</v>
      </c>
      <c r="S826" s="10">
        <f t="shared" si="50"/>
        <v>40250.242106481484</v>
      </c>
      <c r="T826" s="10">
        <f t="shared" si="51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8311</v>
      </c>
      <c r="R827" t="s">
        <v>8310</v>
      </c>
      <c r="S827" s="10">
        <f t="shared" si="50"/>
        <v>41186.306527777779</v>
      </c>
      <c r="T827" s="10">
        <f t="shared" si="51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8311</v>
      </c>
      <c r="R828" t="s">
        <v>8310</v>
      </c>
      <c r="S828" s="10">
        <f t="shared" si="50"/>
        <v>40973.038541666669</v>
      </c>
      <c r="T828" s="10">
        <f t="shared" si="51"/>
        <v>40993.996874999997</v>
      </c>
    </row>
    <row r="829" spans="1:20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8311</v>
      </c>
      <c r="R829" t="s">
        <v>8310</v>
      </c>
      <c r="S829" s="10">
        <f t="shared" si="50"/>
        <v>40927.473460648151</v>
      </c>
      <c r="T829" s="10">
        <f t="shared" si="51"/>
        <v>40953.825694444444</v>
      </c>
    </row>
    <row r="830" spans="1:20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8311</v>
      </c>
      <c r="R830" t="s">
        <v>8310</v>
      </c>
      <c r="S830" s="10">
        <f t="shared" si="50"/>
        <v>41073.050717592596</v>
      </c>
      <c r="T830" s="10">
        <f t="shared" si="51"/>
        <v>41085.683333333334</v>
      </c>
    </row>
    <row r="831" spans="1:20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8311</v>
      </c>
      <c r="R831" t="s">
        <v>8310</v>
      </c>
      <c r="S831" s="10">
        <f t="shared" si="50"/>
        <v>42504.801388888889</v>
      </c>
      <c r="T831" s="10">
        <f t="shared" si="51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8311</v>
      </c>
      <c r="R832" t="s">
        <v>8310</v>
      </c>
      <c r="S832" s="10">
        <f t="shared" si="50"/>
        <v>41325.525752314818</v>
      </c>
      <c r="T832" s="10">
        <f t="shared" si="51"/>
        <v>41355.484085648146</v>
      </c>
    </row>
    <row r="833" spans="1:20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8311</v>
      </c>
      <c r="R833" t="s">
        <v>8310</v>
      </c>
      <c r="S833" s="10">
        <f t="shared" si="50"/>
        <v>40996.646921296298</v>
      </c>
      <c r="T833" s="10">
        <f t="shared" si="51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8311</v>
      </c>
      <c r="R834" t="s">
        <v>8310</v>
      </c>
      <c r="S834" s="10">
        <f t="shared" si="50"/>
        <v>40869.675173611111</v>
      </c>
      <c r="T834" s="10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((E835/D835)*100)</f>
        <v>101.66666666666666</v>
      </c>
      <c r="P835" s="6">
        <f t="shared" ref="P835:P898" si="53">E835/L835</f>
        <v>148.78048780487805</v>
      </c>
      <c r="Q835" t="s">
        <v>8311</v>
      </c>
      <c r="R835" t="s">
        <v>8310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8311</v>
      </c>
      <c r="R836" t="s">
        <v>8310</v>
      </c>
      <c r="S836" s="10">
        <f t="shared" si="54"/>
        <v>41422.822824074072</v>
      </c>
      <c r="T836" s="10">
        <f t="shared" si="55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8311</v>
      </c>
      <c r="R837" t="s">
        <v>8310</v>
      </c>
      <c r="S837" s="10">
        <f t="shared" si="54"/>
        <v>41005.45784722222</v>
      </c>
      <c r="T837" s="10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8311</v>
      </c>
      <c r="R838" t="s">
        <v>8310</v>
      </c>
      <c r="S838" s="10">
        <f t="shared" si="54"/>
        <v>41524.056921296295</v>
      </c>
      <c r="T838" s="10">
        <f t="shared" si="55"/>
        <v>41554.056921296295</v>
      </c>
    </row>
    <row r="839" spans="1:20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8311</v>
      </c>
      <c r="R839" t="s">
        <v>8310</v>
      </c>
      <c r="S839" s="10">
        <f t="shared" si="54"/>
        <v>41730.998402777775</v>
      </c>
      <c r="T839" s="10">
        <f t="shared" si="55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8311</v>
      </c>
      <c r="R840" t="s">
        <v>8310</v>
      </c>
      <c r="S840" s="10">
        <f t="shared" si="54"/>
        <v>40895.897974537038</v>
      </c>
      <c r="T840" s="10">
        <f t="shared" si="55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8311</v>
      </c>
      <c r="R841" t="s">
        <v>8310</v>
      </c>
      <c r="S841" s="10">
        <f t="shared" si="54"/>
        <v>41144.763379629629</v>
      </c>
      <c r="T841" s="10">
        <f t="shared" si="55"/>
        <v>41174.763379629629</v>
      </c>
    </row>
    <row r="842" spans="1:20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8311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8311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8311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8311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8311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8311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8311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8311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8311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8311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8311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8311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8311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8311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8311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8311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8311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8311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8311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8311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8311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8311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8311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8311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8311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8311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8311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8311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8311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8311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8311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8311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8311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8311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8311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8311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8311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8311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8311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8311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8311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8311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8311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8311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8311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8311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8311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8311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8311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8311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8311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8311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8311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8311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8311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8311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8311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((E899/D899)*100)</f>
        <v>0</v>
      </c>
      <c r="P899" s="6" t="e">
        <f t="shared" ref="P899:P962" si="57">E899/L899</f>
        <v>#DIV/0!</v>
      </c>
      <c r="Q899" t="s">
        <v>8311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8311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8311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8311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8311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8311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8311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8311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8311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8311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8311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8311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8311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8311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8311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8311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8311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8311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8311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8311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8311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8311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8311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8311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8311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8311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8311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8311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8311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8311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8311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8311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8311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8311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8311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8311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8311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8311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8311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8311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8311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8311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8311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8322</v>
      </c>
      <c r="R942" t="s">
        <v>8324</v>
      </c>
      <c r="S942" s="10">
        <f t="shared" si="58"/>
        <v>42182.008402777778</v>
      </c>
      <c r="T942" s="10">
        <f t="shared" si="59"/>
        <v>42227.008402777778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8322</v>
      </c>
      <c r="R943" t="s">
        <v>8324</v>
      </c>
      <c r="S943" s="10">
        <f t="shared" si="58"/>
        <v>42746.096585648149</v>
      </c>
      <c r="T943" s="10">
        <f t="shared" si="59"/>
        <v>42776.096585648149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8322</v>
      </c>
      <c r="R944" t="s">
        <v>8324</v>
      </c>
      <c r="S944" s="10">
        <f t="shared" si="58"/>
        <v>42382.843287037031</v>
      </c>
      <c r="T944" s="10">
        <f t="shared" si="59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8322</v>
      </c>
      <c r="R945" t="s">
        <v>8324</v>
      </c>
      <c r="S945" s="10">
        <f t="shared" si="58"/>
        <v>42673.66788194445</v>
      </c>
      <c r="T945" s="10">
        <f t="shared" si="59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8322</v>
      </c>
      <c r="R946" t="s">
        <v>8324</v>
      </c>
      <c r="S946" s="10">
        <f t="shared" si="58"/>
        <v>42444.583912037036</v>
      </c>
      <c r="T946" s="10">
        <f t="shared" si="59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8322</v>
      </c>
      <c r="R947" t="s">
        <v>8324</v>
      </c>
      <c r="S947" s="10">
        <f t="shared" si="58"/>
        <v>42732.872986111113</v>
      </c>
      <c r="T947" s="10">
        <f t="shared" si="59"/>
        <v>42784.999305555553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8322</v>
      </c>
      <c r="R948" t="s">
        <v>8324</v>
      </c>
      <c r="S948" s="10">
        <f t="shared" si="58"/>
        <v>42592.750555555554</v>
      </c>
      <c r="T948" s="10">
        <f t="shared" si="59"/>
        <v>42622.750555555554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8322</v>
      </c>
      <c r="R949" t="s">
        <v>8324</v>
      </c>
      <c r="S949" s="10">
        <f t="shared" si="58"/>
        <v>42491.781319444446</v>
      </c>
      <c r="T949" s="10">
        <f t="shared" si="59"/>
        <v>42551.781319444446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8322</v>
      </c>
      <c r="R950" t="s">
        <v>8324</v>
      </c>
      <c r="S950" s="10">
        <f t="shared" si="58"/>
        <v>42411.828287037039</v>
      </c>
      <c r="T950" s="10">
        <f t="shared" si="59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8322</v>
      </c>
      <c r="R951" t="s">
        <v>8324</v>
      </c>
      <c r="S951" s="10">
        <f t="shared" si="58"/>
        <v>42361.043703703705</v>
      </c>
      <c r="T951" s="10">
        <f t="shared" si="59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8322</v>
      </c>
      <c r="R952" t="s">
        <v>8324</v>
      </c>
      <c r="S952" s="10">
        <f t="shared" si="58"/>
        <v>42356.750706018516</v>
      </c>
      <c r="T952" s="10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8322</v>
      </c>
      <c r="R953" t="s">
        <v>8324</v>
      </c>
      <c r="S953" s="10">
        <f t="shared" si="58"/>
        <v>42480.653611111105</v>
      </c>
      <c r="T953" s="10">
        <f t="shared" si="59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8322</v>
      </c>
      <c r="R954" t="s">
        <v>8324</v>
      </c>
      <c r="S954" s="10">
        <f t="shared" si="58"/>
        <v>42662.613564814819</v>
      </c>
      <c r="T954" s="10">
        <f t="shared" si="59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8322</v>
      </c>
      <c r="R955" t="s">
        <v>8324</v>
      </c>
      <c r="S955" s="10">
        <f t="shared" si="58"/>
        <v>41999.164340277777</v>
      </c>
      <c r="T955" s="10">
        <f t="shared" si="59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8322</v>
      </c>
      <c r="R956" t="s">
        <v>8324</v>
      </c>
      <c r="S956" s="10">
        <f t="shared" si="58"/>
        <v>42194.833784722221</v>
      </c>
      <c r="T956" s="10">
        <f t="shared" si="59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8322</v>
      </c>
      <c r="R957" t="s">
        <v>8324</v>
      </c>
      <c r="S957" s="10">
        <f t="shared" si="58"/>
        <v>42586.295138888891</v>
      </c>
      <c r="T957" s="10">
        <f t="shared" si="59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8322</v>
      </c>
      <c r="R958" t="s">
        <v>8324</v>
      </c>
      <c r="S958" s="10">
        <f t="shared" si="58"/>
        <v>42060.913877314815</v>
      </c>
      <c r="T958" s="10">
        <f t="shared" si="59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8322</v>
      </c>
      <c r="R959" t="s">
        <v>8324</v>
      </c>
      <c r="S959" s="10">
        <f t="shared" si="58"/>
        <v>42660.552465277782</v>
      </c>
      <c r="T959" s="10">
        <f t="shared" si="59"/>
        <v>42691.594131944439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8322</v>
      </c>
      <c r="R960" t="s">
        <v>8324</v>
      </c>
      <c r="S960" s="10">
        <f t="shared" si="58"/>
        <v>42082.802812499998</v>
      </c>
      <c r="T960" s="10">
        <f t="shared" si="59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8322</v>
      </c>
      <c r="R961" t="s">
        <v>8324</v>
      </c>
      <c r="S961" s="10">
        <f t="shared" si="58"/>
        <v>41993.174363425926</v>
      </c>
      <c r="T961" s="10">
        <f t="shared" si="59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8322</v>
      </c>
      <c r="R962" t="s">
        <v>8324</v>
      </c>
      <c r="S962" s="10">
        <f t="shared" si="58"/>
        <v>42766.626793981486</v>
      </c>
      <c r="T962" s="10">
        <f t="shared" si="59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((E963/D963)*100)</f>
        <v>42.188421052631583</v>
      </c>
      <c r="P963" s="6">
        <f t="shared" ref="P963:P1026" si="61">E963/L963</f>
        <v>364.35454545454547</v>
      </c>
      <c r="Q963" t="s">
        <v>8322</v>
      </c>
      <c r="R963" t="s">
        <v>8324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8322</v>
      </c>
      <c r="R964" t="s">
        <v>8324</v>
      </c>
      <c r="S964" s="10">
        <f t="shared" si="62"/>
        <v>42373.712418981479</v>
      </c>
      <c r="T964" s="10">
        <f t="shared" si="63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8322</v>
      </c>
      <c r="R965" t="s">
        <v>8324</v>
      </c>
      <c r="S965" s="10">
        <f t="shared" si="62"/>
        <v>42625.635636574079</v>
      </c>
      <c r="T965" s="10">
        <f t="shared" si="63"/>
        <v>42660.635636574079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8322</v>
      </c>
      <c r="R966" t="s">
        <v>8324</v>
      </c>
      <c r="S966" s="10">
        <f t="shared" si="62"/>
        <v>42208.628692129627</v>
      </c>
      <c r="T966" s="10">
        <f t="shared" si="63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8322</v>
      </c>
      <c r="R967" t="s">
        <v>8324</v>
      </c>
      <c r="S967" s="10">
        <f t="shared" si="62"/>
        <v>42637.016736111109</v>
      </c>
      <c r="T967" s="10">
        <f t="shared" si="63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8322</v>
      </c>
      <c r="R968" t="s">
        <v>8324</v>
      </c>
      <c r="S968" s="10">
        <f t="shared" si="62"/>
        <v>42619.635787037041</v>
      </c>
      <c r="T968" s="10">
        <f t="shared" si="63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8322</v>
      </c>
      <c r="R969" t="s">
        <v>8324</v>
      </c>
      <c r="S969" s="10">
        <f t="shared" si="62"/>
        <v>42422.254328703704</v>
      </c>
      <c r="T969" s="10">
        <f t="shared" si="63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8322</v>
      </c>
      <c r="R970" t="s">
        <v>8324</v>
      </c>
      <c r="S970" s="10">
        <f t="shared" si="62"/>
        <v>41836.847615740742</v>
      </c>
      <c r="T970" s="10">
        <f t="shared" si="63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8322</v>
      </c>
      <c r="R971" t="s">
        <v>8324</v>
      </c>
      <c r="S971" s="10">
        <f t="shared" si="62"/>
        <v>42742.30332175926</v>
      </c>
      <c r="T971" s="10">
        <f t="shared" si="63"/>
        <v>42775.30332175926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8322</v>
      </c>
      <c r="R972" t="s">
        <v>8324</v>
      </c>
      <c r="S972" s="10">
        <f t="shared" si="62"/>
        <v>42721.220520833333</v>
      </c>
      <c r="T972" s="10">
        <f t="shared" si="63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8322</v>
      </c>
      <c r="R973" t="s">
        <v>8324</v>
      </c>
      <c r="S973" s="10">
        <f t="shared" si="62"/>
        <v>42111.709027777775</v>
      </c>
      <c r="T973" s="10">
        <f t="shared" si="63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8322</v>
      </c>
      <c r="R974" t="s">
        <v>8324</v>
      </c>
      <c r="S974" s="10">
        <f t="shared" si="62"/>
        <v>41856.865717592591</v>
      </c>
      <c r="T974" s="10">
        <f t="shared" si="63"/>
        <v>41886.290972222225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8322</v>
      </c>
      <c r="R975" t="s">
        <v>8324</v>
      </c>
      <c r="S975" s="10">
        <f t="shared" si="62"/>
        <v>42257.014965277776</v>
      </c>
      <c r="T975" s="10">
        <f t="shared" si="63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8322</v>
      </c>
      <c r="R976" t="s">
        <v>8324</v>
      </c>
      <c r="S976" s="10">
        <f t="shared" si="62"/>
        <v>42424.749490740738</v>
      </c>
      <c r="T976" s="10">
        <f t="shared" si="63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8322</v>
      </c>
      <c r="R977" t="s">
        <v>8324</v>
      </c>
      <c r="S977" s="10">
        <f t="shared" si="62"/>
        <v>42489.696585648147</v>
      </c>
      <c r="T977" s="10">
        <f t="shared" si="63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8322</v>
      </c>
      <c r="R978" t="s">
        <v>8324</v>
      </c>
      <c r="S978" s="10">
        <f t="shared" si="62"/>
        <v>42185.058993055558</v>
      </c>
      <c r="T978" s="10">
        <f t="shared" si="63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8322</v>
      </c>
      <c r="R979" t="s">
        <v>8324</v>
      </c>
      <c r="S979" s="10">
        <f t="shared" si="62"/>
        <v>42391.942094907412</v>
      </c>
      <c r="T979" s="10">
        <f t="shared" si="63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8322</v>
      </c>
      <c r="R980" t="s">
        <v>8324</v>
      </c>
      <c r="S980" s="10">
        <f t="shared" si="62"/>
        <v>42395.309039351851</v>
      </c>
      <c r="T980" s="10">
        <f t="shared" si="63"/>
        <v>42425.309039351851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8322</v>
      </c>
      <c r="R981" t="s">
        <v>8324</v>
      </c>
      <c r="S981" s="10">
        <f t="shared" si="62"/>
        <v>42506.416990740734</v>
      </c>
      <c r="T981" s="10">
        <f t="shared" si="63"/>
        <v>42541.790972222225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8322</v>
      </c>
      <c r="R982" t="s">
        <v>8324</v>
      </c>
      <c r="S982" s="10">
        <f t="shared" si="62"/>
        <v>41928.904189814813</v>
      </c>
      <c r="T982" s="10">
        <f t="shared" si="63"/>
        <v>41973.945856481485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8322</v>
      </c>
      <c r="R983" t="s">
        <v>8324</v>
      </c>
      <c r="S983" s="10">
        <f t="shared" si="62"/>
        <v>41830.947013888886</v>
      </c>
      <c r="T983" s="10">
        <f t="shared" si="63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8322</v>
      </c>
      <c r="R984" t="s">
        <v>8324</v>
      </c>
      <c r="S984" s="10">
        <f t="shared" si="62"/>
        <v>42615.753310185188</v>
      </c>
      <c r="T984" s="10">
        <f t="shared" si="63"/>
        <v>42645.753310185188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8322</v>
      </c>
      <c r="R985" t="s">
        <v>8324</v>
      </c>
      <c r="S985" s="10">
        <f t="shared" si="62"/>
        <v>42574.667650462965</v>
      </c>
      <c r="T985" s="10">
        <f t="shared" si="63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8322</v>
      </c>
      <c r="R986" t="s">
        <v>8324</v>
      </c>
      <c r="S986" s="10">
        <f t="shared" si="62"/>
        <v>42061.11583333333</v>
      </c>
      <c r="T986" s="10">
        <f t="shared" si="63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8322</v>
      </c>
      <c r="R987" t="s">
        <v>8324</v>
      </c>
      <c r="S987" s="10">
        <f t="shared" si="62"/>
        <v>42339.967708333337</v>
      </c>
      <c r="T987" s="10">
        <f t="shared" si="63"/>
        <v>42369.958333333328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8322</v>
      </c>
      <c r="R988" t="s">
        <v>8324</v>
      </c>
      <c r="S988" s="10">
        <f t="shared" si="62"/>
        <v>42324.767361111109</v>
      </c>
      <c r="T988" s="10">
        <f t="shared" si="63"/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8322</v>
      </c>
      <c r="R989" t="s">
        <v>8324</v>
      </c>
      <c r="S989" s="10">
        <f t="shared" si="62"/>
        <v>41773.294560185182</v>
      </c>
      <c r="T989" s="10">
        <f t="shared" si="63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8322</v>
      </c>
      <c r="R990" t="s">
        <v>8324</v>
      </c>
      <c r="S990" s="10">
        <f t="shared" si="62"/>
        <v>42614.356770833328</v>
      </c>
      <c r="T990" s="10">
        <f t="shared" si="63"/>
        <v>42644.356770833328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8322</v>
      </c>
      <c r="R991" t="s">
        <v>8324</v>
      </c>
      <c r="S991" s="10">
        <f t="shared" si="62"/>
        <v>42611.933969907404</v>
      </c>
      <c r="T991" s="10">
        <f t="shared" si="63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8322</v>
      </c>
      <c r="R992" t="s">
        <v>8324</v>
      </c>
      <c r="S992" s="10">
        <f t="shared" si="62"/>
        <v>41855.784305555557</v>
      </c>
      <c r="T992" s="10">
        <f t="shared" si="63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8322</v>
      </c>
      <c r="R993" t="s">
        <v>8324</v>
      </c>
      <c r="S993" s="10">
        <f t="shared" si="62"/>
        <v>42538.75680555556</v>
      </c>
      <c r="T993" s="10">
        <f t="shared" si="63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8322</v>
      </c>
      <c r="R994" t="s">
        <v>8324</v>
      </c>
      <c r="S994" s="10">
        <f t="shared" si="62"/>
        <v>42437.924988425926</v>
      </c>
      <c r="T994" s="10">
        <f t="shared" si="63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8322</v>
      </c>
      <c r="R995" t="s">
        <v>8324</v>
      </c>
      <c r="S995" s="10">
        <f t="shared" si="62"/>
        <v>42652.964907407411</v>
      </c>
      <c r="T995" s="10">
        <f t="shared" si="63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8322</v>
      </c>
      <c r="R996" t="s">
        <v>8324</v>
      </c>
      <c r="S996" s="10">
        <f t="shared" si="62"/>
        <v>41921.263078703705</v>
      </c>
      <c r="T996" s="10">
        <f t="shared" si="63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8322</v>
      </c>
      <c r="R997" t="s">
        <v>8324</v>
      </c>
      <c r="S997" s="10">
        <f t="shared" si="62"/>
        <v>41947.940740740742</v>
      </c>
      <c r="T997" s="10">
        <f t="shared" si="63"/>
        <v>41972.666666666672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8322</v>
      </c>
      <c r="R998" t="s">
        <v>8324</v>
      </c>
      <c r="S998" s="10">
        <f t="shared" si="62"/>
        <v>41817.866435185184</v>
      </c>
      <c r="T998" s="10">
        <f t="shared" si="63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8322</v>
      </c>
      <c r="R999" t="s">
        <v>8324</v>
      </c>
      <c r="S999" s="10">
        <f t="shared" si="62"/>
        <v>41941.10297453704</v>
      </c>
      <c r="T999" s="10">
        <f t="shared" si="63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8322</v>
      </c>
      <c r="R1000" t="s">
        <v>8324</v>
      </c>
      <c r="S1000" s="10">
        <f t="shared" si="62"/>
        <v>42282.168993055559</v>
      </c>
      <c r="T1000" s="10">
        <f t="shared" si="63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8322</v>
      </c>
      <c r="R1001" t="s">
        <v>8324</v>
      </c>
      <c r="S1001" s="10">
        <f t="shared" si="62"/>
        <v>41926.29965277778</v>
      </c>
      <c r="T1001" s="10">
        <f t="shared" si="63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8322</v>
      </c>
      <c r="R1002" t="s">
        <v>8324</v>
      </c>
      <c r="S1002" s="10">
        <f t="shared" si="62"/>
        <v>42749.059722222228</v>
      </c>
      <c r="T1002" s="10">
        <f t="shared" si="63"/>
        <v>42809.018055555556</v>
      </c>
    </row>
    <row r="1003" spans="1:20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8322</v>
      </c>
      <c r="R1003" t="s">
        <v>8324</v>
      </c>
      <c r="S1003" s="10">
        <f t="shared" si="62"/>
        <v>42720.720057870371</v>
      </c>
      <c r="T1003" s="10">
        <f t="shared" si="63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8322</v>
      </c>
      <c r="R1004" t="s">
        <v>8324</v>
      </c>
      <c r="S1004" s="10">
        <f t="shared" si="62"/>
        <v>42325.684189814812</v>
      </c>
      <c r="T1004" s="10">
        <f t="shared" si="63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8322</v>
      </c>
      <c r="R1005" t="s">
        <v>8324</v>
      </c>
      <c r="S1005" s="10">
        <f t="shared" si="62"/>
        <v>42780.709039351852</v>
      </c>
      <c r="T1005" s="10">
        <f t="shared" si="63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8322</v>
      </c>
      <c r="R1006" t="s">
        <v>8324</v>
      </c>
      <c r="S1006" s="10">
        <f t="shared" si="62"/>
        <v>42388.708645833336</v>
      </c>
      <c r="T1006" s="10">
        <f t="shared" si="63"/>
        <v>42418.708645833336</v>
      </c>
    </row>
    <row r="1007" spans="1:20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8322</v>
      </c>
      <c r="R1007" t="s">
        <v>8324</v>
      </c>
      <c r="S1007" s="10">
        <f t="shared" si="62"/>
        <v>42276.624803240738</v>
      </c>
      <c r="T1007" s="10">
        <f t="shared" si="63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8322</v>
      </c>
      <c r="R1008" t="s">
        <v>8324</v>
      </c>
      <c r="S1008" s="10">
        <f t="shared" si="62"/>
        <v>41977.040185185186</v>
      </c>
      <c r="T1008" s="10">
        <f t="shared" si="63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8322</v>
      </c>
      <c r="R1009" t="s">
        <v>8324</v>
      </c>
      <c r="S1009" s="10">
        <f t="shared" si="62"/>
        <v>42676.583599537036</v>
      </c>
      <c r="T1009" s="10">
        <f t="shared" si="63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8322</v>
      </c>
      <c r="R1010" t="s">
        <v>8324</v>
      </c>
      <c r="S1010" s="10">
        <f t="shared" si="62"/>
        <v>42702.809201388889</v>
      </c>
      <c r="T1010" s="10">
        <f t="shared" si="63"/>
        <v>42732.809201388889</v>
      </c>
    </row>
    <row r="1011" spans="1:20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8322</v>
      </c>
      <c r="R1011" t="s">
        <v>8324</v>
      </c>
      <c r="S1011" s="10">
        <f t="shared" si="62"/>
        <v>42510.604699074072</v>
      </c>
      <c r="T1011" s="10">
        <f t="shared" si="63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8322</v>
      </c>
      <c r="R1012" t="s">
        <v>8324</v>
      </c>
      <c r="S1012" s="10">
        <f t="shared" si="62"/>
        <v>42561.829421296294</v>
      </c>
      <c r="T1012" s="10">
        <f t="shared" si="63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8322</v>
      </c>
      <c r="R1013" t="s">
        <v>8324</v>
      </c>
      <c r="S1013" s="10">
        <f t="shared" si="62"/>
        <v>41946.898090277777</v>
      </c>
      <c r="T1013" s="10">
        <f t="shared" si="63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8322</v>
      </c>
      <c r="R1014" t="s">
        <v>8324</v>
      </c>
      <c r="S1014" s="10">
        <f t="shared" si="62"/>
        <v>42714.440416666665</v>
      </c>
      <c r="T1014" s="10">
        <f t="shared" si="63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8322</v>
      </c>
      <c r="R1015" t="s">
        <v>8324</v>
      </c>
      <c r="S1015" s="10">
        <f t="shared" si="62"/>
        <v>42339.833981481483</v>
      </c>
      <c r="T1015" s="10">
        <f t="shared" si="63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8322</v>
      </c>
      <c r="R1016" t="s">
        <v>8324</v>
      </c>
      <c r="S1016" s="10">
        <f t="shared" si="62"/>
        <v>41955.002488425926</v>
      </c>
      <c r="T1016" s="10">
        <f t="shared" si="63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8322</v>
      </c>
      <c r="R1017" t="s">
        <v>8324</v>
      </c>
      <c r="S1017" s="10">
        <f t="shared" si="62"/>
        <v>42303.878414351857</v>
      </c>
      <c r="T1017" s="10">
        <f t="shared" si="63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8322</v>
      </c>
      <c r="R1018" t="s">
        <v>8324</v>
      </c>
      <c r="S1018" s="10">
        <f t="shared" si="62"/>
        <v>42422.107129629629</v>
      </c>
      <c r="T1018" s="10">
        <f t="shared" si="63"/>
        <v>42467.065462962957</v>
      </c>
    </row>
    <row r="1019" spans="1:20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8322</v>
      </c>
      <c r="R1019" t="s">
        <v>8324</v>
      </c>
      <c r="S1019" s="10">
        <f t="shared" si="62"/>
        <v>42289.675173611111</v>
      </c>
      <c r="T1019" s="10">
        <f t="shared" si="63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8322</v>
      </c>
      <c r="R1020" t="s">
        <v>8324</v>
      </c>
      <c r="S1020" s="10">
        <f t="shared" si="62"/>
        <v>42535.492280092592</v>
      </c>
      <c r="T1020" s="10">
        <f t="shared" si="63"/>
        <v>42565.492280092592</v>
      </c>
    </row>
    <row r="1021" spans="1:20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8322</v>
      </c>
      <c r="R1021" t="s">
        <v>8324</v>
      </c>
      <c r="S1021" s="10">
        <f t="shared" si="62"/>
        <v>42009.973946759259</v>
      </c>
      <c r="T1021" s="10">
        <f t="shared" si="63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8311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8311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8311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8311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8311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((E1027/D1027)*100)</f>
        <v>109.92831428571431</v>
      </c>
      <c r="P1027" s="6">
        <f t="shared" ref="P1027:P1090" si="65">E1027/L1027</f>
        <v>71.848571428571432</v>
      </c>
      <c r="Q1027" t="s">
        <v>8311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8311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8311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8311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8311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8311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8311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8311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8311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8311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8311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8311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8311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8311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8311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8312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8312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8312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8312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8312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8312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8312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8312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8312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8312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8312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8312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8312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8312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8312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8312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8312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8312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8312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8312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8312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8312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8312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8312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8312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((E1091/D1091)*100)</f>
        <v>7.8266666666666662</v>
      </c>
      <c r="P1091" s="6">
        <f t="shared" ref="P1091:P1154" si="69">E1091/L1091</f>
        <v>23.959183673469386</v>
      </c>
      <c r="Q1091" t="s">
        <v>8312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8312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8312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8312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8312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8312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8312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8312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8312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8312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8312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8312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8312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8312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8312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8312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8312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8312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8312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8312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8312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8312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8312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8312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8312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8312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8312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8312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8312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8312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8312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8312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8312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8312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8312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8312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8312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8312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8312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8312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8312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8312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8312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8312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8312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8312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8312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8312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8312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8312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8312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8312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8312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8312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8312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((E1155/D1155)*100)</f>
        <v>0.625</v>
      </c>
      <c r="P1155" s="6">
        <f t="shared" ref="P1155:P1218" si="73">E1155/L1155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((E1219/D1219)*100)</f>
        <v>102.60000000000001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8311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8311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8311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8311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8311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8311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8311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8311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8311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8311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8311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8311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8311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8311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8311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8311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8311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8311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8311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8311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8311</v>
      </c>
      <c r="R1246" t="s">
        <v>8310</v>
      </c>
      <c r="S1246" s="10">
        <f t="shared" si="78"/>
        <v>41355.825497685182</v>
      </c>
      <c r="T1246" s="10">
        <f t="shared" si="79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8311</v>
      </c>
      <c r="R1247" t="s">
        <v>8310</v>
      </c>
      <c r="S1247" s="10">
        <f t="shared" si="78"/>
        <v>41774.599930555552</v>
      </c>
      <c r="T1247" s="10">
        <f t="shared" si="79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8311</v>
      </c>
      <c r="R1248" t="s">
        <v>8310</v>
      </c>
      <c r="S1248" s="10">
        <f t="shared" si="78"/>
        <v>40838.043391203704</v>
      </c>
      <c r="T1248" s="10">
        <f t="shared" si="79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8311</v>
      </c>
      <c r="R1249" t="s">
        <v>8310</v>
      </c>
      <c r="S1249" s="10">
        <f t="shared" si="78"/>
        <v>41370.292303240742</v>
      </c>
      <c r="T1249" s="10">
        <f t="shared" si="79"/>
        <v>41400.292303240742</v>
      </c>
    </row>
    <row r="1250" spans="1:20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8311</v>
      </c>
      <c r="R1250" t="s">
        <v>8310</v>
      </c>
      <c r="S1250" s="10">
        <f t="shared" si="78"/>
        <v>41767.656863425924</v>
      </c>
      <c r="T1250" s="10">
        <f t="shared" si="79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8311</v>
      </c>
      <c r="R1251" t="s">
        <v>8310</v>
      </c>
      <c r="S1251" s="10">
        <f t="shared" si="78"/>
        <v>41067.74086805556</v>
      </c>
      <c r="T1251" s="10">
        <f t="shared" si="79"/>
        <v>41097.74086805556</v>
      </c>
    </row>
    <row r="1252" spans="1:20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8311</v>
      </c>
      <c r="R1252" t="s">
        <v>8310</v>
      </c>
      <c r="S1252" s="10">
        <f t="shared" si="78"/>
        <v>41843.64271990741</v>
      </c>
      <c r="T1252" s="10">
        <f t="shared" si="79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8311</v>
      </c>
      <c r="R1253" t="s">
        <v>8310</v>
      </c>
      <c r="S1253" s="10">
        <f t="shared" si="78"/>
        <v>40751.814432870371</v>
      </c>
      <c r="T1253" s="10">
        <f t="shared" si="79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8311</v>
      </c>
      <c r="R1254" t="s">
        <v>8310</v>
      </c>
      <c r="S1254" s="10">
        <f t="shared" si="78"/>
        <v>41543.988067129627</v>
      </c>
      <c r="T1254" s="10">
        <f t="shared" si="79"/>
        <v>41571.988067129627</v>
      </c>
    </row>
    <row r="1255" spans="1:20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8311</v>
      </c>
      <c r="R1255" t="s">
        <v>8310</v>
      </c>
      <c r="S1255" s="10">
        <f t="shared" si="78"/>
        <v>41855.783645833333</v>
      </c>
      <c r="T1255" s="10">
        <f t="shared" si="79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8311</v>
      </c>
      <c r="R1256" t="s">
        <v>8310</v>
      </c>
      <c r="S1256" s="10">
        <f t="shared" si="78"/>
        <v>40487.621365740742</v>
      </c>
      <c r="T1256" s="10">
        <f t="shared" si="79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8311</v>
      </c>
      <c r="R1257" t="s">
        <v>8310</v>
      </c>
      <c r="S1257" s="10">
        <f t="shared" si="78"/>
        <v>41579.845509259263</v>
      </c>
      <c r="T1257" s="10">
        <f t="shared" si="79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8311</v>
      </c>
      <c r="R1258" t="s">
        <v>8310</v>
      </c>
      <c r="S1258" s="10">
        <f t="shared" si="78"/>
        <v>40921.919340277782</v>
      </c>
      <c r="T1258" s="10">
        <f t="shared" si="79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8311</v>
      </c>
      <c r="R1259" t="s">
        <v>8310</v>
      </c>
      <c r="S1259" s="10">
        <f t="shared" si="78"/>
        <v>40587.085532407407</v>
      </c>
      <c r="T1259" s="10">
        <f t="shared" si="79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8311</v>
      </c>
      <c r="R1260" t="s">
        <v>8310</v>
      </c>
      <c r="S1260" s="10">
        <f t="shared" si="78"/>
        <v>41487.611250000002</v>
      </c>
      <c r="T1260" s="10">
        <f t="shared" si="79"/>
        <v>41517.611250000002</v>
      </c>
    </row>
    <row r="1261" spans="1:20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8311</v>
      </c>
      <c r="R1261" t="s">
        <v>8310</v>
      </c>
      <c r="S1261" s="10">
        <f t="shared" si="78"/>
        <v>41766.970648148148</v>
      </c>
      <c r="T1261" s="10">
        <f t="shared" si="79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8311</v>
      </c>
      <c r="R1262" t="s">
        <v>8310</v>
      </c>
      <c r="S1262" s="10">
        <f t="shared" si="78"/>
        <v>41666.842824074076</v>
      </c>
      <c r="T1262" s="10">
        <f t="shared" si="79"/>
        <v>41696.842824074076</v>
      </c>
    </row>
    <row r="1263" spans="1:20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8311</v>
      </c>
      <c r="R1263" t="s">
        <v>8310</v>
      </c>
      <c r="S1263" s="10">
        <f t="shared" si="78"/>
        <v>41638.342905092592</v>
      </c>
      <c r="T1263" s="10">
        <f t="shared" si="79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8311</v>
      </c>
      <c r="R1264" t="s">
        <v>8310</v>
      </c>
      <c r="S1264" s="10">
        <f t="shared" si="78"/>
        <v>41656.762638888889</v>
      </c>
      <c r="T1264" s="10">
        <f t="shared" si="79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8311</v>
      </c>
      <c r="R1265" t="s">
        <v>8310</v>
      </c>
      <c r="S1265" s="10">
        <f t="shared" si="78"/>
        <v>41692.084143518521</v>
      </c>
      <c r="T1265" s="10">
        <f t="shared" si="79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8311</v>
      </c>
      <c r="R1266" t="s">
        <v>8310</v>
      </c>
      <c r="S1266" s="10">
        <f t="shared" si="78"/>
        <v>41547.662997685184</v>
      </c>
      <c r="T1266" s="10">
        <f t="shared" si="79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8311</v>
      </c>
      <c r="R1267" t="s">
        <v>8310</v>
      </c>
      <c r="S1267" s="10">
        <f t="shared" si="78"/>
        <v>40465.655266203699</v>
      </c>
      <c r="T1267" s="10">
        <f t="shared" si="79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8311</v>
      </c>
      <c r="R1268" t="s">
        <v>8310</v>
      </c>
      <c r="S1268" s="10">
        <f t="shared" si="78"/>
        <v>41620.87667824074</v>
      </c>
      <c r="T1268" s="10">
        <f t="shared" si="79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8311</v>
      </c>
      <c r="R1269" t="s">
        <v>8310</v>
      </c>
      <c r="S1269" s="10">
        <f t="shared" si="78"/>
        <v>41449.585162037038</v>
      </c>
      <c r="T1269" s="10">
        <f t="shared" si="79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8311</v>
      </c>
      <c r="R1270" t="s">
        <v>8310</v>
      </c>
      <c r="S1270" s="10">
        <f t="shared" si="78"/>
        <v>41507.845451388886</v>
      </c>
      <c r="T1270" s="10">
        <f t="shared" si="79"/>
        <v>41537.845451388886</v>
      </c>
    </row>
    <row r="1271" spans="1:20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8311</v>
      </c>
      <c r="R1271" t="s">
        <v>8310</v>
      </c>
      <c r="S1271" s="10">
        <f t="shared" si="78"/>
        <v>42445.823055555549</v>
      </c>
      <c r="T1271" s="10">
        <f t="shared" si="79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8311</v>
      </c>
      <c r="R1272" t="s">
        <v>8310</v>
      </c>
      <c r="S1272" s="10">
        <f t="shared" si="78"/>
        <v>40933.856967592597</v>
      </c>
      <c r="T1272" s="10">
        <f t="shared" si="79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8311</v>
      </c>
      <c r="R1273" t="s">
        <v>8310</v>
      </c>
      <c r="S1273" s="10">
        <f t="shared" si="78"/>
        <v>41561.683553240742</v>
      </c>
      <c r="T1273" s="10">
        <f t="shared" si="79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8311</v>
      </c>
      <c r="R1274" t="s">
        <v>8310</v>
      </c>
      <c r="S1274" s="10">
        <f t="shared" si="78"/>
        <v>40274.745127314818</v>
      </c>
      <c r="T1274" s="10">
        <f t="shared" si="79"/>
        <v>40344.166666666664</v>
      </c>
    </row>
    <row r="1275" spans="1:20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8311</v>
      </c>
      <c r="R1275" t="s">
        <v>8310</v>
      </c>
      <c r="S1275" s="10">
        <f t="shared" si="78"/>
        <v>41852.730219907404</v>
      </c>
      <c r="T1275" s="10">
        <f t="shared" si="79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8311</v>
      </c>
      <c r="R1276" t="s">
        <v>8310</v>
      </c>
      <c r="S1276" s="10">
        <f t="shared" si="78"/>
        <v>41116.690104166664</v>
      </c>
      <c r="T1276" s="10">
        <f t="shared" si="79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8311</v>
      </c>
      <c r="R1277" t="s">
        <v>8310</v>
      </c>
      <c r="S1277" s="10">
        <f t="shared" si="78"/>
        <v>41458.867905092593</v>
      </c>
      <c r="T1277" s="10">
        <f t="shared" si="79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8311</v>
      </c>
      <c r="R1278" t="s">
        <v>8310</v>
      </c>
      <c r="S1278" s="10">
        <f t="shared" si="78"/>
        <v>40007.704247685186</v>
      </c>
      <c r="T1278" s="10">
        <f t="shared" si="79"/>
        <v>40057.166666666664</v>
      </c>
    </row>
    <row r="1279" spans="1:20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8311</v>
      </c>
      <c r="R1279" t="s">
        <v>8310</v>
      </c>
      <c r="S1279" s="10">
        <f t="shared" si="78"/>
        <v>41121.561886574076</v>
      </c>
      <c r="T1279" s="10">
        <f t="shared" si="79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8311</v>
      </c>
      <c r="R1280" t="s">
        <v>8310</v>
      </c>
      <c r="S1280" s="10">
        <f t="shared" si="78"/>
        <v>41786.555162037039</v>
      </c>
      <c r="T1280" s="10">
        <f t="shared" si="79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8311</v>
      </c>
      <c r="R1281" t="s">
        <v>8310</v>
      </c>
      <c r="S1281" s="10">
        <f t="shared" si="78"/>
        <v>41682.099189814813</v>
      </c>
      <c r="T1281" s="10">
        <f t="shared" si="79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8311</v>
      </c>
      <c r="R1282" t="s">
        <v>8310</v>
      </c>
      <c r="S1282" s="10">
        <f t="shared" si="78"/>
        <v>40513.757569444446</v>
      </c>
      <c r="T1282" s="10">
        <f t="shared" si="79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((E1283/D1283)*100)</f>
        <v>110.71428571428572</v>
      </c>
      <c r="P1283" s="6">
        <f t="shared" ref="P1283:P1346" si="81">E1283/L1283</f>
        <v>104.72972972972973</v>
      </c>
      <c r="Q1283" t="s">
        <v>8311</v>
      </c>
      <c r="R1283" t="s">
        <v>8310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8311</v>
      </c>
      <c r="R1284" t="s">
        <v>8310</v>
      </c>
      <c r="S1284" s="10">
        <f t="shared" si="82"/>
        <v>41586.475173611114</v>
      </c>
      <c r="T1284" s="10">
        <f t="shared" si="83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8311</v>
      </c>
      <c r="R1285" t="s">
        <v>8310</v>
      </c>
      <c r="S1285" s="10">
        <f t="shared" si="82"/>
        <v>41320.717465277776</v>
      </c>
      <c r="T1285" s="10">
        <f t="shared" si="83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8320</v>
      </c>
      <c r="R1286" t="s">
        <v>8321</v>
      </c>
      <c r="S1286" s="10">
        <f t="shared" si="82"/>
        <v>42712.23474537037</v>
      </c>
      <c r="T1286" s="10">
        <f t="shared" si="83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8320</v>
      </c>
      <c r="R1287" t="s">
        <v>8321</v>
      </c>
      <c r="S1287" s="10">
        <f t="shared" si="82"/>
        <v>42160.583043981482</v>
      </c>
      <c r="T1287" s="10">
        <f t="shared" si="83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8320</v>
      </c>
      <c r="R1288" t="s">
        <v>8321</v>
      </c>
      <c r="S1288" s="10">
        <f t="shared" si="82"/>
        <v>42039.384571759263</v>
      </c>
      <c r="T1288" s="10">
        <f t="shared" si="83"/>
        <v>42052.583333333328</v>
      </c>
    </row>
    <row r="1289" spans="1:20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8320</v>
      </c>
      <c r="R1289" t="s">
        <v>8321</v>
      </c>
      <c r="S1289" s="10">
        <f t="shared" si="82"/>
        <v>42107.621018518519</v>
      </c>
      <c r="T1289" s="10">
        <f t="shared" si="83"/>
        <v>42167.621018518519</v>
      </c>
    </row>
    <row r="1290" spans="1:20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8320</v>
      </c>
      <c r="R1290" t="s">
        <v>8321</v>
      </c>
      <c r="S1290" s="10">
        <f t="shared" si="82"/>
        <v>42561.154664351852</v>
      </c>
      <c r="T1290" s="10">
        <f t="shared" si="83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8320</v>
      </c>
      <c r="R1291" t="s">
        <v>8321</v>
      </c>
      <c r="S1291" s="10">
        <f t="shared" si="82"/>
        <v>42709.134780092587</v>
      </c>
      <c r="T1291" s="10">
        <f t="shared" si="83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8320</v>
      </c>
      <c r="R1292" t="s">
        <v>8321</v>
      </c>
      <c r="S1292" s="10">
        <f t="shared" si="82"/>
        <v>42086.614942129629</v>
      </c>
      <c r="T1292" s="10">
        <f t="shared" si="83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8320</v>
      </c>
      <c r="R1293" t="s">
        <v>8321</v>
      </c>
      <c r="S1293" s="10">
        <f t="shared" si="82"/>
        <v>42064.652673611112</v>
      </c>
      <c r="T1293" s="10">
        <f t="shared" si="83"/>
        <v>42101.291666666672</v>
      </c>
    </row>
    <row r="1294" spans="1:20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8320</v>
      </c>
      <c r="R1294" t="s">
        <v>8321</v>
      </c>
      <c r="S1294" s="10">
        <f t="shared" si="82"/>
        <v>42256.764212962968</v>
      </c>
      <c r="T1294" s="10">
        <f t="shared" si="83"/>
        <v>42283.957638888889</v>
      </c>
    </row>
    <row r="1295" spans="1:20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8320</v>
      </c>
      <c r="R1295" t="s">
        <v>8321</v>
      </c>
      <c r="S1295" s="10">
        <f t="shared" si="82"/>
        <v>42292.701053240744</v>
      </c>
      <c r="T1295" s="10">
        <f t="shared" si="83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8320</v>
      </c>
      <c r="R1296" t="s">
        <v>8321</v>
      </c>
      <c r="S1296" s="10">
        <f t="shared" si="82"/>
        <v>42278.453668981485</v>
      </c>
      <c r="T1296" s="10">
        <f t="shared" si="83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8320</v>
      </c>
      <c r="R1297" t="s">
        <v>8321</v>
      </c>
      <c r="S1297" s="10">
        <f t="shared" si="82"/>
        <v>42184.572881944448</v>
      </c>
      <c r="T1297" s="10">
        <f t="shared" si="83"/>
        <v>42214.708333333328</v>
      </c>
    </row>
    <row r="1298" spans="1:20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8320</v>
      </c>
      <c r="R1298" t="s">
        <v>8321</v>
      </c>
      <c r="S1298" s="10">
        <f t="shared" si="82"/>
        <v>42423.050613425927</v>
      </c>
      <c r="T1298" s="10">
        <f t="shared" si="83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8320</v>
      </c>
      <c r="R1299" t="s">
        <v>8321</v>
      </c>
      <c r="S1299" s="10">
        <f t="shared" si="82"/>
        <v>42461.747199074074</v>
      </c>
      <c r="T1299" s="10">
        <f t="shared" si="83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8320</v>
      </c>
      <c r="R1300" t="s">
        <v>8321</v>
      </c>
      <c r="S1300" s="10">
        <f t="shared" si="82"/>
        <v>42458.680925925932</v>
      </c>
      <c r="T1300" s="10">
        <f t="shared" si="83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8320</v>
      </c>
      <c r="R1301" t="s">
        <v>8321</v>
      </c>
      <c r="S1301" s="10">
        <f t="shared" si="82"/>
        <v>42169.814340277779</v>
      </c>
      <c r="T1301" s="10">
        <f t="shared" si="83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8320</v>
      </c>
      <c r="R1302" t="s">
        <v>8321</v>
      </c>
      <c r="S1302" s="10">
        <f t="shared" si="82"/>
        <v>42483.675208333334</v>
      </c>
      <c r="T1302" s="10">
        <f t="shared" si="83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8320</v>
      </c>
      <c r="R1303" t="s">
        <v>8321</v>
      </c>
      <c r="S1303" s="10">
        <f t="shared" si="82"/>
        <v>42195.749745370369</v>
      </c>
      <c r="T1303" s="10">
        <f t="shared" si="83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8320</v>
      </c>
      <c r="R1304" t="s">
        <v>8321</v>
      </c>
      <c r="S1304" s="10">
        <f t="shared" si="82"/>
        <v>42675.057997685188</v>
      </c>
      <c r="T1304" s="10">
        <f t="shared" si="83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8320</v>
      </c>
      <c r="R1305" t="s">
        <v>8321</v>
      </c>
      <c r="S1305" s="10">
        <f t="shared" si="82"/>
        <v>42566.441203703704</v>
      </c>
      <c r="T1305" s="10">
        <f t="shared" si="83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8322</v>
      </c>
      <c r="R1306" t="s">
        <v>8324</v>
      </c>
      <c r="S1306" s="10">
        <f t="shared" si="82"/>
        <v>42747.194502314815</v>
      </c>
      <c r="T1306" s="10">
        <f t="shared" si="83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8322</v>
      </c>
      <c r="R1307" t="s">
        <v>8324</v>
      </c>
      <c r="S1307" s="10">
        <f t="shared" si="82"/>
        <v>42543.665601851855</v>
      </c>
      <c r="T1307" s="10">
        <f t="shared" si="83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8322</v>
      </c>
      <c r="R1308" t="s">
        <v>8324</v>
      </c>
      <c r="S1308" s="10">
        <f t="shared" si="82"/>
        <v>41947.457569444443</v>
      </c>
      <c r="T1308" s="10">
        <f t="shared" si="83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8322</v>
      </c>
      <c r="R1309" t="s">
        <v>8324</v>
      </c>
      <c r="S1309" s="10">
        <f t="shared" si="82"/>
        <v>42387.503229166665</v>
      </c>
      <c r="T1309" s="10">
        <f t="shared" si="83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8322</v>
      </c>
      <c r="R1310" t="s">
        <v>8324</v>
      </c>
      <c r="S1310" s="10">
        <f t="shared" si="82"/>
        <v>42611.613564814819</v>
      </c>
      <c r="T1310" s="10">
        <f t="shared" si="83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8322</v>
      </c>
      <c r="R1311" t="s">
        <v>8324</v>
      </c>
      <c r="S1311" s="10">
        <f t="shared" si="82"/>
        <v>42257.882731481484</v>
      </c>
      <c r="T1311" s="10">
        <f t="shared" si="83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8322</v>
      </c>
      <c r="R1312" t="s">
        <v>8324</v>
      </c>
      <c r="S1312" s="10">
        <f t="shared" si="82"/>
        <v>42556.667245370365</v>
      </c>
      <c r="T1312" s="10">
        <f t="shared" si="83"/>
        <v>42601.667245370365</v>
      </c>
    </row>
    <row r="1313" spans="1:20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8322</v>
      </c>
      <c r="R1313" t="s">
        <v>8324</v>
      </c>
      <c r="S1313" s="10">
        <f t="shared" si="82"/>
        <v>42669.802303240736</v>
      </c>
      <c r="T1313" s="10">
        <f t="shared" si="83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8322</v>
      </c>
      <c r="R1314" t="s">
        <v>8324</v>
      </c>
      <c r="S1314" s="10">
        <f t="shared" si="82"/>
        <v>42082.702800925923</v>
      </c>
      <c r="T1314" s="10">
        <f t="shared" si="83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8322</v>
      </c>
      <c r="R1315" t="s">
        <v>8324</v>
      </c>
      <c r="S1315" s="10">
        <f t="shared" si="82"/>
        <v>42402.709652777776</v>
      </c>
      <c r="T1315" s="10">
        <f t="shared" si="83"/>
        <v>42432.709652777776</v>
      </c>
    </row>
    <row r="1316" spans="1:20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8322</v>
      </c>
      <c r="R1316" t="s">
        <v>8324</v>
      </c>
      <c r="S1316" s="10">
        <f t="shared" si="82"/>
        <v>42604.669675925921</v>
      </c>
      <c r="T1316" s="10">
        <f t="shared" si="83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8322</v>
      </c>
      <c r="R1317" t="s">
        <v>8324</v>
      </c>
      <c r="S1317" s="10">
        <f t="shared" si="82"/>
        <v>42278.498240740737</v>
      </c>
      <c r="T1317" s="10">
        <f t="shared" si="83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8322</v>
      </c>
      <c r="R1318" t="s">
        <v>8324</v>
      </c>
      <c r="S1318" s="10">
        <f t="shared" si="82"/>
        <v>42393.961909722217</v>
      </c>
      <c r="T1318" s="10">
        <f t="shared" si="83"/>
        <v>42428.961909722217</v>
      </c>
    </row>
    <row r="1319" spans="1:20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8322</v>
      </c>
      <c r="R1319" t="s">
        <v>8324</v>
      </c>
      <c r="S1319" s="10">
        <f t="shared" si="82"/>
        <v>42520.235486111109</v>
      </c>
      <c r="T1319" s="10">
        <f t="shared" si="83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8322</v>
      </c>
      <c r="R1320" t="s">
        <v>8324</v>
      </c>
      <c r="S1320" s="10">
        <f t="shared" si="82"/>
        <v>41985.043657407412</v>
      </c>
      <c r="T1320" s="10">
        <f t="shared" si="83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8322</v>
      </c>
      <c r="R1321" t="s">
        <v>8324</v>
      </c>
      <c r="S1321" s="10">
        <f t="shared" si="82"/>
        <v>41816.812094907407</v>
      </c>
      <c r="T1321" s="10">
        <f t="shared" si="83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8322</v>
      </c>
      <c r="R1322" t="s">
        <v>8324</v>
      </c>
      <c r="S1322" s="10">
        <f t="shared" si="82"/>
        <v>42705.690347222218</v>
      </c>
      <c r="T1322" s="10">
        <f t="shared" si="83"/>
        <v>42734.958333333328</v>
      </c>
    </row>
    <row r="1323" spans="1:20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8322</v>
      </c>
      <c r="R1323" t="s">
        <v>8324</v>
      </c>
      <c r="S1323" s="10">
        <f t="shared" si="82"/>
        <v>42697.74927083333</v>
      </c>
      <c r="T1323" s="10">
        <f t="shared" si="83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8322</v>
      </c>
      <c r="R1324" t="s">
        <v>8324</v>
      </c>
      <c r="S1324" s="10">
        <f t="shared" si="82"/>
        <v>42115.656539351854</v>
      </c>
      <c r="T1324" s="10">
        <f t="shared" si="83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8322</v>
      </c>
      <c r="R1325" t="s">
        <v>8324</v>
      </c>
      <c r="S1325" s="10">
        <f t="shared" si="82"/>
        <v>42451.698449074072</v>
      </c>
      <c r="T1325" s="10">
        <f t="shared" si="83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8322</v>
      </c>
      <c r="R1326" t="s">
        <v>8324</v>
      </c>
      <c r="S1326" s="10">
        <f t="shared" si="82"/>
        <v>42626.633703703701</v>
      </c>
      <c r="T1326" s="10">
        <f t="shared" si="83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8322</v>
      </c>
      <c r="R1327" t="s">
        <v>8324</v>
      </c>
      <c r="S1327" s="10">
        <f t="shared" si="82"/>
        <v>42704.086053240739</v>
      </c>
      <c r="T1327" s="10">
        <f t="shared" si="83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8322</v>
      </c>
      <c r="R1328" t="s">
        <v>8324</v>
      </c>
      <c r="S1328" s="10">
        <f t="shared" si="82"/>
        <v>41974.791990740734</v>
      </c>
      <c r="T1328" s="10">
        <f t="shared" si="83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8322</v>
      </c>
      <c r="R1329" t="s">
        <v>8324</v>
      </c>
      <c r="S1329" s="10">
        <f t="shared" si="82"/>
        <v>42123.678645833337</v>
      </c>
      <c r="T1329" s="10">
        <f t="shared" si="83"/>
        <v>42153.678645833337</v>
      </c>
    </row>
    <row r="1330" spans="1:20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8322</v>
      </c>
      <c r="R1330" t="s">
        <v>8324</v>
      </c>
      <c r="S1330" s="10">
        <f t="shared" si="82"/>
        <v>42612.642754629633</v>
      </c>
      <c r="T1330" s="10">
        <f t="shared" si="83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8322</v>
      </c>
      <c r="R1331" t="s">
        <v>8324</v>
      </c>
      <c r="S1331" s="10">
        <f t="shared" si="82"/>
        <v>41935.221585648149</v>
      </c>
      <c r="T1331" s="10">
        <f t="shared" si="83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8322</v>
      </c>
      <c r="R1332" t="s">
        <v>8324</v>
      </c>
      <c r="S1332" s="10">
        <f t="shared" si="82"/>
        <v>42522.276724537034</v>
      </c>
      <c r="T1332" s="10">
        <f t="shared" si="83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8322</v>
      </c>
      <c r="R1333" t="s">
        <v>8324</v>
      </c>
      <c r="S1333" s="10">
        <f t="shared" si="82"/>
        <v>42569.50409722222</v>
      </c>
      <c r="T1333" s="10">
        <f t="shared" si="83"/>
        <v>42599.50409722222</v>
      </c>
    </row>
    <row r="1334" spans="1:20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8322</v>
      </c>
      <c r="R1334" t="s">
        <v>8324</v>
      </c>
      <c r="S1334" s="10">
        <f t="shared" si="82"/>
        <v>42732.060277777782</v>
      </c>
      <c r="T1334" s="10">
        <f t="shared" si="83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8322</v>
      </c>
      <c r="R1335" t="s">
        <v>8324</v>
      </c>
      <c r="S1335" s="10">
        <f t="shared" si="82"/>
        <v>41806.106770833336</v>
      </c>
      <c r="T1335" s="10">
        <f t="shared" si="83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8322</v>
      </c>
      <c r="R1336" t="s">
        <v>8324</v>
      </c>
      <c r="S1336" s="10">
        <f t="shared" si="82"/>
        <v>42410.774155092593</v>
      </c>
      <c r="T1336" s="10">
        <f t="shared" si="83"/>
        <v>42440.774155092593</v>
      </c>
    </row>
    <row r="1337" spans="1:20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8322</v>
      </c>
      <c r="R1337" t="s">
        <v>8324</v>
      </c>
      <c r="S1337" s="10">
        <f t="shared" si="82"/>
        <v>42313.936365740738</v>
      </c>
      <c r="T1337" s="10">
        <f t="shared" si="83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8322</v>
      </c>
      <c r="R1338" t="s">
        <v>8324</v>
      </c>
      <c r="S1338" s="10">
        <f t="shared" si="82"/>
        <v>41955.863750000004</v>
      </c>
      <c r="T1338" s="10">
        <f t="shared" si="83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8322</v>
      </c>
      <c r="R1339" t="s">
        <v>8324</v>
      </c>
      <c r="S1339" s="10">
        <f t="shared" si="82"/>
        <v>42767.577303240745</v>
      </c>
      <c r="T1339" s="10">
        <f t="shared" si="83"/>
        <v>42797.577303240745</v>
      </c>
    </row>
    <row r="1340" spans="1:20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8322</v>
      </c>
      <c r="R1340" t="s">
        <v>8324</v>
      </c>
      <c r="S1340" s="10">
        <f t="shared" si="82"/>
        <v>42188.803622685184</v>
      </c>
      <c r="T1340" s="10">
        <f t="shared" si="83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8322</v>
      </c>
      <c r="R1341" t="s">
        <v>8324</v>
      </c>
      <c r="S1341" s="10">
        <f t="shared" si="82"/>
        <v>41936.647164351853</v>
      </c>
      <c r="T1341" s="10">
        <f t="shared" si="83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8322</v>
      </c>
      <c r="R1342" t="s">
        <v>8324</v>
      </c>
      <c r="S1342" s="10">
        <f t="shared" si="82"/>
        <v>41836.595520833333</v>
      </c>
      <c r="T1342" s="10">
        <f t="shared" si="83"/>
        <v>41866.595520833333</v>
      </c>
    </row>
    <row r="1343" spans="1:20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8322</v>
      </c>
      <c r="R1343" t="s">
        <v>8324</v>
      </c>
      <c r="S1343" s="10">
        <f t="shared" si="82"/>
        <v>42612.624039351853</v>
      </c>
      <c r="T1343" s="10">
        <f t="shared" si="83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8322</v>
      </c>
      <c r="R1344" t="s">
        <v>8324</v>
      </c>
      <c r="S1344" s="10">
        <f t="shared" si="82"/>
        <v>42172.816423611104</v>
      </c>
      <c r="T1344" s="10">
        <f t="shared" si="83"/>
        <v>42202.816423611104</v>
      </c>
    </row>
    <row r="1345" spans="1:20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8322</v>
      </c>
      <c r="R1345" t="s">
        <v>8324</v>
      </c>
      <c r="S1345" s="10">
        <f t="shared" si="82"/>
        <v>42542.526423611111</v>
      </c>
      <c r="T1345" s="10">
        <f t="shared" si="83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8325</v>
      </c>
      <c r="R1346" t="s">
        <v>8326</v>
      </c>
      <c r="S1346" s="10">
        <f t="shared" si="82"/>
        <v>42522.789803240739</v>
      </c>
      <c r="T1346" s="10">
        <f t="shared" si="83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((E1347/D1347)*100)</f>
        <v>125</v>
      </c>
      <c r="P1347" s="6">
        <f t="shared" ref="P1347:P1410" si="85">E1347/L1347</f>
        <v>53.571428571428569</v>
      </c>
      <c r="Q1347" t="s">
        <v>8325</v>
      </c>
      <c r="R1347" t="s">
        <v>8326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8325</v>
      </c>
      <c r="R1348" t="s">
        <v>8326</v>
      </c>
      <c r="S1348" s="10">
        <f t="shared" si="86"/>
        <v>41422.075821759259</v>
      </c>
      <c r="T1348" s="10">
        <f t="shared" si="87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8325</v>
      </c>
      <c r="R1349" t="s">
        <v>8326</v>
      </c>
      <c r="S1349" s="10">
        <f t="shared" si="86"/>
        <v>42040.638020833328</v>
      </c>
      <c r="T1349" s="10">
        <f t="shared" si="87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8325</v>
      </c>
      <c r="R1350" t="s">
        <v>8326</v>
      </c>
      <c r="S1350" s="10">
        <f t="shared" si="86"/>
        <v>41963.506168981476</v>
      </c>
      <c r="T1350" s="10">
        <f t="shared" si="87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8325</v>
      </c>
      <c r="R1351" t="s">
        <v>8326</v>
      </c>
      <c r="S1351" s="10">
        <f t="shared" si="86"/>
        <v>42317.33258101852</v>
      </c>
      <c r="T1351" s="10">
        <f t="shared" si="87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8325</v>
      </c>
      <c r="R1352" t="s">
        <v>8326</v>
      </c>
      <c r="S1352" s="10">
        <f t="shared" si="86"/>
        <v>42334.013124999998</v>
      </c>
      <c r="T1352" s="10">
        <f t="shared" si="87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8325</v>
      </c>
      <c r="R1353" t="s">
        <v>8326</v>
      </c>
      <c r="S1353" s="10">
        <f t="shared" si="86"/>
        <v>42382.74009259259</v>
      </c>
      <c r="T1353" s="10">
        <f t="shared" si="87"/>
        <v>42412.74009259259</v>
      </c>
    </row>
    <row r="1354" spans="1:20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8325</v>
      </c>
      <c r="R1354" t="s">
        <v>8326</v>
      </c>
      <c r="S1354" s="10">
        <f t="shared" si="86"/>
        <v>42200.578310185185</v>
      </c>
      <c r="T1354" s="10">
        <f t="shared" si="87"/>
        <v>42252.165972222225</v>
      </c>
    </row>
    <row r="1355" spans="1:20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8325</v>
      </c>
      <c r="R1355" t="s">
        <v>8326</v>
      </c>
      <c r="S1355" s="10">
        <f t="shared" si="86"/>
        <v>41309.11791666667</v>
      </c>
      <c r="T1355" s="10">
        <f t="shared" si="87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8325</v>
      </c>
      <c r="R1356" t="s">
        <v>8326</v>
      </c>
      <c r="S1356" s="10">
        <f t="shared" si="86"/>
        <v>42502.807627314818</v>
      </c>
      <c r="T1356" s="10">
        <f t="shared" si="87"/>
        <v>42532.807627314818</v>
      </c>
    </row>
    <row r="1357" spans="1:20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8325</v>
      </c>
      <c r="R1357" t="s">
        <v>8326</v>
      </c>
      <c r="S1357" s="10">
        <f t="shared" si="86"/>
        <v>41213.254687499997</v>
      </c>
      <c r="T1357" s="10">
        <f t="shared" si="87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8325</v>
      </c>
      <c r="R1358" t="s">
        <v>8326</v>
      </c>
      <c r="S1358" s="10">
        <f t="shared" si="86"/>
        <v>41430.038888888892</v>
      </c>
      <c r="T1358" s="10">
        <f t="shared" si="87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8325</v>
      </c>
      <c r="R1359" t="s">
        <v>8326</v>
      </c>
      <c r="S1359" s="10">
        <f t="shared" si="86"/>
        <v>41304.962233796294</v>
      </c>
      <c r="T1359" s="10">
        <f t="shared" si="87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8325</v>
      </c>
      <c r="R1360" t="s">
        <v>8326</v>
      </c>
      <c r="S1360" s="10">
        <f t="shared" si="86"/>
        <v>40689.570868055554</v>
      </c>
      <c r="T1360" s="10">
        <f t="shared" si="87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8325</v>
      </c>
      <c r="R1361" t="s">
        <v>8326</v>
      </c>
      <c r="S1361" s="10">
        <f t="shared" si="86"/>
        <v>40668.814699074072</v>
      </c>
      <c r="T1361" s="10">
        <f t="shared" si="87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8325</v>
      </c>
      <c r="R1362" t="s">
        <v>8326</v>
      </c>
      <c r="S1362" s="10">
        <f t="shared" si="86"/>
        <v>41095.900694444441</v>
      </c>
      <c r="T1362" s="10">
        <f t="shared" si="87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8325</v>
      </c>
      <c r="R1363" t="s">
        <v>8326</v>
      </c>
      <c r="S1363" s="10">
        <f t="shared" si="86"/>
        <v>41781.717268518521</v>
      </c>
      <c r="T1363" s="10">
        <f t="shared" si="87"/>
        <v>41811.717268518521</v>
      </c>
    </row>
    <row r="1364" spans="1:20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8325</v>
      </c>
      <c r="R1364" t="s">
        <v>8326</v>
      </c>
      <c r="S1364" s="10">
        <f t="shared" si="86"/>
        <v>41464.934386574074</v>
      </c>
      <c r="T1364" s="10">
        <f t="shared" si="87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8325</v>
      </c>
      <c r="R1365" t="s">
        <v>8326</v>
      </c>
      <c r="S1365" s="10">
        <f t="shared" si="86"/>
        <v>42396.8440625</v>
      </c>
      <c r="T1365" s="10">
        <f t="shared" si="87"/>
        <v>42415.332638888889</v>
      </c>
    </row>
    <row r="1366" spans="1:20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8311</v>
      </c>
      <c r="R1366" t="s">
        <v>8310</v>
      </c>
      <c r="S1366" s="10">
        <f t="shared" si="86"/>
        <v>41951.695671296293</v>
      </c>
      <c r="T1366" s="10">
        <f t="shared" si="87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8311</v>
      </c>
      <c r="R1367" t="s">
        <v>8310</v>
      </c>
      <c r="S1367" s="10">
        <f t="shared" si="86"/>
        <v>42049.733240740738</v>
      </c>
      <c r="T1367" s="10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8311</v>
      </c>
      <c r="R1368" t="s">
        <v>8310</v>
      </c>
      <c r="S1368" s="10">
        <f t="shared" si="86"/>
        <v>41924.996099537035</v>
      </c>
      <c r="T1368" s="10">
        <f t="shared" si="87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8311</v>
      </c>
      <c r="R1369" t="s">
        <v>8310</v>
      </c>
      <c r="S1369" s="10">
        <f t="shared" si="86"/>
        <v>42292.002893518518</v>
      </c>
      <c r="T1369" s="10">
        <f t="shared" si="87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8311</v>
      </c>
      <c r="R1370" t="s">
        <v>8310</v>
      </c>
      <c r="S1370" s="10">
        <f t="shared" si="86"/>
        <v>42146.190902777773</v>
      </c>
      <c r="T1370" s="10">
        <f t="shared" si="87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8311</v>
      </c>
      <c r="R1371" t="s">
        <v>8310</v>
      </c>
      <c r="S1371" s="10">
        <f t="shared" si="86"/>
        <v>41710.594282407408</v>
      </c>
      <c r="T1371" s="10">
        <f t="shared" si="87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8311</v>
      </c>
      <c r="R1372" t="s">
        <v>8310</v>
      </c>
      <c r="S1372" s="10">
        <f t="shared" si="86"/>
        <v>41548.00335648148</v>
      </c>
      <c r="T1372" s="10">
        <f t="shared" si="87"/>
        <v>41563.00335648148</v>
      </c>
    </row>
    <row r="1373" spans="1:20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8311</v>
      </c>
      <c r="R1373" t="s">
        <v>8310</v>
      </c>
      <c r="S1373" s="10">
        <f t="shared" si="86"/>
        <v>42101.758587962962</v>
      </c>
      <c r="T1373" s="10">
        <f t="shared" si="87"/>
        <v>42131.758587962962</v>
      </c>
    </row>
    <row r="1374" spans="1:20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8311</v>
      </c>
      <c r="R1374" t="s">
        <v>8310</v>
      </c>
      <c r="S1374" s="10">
        <f t="shared" si="86"/>
        <v>41072.739953703705</v>
      </c>
      <c r="T1374" s="10">
        <f t="shared" si="87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8311</v>
      </c>
      <c r="R1375" t="s">
        <v>8310</v>
      </c>
      <c r="S1375" s="10">
        <f t="shared" si="86"/>
        <v>42704.95177083333</v>
      </c>
      <c r="T1375" s="10">
        <f t="shared" si="87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8311</v>
      </c>
      <c r="R1376" t="s">
        <v>8310</v>
      </c>
      <c r="S1376" s="10">
        <f t="shared" si="86"/>
        <v>42424.161898148144</v>
      </c>
      <c r="T1376" s="10">
        <f t="shared" si="87"/>
        <v>42454.12023148148</v>
      </c>
    </row>
    <row r="1377" spans="1:20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8311</v>
      </c>
      <c r="R1377" t="s">
        <v>8310</v>
      </c>
      <c r="S1377" s="10">
        <f t="shared" si="86"/>
        <v>42720.066192129627</v>
      </c>
      <c r="T1377" s="10">
        <f t="shared" si="87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8311</v>
      </c>
      <c r="R1378" t="s">
        <v>8310</v>
      </c>
      <c r="S1378" s="10">
        <f t="shared" si="86"/>
        <v>42677.669050925921</v>
      </c>
      <c r="T1378" s="10">
        <f t="shared" si="87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8311</v>
      </c>
      <c r="R1379" t="s">
        <v>8310</v>
      </c>
      <c r="S1379" s="10">
        <f t="shared" si="86"/>
        <v>42747.219560185185</v>
      </c>
      <c r="T1379" s="10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8311</v>
      </c>
      <c r="R1380" t="s">
        <v>8310</v>
      </c>
      <c r="S1380" s="10">
        <f t="shared" si="86"/>
        <v>42568.759374999994</v>
      </c>
      <c r="T1380" s="10">
        <f t="shared" si="87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8311</v>
      </c>
      <c r="R1381" t="s">
        <v>8310</v>
      </c>
      <c r="S1381" s="10">
        <f t="shared" si="86"/>
        <v>42130.491620370376</v>
      </c>
      <c r="T1381" s="10">
        <f t="shared" si="87"/>
        <v>42160.491620370376</v>
      </c>
    </row>
    <row r="1382" spans="1:20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8311</v>
      </c>
      <c r="R1382" t="s">
        <v>8310</v>
      </c>
      <c r="S1382" s="10">
        <f t="shared" si="86"/>
        <v>42141.762800925921</v>
      </c>
      <c r="T1382" s="10">
        <f t="shared" si="87"/>
        <v>42164.083333333328</v>
      </c>
    </row>
    <row r="1383" spans="1:20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8311</v>
      </c>
      <c r="R1383" t="s">
        <v>8310</v>
      </c>
      <c r="S1383" s="10">
        <f t="shared" si="86"/>
        <v>42703.214409722219</v>
      </c>
      <c r="T1383" s="10">
        <f t="shared" si="87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8311</v>
      </c>
      <c r="R1384" t="s">
        <v>8310</v>
      </c>
      <c r="S1384" s="10">
        <f t="shared" si="86"/>
        <v>41370.800185185188</v>
      </c>
      <c r="T1384" s="10">
        <f t="shared" si="87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8311</v>
      </c>
      <c r="R1385" t="s">
        <v>8310</v>
      </c>
      <c r="S1385" s="10">
        <f t="shared" si="86"/>
        <v>42707.074976851851</v>
      </c>
      <c r="T1385" s="10">
        <f t="shared" si="87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8311</v>
      </c>
      <c r="R1386" t="s">
        <v>8310</v>
      </c>
      <c r="S1386" s="10">
        <f t="shared" si="86"/>
        <v>42160.735208333332</v>
      </c>
      <c r="T1386" s="10">
        <f t="shared" si="87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8311</v>
      </c>
      <c r="R1387" t="s">
        <v>8310</v>
      </c>
      <c r="S1387" s="10">
        <f t="shared" si="86"/>
        <v>42433.688900462963</v>
      </c>
      <c r="T1387" s="10">
        <f t="shared" si="87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8311</v>
      </c>
      <c r="R1388" t="s">
        <v>8310</v>
      </c>
      <c r="S1388" s="10">
        <f t="shared" si="86"/>
        <v>42184.646863425922</v>
      </c>
      <c r="T1388" s="10">
        <f t="shared" si="87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8311</v>
      </c>
      <c r="R1389" t="s">
        <v>8310</v>
      </c>
      <c r="S1389" s="10">
        <f t="shared" si="86"/>
        <v>42126.92123842593</v>
      </c>
      <c r="T1389" s="10">
        <f t="shared" si="87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8311</v>
      </c>
      <c r="R1390" t="s">
        <v>8310</v>
      </c>
      <c r="S1390" s="10">
        <f t="shared" si="86"/>
        <v>42634.614780092597</v>
      </c>
      <c r="T1390" s="10">
        <f t="shared" si="87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8311</v>
      </c>
      <c r="R1391" t="s">
        <v>8310</v>
      </c>
      <c r="S1391" s="10">
        <f t="shared" si="86"/>
        <v>42565.480983796297</v>
      </c>
      <c r="T1391" s="10">
        <f t="shared" si="87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8311</v>
      </c>
      <c r="R1392" t="s">
        <v>8310</v>
      </c>
      <c r="S1392" s="10">
        <f t="shared" si="86"/>
        <v>42087.803310185183</v>
      </c>
      <c r="T1392" s="10">
        <f t="shared" si="87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8311</v>
      </c>
      <c r="R1393" t="s">
        <v>8310</v>
      </c>
      <c r="S1393" s="10">
        <f t="shared" si="86"/>
        <v>42193.650671296295</v>
      </c>
      <c r="T1393" s="10">
        <f t="shared" si="87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8311</v>
      </c>
      <c r="R1394" t="s">
        <v>8310</v>
      </c>
      <c r="S1394" s="10">
        <f t="shared" si="86"/>
        <v>42401.154930555553</v>
      </c>
      <c r="T1394" s="10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8311</v>
      </c>
      <c r="R1395" t="s">
        <v>8310</v>
      </c>
      <c r="S1395" s="10">
        <f t="shared" si="86"/>
        <v>42553.681979166664</v>
      </c>
      <c r="T1395" s="10">
        <f t="shared" si="87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8311</v>
      </c>
      <c r="R1396" t="s">
        <v>8310</v>
      </c>
      <c r="S1396" s="10">
        <f t="shared" si="86"/>
        <v>42752.144976851851</v>
      </c>
      <c r="T1396" s="10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8311</v>
      </c>
      <c r="R1397" t="s">
        <v>8310</v>
      </c>
      <c r="S1397" s="10">
        <f t="shared" si="86"/>
        <v>42719.90834490741</v>
      </c>
      <c r="T1397" s="10">
        <f t="shared" si="87"/>
        <v>42749.90834490741</v>
      </c>
    </row>
    <row r="1398" spans="1:20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8311</v>
      </c>
      <c r="R1398" t="s">
        <v>8310</v>
      </c>
      <c r="S1398" s="10">
        <f t="shared" si="86"/>
        <v>42018.99863425926</v>
      </c>
      <c r="T1398" s="10">
        <f t="shared" si="87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8311</v>
      </c>
      <c r="R1399" t="s">
        <v>8310</v>
      </c>
      <c r="S1399" s="10">
        <f t="shared" si="86"/>
        <v>42640.917939814812</v>
      </c>
      <c r="T1399" s="10">
        <f t="shared" si="87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8311</v>
      </c>
      <c r="R1400" t="s">
        <v>8310</v>
      </c>
      <c r="S1400" s="10">
        <f t="shared" si="86"/>
        <v>42526.874236111107</v>
      </c>
      <c r="T1400" s="10">
        <f t="shared" si="87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8311</v>
      </c>
      <c r="R1401" t="s">
        <v>8310</v>
      </c>
      <c r="S1401" s="10">
        <f t="shared" si="86"/>
        <v>41889.004317129627</v>
      </c>
      <c r="T1401" s="10">
        <f t="shared" si="87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8311</v>
      </c>
      <c r="R1402" t="s">
        <v>8310</v>
      </c>
      <c r="S1402" s="10">
        <f t="shared" si="86"/>
        <v>42498.341122685189</v>
      </c>
      <c r="T1402" s="10">
        <f t="shared" si="87"/>
        <v>42533.229166666672</v>
      </c>
    </row>
    <row r="1403" spans="1:20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8311</v>
      </c>
      <c r="R1403" t="s">
        <v>8310</v>
      </c>
      <c r="S1403" s="10">
        <f t="shared" si="86"/>
        <v>41399.99622685185</v>
      </c>
      <c r="T1403" s="10">
        <f t="shared" si="87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8311</v>
      </c>
      <c r="R1404" t="s">
        <v>8310</v>
      </c>
      <c r="S1404" s="10">
        <f t="shared" si="86"/>
        <v>42065.053368055553</v>
      </c>
      <c r="T1404" s="10">
        <f t="shared" si="87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8311</v>
      </c>
      <c r="R1405" t="s">
        <v>8310</v>
      </c>
      <c r="S1405" s="10">
        <f t="shared" si="86"/>
        <v>41451.062905092593</v>
      </c>
      <c r="T1405" s="10">
        <f t="shared" si="87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8325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8325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8325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8325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8325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((E1411/D1411)*100)</f>
        <v>0</v>
      </c>
      <c r="P1411" s="6" t="e">
        <f t="shared" ref="P1411:P1474" si="89">E1411/L1411</f>
        <v>#DIV/0!</v>
      </c>
      <c r="Q1411" t="s">
        <v>8325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8325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8325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8325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8325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8325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8325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8325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8325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8325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8325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8325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8325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8325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8325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8325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8325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8325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8325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8325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8325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8325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8325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8325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8325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8325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8325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8325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8325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8325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8325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8325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8325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8325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8325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8325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8325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8325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8325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8325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8325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8325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8325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8325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8325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8325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8325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8325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8325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8325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8325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8325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8325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8325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8325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8325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8325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8325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8325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8325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8325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8325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8325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8325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((E1475/D1475)*100)</f>
        <v>120.51600000000001</v>
      </c>
      <c r="P1475" s="6">
        <f t="shared" ref="P1475:P1538" si="93">E1475/L1475</f>
        <v>38.462553191489363</v>
      </c>
      <c r="Q1475" t="s">
        <v>8325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8325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8325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8325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8325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8325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8325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8325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8325</v>
      </c>
      <c r="R1483" t="s">
        <v>8309</v>
      </c>
      <c r="S1483" s="10">
        <f t="shared" si="94"/>
        <v>41550.922974537039</v>
      </c>
      <c r="T1483" s="10">
        <f t="shared" si="95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8325</v>
      </c>
      <c r="R1484" t="s">
        <v>8309</v>
      </c>
      <c r="S1484" s="10">
        <f t="shared" si="94"/>
        <v>41136.85805555556</v>
      </c>
      <c r="T1484" s="10">
        <f t="shared" si="95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8325</v>
      </c>
      <c r="R1485" t="s">
        <v>8309</v>
      </c>
      <c r="S1485" s="10">
        <f t="shared" si="94"/>
        <v>42548.192997685182</v>
      </c>
      <c r="T1485" s="10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8325</v>
      </c>
      <c r="R1486" t="s">
        <v>8309</v>
      </c>
      <c r="S1486" s="10">
        <f t="shared" si="94"/>
        <v>41053.200960648144</v>
      </c>
      <c r="T1486" s="10">
        <f t="shared" si="95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8325</v>
      </c>
      <c r="R1487" t="s">
        <v>8309</v>
      </c>
      <c r="S1487" s="10">
        <f t="shared" si="94"/>
        <v>42130.795983796299</v>
      </c>
      <c r="T1487" s="10">
        <f t="shared" si="95"/>
        <v>42175.795983796299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8325</v>
      </c>
      <c r="R1488" t="s">
        <v>8309</v>
      </c>
      <c r="S1488" s="10">
        <f t="shared" si="94"/>
        <v>42032.168530092589</v>
      </c>
      <c r="T1488" s="10">
        <f t="shared" si="95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8325</v>
      </c>
      <c r="R1489" t="s">
        <v>8309</v>
      </c>
      <c r="S1489" s="10">
        <f t="shared" si="94"/>
        <v>42554.917488425926</v>
      </c>
      <c r="T1489" s="10">
        <f t="shared" si="95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8325</v>
      </c>
      <c r="R1490" t="s">
        <v>8309</v>
      </c>
      <c r="S1490" s="10">
        <f t="shared" si="94"/>
        <v>41614.563194444447</v>
      </c>
      <c r="T1490" s="10">
        <f t="shared" si="95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8325</v>
      </c>
      <c r="R1491" t="s">
        <v>8309</v>
      </c>
      <c r="S1491" s="10">
        <f t="shared" si="94"/>
        <v>41198.611712962964</v>
      </c>
      <c r="T1491" s="10">
        <f t="shared" si="95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8325</v>
      </c>
      <c r="R1492" t="s">
        <v>8309</v>
      </c>
      <c r="S1492" s="10">
        <f t="shared" si="94"/>
        <v>41520.561041666668</v>
      </c>
      <c r="T1492" s="10">
        <f t="shared" si="95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8325</v>
      </c>
      <c r="R1493" t="s">
        <v>8309</v>
      </c>
      <c r="S1493" s="10">
        <f t="shared" si="94"/>
        <v>41991.713460648149</v>
      </c>
      <c r="T1493" s="10">
        <f t="shared" si="95"/>
        <v>42050.651388888888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8325</v>
      </c>
      <c r="R1494" t="s">
        <v>8309</v>
      </c>
      <c r="S1494" s="10">
        <f t="shared" si="94"/>
        <v>40682.884791666671</v>
      </c>
      <c r="T1494" s="10">
        <f t="shared" si="95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8325</v>
      </c>
      <c r="R1495" t="s">
        <v>8309</v>
      </c>
      <c r="S1495" s="10">
        <f t="shared" si="94"/>
        <v>41411.866608796299</v>
      </c>
      <c r="T1495" s="10">
        <f t="shared" si="95"/>
        <v>41441.866608796299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8325</v>
      </c>
      <c r="R1496" t="s">
        <v>8309</v>
      </c>
      <c r="S1496" s="10">
        <f t="shared" si="94"/>
        <v>42067.722372685181</v>
      </c>
      <c r="T1496" s="10">
        <f t="shared" si="95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8325</v>
      </c>
      <c r="R1497" t="s">
        <v>8309</v>
      </c>
      <c r="S1497" s="10">
        <f t="shared" si="94"/>
        <v>40752.789710648147</v>
      </c>
      <c r="T1497" s="10">
        <f t="shared" si="95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8325</v>
      </c>
      <c r="R1498" t="s">
        <v>8309</v>
      </c>
      <c r="S1498" s="10">
        <f t="shared" si="94"/>
        <v>41838.475219907406</v>
      </c>
      <c r="T1498" s="10">
        <f t="shared" si="95"/>
        <v>41898.475219907406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8325</v>
      </c>
      <c r="R1499" t="s">
        <v>8309</v>
      </c>
      <c r="S1499" s="10">
        <f t="shared" si="94"/>
        <v>41444.64261574074</v>
      </c>
      <c r="T1499" s="10">
        <f t="shared" si="95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8325</v>
      </c>
      <c r="R1500" t="s">
        <v>8309</v>
      </c>
      <c r="S1500" s="10">
        <f t="shared" si="94"/>
        <v>41840.983541666668</v>
      </c>
      <c r="T1500" s="10">
        <f t="shared" si="95"/>
        <v>41885.983541666668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8325</v>
      </c>
      <c r="R1501" t="s">
        <v>8309</v>
      </c>
      <c r="S1501" s="10">
        <f t="shared" si="94"/>
        <v>42527.007326388892</v>
      </c>
      <c r="T1501" s="10">
        <f t="shared" si="95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8325</v>
      </c>
      <c r="R1502" t="s">
        <v>8309</v>
      </c>
      <c r="S1502" s="10">
        <f t="shared" si="94"/>
        <v>41365.904594907406</v>
      </c>
      <c r="T1502" s="10">
        <f t="shared" si="95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((E1539/D1539)*100)</f>
        <v>179.9</v>
      </c>
      <c r="P1539" s="6">
        <f t="shared" ref="P1539:P1602" si="97">E1539/L1539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8325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8325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8325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8325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8325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8325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8325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8325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8325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8325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8325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8325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8325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8325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8325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8325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8325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8325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8325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8325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((E1603/D1603)*100)</f>
        <v>108.2492</v>
      </c>
      <c r="P1603" s="6">
        <f t="shared" ref="P1603:P1666" si="101">E1603/L1603</f>
        <v>48.325535714285714</v>
      </c>
      <c r="Q1603" t="s">
        <v>8311</v>
      </c>
      <c r="R1603" t="s">
        <v>8310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8311</v>
      </c>
      <c r="R1604" t="s">
        <v>8310</v>
      </c>
      <c r="S1604" s="10">
        <f t="shared" si="102"/>
        <v>40788.297650462962</v>
      </c>
      <c r="T1604" s="10">
        <f t="shared" si="103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8311</v>
      </c>
      <c r="R1605" t="s">
        <v>8310</v>
      </c>
      <c r="S1605" s="10">
        <f t="shared" si="102"/>
        <v>40876.169664351852</v>
      </c>
      <c r="T1605" s="10">
        <f t="shared" si="103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8311</v>
      </c>
      <c r="R1606" t="s">
        <v>8310</v>
      </c>
      <c r="S1606" s="10">
        <f t="shared" si="102"/>
        <v>40945.845312500001</v>
      </c>
      <c r="T1606" s="10">
        <f t="shared" si="103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8311</v>
      </c>
      <c r="R1607" t="s">
        <v>8310</v>
      </c>
      <c r="S1607" s="10">
        <f t="shared" si="102"/>
        <v>40747.012881944444</v>
      </c>
      <c r="T1607" s="10">
        <f t="shared" si="103"/>
        <v>40756.291666666664</v>
      </c>
    </row>
    <row r="1608" spans="1:20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8311</v>
      </c>
      <c r="R1608" t="s">
        <v>8310</v>
      </c>
      <c r="S1608" s="10">
        <f t="shared" si="102"/>
        <v>40536.111550925925</v>
      </c>
      <c r="T1608" s="10">
        <f t="shared" si="103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8311</v>
      </c>
      <c r="R1609" t="s">
        <v>8310</v>
      </c>
      <c r="S1609" s="10">
        <f t="shared" si="102"/>
        <v>41053.80846064815</v>
      </c>
      <c r="T1609" s="10">
        <f t="shared" si="103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8311</v>
      </c>
      <c r="R1610" t="s">
        <v>8310</v>
      </c>
      <c r="S1610" s="10">
        <f t="shared" si="102"/>
        <v>41607.83085648148</v>
      </c>
      <c r="T1610" s="10">
        <f t="shared" si="103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8311</v>
      </c>
      <c r="R1611" t="s">
        <v>8310</v>
      </c>
      <c r="S1611" s="10">
        <f t="shared" si="102"/>
        <v>40796.001261574071</v>
      </c>
      <c r="T1611" s="10">
        <f t="shared" si="103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8311</v>
      </c>
      <c r="R1612" t="s">
        <v>8310</v>
      </c>
      <c r="S1612" s="10">
        <f t="shared" si="102"/>
        <v>41228.924884259257</v>
      </c>
      <c r="T1612" s="10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8311</v>
      </c>
      <c r="R1613" t="s">
        <v>8310</v>
      </c>
      <c r="S1613" s="10">
        <f t="shared" si="102"/>
        <v>41409.00037037037</v>
      </c>
      <c r="T1613" s="10">
        <f t="shared" si="103"/>
        <v>41430.00037037037</v>
      </c>
    </row>
    <row r="1614" spans="1:20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8311</v>
      </c>
      <c r="R1614" t="s">
        <v>8310</v>
      </c>
      <c r="S1614" s="10">
        <f t="shared" si="102"/>
        <v>41246.874814814815</v>
      </c>
      <c r="T1614" s="10">
        <f t="shared" si="103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8311</v>
      </c>
      <c r="R1615" t="s">
        <v>8310</v>
      </c>
      <c r="S1615" s="10">
        <f t="shared" si="102"/>
        <v>41082.069467592592</v>
      </c>
      <c r="T1615" s="10">
        <f t="shared" si="103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8311</v>
      </c>
      <c r="R1616" t="s">
        <v>8310</v>
      </c>
      <c r="S1616" s="10">
        <f t="shared" si="102"/>
        <v>41794.981122685182</v>
      </c>
      <c r="T1616" s="10">
        <f t="shared" si="103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8311</v>
      </c>
      <c r="R1617" t="s">
        <v>8310</v>
      </c>
      <c r="S1617" s="10">
        <f t="shared" si="102"/>
        <v>40845.050879629627</v>
      </c>
      <c r="T1617" s="10">
        <f t="shared" si="103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8311</v>
      </c>
      <c r="R1618" t="s">
        <v>8310</v>
      </c>
      <c r="S1618" s="10">
        <f t="shared" si="102"/>
        <v>41194.715520833335</v>
      </c>
      <c r="T1618" s="10">
        <f t="shared" si="103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8311</v>
      </c>
      <c r="R1619" t="s">
        <v>8310</v>
      </c>
      <c r="S1619" s="10">
        <f t="shared" si="102"/>
        <v>41546.664212962962</v>
      </c>
      <c r="T1619" s="10">
        <f t="shared" si="103"/>
        <v>41579.791666666664</v>
      </c>
    </row>
    <row r="1620" spans="1:20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8311</v>
      </c>
      <c r="R1620" t="s">
        <v>8310</v>
      </c>
      <c r="S1620" s="10">
        <f t="shared" si="102"/>
        <v>41301.654340277775</v>
      </c>
      <c r="T1620" s="10">
        <f t="shared" si="103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8311</v>
      </c>
      <c r="R1621" t="s">
        <v>8310</v>
      </c>
      <c r="S1621" s="10">
        <f t="shared" si="102"/>
        <v>41876.18618055556</v>
      </c>
      <c r="T1621" s="10">
        <f t="shared" si="103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8311</v>
      </c>
      <c r="R1622" t="s">
        <v>8310</v>
      </c>
      <c r="S1622" s="10">
        <f t="shared" si="102"/>
        <v>41321.339583333334</v>
      </c>
      <c r="T1622" s="10">
        <f t="shared" si="103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8311</v>
      </c>
      <c r="R1623" t="s">
        <v>8310</v>
      </c>
      <c r="S1623" s="10">
        <f t="shared" si="102"/>
        <v>41003.60665509259</v>
      </c>
      <c r="T1623" s="10">
        <f t="shared" si="103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8311</v>
      </c>
      <c r="R1624" t="s">
        <v>8310</v>
      </c>
      <c r="S1624" s="10">
        <f t="shared" si="102"/>
        <v>41950.29483796296</v>
      </c>
      <c r="T1624" s="10">
        <f t="shared" si="103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8311</v>
      </c>
      <c r="R1625" t="s">
        <v>8310</v>
      </c>
      <c r="S1625" s="10">
        <f t="shared" si="102"/>
        <v>41453.688530092593</v>
      </c>
      <c r="T1625" s="10">
        <f t="shared" si="103"/>
        <v>41513.688530092593</v>
      </c>
    </row>
    <row r="1626" spans="1:20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8311</v>
      </c>
      <c r="R1626" t="s">
        <v>8310</v>
      </c>
      <c r="S1626" s="10">
        <f t="shared" si="102"/>
        <v>41243.367303240739</v>
      </c>
      <c r="T1626" s="10">
        <f t="shared" si="103"/>
        <v>41283.367303240739</v>
      </c>
    </row>
    <row r="1627" spans="1:20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8311</v>
      </c>
      <c r="R1627" t="s">
        <v>8310</v>
      </c>
      <c r="S1627" s="10">
        <f t="shared" si="102"/>
        <v>41135.699687500004</v>
      </c>
      <c r="T1627" s="10">
        <f t="shared" si="103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8311</v>
      </c>
      <c r="R1628" t="s">
        <v>8310</v>
      </c>
      <c r="S1628" s="10">
        <f t="shared" si="102"/>
        <v>41579.847997685189</v>
      </c>
      <c r="T1628" s="10">
        <f t="shared" si="103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8311</v>
      </c>
      <c r="R1629" t="s">
        <v>8310</v>
      </c>
      <c r="S1629" s="10">
        <f t="shared" si="102"/>
        <v>41205.707048611112</v>
      </c>
      <c r="T1629" s="10">
        <f t="shared" si="103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8311</v>
      </c>
      <c r="R1630" t="s">
        <v>8310</v>
      </c>
      <c r="S1630" s="10">
        <f t="shared" si="102"/>
        <v>41774.737060185187</v>
      </c>
      <c r="T1630" s="10">
        <f t="shared" si="103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8311</v>
      </c>
      <c r="R1631" t="s">
        <v>8310</v>
      </c>
      <c r="S1631" s="10">
        <f t="shared" si="102"/>
        <v>41645.867280092592</v>
      </c>
      <c r="T1631" s="10">
        <f t="shared" si="103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8311</v>
      </c>
      <c r="R1632" t="s">
        <v>8310</v>
      </c>
      <c r="S1632" s="10">
        <f t="shared" si="102"/>
        <v>40939.837673611109</v>
      </c>
      <c r="T1632" s="10">
        <f t="shared" si="103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8311</v>
      </c>
      <c r="R1633" t="s">
        <v>8310</v>
      </c>
      <c r="S1633" s="10">
        <f t="shared" si="102"/>
        <v>41164.859502314815</v>
      </c>
      <c r="T1633" s="10">
        <f t="shared" si="103"/>
        <v>41194.859502314815</v>
      </c>
    </row>
    <row r="1634" spans="1:20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8311</v>
      </c>
      <c r="R1634" t="s">
        <v>8310</v>
      </c>
      <c r="S1634" s="10">
        <f t="shared" si="102"/>
        <v>40750.340902777774</v>
      </c>
      <c r="T1634" s="10">
        <f t="shared" si="103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8311</v>
      </c>
      <c r="R1635" t="s">
        <v>8310</v>
      </c>
      <c r="S1635" s="10">
        <f t="shared" si="102"/>
        <v>40896.883750000001</v>
      </c>
      <c r="T1635" s="10">
        <f t="shared" si="103"/>
        <v>40924.208333333336</v>
      </c>
    </row>
    <row r="1636" spans="1:20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8311</v>
      </c>
      <c r="R1636" t="s">
        <v>8310</v>
      </c>
      <c r="S1636" s="10">
        <f t="shared" si="102"/>
        <v>40658.189826388887</v>
      </c>
      <c r="T1636" s="10">
        <f t="shared" si="103"/>
        <v>40696.249305555553</v>
      </c>
    </row>
    <row r="1637" spans="1:20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8311</v>
      </c>
      <c r="R1637" t="s">
        <v>8310</v>
      </c>
      <c r="S1637" s="10">
        <f t="shared" si="102"/>
        <v>42502.868761574078</v>
      </c>
      <c r="T1637" s="10">
        <f t="shared" si="103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8311</v>
      </c>
      <c r="R1638" t="s">
        <v>8310</v>
      </c>
      <c r="S1638" s="10">
        <f t="shared" si="102"/>
        <v>40663.08666666667</v>
      </c>
      <c r="T1638" s="10">
        <f t="shared" si="103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8311</v>
      </c>
      <c r="R1639" t="s">
        <v>8310</v>
      </c>
      <c r="S1639" s="10">
        <f t="shared" si="102"/>
        <v>40122.751620370371</v>
      </c>
      <c r="T1639" s="10">
        <f t="shared" si="103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8311</v>
      </c>
      <c r="R1640" t="s">
        <v>8310</v>
      </c>
      <c r="S1640" s="10">
        <f t="shared" si="102"/>
        <v>41288.68712962963</v>
      </c>
      <c r="T1640" s="10">
        <f t="shared" si="103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8311</v>
      </c>
      <c r="R1641" t="s">
        <v>8310</v>
      </c>
      <c r="S1641" s="10">
        <f t="shared" si="102"/>
        <v>40941.652372685188</v>
      </c>
      <c r="T1641" s="10">
        <f t="shared" si="103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8311</v>
      </c>
      <c r="R1642" t="s">
        <v>8310</v>
      </c>
      <c r="S1642" s="10">
        <f t="shared" si="102"/>
        <v>40379.23096064815</v>
      </c>
      <c r="T1642" s="10">
        <f t="shared" si="103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8311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8311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8311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8311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8311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8311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8311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8311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8311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8311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8311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8311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8311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8311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8311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8311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8311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8311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8311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8311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8311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8311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8311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8311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((E1667/D1667)*100)</f>
        <v>119.45714285714286</v>
      </c>
      <c r="P1667" s="6">
        <f t="shared" ref="P1667:P1730" si="105">E1667/L1667</f>
        <v>44.956989247311824</v>
      </c>
      <c r="Q1667" t="s">
        <v>8311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8311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8311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8311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8311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8311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8311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8311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8311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8311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8311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8311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8311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8311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8311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8311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8311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8311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8311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8311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8311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8311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8311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8311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8311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8311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8311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8311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5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8311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8311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8311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8311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8311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8311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8311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8311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8311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8311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8311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8311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8311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8311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8311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8311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8311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8311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8311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8311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8311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8311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8311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8311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8311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8311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8311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8311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8311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8311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8311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8311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8311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8311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8311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8311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((E1731/D1731)*100)</f>
        <v>0</v>
      </c>
      <c r="P1731" s="6" t="e">
        <f t="shared" ref="P1731:P1794" si="109">E1731/L1731</f>
        <v>#DIV/0!</v>
      </c>
      <c r="Q1731" t="s">
        <v>8311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8311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8311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8311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8311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8311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8311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8311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8311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8311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8311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8311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((E1795/D1795)*100)</f>
        <v>1.3333333333333335</v>
      </c>
      <c r="P1795" s="6">
        <f t="shared" ref="P1795:P1858" si="113">E1795/L1795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8311</v>
      </c>
      <c r="R1823" t="s">
        <v>8310</v>
      </c>
      <c r="S1823" s="10">
        <f t="shared" si="114"/>
        <v>40926.319062499999</v>
      </c>
      <c r="T1823" s="10">
        <f t="shared" si="115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8311</v>
      </c>
      <c r="R1824" t="s">
        <v>8310</v>
      </c>
      <c r="S1824" s="10">
        <f t="shared" si="114"/>
        <v>41634.797013888885</v>
      </c>
      <c r="T1824" s="10">
        <f t="shared" si="115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8311</v>
      </c>
      <c r="R1825" t="s">
        <v>8310</v>
      </c>
      <c r="S1825" s="10">
        <f t="shared" si="114"/>
        <v>41176.684907407405</v>
      </c>
      <c r="T1825" s="10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8311</v>
      </c>
      <c r="R1826" t="s">
        <v>8310</v>
      </c>
      <c r="S1826" s="10">
        <f t="shared" si="114"/>
        <v>41626.916284722225</v>
      </c>
      <c r="T1826" s="10">
        <f t="shared" si="115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8311</v>
      </c>
      <c r="R1827" t="s">
        <v>8310</v>
      </c>
      <c r="S1827" s="10">
        <f t="shared" si="114"/>
        <v>41443.83452546296</v>
      </c>
      <c r="T1827" s="10">
        <f t="shared" si="115"/>
        <v>41466.83452546296</v>
      </c>
    </row>
    <row r="1828" spans="1:20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8311</v>
      </c>
      <c r="R1828" t="s">
        <v>8310</v>
      </c>
      <c r="S1828" s="10">
        <f t="shared" si="114"/>
        <v>41657.923807870371</v>
      </c>
      <c r="T1828" s="10">
        <f t="shared" si="115"/>
        <v>41687.923807870371</v>
      </c>
    </row>
    <row r="1829" spans="1:20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8311</v>
      </c>
      <c r="R1829" t="s">
        <v>8310</v>
      </c>
      <c r="S1829" s="10">
        <f t="shared" si="114"/>
        <v>40555.325937499998</v>
      </c>
      <c r="T1829" s="10">
        <f t="shared" si="115"/>
        <v>40605.325937499998</v>
      </c>
    </row>
    <row r="1830" spans="1:20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8311</v>
      </c>
      <c r="R1830" t="s">
        <v>8310</v>
      </c>
      <c r="S1830" s="10">
        <f t="shared" si="114"/>
        <v>41736.899652777778</v>
      </c>
      <c r="T1830" s="10">
        <f t="shared" si="115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8311</v>
      </c>
      <c r="R1831" t="s">
        <v>8310</v>
      </c>
      <c r="S1831" s="10">
        <f t="shared" si="114"/>
        <v>40516.087627314817</v>
      </c>
      <c r="T1831" s="10">
        <f t="shared" si="115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8311</v>
      </c>
      <c r="R1832" t="s">
        <v>8310</v>
      </c>
      <c r="S1832" s="10">
        <f t="shared" si="114"/>
        <v>41664.684108796297</v>
      </c>
      <c r="T1832" s="10">
        <f t="shared" si="115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8311</v>
      </c>
      <c r="R1833" t="s">
        <v>8310</v>
      </c>
      <c r="S1833" s="10">
        <f t="shared" si="114"/>
        <v>41026.996099537035</v>
      </c>
      <c r="T1833" s="10">
        <f t="shared" si="115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8311</v>
      </c>
      <c r="R1834" t="s">
        <v>8310</v>
      </c>
      <c r="S1834" s="10">
        <f t="shared" si="114"/>
        <v>40576.539664351854</v>
      </c>
      <c r="T1834" s="10">
        <f t="shared" si="115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8311</v>
      </c>
      <c r="R1835" t="s">
        <v>8310</v>
      </c>
      <c r="S1835" s="10">
        <f t="shared" si="114"/>
        <v>41303.044016203705</v>
      </c>
      <c r="T1835" s="10">
        <f t="shared" si="115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8311</v>
      </c>
      <c r="R1836" t="s">
        <v>8310</v>
      </c>
      <c r="S1836" s="10">
        <f t="shared" si="114"/>
        <v>41988.964062500003</v>
      </c>
      <c r="T1836" s="10">
        <f t="shared" si="115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8311</v>
      </c>
      <c r="R1837" t="s">
        <v>8310</v>
      </c>
      <c r="S1837" s="10">
        <f t="shared" si="114"/>
        <v>42430.702210648145</v>
      </c>
      <c r="T1837" s="10">
        <f t="shared" si="115"/>
        <v>42460.660543981481</v>
      </c>
    </row>
    <row r="1838" spans="1:20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8311</v>
      </c>
      <c r="R1838" t="s">
        <v>8310</v>
      </c>
      <c r="S1838" s="10">
        <f t="shared" si="114"/>
        <v>41305.809363425928</v>
      </c>
      <c r="T1838" s="10">
        <f t="shared" si="115"/>
        <v>41322.809363425928</v>
      </c>
    </row>
    <row r="1839" spans="1:20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8311</v>
      </c>
      <c r="R1839" t="s">
        <v>8310</v>
      </c>
      <c r="S1839" s="10">
        <f t="shared" si="114"/>
        <v>40926.047858796301</v>
      </c>
      <c r="T1839" s="10">
        <f t="shared" si="115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8311</v>
      </c>
      <c r="R1840" t="s">
        <v>8310</v>
      </c>
      <c r="S1840" s="10">
        <f t="shared" si="114"/>
        <v>40788.786539351851</v>
      </c>
      <c r="T1840" s="10">
        <f t="shared" si="115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8311</v>
      </c>
      <c r="R1841" t="s">
        <v>8310</v>
      </c>
      <c r="S1841" s="10">
        <f t="shared" si="114"/>
        <v>42614.722013888888</v>
      </c>
      <c r="T1841" s="10">
        <f t="shared" si="115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8311</v>
      </c>
      <c r="R1842" t="s">
        <v>8310</v>
      </c>
      <c r="S1842" s="10">
        <f t="shared" si="114"/>
        <v>41382.096180555556</v>
      </c>
      <c r="T1842" s="10">
        <f t="shared" si="115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8311</v>
      </c>
      <c r="R1843" t="s">
        <v>8310</v>
      </c>
      <c r="S1843" s="10">
        <f t="shared" si="114"/>
        <v>41745.84542824074</v>
      </c>
      <c r="T1843" s="10">
        <f t="shared" si="115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8311</v>
      </c>
      <c r="R1844" t="s">
        <v>8310</v>
      </c>
      <c r="S1844" s="10">
        <f t="shared" si="114"/>
        <v>42031.631724537037</v>
      </c>
      <c r="T1844" s="10">
        <f t="shared" si="115"/>
        <v>42065.249305555553</v>
      </c>
    </row>
    <row r="1845" spans="1:20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8311</v>
      </c>
      <c r="R1845" t="s">
        <v>8310</v>
      </c>
      <c r="S1845" s="10">
        <f t="shared" si="114"/>
        <v>40564.994837962964</v>
      </c>
      <c r="T1845" s="10">
        <f t="shared" si="115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8311</v>
      </c>
      <c r="R1846" t="s">
        <v>8310</v>
      </c>
      <c r="S1846" s="10">
        <f t="shared" si="114"/>
        <v>40666.973541666666</v>
      </c>
      <c r="T1846" s="10">
        <f t="shared" si="115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8311</v>
      </c>
      <c r="R1847" t="s">
        <v>8310</v>
      </c>
      <c r="S1847" s="10">
        <f t="shared" si="114"/>
        <v>42523.333310185189</v>
      </c>
      <c r="T1847" s="10">
        <f t="shared" si="115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8311</v>
      </c>
      <c r="R1848" t="s">
        <v>8310</v>
      </c>
      <c r="S1848" s="10">
        <f t="shared" si="114"/>
        <v>41228.650196759263</v>
      </c>
      <c r="T1848" s="10">
        <f t="shared" si="115"/>
        <v>41258.650196759263</v>
      </c>
    </row>
    <row r="1849" spans="1:20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8311</v>
      </c>
      <c r="R1849" t="s">
        <v>8310</v>
      </c>
      <c r="S1849" s="10">
        <f t="shared" si="114"/>
        <v>42094.236481481479</v>
      </c>
      <c r="T1849" s="10">
        <f t="shared" si="115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8311</v>
      </c>
      <c r="R1850" t="s">
        <v>8310</v>
      </c>
      <c r="S1850" s="10">
        <f t="shared" si="114"/>
        <v>40691.788055555553</v>
      </c>
      <c r="T1850" s="10">
        <f t="shared" si="115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8311</v>
      </c>
      <c r="R1851" t="s">
        <v>8310</v>
      </c>
      <c r="S1851" s="10">
        <f t="shared" si="114"/>
        <v>41169.845590277779</v>
      </c>
      <c r="T1851" s="10">
        <f t="shared" si="115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8311</v>
      </c>
      <c r="R1852" t="s">
        <v>8310</v>
      </c>
      <c r="S1852" s="10">
        <f t="shared" si="114"/>
        <v>41800.959490740745</v>
      </c>
      <c r="T1852" s="10">
        <f t="shared" si="115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8311</v>
      </c>
      <c r="R1853" t="s">
        <v>8310</v>
      </c>
      <c r="S1853" s="10">
        <f t="shared" si="114"/>
        <v>41827.906689814816</v>
      </c>
      <c r="T1853" s="10">
        <f t="shared" si="115"/>
        <v>41848.041666666664</v>
      </c>
    </row>
    <row r="1854" spans="1:20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8311</v>
      </c>
      <c r="R1854" t="s">
        <v>8310</v>
      </c>
      <c r="S1854" s="10">
        <f t="shared" si="114"/>
        <v>42081.77143518519</v>
      </c>
      <c r="T1854" s="10">
        <f t="shared" si="115"/>
        <v>42119</v>
      </c>
    </row>
    <row r="1855" spans="1:20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8311</v>
      </c>
      <c r="R1855" t="s">
        <v>8310</v>
      </c>
      <c r="S1855" s="10">
        <f t="shared" si="114"/>
        <v>41177.060381944444</v>
      </c>
      <c r="T1855" s="10">
        <f t="shared" si="115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8311</v>
      </c>
      <c r="R1856" t="s">
        <v>8310</v>
      </c>
      <c r="S1856" s="10">
        <f t="shared" si="114"/>
        <v>41388.021261574075</v>
      </c>
      <c r="T1856" s="10">
        <f t="shared" si="115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8311</v>
      </c>
      <c r="R1857" t="s">
        <v>8310</v>
      </c>
      <c r="S1857" s="10">
        <f t="shared" si="114"/>
        <v>41600.538657407407</v>
      </c>
      <c r="T1857" s="10">
        <f t="shared" si="115"/>
        <v>41645.538657407407</v>
      </c>
    </row>
    <row r="1858" spans="1:20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8311</v>
      </c>
      <c r="R1858" t="s">
        <v>8310</v>
      </c>
      <c r="S1858" s="10">
        <f t="shared" si="114"/>
        <v>41817.854999999996</v>
      </c>
      <c r="T1858" s="10">
        <f t="shared" si="115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((E1859/D1859)*100)</f>
        <v>100</v>
      </c>
      <c r="P1859" s="6">
        <f t="shared" ref="P1859:P1922" si="117">E1859/L1859</f>
        <v>136.36363636363637</v>
      </c>
      <c r="Q1859" t="s">
        <v>8311</v>
      </c>
      <c r="R1859" t="s">
        <v>8310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8311</v>
      </c>
      <c r="R1860" t="s">
        <v>8310</v>
      </c>
      <c r="S1860" s="10">
        <f t="shared" si="118"/>
        <v>40833.200474537036</v>
      </c>
      <c r="T1860" s="10">
        <f t="shared" si="119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8311</v>
      </c>
      <c r="R1861" t="s">
        <v>8310</v>
      </c>
      <c r="S1861" s="10">
        <f t="shared" si="118"/>
        <v>40778.770011574074</v>
      </c>
      <c r="T1861" s="10">
        <f t="shared" si="119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8311</v>
      </c>
      <c r="R1862" t="s">
        <v>8310</v>
      </c>
      <c r="S1862" s="10">
        <f t="shared" si="118"/>
        <v>41655.709305555552</v>
      </c>
      <c r="T1862" s="10">
        <f t="shared" si="119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8312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8312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8312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8312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8312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8312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8312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8312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8312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8312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8312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8312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8312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8312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8312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8312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8312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8312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8312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8312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8311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8311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8311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8311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8311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8311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8311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8311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8311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8311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8311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8311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8311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8311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8311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8311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8311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8311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8311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8311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8322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8322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8322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8322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8322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8322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8322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8322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8322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8322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8322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8322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8322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8322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8322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8322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8322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8322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8322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8322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((E1923/D1923)*100)</f>
        <v>136.80000000000001</v>
      </c>
      <c r="P1923" s="6">
        <f t="shared" ref="P1923:P1986" si="121">E1923/L1923</f>
        <v>54</v>
      </c>
      <c r="Q1923" t="s">
        <v>8311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8311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8311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8311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8311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8311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8311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8311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8311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8311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8311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8311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8311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8311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8311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8311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8311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8311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8311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8311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8322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8322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8322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8322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8322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8322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8322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8322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8322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8322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8322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8322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8322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8322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8322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8322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8322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8322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8322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8322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8322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8322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8322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8322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8322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8322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8322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8322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8322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8322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8322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8322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8322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8322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8322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8322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8322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8322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8322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8322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((E1987/D1987)*100)</f>
        <v>3.1875</v>
      </c>
      <c r="P1987" s="6">
        <f t="shared" ref="P1987:P2050" si="125">E1987/L1987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8322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8322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8322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8322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8322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8322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8322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8322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8322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8322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8322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8322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8322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8322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8322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8322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8322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8322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8322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8322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8322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8322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8322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8322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8322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8322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8322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8322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8322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8322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8322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8322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8322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8322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8322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8322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8322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8322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8322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8322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8322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8322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8322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8322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8322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8322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8322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8322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((E2051/D2051)*100)</f>
        <v>120.19070000000001</v>
      </c>
      <c r="P2051" s="6">
        <f t="shared" ref="P2051:P2114" si="129">E2051/L2051</f>
        <v>80.991037735849048</v>
      </c>
      <c r="Q2051" t="s">
        <v>8322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8322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8322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8322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8322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8322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8322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8322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8322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8322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8322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8322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8322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8322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8322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8322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8322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8322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8322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8322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8322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8322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8322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8322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8322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8322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8322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8322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8322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8322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8322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8322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8311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8311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8311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8311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8311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8311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8311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8311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8311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8311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8311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8311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8311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8311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8311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8311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8311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8311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8311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8311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8311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8311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8311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8311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8311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8311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8311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8311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8311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8311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8311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8311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((E2115/D2115)*100)</f>
        <v>104.85714285714285</v>
      </c>
      <c r="P2115" s="6">
        <f t="shared" ref="P2115:P2178" si="133">E2115/L2115</f>
        <v>68.598130841121488</v>
      </c>
      <c r="Q2115" t="s">
        <v>8311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8311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8311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8311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8311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8311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8311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8311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8312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8312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8312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8312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8312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8312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8312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8312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8312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8312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8312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8312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8312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8312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8312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8312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8312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8312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8312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8312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8312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8312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8312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8312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8312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8312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8312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8312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8312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8312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8312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8312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8312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8312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8312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8312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8312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8312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8312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8312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8311</v>
      </c>
      <c r="R2163" t="s">
        <v>8310</v>
      </c>
      <c r="S2163" s="10">
        <f t="shared" si="134"/>
        <v>42240.852534722217</v>
      </c>
      <c r="T2163" s="10">
        <f t="shared" si="135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8311</v>
      </c>
      <c r="R2164" t="s">
        <v>8310</v>
      </c>
      <c r="S2164" s="10">
        <f t="shared" si="134"/>
        <v>41813.766099537039</v>
      </c>
      <c r="T2164" s="10">
        <f t="shared" si="135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8311</v>
      </c>
      <c r="R2165" t="s">
        <v>8310</v>
      </c>
      <c r="S2165" s="10">
        <f t="shared" si="134"/>
        <v>42111.899537037039</v>
      </c>
      <c r="T2165" s="10">
        <f t="shared" si="135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8311</v>
      </c>
      <c r="R2166" t="s">
        <v>8310</v>
      </c>
      <c r="S2166" s="10">
        <f t="shared" si="134"/>
        <v>42515.71775462963</v>
      </c>
      <c r="T2166" s="10">
        <f t="shared" si="135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8311</v>
      </c>
      <c r="R2167" t="s">
        <v>8310</v>
      </c>
      <c r="S2167" s="10">
        <f t="shared" si="134"/>
        <v>42438.667071759264</v>
      </c>
      <c r="T2167" s="10">
        <f t="shared" si="135"/>
        <v>42468.625405092593</v>
      </c>
    </row>
    <row r="2168" spans="1:20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8311</v>
      </c>
      <c r="R2168" t="s">
        <v>8310</v>
      </c>
      <c r="S2168" s="10">
        <f t="shared" si="134"/>
        <v>41933.838171296295</v>
      </c>
      <c r="T2168" s="10">
        <f t="shared" si="135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8311</v>
      </c>
      <c r="R2169" t="s">
        <v>8310</v>
      </c>
      <c r="S2169" s="10">
        <f t="shared" si="134"/>
        <v>41153.066400462965</v>
      </c>
      <c r="T2169" s="10">
        <f t="shared" si="135"/>
        <v>41167.066400462965</v>
      </c>
    </row>
    <row r="2170" spans="1:20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8311</v>
      </c>
      <c r="R2170" t="s">
        <v>8310</v>
      </c>
      <c r="S2170" s="10">
        <f t="shared" si="134"/>
        <v>42745.600243055553</v>
      </c>
      <c r="T2170" s="10">
        <f t="shared" si="135"/>
        <v>42776.208333333328</v>
      </c>
    </row>
    <row r="2171" spans="1:20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8311</v>
      </c>
      <c r="R2171" t="s">
        <v>8310</v>
      </c>
      <c r="S2171" s="10">
        <f t="shared" si="134"/>
        <v>42793.700821759259</v>
      </c>
      <c r="T2171" s="10">
        <f t="shared" si="135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8311</v>
      </c>
      <c r="R2172" t="s">
        <v>8310</v>
      </c>
      <c r="S2172" s="10">
        <f t="shared" si="134"/>
        <v>42198.750254629631</v>
      </c>
      <c r="T2172" s="10">
        <f t="shared" si="135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8311</v>
      </c>
      <c r="R2173" t="s">
        <v>8310</v>
      </c>
      <c r="S2173" s="10">
        <f t="shared" si="134"/>
        <v>42141.95711805555</v>
      </c>
      <c r="T2173" s="10">
        <f t="shared" si="135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8311</v>
      </c>
      <c r="R2174" t="s">
        <v>8310</v>
      </c>
      <c r="S2174" s="10">
        <f t="shared" si="134"/>
        <v>42082.580092592587</v>
      </c>
      <c r="T2174" s="10">
        <f t="shared" si="135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8311</v>
      </c>
      <c r="R2175" t="s">
        <v>8310</v>
      </c>
      <c r="S2175" s="10">
        <f t="shared" si="134"/>
        <v>41495.692627314813</v>
      </c>
      <c r="T2175" s="10">
        <f t="shared" si="135"/>
        <v>41527.165972222225</v>
      </c>
    </row>
    <row r="2176" spans="1:20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8311</v>
      </c>
      <c r="R2176" t="s">
        <v>8310</v>
      </c>
      <c r="S2176" s="10">
        <f t="shared" si="134"/>
        <v>42465.542905092589</v>
      </c>
      <c r="T2176" s="10">
        <f t="shared" si="135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8311</v>
      </c>
      <c r="R2177" t="s">
        <v>8310</v>
      </c>
      <c r="S2177" s="10">
        <f t="shared" si="134"/>
        <v>42565.009097222224</v>
      </c>
      <c r="T2177" s="10">
        <f t="shared" si="135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8311</v>
      </c>
      <c r="R2178" t="s">
        <v>8310</v>
      </c>
      <c r="S2178" s="10">
        <f t="shared" si="134"/>
        <v>42096.633206018523</v>
      </c>
      <c r="T2178" s="10">
        <f t="shared" si="135"/>
        <v>42126.633206018523</v>
      </c>
    </row>
    <row r="2179" spans="1:20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((E2179/D2179)*100)</f>
        <v>100.12</v>
      </c>
      <c r="P2179" s="6">
        <f t="shared" ref="P2179:P2242" si="137">E2179/L2179</f>
        <v>65.868421052631575</v>
      </c>
      <c r="Q2179" t="s">
        <v>8311</v>
      </c>
      <c r="R2179" t="s">
        <v>8310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8311</v>
      </c>
      <c r="R2180" t="s">
        <v>8310</v>
      </c>
      <c r="S2180" s="10">
        <f t="shared" si="138"/>
        <v>42723.63653935185</v>
      </c>
      <c r="T2180" s="10">
        <f t="shared" si="139"/>
        <v>42753.63653935185</v>
      </c>
    </row>
    <row r="2181" spans="1:20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8311</v>
      </c>
      <c r="R2181" t="s">
        <v>8310</v>
      </c>
      <c r="S2181" s="10">
        <f t="shared" si="138"/>
        <v>42075.171203703707</v>
      </c>
      <c r="T2181" s="10">
        <f t="shared" si="139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8311</v>
      </c>
      <c r="R2182" t="s">
        <v>8310</v>
      </c>
      <c r="S2182" s="10">
        <f t="shared" si="138"/>
        <v>42279.669768518521</v>
      </c>
      <c r="T2182" s="10">
        <f t="shared" si="139"/>
        <v>42321.711435185185</v>
      </c>
    </row>
    <row r="2183" spans="1:20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8312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8312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8312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8312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8312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8312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8312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8312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8312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8312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8312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8312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8312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8312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8312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8312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8312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8312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8312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8312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8311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8311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8311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8311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8311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8311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8311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8311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8311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8311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8311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8311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8311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8311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8311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8311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8311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8311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8311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8311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8312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8312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8312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8312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8312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8312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8312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8312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8312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8312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8312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8312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8312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8312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8312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8312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8312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8312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8312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8312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((E2243/D2243)*100)</f>
        <v>806.4</v>
      </c>
      <c r="P2243" s="6">
        <f t="shared" ref="P2243:P2306" si="141">E2243/L2243</f>
        <v>49.472392638036808</v>
      </c>
      <c r="Q2243" t="s">
        <v>8312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8312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8312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8312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8312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8312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8312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8312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8312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8312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8312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8312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8312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8312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8312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8312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8312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8312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8312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8312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8312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8312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8312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8312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8312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8312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8312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8312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8312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8312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8312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8312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8312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8312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8312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8312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8312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8312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8312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8312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8311</v>
      </c>
      <c r="R2283" t="s">
        <v>8310</v>
      </c>
      <c r="S2283" s="10">
        <f t="shared" si="142"/>
        <v>40687.285844907405</v>
      </c>
      <c r="T2283" s="10">
        <f t="shared" si="143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8311</v>
      </c>
      <c r="R2284" t="s">
        <v>8310</v>
      </c>
      <c r="S2284" s="10">
        <f t="shared" si="142"/>
        <v>42323.17460648148</v>
      </c>
      <c r="T2284" s="10">
        <f t="shared" si="143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8311</v>
      </c>
      <c r="R2285" t="s">
        <v>8310</v>
      </c>
      <c r="S2285" s="10">
        <f t="shared" si="142"/>
        <v>40978.125046296293</v>
      </c>
      <c r="T2285" s="10">
        <f t="shared" si="143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8311</v>
      </c>
      <c r="R2286" t="s">
        <v>8310</v>
      </c>
      <c r="S2286" s="10">
        <f t="shared" si="142"/>
        <v>40585.796817129631</v>
      </c>
      <c r="T2286" s="10">
        <f t="shared" si="143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8311</v>
      </c>
      <c r="R2287" t="s">
        <v>8310</v>
      </c>
      <c r="S2287" s="10">
        <f t="shared" si="142"/>
        <v>41059.185682870368</v>
      </c>
      <c r="T2287" s="10">
        <f t="shared" si="143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8311</v>
      </c>
      <c r="R2288" t="s">
        <v>8310</v>
      </c>
      <c r="S2288" s="10">
        <f t="shared" si="142"/>
        <v>41494.963587962964</v>
      </c>
      <c r="T2288" s="10">
        <f t="shared" si="143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8311</v>
      </c>
      <c r="R2289" t="s">
        <v>8310</v>
      </c>
      <c r="S2289" s="10">
        <f t="shared" si="142"/>
        <v>41792.667361111111</v>
      </c>
      <c r="T2289" s="10">
        <f t="shared" si="143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8311</v>
      </c>
      <c r="R2290" t="s">
        <v>8310</v>
      </c>
      <c r="S2290" s="10">
        <f t="shared" si="142"/>
        <v>41067.827418981484</v>
      </c>
      <c r="T2290" s="10">
        <f t="shared" si="143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8311</v>
      </c>
      <c r="R2291" t="s">
        <v>8310</v>
      </c>
      <c r="S2291" s="10">
        <f t="shared" si="142"/>
        <v>41571.998379629629</v>
      </c>
      <c r="T2291" s="10">
        <f t="shared" si="143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8311</v>
      </c>
      <c r="R2292" t="s">
        <v>8310</v>
      </c>
      <c r="S2292" s="10">
        <f t="shared" si="142"/>
        <v>40070.253819444442</v>
      </c>
      <c r="T2292" s="10">
        <f t="shared" si="143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8311</v>
      </c>
      <c r="R2293" t="s">
        <v>8310</v>
      </c>
      <c r="S2293" s="10">
        <f t="shared" si="142"/>
        <v>40987.977060185185</v>
      </c>
      <c r="T2293" s="10">
        <f t="shared" si="143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8311</v>
      </c>
      <c r="R2294" t="s">
        <v>8310</v>
      </c>
      <c r="S2294" s="10">
        <f t="shared" si="142"/>
        <v>40987.697638888887</v>
      </c>
      <c r="T2294" s="10">
        <f t="shared" si="143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8311</v>
      </c>
      <c r="R2295" t="s">
        <v>8310</v>
      </c>
      <c r="S2295" s="10">
        <f t="shared" si="142"/>
        <v>41151.708321759259</v>
      </c>
      <c r="T2295" s="10">
        <f t="shared" si="143"/>
        <v>41177.165972222225</v>
      </c>
    </row>
    <row r="2296" spans="1:20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8311</v>
      </c>
      <c r="R2296" t="s">
        <v>8310</v>
      </c>
      <c r="S2296" s="10">
        <f t="shared" si="142"/>
        <v>41264.72314814815</v>
      </c>
      <c r="T2296" s="10">
        <f t="shared" si="143"/>
        <v>41294.72314814815</v>
      </c>
    </row>
    <row r="2297" spans="1:20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8311</v>
      </c>
      <c r="R2297" t="s">
        <v>8310</v>
      </c>
      <c r="S2297" s="10">
        <f t="shared" si="142"/>
        <v>41270.954351851848</v>
      </c>
      <c r="T2297" s="10">
        <f t="shared" si="143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8311</v>
      </c>
      <c r="R2298" t="s">
        <v>8310</v>
      </c>
      <c r="S2298" s="10">
        <f t="shared" si="142"/>
        <v>40927.731782407405</v>
      </c>
      <c r="T2298" s="10">
        <f t="shared" si="143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8311</v>
      </c>
      <c r="R2299" t="s">
        <v>8310</v>
      </c>
      <c r="S2299" s="10">
        <f t="shared" si="142"/>
        <v>40948.042233796295</v>
      </c>
      <c r="T2299" s="10">
        <f t="shared" si="143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8311</v>
      </c>
      <c r="R2300" t="s">
        <v>8310</v>
      </c>
      <c r="S2300" s="10">
        <f t="shared" si="142"/>
        <v>41694.84065972222</v>
      </c>
      <c r="T2300" s="10">
        <f t="shared" si="143"/>
        <v>41724.798993055556</v>
      </c>
    </row>
    <row r="2301" spans="1:20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8311</v>
      </c>
      <c r="R2301" t="s">
        <v>8310</v>
      </c>
      <c r="S2301" s="10">
        <f t="shared" si="142"/>
        <v>40565.032511574071</v>
      </c>
      <c r="T2301" s="10">
        <f t="shared" si="143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8311</v>
      </c>
      <c r="R2302" t="s">
        <v>8310</v>
      </c>
      <c r="S2302" s="10">
        <f t="shared" si="142"/>
        <v>41074.727037037039</v>
      </c>
      <c r="T2302" s="10">
        <f t="shared" si="143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8311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8311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8311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8311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((E2307/D2307)*100)</f>
        <v>101.22777777777779</v>
      </c>
      <c r="P2307" s="6">
        <f t="shared" ref="P2307:P2370" si="145">E2307/L2307</f>
        <v>109.10778443113773</v>
      </c>
      <c r="Q2307" t="s">
        <v>8311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8311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8311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8311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8311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8311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8311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8311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8311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8311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8311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8311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8311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8311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8311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8311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8322</v>
      </c>
      <c r="R2343" t="s">
        <v>8323</v>
      </c>
      <c r="S2343" s="10">
        <f t="shared" si="146"/>
        <v>42167.813703703709</v>
      </c>
      <c r="T2343" s="10">
        <f t="shared" si="147"/>
        <v>42197.813703703709</v>
      </c>
    </row>
    <row r="2344" spans="1:20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8322</v>
      </c>
      <c r="R2344" t="s">
        <v>8323</v>
      </c>
      <c r="S2344" s="10">
        <f t="shared" si="146"/>
        <v>41897.702199074076</v>
      </c>
      <c r="T2344" s="10">
        <f t="shared" si="147"/>
        <v>41918.208333333336</v>
      </c>
    </row>
    <row r="2345" spans="1:20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8322</v>
      </c>
      <c r="R2345" t="s">
        <v>8323</v>
      </c>
      <c r="S2345" s="10">
        <f t="shared" si="146"/>
        <v>42327.825289351851</v>
      </c>
      <c r="T2345" s="10">
        <f t="shared" si="147"/>
        <v>42377.82430555555</v>
      </c>
    </row>
    <row r="2346" spans="1:20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8322</v>
      </c>
      <c r="R2346" t="s">
        <v>8323</v>
      </c>
      <c r="S2346" s="10">
        <f t="shared" si="146"/>
        <v>42515.727650462963</v>
      </c>
      <c r="T2346" s="10">
        <f t="shared" si="147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8322</v>
      </c>
      <c r="R2347" t="s">
        <v>8323</v>
      </c>
      <c r="S2347" s="10">
        <f t="shared" si="146"/>
        <v>42060.001805555556</v>
      </c>
      <c r="T2347" s="10">
        <f t="shared" si="147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8322</v>
      </c>
      <c r="R2348" t="s">
        <v>8323</v>
      </c>
      <c r="S2348" s="10">
        <f t="shared" si="146"/>
        <v>42615.79896990741</v>
      </c>
      <c r="T2348" s="10">
        <f t="shared" si="147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8322</v>
      </c>
      <c r="R2349" t="s">
        <v>8323</v>
      </c>
      <c r="S2349" s="10">
        <f t="shared" si="146"/>
        <v>42577.607361111113</v>
      </c>
      <c r="T2349" s="10">
        <f t="shared" si="147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8322</v>
      </c>
      <c r="R2350" t="s">
        <v>8323</v>
      </c>
      <c r="S2350" s="10">
        <f t="shared" si="146"/>
        <v>42360.932152777779</v>
      </c>
      <c r="T2350" s="10">
        <f t="shared" si="147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8322</v>
      </c>
      <c r="R2351" t="s">
        <v>8323</v>
      </c>
      <c r="S2351" s="10">
        <f t="shared" si="146"/>
        <v>42198.775787037041</v>
      </c>
      <c r="T2351" s="10">
        <f t="shared" si="147"/>
        <v>42227.775787037041</v>
      </c>
    </row>
    <row r="2352" spans="1:20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8322</v>
      </c>
      <c r="R2352" t="s">
        <v>8323</v>
      </c>
      <c r="S2352" s="10">
        <f t="shared" si="146"/>
        <v>42708.842245370368</v>
      </c>
      <c r="T2352" s="10">
        <f t="shared" si="147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8322</v>
      </c>
      <c r="R2353" t="s">
        <v>8323</v>
      </c>
      <c r="S2353" s="10">
        <f t="shared" si="146"/>
        <v>42094.101145833338</v>
      </c>
      <c r="T2353" s="10">
        <f t="shared" si="147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8322</v>
      </c>
      <c r="R2354" t="s">
        <v>8323</v>
      </c>
      <c r="S2354" s="10">
        <f t="shared" si="146"/>
        <v>42101.633703703701</v>
      </c>
      <c r="T2354" s="10">
        <f t="shared" si="147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8322</v>
      </c>
      <c r="R2355" t="s">
        <v>8323</v>
      </c>
      <c r="S2355" s="10">
        <f t="shared" si="146"/>
        <v>42103.676180555558</v>
      </c>
      <c r="T2355" s="10">
        <f t="shared" si="147"/>
        <v>42115.676180555558</v>
      </c>
    </row>
    <row r="2356" spans="1:20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8322</v>
      </c>
      <c r="R2356" t="s">
        <v>8323</v>
      </c>
      <c r="S2356" s="10">
        <f t="shared" si="146"/>
        <v>41954.722916666666</v>
      </c>
      <c r="T2356" s="10">
        <f t="shared" si="147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8322</v>
      </c>
      <c r="R2357" t="s">
        <v>8323</v>
      </c>
      <c r="S2357" s="10">
        <f t="shared" si="146"/>
        <v>42096.918240740735</v>
      </c>
      <c r="T2357" s="10">
        <f t="shared" si="147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8322</v>
      </c>
      <c r="R2358" t="s">
        <v>8323</v>
      </c>
      <c r="S2358" s="10">
        <f t="shared" si="146"/>
        <v>42130.78361111111</v>
      </c>
      <c r="T2358" s="10">
        <f t="shared" si="147"/>
        <v>42160.78361111111</v>
      </c>
    </row>
    <row r="2359" spans="1:20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8322</v>
      </c>
      <c r="R2359" t="s">
        <v>8323</v>
      </c>
      <c r="S2359" s="10">
        <f t="shared" si="146"/>
        <v>42264.620115740734</v>
      </c>
      <c r="T2359" s="10">
        <f t="shared" si="147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8322</v>
      </c>
      <c r="R2360" t="s">
        <v>8323</v>
      </c>
      <c r="S2360" s="10">
        <f t="shared" si="146"/>
        <v>41978.930972222224</v>
      </c>
      <c r="T2360" s="10">
        <f t="shared" si="147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8322</v>
      </c>
      <c r="R2361" t="s">
        <v>8323</v>
      </c>
      <c r="S2361" s="10">
        <f t="shared" si="146"/>
        <v>42159.649583333332</v>
      </c>
      <c r="T2361" s="10">
        <f t="shared" si="147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8322</v>
      </c>
      <c r="R2362" t="s">
        <v>8323</v>
      </c>
      <c r="S2362" s="10">
        <f t="shared" si="146"/>
        <v>42377.70694444445</v>
      </c>
      <c r="T2362" s="10">
        <f t="shared" si="147"/>
        <v>42407.70694444445</v>
      </c>
    </row>
    <row r="2363" spans="1:20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8322</v>
      </c>
      <c r="R2363" t="s">
        <v>8323</v>
      </c>
      <c r="S2363" s="10">
        <f t="shared" si="146"/>
        <v>42466.858888888892</v>
      </c>
      <c r="T2363" s="10">
        <f t="shared" si="147"/>
        <v>42490.916666666672</v>
      </c>
    </row>
    <row r="2364" spans="1:20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8322</v>
      </c>
      <c r="R2364" t="s">
        <v>8323</v>
      </c>
      <c r="S2364" s="10">
        <f t="shared" si="146"/>
        <v>41954.688310185185</v>
      </c>
      <c r="T2364" s="10">
        <f t="shared" si="147"/>
        <v>41984.688310185185</v>
      </c>
    </row>
    <row r="2365" spans="1:20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8322</v>
      </c>
      <c r="R2365" t="s">
        <v>8323</v>
      </c>
      <c r="S2365" s="10">
        <f t="shared" si="146"/>
        <v>42322.011574074073</v>
      </c>
      <c r="T2365" s="10">
        <f t="shared" si="147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8322</v>
      </c>
      <c r="R2366" t="s">
        <v>8323</v>
      </c>
      <c r="S2366" s="10">
        <f t="shared" si="146"/>
        <v>42248.934675925921</v>
      </c>
      <c r="T2366" s="10">
        <f t="shared" si="147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8322</v>
      </c>
      <c r="R2367" t="s">
        <v>8323</v>
      </c>
      <c r="S2367" s="10">
        <f t="shared" si="146"/>
        <v>42346.736400462964</v>
      </c>
      <c r="T2367" s="10">
        <f t="shared" si="147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8322</v>
      </c>
      <c r="R2368" t="s">
        <v>8323</v>
      </c>
      <c r="S2368" s="10">
        <f t="shared" si="146"/>
        <v>42268.531631944439</v>
      </c>
      <c r="T2368" s="10">
        <f t="shared" si="147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8322</v>
      </c>
      <c r="R2369" t="s">
        <v>8323</v>
      </c>
      <c r="S2369" s="10">
        <f t="shared" si="146"/>
        <v>42425.970092592594</v>
      </c>
      <c r="T2369" s="10">
        <f t="shared" si="147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8322</v>
      </c>
      <c r="R2370" t="s">
        <v>8323</v>
      </c>
      <c r="S2370" s="10">
        <f t="shared" si="146"/>
        <v>42063.721817129626</v>
      </c>
      <c r="T2370" s="10">
        <f t="shared" si="147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((E2371/D2371)*100)</f>
        <v>0</v>
      </c>
      <c r="P2371" s="6" t="e">
        <f t="shared" ref="P2371:P2434" si="149">E2371/L2371</f>
        <v>#DIV/0!</v>
      </c>
      <c r="Q2371" t="s">
        <v>8322</v>
      </c>
      <c r="R2371" t="s">
        <v>8323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8322</v>
      </c>
      <c r="R2372" t="s">
        <v>8323</v>
      </c>
      <c r="S2372" s="10">
        <f t="shared" si="150"/>
        <v>41961.18913194444</v>
      </c>
      <c r="T2372" s="10">
        <f t="shared" si="151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8322</v>
      </c>
      <c r="R2373" t="s">
        <v>8323</v>
      </c>
      <c r="S2373" s="10">
        <f t="shared" si="150"/>
        <v>42150.777731481481</v>
      </c>
      <c r="T2373" s="10">
        <f t="shared" si="151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8322</v>
      </c>
      <c r="R2374" t="s">
        <v>8323</v>
      </c>
      <c r="S2374" s="10">
        <f t="shared" si="150"/>
        <v>42088.069108796291</v>
      </c>
      <c r="T2374" s="10">
        <f t="shared" si="151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8322</v>
      </c>
      <c r="R2375" t="s">
        <v>8323</v>
      </c>
      <c r="S2375" s="10">
        <f t="shared" si="150"/>
        <v>42215.662314814821</v>
      </c>
      <c r="T2375" s="10">
        <f t="shared" si="151"/>
        <v>42245.662314814821</v>
      </c>
    </row>
    <row r="2376" spans="1:20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8322</v>
      </c>
      <c r="R2376" t="s">
        <v>8323</v>
      </c>
      <c r="S2376" s="10">
        <f t="shared" si="150"/>
        <v>42017.843287037031</v>
      </c>
      <c r="T2376" s="10">
        <f t="shared" si="151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8322</v>
      </c>
      <c r="R2377" t="s">
        <v>8323</v>
      </c>
      <c r="S2377" s="10">
        <f t="shared" si="150"/>
        <v>42592.836076388892</v>
      </c>
      <c r="T2377" s="10">
        <f t="shared" si="151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8322</v>
      </c>
      <c r="R2378" t="s">
        <v>8323</v>
      </c>
      <c r="S2378" s="10">
        <f t="shared" si="150"/>
        <v>42318.925532407404</v>
      </c>
      <c r="T2378" s="10">
        <f t="shared" si="151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8322</v>
      </c>
      <c r="R2379" t="s">
        <v>8323</v>
      </c>
      <c r="S2379" s="10">
        <f t="shared" si="150"/>
        <v>42669.870173611111</v>
      </c>
      <c r="T2379" s="10">
        <f t="shared" si="151"/>
        <v>42699.911840277782</v>
      </c>
    </row>
    <row r="2380" spans="1:20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8322</v>
      </c>
      <c r="R2380" t="s">
        <v>8323</v>
      </c>
      <c r="S2380" s="10">
        <f t="shared" si="150"/>
        <v>42213.013078703705</v>
      </c>
      <c r="T2380" s="10">
        <f t="shared" si="151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8322</v>
      </c>
      <c r="R2381" t="s">
        <v>8323</v>
      </c>
      <c r="S2381" s="10">
        <f t="shared" si="150"/>
        <v>42237.016388888893</v>
      </c>
      <c r="T2381" s="10">
        <f t="shared" si="151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8322</v>
      </c>
      <c r="R2382" t="s">
        <v>8323</v>
      </c>
      <c r="S2382" s="10">
        <f t="shared" si="150"/>
        <v>42248.793310185181</v>
      </c>
      <c r="T2382" s="10">
        <f t="shared" si="151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8322</v>
      </c>
      <c r="R2383" t="s">
        <v>8323</v>
      </c>
      <c r="S2383" s="10">
        <f t="shared" si="150"/>
        <v>42074.935740740737</v>
      </c>
      <c r="T2383" s="10">
        <f t="shared" si="151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8322</v>
      </c>
      <c r="R2384" t="s">
        <v>8323</v>
      </c>
      <c r="S2384" s="10">
        <f t="shared" si="150"/>
        <v>42195.187534722223</v>
      </c>
      <c r="T2384" s="10">
        <f t="shared" si="151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8322</v>
      </c>
      <c r="R2385" t="s">
        <v>8323</v>
      </c>
      <c r="S2385" s="10">
        <f t="shared" si="150"/>
        <v>42027.056793981479</v>
      </c>
      <c r="T2385" s="10">
        <f t="shared" si="151"/>
        <v>42057.056793981479</v>
      </c>
    </row>
    <row r="2386" spans="1:20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8322</v>
      </c>
      <c r="R2386" t="s">
        <v>8323</v>
      </c>
      <c r="S2386" s="10">
        <f t="shared" si="150"/>
        <v>41927.067627314813</v>
      </c>
      <c r="T2386" s="10">
        <f t="shared" si="151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8322</v>
      </c>
      <c r="R2387" t="s">
        <v>8323</v>
      </c>
      <c r="S2387" s="10">
        <f t="shared" si="150"/>
        <v>42191.70175925926</v>
      </c>
      <c r="T2387" s="10">
        <f t="shared" si="151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8322</v>
      </c>
      <c r="R2388" t="s">
        <v>8323</v>
      </c>
      <c r="S2388" s="10">
        <f t="shared" si="150"/>
        <v>41954.838240740741</v>
      </c>
      <c r="T2388" s="10">
        <f t="shared" si="151"/>
        <v>42014.838240740741</v>
      </c>
    </row>
    <row r="2389" spans="1:20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8322</v>
      </c>
      <c r="R2389" t="s">
        <v>8323</v>
      </c>
      <c r="S2389" s="10">
        <f t="shared" si="150"/>
        <v>42528.626620370371</v>
      </c>
      <c r="T2389" s="10">
        <f t="shared" si="151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8322</v>
      </c>
      <c r="R2390" t="s">
        <v>8323</v>
      </c>
      <c r="S2390" s="10">
        <f t="shared" si="150"/>
        <v>41989.853692129633</v>
      </c>
      <c r="T2390" s="10">
        <f t="shared" si="151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8322</v>
      </c>
      <c r="R2391" t="s">
        <v>8323</v>
      </c>
      <c r="S2391" s="10">
        <f t="shared" si="150"/>
        <v>42179.653379629628</v>
      </c>
      <c r="T2391" s="10">
        <f t="shared" si="151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8322</v>
      </c>
      <c r="R2392" t="s">
        <v>8323</v>
      </c>
      <c r="S2392" s="10">
        <f t="shared" si="150"/>
        <v>41968.262314814812</v>
      </c>
      <c r="T2392" s="10">
        <f t="shared" si="151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8322</v>
      </c>
      <c r="R2393" t="s">
        <v>8323</v>
      </c>
      <c r="S2393" s="10">
        <f t="shared" si="150"/>
        <v>42064.794490740736</v>
      </c>
      <c r="T2393" s="10">
        <f t="shared" si="151"/>
        <v>42094.752824074079</v>
      </c>
    </row>
    <row r="2394" spans="1:20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8322</v>
      </c>
      <c r="R2394" t="s">
        <v>8323</v>
      </c>
      <c r="S2394" s="10">
        <f t="shared" si="150"/>
        <v>42276.120636574073</v>
      </c>
      <c r="T2394" s="10">
        <f t="shared" si="151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8322</v>
      </c>
      <c r="R2395" t="s">
        <v>8323</v>
      </c>
      <c r="S2395" s="10">
        <f t="shared" si="150"/>
        <v>42194.648344907408</v>
      </c>
      <c r="T2395" s="10">
        <f t="shared" si="151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8322</v>
      </c>
      <c r="R2396" t="s">
        <v>8323</v>
      </c>
      <c r="S2396" s="10">
        <f t="shared" si="150"/>
        <v>42031.362187499995</v>
      </c>
      <c r="T2396" s="10">
        <f t="shared" si="151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8322</v>
      </c>
      <c r="R2397" t="s">
        <v>8323</v>
      </c>
      <c r="S2397" s="10">
        <f t="shared" si="150"/>
        <v>42717.121377314819</v>
      </c>
      <c r="T2397" s="10">
        <f t="shared" si="151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8322</v>
      </c>
      <c r="R2398" t="s">
        <v>8323</v>
      </c>
      <c r="S2398" s="10">
        <f t="shared" si="150"/>
        <v>42262.849050925928</v>
      </c>
      <c r="T2398" s="10">
        <f t="shared" si="151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8322</v>
      </c>
      <c r="R2399" t="s">
        <v>8323</v>
      </c>
      <c r="S2399" s="10">
        <f t="shared" si="150"/>
        <v>41976.88490740741</v>
      </c>
      <c r="T2399" s="10">
        <f t="shared" si="151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8322</v>
      </c>
      <c r="R2400" t="s">
        <v>8323</v>
      </c>
      <c r="S2400" s="10">
        <f t="shared" si="150"/>
        <v>42157.916481481487</v>
      </c>
      <c r="T2400" s="10">
        <f t="shared" si="151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8322</v>
      </c>
      <c r="R2401" t="s">
        <v>8323</v>
      </c>
      <c r="S2401" s="10">
        <f t="shared" si="150"/>
        <v>41956.853078703702</v>
      </c>
      <c r="T2401" s="10">
        <f t="shared" si="151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8322</v>
      </c>
      <c r="R2402" t="s">
        <v>8323</v>
      </c>
      <c r="S2402" s="10">
        <f t="shared" si="150"/>
        <v>42444.268101851849</v>
      </c>
      <c r="T2402" s="10">
        <f t="shared" si="151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((E2435/D2435)*100)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8311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8311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8311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8311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8311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8311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8311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8311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8311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8311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8311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8311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8311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8311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8311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8311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8311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8311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8311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8311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8311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8311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8311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8311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8311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8311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8311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8311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8311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8311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8311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8311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8311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8311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8311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8311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((E2499/D2499)*100)</f>
        <v>112.7715</v>
      </c>
      <c r="P2499" s="6">
        <f t="shared" ref="P2499:P2562" si="157">E2499/L2499</f>
        <v>80.551071428571419</v>
      </c>
      <c r="Q2499" t="s">
        <v>8311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8311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8311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8311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8311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8311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8311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8311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8311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8311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8311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8311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8311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8311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8311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8311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8311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8311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8311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8311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8311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8311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8311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8311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8311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8311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8311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8311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8311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8311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8311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8311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8311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8311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8311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8311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8311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8311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8311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8311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8311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8311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8311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8311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((E2563/D2563)*100)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8322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8322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8322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8322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8322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8322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8322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8322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8322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8322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8322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8322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8322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8322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8322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8322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8322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8322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8322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8322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8322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8322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8322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8322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((E2627/D2627)*100)</f>
        <v>956</v>
      </c>
      <c r="P2627" s="6">
        <f t="shared" ref="P2627:P2690" si="165">E2627/L2627</f>
        <v>27.576923076923077</v>
      </c>
      <c r="Q2627" t="s">
        <v>8322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8322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8322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8322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8322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8322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8322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8322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8322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8322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8322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8322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8322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8322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8322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8322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8322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8322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8322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8322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8322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8322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8322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8322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8322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8322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8322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8322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8322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8322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8322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8322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8322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8322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8322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8322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8322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8322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8322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8322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8322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8322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8322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8322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8322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8322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8322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8322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8322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8322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8322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8322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8322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8322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8322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8322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((E2691/D2691)*100)</f>
        <v>2.8571428571428571E-3</v>
      </c>
      <c r="P2691" s="6">
        <f t="shared" ref="P2691:P2754" si="169">E2691/L2691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8320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8320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8320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8320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8320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8320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8320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8320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8320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8320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8320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8320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8320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8320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8320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8320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8320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8320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8320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8320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8322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8322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8322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8322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8322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8322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8322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8322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8322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8322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8322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8322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8322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8322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8322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8322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8322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8322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8322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8322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8325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8325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8325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8325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8325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8325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8325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8325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8325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8325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8325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8325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((E2755/D2755)*100)</f>
        <v>19</v>
      </c>
      <c r="P2755" s="6">
        <f t="shared" ref="P2755:P2818" si="173">E2755/L2755</f>
        <v>47.5</v>
      </c>
      <c r="Q2755" t="s">
        <v>8325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8325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8325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8325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8325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8325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8325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8325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8325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8325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8325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8325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8325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8325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8325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8325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8325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8325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8325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8325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8325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8325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8325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8325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8325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8325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8325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8325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8320</v>
      </c>
      <c r="R2783" t="s">
        <v>8321</v>
      </c>
      <c r="S2783" s="10">
        <f t="shared" si="174"/>
        <v>42018.94159722222</v>
      </c>
      <c r="T2783" s="10">
        <f t="shared" si="175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8320</v>
      </c>
      <c r="R2784" t="s">
        <v>8321</v>
      </c>
      <c r="S2784" s="10">
        <f t="shared" si="174"/>
        <v>42026.924976851849</v>
      </c>
      <c r="T2784" s="10">
        <f t="shared" si="175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8320</v>
      </c>
      <c r="R2785" t="s">
        <v>8321</v>
      </c>
      <c r="S2785" s="10">
        <f t="shared" si="174"/>
        <v>42103.535254629634</v>
      </c>
      <c r="T2785" s="10">
        <f t="shared" si="175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8320</v>
      </c>
      <c r="R2786" t="s">
        <v>8321</v>
      </c>
      <c r="S2786" s="10">
        <f t="shared" si="174"/>
        <v>41920.787534722222</v>
      </c>
      <c r="T2786" s="10">
        <f t="shared" si="175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8320</v>
      </c>
      <c r="R2787" t="s">
        <v>8321</v>
      </c>
      <c r="S2787" s="10">
        <f t="shared" si="174"/>
        <v>42558.189432870371</v>
      </c>
      <c r="T2787" s="10">
        <f t="shared" si="175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8320</v>
      </c>
      <c r="R2788" t="s">
        <v>8321</v>
      </c>
      <c r="S2788" s="10">
        <f t="shared" si="174"/>
        <v>41815.569212962961</v>
      </c>
      <c r="T2788" s="10">
        <f t="shared" si="175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8320</v>
      </c>
      <c r="R2789" t="s">
        <v>8321</v>
      </c>
      <c r="S2789" s="10">
        <f t="shared" si="174"/>
        <v>41808.198518518519</v>
      </c>
      <c r="T2789" s="10">
        <f t="shared" si="175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8320</v>
      </c>
      <c r="R2790" t="s">
        <v>8321</v>
      </c>
      <c r="S2790" s="10">
        <f t="shared" si="174"/>
        <v>42550.701886574068</v>
      </c>
      <c r="T2790" s="10">
        <f t="shared" si="175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8320</v>
      </c>
      <c r="R2791" t="s">
        <v>8321</v>
      </c>
      <c r="S2791" s="10">
        <f t="shared" si="174"/>
        <v>42056.013124999998</v>
      </c>
      <c r="T2791" s="10">
        <f t="shared" si="175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8320</v>
      </c>
      <c r="R2792" t="s">
        <v>8321</v>
      </c>
      <c r="S2792" s="10">
        <f t="shared" si="174"/>
        <v>42016.938692129625</v>
      </c>
      <c r="T2792" s="10">
        <f t="shared" si="175"/>
        <v>42046.938692129625</v>
      </c>
    </row>
    <row r="2793" spans="1:20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8320</v>
      </c>
      <c r="R2793" t="s">
        <v>8321</v>
      </c>
      <c r="S2793" s="10">
        <f t="shared" si="174"/>
        <v>42591.899988425925</v>
      </c>
      <c r="T2793" s="10">
        <f t="shared" si="175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8320</v>
      </c>
      <c r="R2794" t="s">
        <v>8321</v>
      </c>
      <c r="S2794" s="10">
        <f t="shared" si="174"/>
        <v>42183.231006944443</v>
      </c>
      <c r="T2794" s="10">
        <f t="shared" si="175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8320</v>
      </c>
      <c r="R2795" t="s">
        <v>8321</v>
      </c>
      <c r="S2795" s="10">
        <f t="shared" si="174"/>
        <v>42176.419039351851</v>
      </c>
      <c r="T2795" s="10">
        <f t="shared" si="175"/>
        <v>42206.419039351851</v>
      </c>
    </row>
    <row r="2796" spans="1:20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8320</v>
      </c>
      <c r="R2796" t="s">
        <v>8321</v>
      </c>
      <c r="S2796" s="10">
        <f t="shared" si="174"/>
        <v>42416.691655092596</v>
      </c>
      <c r="T2796" s="10">
        <f t="shared" si="175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8320</v>
      </c>
      <c r="R2797" t="s">
        <v>8321</v>
      </c>
      <c r="S2797" s="10">
        <f t="shared" si="174"/>
        <v>41780.525937500002</v>
      </c>
      <c r="T2797" s="10">
        <f t="shared" si="175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8320</v>
      </c>
      <c r="R2798" t="s">
        <v>8321</v>
      </c>
      <c r="S2798" s="10">
        <f t="shared" si="174"/>
        <v>41795.528101851851</v>
      </c>
      <c r="T2798" s="10">
        <f t="shared" si="175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8320</v>
      </c>
      <c r="R2799" t="s">
        <v>8321</v>
      </c>
      <c r="S2799" s="10">
        <f t="shared" si="174"/>
        <v>41798.94027777778</v>
      </c>
      <c r="T2799" s="10">
        <f t="shared" si="175"/>
        <v>41828.94027777778</v>
      </c>
    </row>
    <row r="2800" spans="1:20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8320</v>
      </c>
      <c r="R2800" t="s">
        <v>8321</v>
      </c>
      <c r="S2800" s="10">
        <f t="shared" si="174"/>
        <v>42201.675011574072</v>
      </c>
      <c r="T2800" s="10">
        <f t="shared" si="175"/>
        <v>42216.666666666672</v>
      </c>
    </row>
    <row r="2801" spans="1:20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8320</v>
      </c>
      <c r="R2801" t="s">
        <v>8321</v>
      </c>
      <c r="S2801" s="10">
        <f t="shared" si="174"/>
        <v>42507.264699074076</v>
      </c>
      <c r="T2801" s="10">
        <f t="shared" si="175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8320</v>
      </c>
      <c r="R2802" t="s">
        <v>8321</v>
      </c>
      <c r="S2802" s="10">
        <f t="shared" si="174"/>
        <v>41948.552847222221</v>
      </c>
      <c r="T2802" s="10">
        <f t="shared" si="175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8320</v>
      </c>
      <c r="R2803" t="s">
        <v>8321</v>
      </c>
      <c r="S2803" s="10">
        <f t="shared" si="174"/>
        <v>41900.243159722224</v>
      </c>
      <c r="T2803" s="10">
        <f t="shared" si="175"/>
        <v>41922.458333333336</v>
      </c>
    </row>
    <row r="2804" spans="1:20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8320</v>
      </c>
      <c r="R2804" t="s">
        <v>8321</v>
      </c>
      <c r="S2804" s="10">
        <f t="shared" si="174"/>
        <v>42192.64707175926</v>
      </c>
      <c r="T2804" s="10">
        <f t="shared" si="175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8320</v>
      </c>
      <c r="R2805" t="s">
        <v>8321</v>
      </c>
      <c r="S2805" s="10">
        <f t="shared" si="174"/>
        <v>42158.065694444449</v>
      </c>
      <c r="T2805" s="10">
        <f t="shared" si="175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8320</v>
      </c>
      <c r="R2806" t="s">
        <v>8321</v>
      </c>
      <c r="S2806" s="10">
        <f t="shared" si="174"/>
        <v>41881.453587962962</v>
      </c>
      <c r="T2806" s="10">
        <f t="shared" si="175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8320</v>
      </c>
      <c r="R2807" t="s">
        <v>8321</v>
      </c>
      <c r="S2807" s="10">
        <f t="shared" si="174"/>
        <v>42213.505474537036</v>
      </c>
      <c r="T2807" s="10">
        <f t="shared" si="175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8320</v>
      </c>
      <c r="R2808" t="s">
        <v>8321</v>
      </c>
      <c r="S2808" s="10">
        <f t="shared" si="174"/>
        <v>42185.267245370371</v>
      </c>
      <c r="T2808" s="10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8320</v>
      </c>
      <c r="R2809" t="s">
        <v>8321</v>
      </c>
      <c r="S2809" s="10">
        <f t="shared" si="174"/>
        <v>42154.873124999998</v>
      </c>
      <c r="T2809" s="10">
        <f t="shared" si="175"/>
        <v>42184.873124999998</v>
      </c>
    </row>
    <row r="2810" spans="1:20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8320</v>
      </c>
      <c r="R2810" t="s">
        <v>8321</v>
      </c>
      <c r="S2810" s="10">
        <f t="shared" si="174"/>
        <v>42208.84646990741</v>
      </c>
      <c r="T2810" s="10">
        <f t="shared" si="175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8320</v>
      </c>
      <c r="R2811" t="s">
        <v>8321</v>
      </c>
      <c r="S2811" s="10">
        <f t="shared" si="174"/>
        <v>42451.496817129635</v>
      </c>
      <c r="T2811" s="10">
        <f t="shared" si="175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8320</v>
      </c>
      <c r="R2812" t="s">
        <v>8321</v>
      </c>
      <c r="S2812" s="10">
        <f t="shared" si="174"/>
        <v>41759.13962962963</v>
      </c>
      <c r="T2812" s="10">
        <f t="shared" si="175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8320</v>
      </c>
      <c r="R2813" t="s">
        <v>8321</v>
      </c>
      <c r="S2813" s="10">
        <f t="shared" si="174"/>
        <v>42028.496562500004</v>
      </c>
      <c r="T2813" s="10">
        <f t="shared" si="175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8320</v>
      </c>
      <c r="R2814" t="s">
        <v>8321</v>
      </c>
      <c r="S2814" s="10">
        <f t="shared" si="174"/>
        <v>42054.74418981481</v>
      </c>
      <c r="T2814" s="10">
        <f t="shared" si="175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8320</v>
      </c>
      <c r="R2815" t="s">
        <v>8321</v>
      </c>
      <c r="S2815" s="10">
        <f t="shared" si="174"/>
        <v>42693.742604166662</v>
      </c>
      <c r="T2815" s="10">
        <f t="shared" si="175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8320</v>
      </c>
      <c r="R2816" t="s">
        <v>8321</v>
      </c>
      <c r="S2816" s="10">
        <f t="shared" si="174"/>
        <v>42103.399479166663</v>
      </c>
      <c r="T2816" s="10">
        <f t="shared" si="175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8320</v>
      </c>
      <c r="R2817" t="s">
        <v>8321</v>
      </c>
      <c r="S2817" s="10">
        <f t="shared" si="174"/>
        <v>42559.776724537034</v>
      </c>
      <c r="T2817" s="10">
        <f t="shared" si="175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8320</v>
      </c>
      <c r="R2818" t="s">
        <v>8321</v>
      </c>
      <c r="S2818" s="10">
        <f t="shared" si="174"/>
        <v>42188.467499999999</v>
      </c>
      <c r="T2818" s="10">
        <f t="shared" si="175"/>
        <v>42218.666666666672</v>
      </c>
    </row>
    <row r="2819" spans="1:20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((E2819/D2819)*100)</f>
        <v>130</v>
      </c>
      <c r="P2819" s="6">
        <f t="shared" ref="P2819:P2882" si="177">E2819/L2819</f>
        <v>23.636363636363637</v>
      </c>
      <c r="Q2819" t="s">
        <v>8320</v>
      </c>
      <c r="R2819" t="s">
        <v>8321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8320</v>
      </c>
      <c r="R2820" t="s">
        <v>8321</v>
      </c>
      <c r="S2820" s="10">
        <f t="shared" si="178"/>
        <v>42250.598217592589</v>
      </c>
      <c r="T2820" s="10">
        <f t="shared" si="179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8320</v>
      </c>
      <c r="R2821" t="s">
        <v>8321</v>
      </c>
      <c r="S2821" s="10">
        <f t="shared" si="178"/>
        <v>42139.525567129633</v>
      </c>
      <c r="T2821" s="10">
        <f t="shared" si="179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8320</v>
      </c>
      <c r="R2822" t="s">
        <v>8321</v>
      </c>
      <c r="S2822" s="10">
        <f t="shared" si="178"/>
        <v>42401.610983796301</v>
      </c>
      <c r="T2822" s="10">
        <f t="shared" si="179"/>
        <v>42426</v>
      </c>
    </row>
    <row r="2823" spans="1:20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8320</v>
      </c>
      <c r="R2823" t="s">
        <v>8321</v>
      </c>
      <c r="S2823" s="10">
        <f t="shared" si="178"/>
        <v>41875.922858796301</v>
      </c>
      <c r="T2823" s="10">
        <f t="shared" si="179"/>
        <v>41905.922858796301</v>
      </c>
    </row>
    <row r="2824" spans="1:20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8320</v>
      </c>
      <c r="R2824" t="s">
        <v>8321</v>
      </c>
      <c r="S2824" s="10">
        <f t="shared" si="178"/>
        <v>42060.683935185181</v>
      </c>
      <c r="T2824" s="10">
        <f t="shared" si="179"/>
        <v>42090.642268518524</v>
      </c>
    </row>
    <row r="2825" spans="1:20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8320</v>
      </c>
      <c r="R2825" t="s">
        <v>8321</v>
      </c>
      <c r="S2825" s="10">
        <f t="shared" si="178"/>
        <v>42067.011643518519</v>
      </c>
      <c r="T2825" s="10">
        <f t="shared" si="179"/>
        <v>42094.957638888889</v>
      </c>
    </row>
    <row r="2826" spans="1:20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8320</v>
      </c>
      <c r="R2826" t="s">
        <v>8321</v>
      </c>
      <c r="S2826" s="10">
        <f t="shared" si="178"/>
        <v>42136.270787037036</v>
      </c>
      <c r="T2826" s="10">
        <f t="shared" si="179"/>
        <v>42168.071527777778</v>
      </c>
    </row>
    <row r="2827" spans="1:20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8320</v>
      </c>
      <c r="R2827" t="s">
        <v>8321</v>
      </c>
      <c r="S2827" s="10">
        <f t="shared" si="178"/>
        <v>42312.792662037042</v>
      </c>
      <c r="T2827" s="10">
        <f t="shared" si="179"/>
        <v>42342.792662037042</v>
      </c>
    </row>
    <row r="2828" spans="1:20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8320</v>
      </c>
      <c r="R2828" t="s">
        <v>8321</v>
      </c>
      <c r="S2828" s="10">
        <f t="shared" si="178"/>
        <v>42171.034861111111</v>
      </c>
      <c r="T2828" s="10">
        <f t="shared" si="179"/>
        <v>42195.291666666672</v>
      </c>
    </row>
    <row r="2829" spans="1:20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8320</v>
      </c>
      <c r="R2829" t="s">
        <v>8321</v>
      </c>
      <c r="S2829" s="10">
        <f t="shared" si="178"/>
        <v>42494.683634259258</v>
      </c>
      <c r="T2829" s="10">
        <f t="shared" si="179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8320</v>
      </c>
      <c r="R2830" t="s">
        <v>8321</v>
      </c>
      <c r="S2830" s="10">
        <f t="shared" si="178"/>
        <v>42254.264687499999</v>
      </c>
      <c r="T2830" s="10">
        <f t="shared" si="179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8320</v>
      </c>
      <c r="R2831" t="s">
        <v>8321</v>
      </c>
      <c r="S2831" s="10">
        <f t="shared" si="178"/>
        <v>42495.434236111112</v>
      </c>
      <c r="T2831" s="10">
        <f t="shared" si="179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8320</v>
      </c>
      <c r="R2832" t="s">
        <v>8321</v>
      </c>
      <c r="S2832" s="10">
        <f t="shared" si="178"/>
        <v>41758.839675925927</v>
      </c>
      <c r="T2832" s="10">
        <f t="shared" si="179"/>
        <v>41771.165972222225</v>
      </c>
    </row>
    <row r="2833" spans="1:20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8320</v>
      </c>
      <c r="R2833" t="s">
        <v>8321</v>
      </c>
      <c r="S2833" s="10">
        <f t="shared" si="178"/>
        <v>42171.824884259258</v>
      </c>
      <c r="T2833" s="10">
        <f t="shared" si="179"/>
        <v>42201.824884259258</v>
      </c>
    </row>
    <row r="2834" spans="1:20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8320</v>
      </c>
      <c r="R2834" t="s">
        <v>8321</v>
      </c>
      <c r="S2834" s="10">
        <f t="shared" si="178"/>
        <v>41938.709421296298</v>
      </c>
      <c r="T2834" s="10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8320</v>
      </c>
      <c r="R2835" t="s">
        <v>8321</v>
      </c>
      <c r="S2835" s="10">
        <f t="shared" si="178"/>
        <v>42268.127696759257</v>
      </c>
      <c r="T2835" s="10">
        <f t="shared" si="179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8320</v>
      </c>
      <c r="R2836" t="s">
        <v>8321</v>
      </c>
      <c r="S2836" s="10">
        <f t="shared" si="178"/>
        <v>42019.959837962961</v>
      </c>
      <c r="T2836" s="10">
        <f t="shared" si="179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8320</v>
      </c>
      <c r="R2837" t="s">
        <v>8321</v>
      </c>
      <c r="S2837" s="10">
        <f t="shared" si="178"/>
        <v>42313.703900462962</v>
      </c>
      <c r="T2837" s="10">
        <f t="shared" si="179"/>
        <v>42343</v>
      </c>
    </row>
    <row r="2838" spans="1:20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8320</v>
      </c>
      <c r="R2838" t="s">
        <v>8321</v>
      </c>
      <c r="S2838" s="10">
        <f t="shared" si="178"/>
        <v>42746.261782407411</v>
      </c>
      <c r="T2838" s="10">
        <f t="shared" si="179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8320</v>
      </c>
      <c r="R2839" t="s">
        <v>8321</v>
      </c>
      <c r="S2839" s="10">
        <f t="shared" si="178"/>
        <v>42307.908379629633</v>
      </c>
      <c r="T2839" s="10">
        <f t="shared" si="179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8320</v>
      </c>
      <c r="R2840" t="s">
        <v>8321</v>
      </c>
      <c r="S2840" s="10">
        <f t="shared" si="178"/>
        <v>41842.607592592591</v>
      </c>
      <c r="T2840" s="10">
        <f t="shared" si="179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8320</v>
      </c>
      <c r="R2841" t="s">
        <v>8321</v>
      </c>
      <c r="S2841" s="10">
        <f t="shared" si="178"/>
        <v>41853.240208333329</v>
      </c>
      <c r="T2841" s="10">
        <f t="shared" si="179"/>
        <v>41876.207638888889</v>
      </c>
    </row>
    <row r="2842" spans="1:20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8320</v>
      </c>
      <c r="R2842" t="s">
        <v>8321</v>
      </c>
      <c r="S2842" s="10">
        <f t="shared" si="178"/>
        <v>42060.035636574074</v>
      </c>
      <c r="T2842" s="10">
        <f t="shared" si="179"/>
        <v>42081.708333333328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8320</v>
      </c>
      <c r="R2843" t="s">
        <v>8321</v>
      </c>
      <c r="S2843" s="10">
        <f t="shared" si="178"/>
        <v>42291.739548611105</v>
      </c>
      <c r="T2843" s="10">
        <f t="shared" si="179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8320</v>
      </c>
      <c r="R2844" t="s">
        <v>8321</v>
      </c>
      <c r="S2844" s="10">
        <f t="shared" si="178"/>
        <v>41784.952488425923</v>
      </c>
      <c r="T2844" s="10">
        <f t="shared" si="179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8320</v>
      </c>
      <c r="R2845" t="s">
        <v>8321</v>
      </c>
      <c r="S2845" s="10">
        <f t="shared" si="178"/>
        <v>42492.737847222219</v>
      </c>
      <c r="T2845" s="10">
        <f t="shared" si="179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8320</v>
      </c>
      <c r="R2846" t="s">
        <v>8321</v>
      </c>
      <c r="S2846" s="10">
        <f t="shared" si="178"/>
        <v>42709.546064814815</v>
      </c>
      <c r="T2846" s="10">
        <f t="shared" si="179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8320</v>
      </c>
      <c r="R2847" t="s">
        <v>8321</v>
      </c>
      <c r="S2847" s="10">
        <f t="shared" si="178"/>
        <v>42103.016585648147</v>
      </c>
      <c r="T2847" s="10">
        <f t="shared" si="179"/>
        <v>42163.016585648147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8320</v>
      </c>
      <c r="R2848" t="s">
        <v>8321</v>
      </c>
      <c r="S2848" s="10">
        <f t="shared" si="178"/>
        <v>42108.692060185189</v>
      </c>
      <c r="T2848" s="10">
        <f t="shared" si="179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8320</v>
      </c>
      <c r="R2849" t="s">
        <v>8321</v>
      </c>
      <c r="S2849" s="10">
        <f t="shared" si="178"/>
        <v>42453.806307870371</v>
      </c>
      <c r="T2849" s="10">
        <f t="shared" si="179"/>
        <v>42513.806307870371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8320</v>
      </c>
      <c r="R2850" t="s">
        <v>8321</v>
      </c>
      <c r="S2850" s="10">
        <f t="shared" si="178"/>
        <v>42123.648831018523</v>
      </c>
      <c r="T2850" s="10">
        <f t="shared" si="179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8320</v>
      </c>
      <c r="R2851" t="s">
        <v>8321</v>
      </c>
      <c r="S2851" s="10">
        <f t="shared" si="178"/>
        <v>42453.428240740745</v>
      </c>
      <c r="T2851" s="10">
        <f t="shared" si="179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8320</v>
      </c>
      <c r="R2852" t="s">
        <v>8321</v>
      </c>
      <c r="S2852" s="10">
        <f t="shared" si="178"/>
        <v>41858.007071759261</v>
      </c>
      <c r="T2852" s="10">
        <f t="shared" si="179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8320</v>
      </c>
      <c r="R2853" t="s">
        <v>8321</v>
      </c>
      <c r="S2853" s="10">
        <f t="shared" si="178"/>
        <v>42390.002650462964</v>
      </c>
      <c r="T2853" s="10">
        <f t="shared" si="179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8320</v>
      </c>
      <c r="R2854" t="s">
        <v>8321</v>
      </c>
      <c r="S2854" s="10">
        <f t="shared" si="178"/>
        <v>41781.045173611114</v>
      </c>
      <c r="T2854" s="10">
        <f t="shared" si="179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8320</v>
      </c>
      <c r="R2855" t="s">
        <v>8321</v>
      </c>
      <c r="S2855" s="10">
        <f t="shared" si="178"/>
        <v>41836.190937499996</v>
      </c>
      <c r="T2855" s="10">
        <f t="shared" si="179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8320</v>
      </c>
      <c r="R2856" t="s">
        <v>8321</v>
      </c>
      <c r="S2856" s="10">
        <f t="shared" si="178"/>
        <v>42111.71665509259</v>
      </c>
      <c r="T2856" s="10">
        <f t="shared" si="179"/>
        <v>42131.71665509259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8320</v>
      </c>
      <c r="R2857" t="s">
        <v>8321</v>
      </c>
      <c r="S2857" s="10">
        <f t="shared" si="178"/>
        <v>42370.007766203707</v>
      </c>
      <c r="T2857" s="10">
        <f t="shared" si="179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8320</v>
      </c>
      <c r="R2858" t="s">
        <v>8321</v>
      </c>
      <c r="S2858" s="10">
        <f t="shared" si="178"/>
        <v>42165.037581018521</v>
      </c>
      <c r="T2858" s="10">
        <f t="shared" si="179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8320</v>
      </c>
      <c r="R2859" t="s">
        <v>8321</v>
      </c>
      <c r="S2859" s="10">
        <f t="shared" si="178"/>
        <v>42726.920081018514</v>
      </c>
      <c r="T2859" s="10">
        <f t="shared" si="179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8320</v>
      </c>
      <c r="R2860" t="s">
        <v>8321</v>
      </c>
      <c r="S2860" s="10">
        <f t="shared" si="178"/>
        <v>41954.545081018514</v>
      </c>
      <c r="T2860" s="10">
        <f t="shared" si="179"/>
        <v>41978.477777777778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8320</v>
      </c>
      <c r="R2861" t="s">
        <v>8321</v>
      </c>
      <c r="S2861" s="10">
        <f t="shared" si="178"/>
        <v>42233.362314814818</v>
      </c>
      <c r="T2861" s="10">
        <f t="shared" si="179"/>
        <v>42293.362314814818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8320</v>
      </c>
      <c r="R2862" t="s">
        <v>8321</v>
      </c>
      <c r="S2862" s="10">
        <f t="shared" si="178"/>
        <v>42480.800648148142</v>
      </c>
      <c r="T2862" s="10">
        <f t="shared" si="179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8320</v>
      </c>
      <c r="R2863" t="s">
        <v>8321</v>
      </c>
      <c r="S2863" s="10">
        <f t="shared" si="178"/>
        <v>42257.590833333335</v>
      </c>
      <c r="T2863" s="10">
        <f t="shared" si="179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8320</v>
      </c>
      <c r="R2864" t="s">
        <v>8321</v>
      </c>
      <c r="S2864" s="10">
        <f t="shared" si="178"/>
        <v>41784.789687500001</v>
      </c>
      <c r="T2864" s="10">
        <f t="shared" si="179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8320</v>
      </c>
      <c r="R2865" t="s">
        <v>8321</v>
      </c>
      <c r="S2865" s="10">
        <f t="shared" si="178"/>
        <v>41831.675034722226</v>
      </c>
      <c r="T2865" s="10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8320</v>
      </c>
      <c r="R2866" t="s">
        <v>8321</v>
      </c>
      <c r="S2866" s="10">
        <f t="shared" si="178"/>
        <v>42172.613506944443</v>
      </c>
      <c r="T2866" s="10">
        <f t="shared" si="179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8320</v>
      </c>
      <c r="R2867" t="s">
        <v>8321</v>
      </c>
      <c r="S2867" s="10">
        <f t="shared" si="178"/>
        <v>41950.114108796297</v>
      </c>
      <c r="T2867" s="10">
        <f t="shared" si="179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8320</v>
      </c>
      <c r="R2868" t="s">
        <v>8321</v>
      </c>
      <c r="S2868" s="10">
        <f t="shared" si="178"/>
        <v>42627.955104166671</v>
      </c>
      <c r="T2868" s="10">
        <f t="shared" si="179"/>
        <v>42657.916666666672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8320</v>
      </c>
      <c r="R2869" t="s">
        <v>8321</v>
      </c>
      <c r="S2869" s="10">
        <f t="shared" si="178"/>
        <v>42531.195277777777</v>
      </c>
      <c r="T2869" s="10">
        <f t="shared" si="179"/>
        <v>42555.166666666672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8320</v>
      </c>
      <c r="R2870" t="s">
        <v>8321</v>
      </c>
      <c r="S2870" s="10">
        <f t="shared" si="178"/>
        <v>42618.827013888891</v>
      </c>
      <c r="T2870" s="10">
        <f t="shared" si="179"/>
        <v>42648.827013888891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8320</v>
      </c>
      <c r="R2871" t="s">
        <v>8321</v>
      </c>
      <c r="S2871" s="10">
        <f t="shared" si="178"/>
        <v>42540.593530092592</v>
      </c>
      <c r="T2871" s="10">
        <f t="shared" si="179"/>
        <v>42570.593530092592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8320</v>
      </c>
      <c r="R2872" t="s">
        <v>8321</v>
      </c>
      <c r="S2872" s="10">
        <f t="shared" si="178"/>
        <v>41746.189409722225</v>
      </c>
      <c r="T2872" s="10">
        <f t="shared" si="179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8320</v>
      </c>
      <c r="R2873" t="s">
        <v>8321</v>
      </c>
      <c r="S2873" s="10">
        <f t="shared" si="178"/>
        <v>41974.738576388889</v>
      </c>
      <c r="T2873" s="10">
        <f t="shared" si="179"/>
        <v>41994.738576388889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8320</v>
      </c>
      <c r="R2874" t="s">
        <v>8321</v>
      </c>
      <c r="S2874" s="10">
        <f t="shared" si="178"/>
        <v>42115.11618055556</v>
      </c>
      <c r="T2874" s="10">
        <f t="shared" si="179"/>
        <v>42175.11618055556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8320</v>
      </c>
      <c r="R2875" t="s">
        <v>8321</v>
      </c>
      <c r="S2875" s="10">
        <f t="shared" si="178"/>
        <v>42002.817488425921</v>
      </c>
      <c r="T2875" s="10">
        <f t="shared" si="179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8320</v>
      </c>
      <c r="R2876" t="s">
        <v>8321</v>
      </c>
      <c r="S2876" s="10">
        <f t="shared" si="178"/>
        <v>42722.84474537037</v>
      </c>
      <c r="T2876" s="10">
        <f t="shared" si="179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8320</v>
      </c>
      <c r="R2877" t="s">
        <v>8321</v>
      </c>
      <c r="S2877" s="10">
        <f t="shared" si="178"/>
        <v>42465.128391203703</v>
      </c>
      <c r="T2877" s="10">
        <f t="shared" si="179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8320</v>
      </c>
      <c r="R2878" t="s">
        <v>8321</v>
      </c>
      <c r="S2878" s="10">
        <f t="shared" si="178"/>
        <v>42171.743969907402</v>
      </c>
      <c r="T2878" s="10">
        <f t="shared" si="179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8320</v>
      </c>
      <c r="R2879" t="s">
        <v>8321</v>
      </c>
      <c r="S2879" s="10">
        <f t="shared" si="178"/>
        <v>42672.955138888887</v>
      </c>
      <c r="T2879" s="10">
        <f t="shared" si="179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8320</v>
      </c>
      <c r="R2880" t="s">
        <v>8321</v>
      </c>
      <c r="S2880" s="10">
        <f t="shared" si="178"/>
        <v>42128.615682870368</v>
      </c>
      <c r="T2880" s="10">
        <f t="shared" si="179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8320</v>
      </c>
      <c r="R2881" t="s">
        <v>8321</v>
      </c>
      <c r="S2881" s="10">
        <f t="shared" si="178"/>
        <v>42359.725243055553</v>
      </c>
      <c r="T2881" s="10">
        <f t="shared" si="179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8320</v>
      </c>
      <c r="R2882" t="s">
        <v>8321</v>
      </c>
      <c r="S2882" s="10">
        <f t="shared" si="178"/>
        <v>42192.905694444446</v>
      </c>
      <c r="T2882" s="10">
        <f t="shared" si="179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((E2883/D2883)*100)</f>
        <v>0</v>
      </c>
      <c r="P2883" s="6" t="e">
        <f t="shared" ref="P2883:P2946" si="181">E2883/L2883</f>
        <v>#DIV/0!</v>
      </c>
      <c r="Q2883" t="s">
        <v>8320</v>
      </c>
      <c r="R2883" t="s">
        <v>8321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8320</v>
      </c>
      <c r="R2884" t="s">
        <v>8321</v>
      </c>
      <c r="S2884" s="10">
        <f t="shared" si="182"/>
        <v>42461.596273148149</v>
      </c>
      <c r="T2884" s="10">
        <f t="shared" si="183"/>
        <v>42491.596273148149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8320</v>
      </c>
      <c r="R2885" t="s">
        <v>8321</v>
      </c>
      <c r="S2885" s="10">
        <f t="shared" si="182"/>
        <v>42370.90320601852</v>
      </c>
      <c r="T2885" s="10">
        <f t="shared" si="183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8320</v>
      </c>
      <c r="R2886" t="s">
        <v>8321</v>
      </c>
      <c r="S2886" s="10">
        <f t="shared" si="182"/>
        <v>41948.727256944447</v>
      </c>
      <c r="T2886" s="10">
        <f t="shared" si="183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8320</v>
      </c>
      <c r="R2887" t="s">
        <v>8321</v>
      </c>
      <c r="S2887" s="10">
        <f t="shared" si="182"/>
        <v>42047.07640046296</v>
      </c>
      <c r="T2887" s="10">
        <f t="shared" si="183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8320</v>
      </c>
      <c r="R2888" t="s">
        <v>8321</v>
      </c>
      <c r="S2888" s="10">
        <f t="shared" si="182"/>
        <v>42261.632916666669</v>
      </c>
      <c r="T2888" s="10">
        <f t="shared" si="183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8320</v>
      </c>
      <c r="R2889" t="s">
        <v>8321</v>
      </c>
      <c r="S2889" s="10">
        <f t="shared" si="182"/>
        <v>41985.427361111113</v>
      </c>
      <c r="T2889" s="10">
        <f t="shared" si="183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8320</v>
      </c>
      <c r="R2890" t="s">
        <v>8321</v>
      </c>
      <c r="S2890" s="10">
        <f t="shared" si="182"/>
        <v>41922.535185185188</v>
      </c>
      <c r="T2890" s="10">
        <f t="shared" si="183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8320</v>
      </c>
      <c r="R2891" t="s">
        <v>8321</v>
      </c>
      <c r="S2891" s="10">
        <f t="shared" si="182"/>
        <v>41850.863252314812</v>
      </c>
      <c r="T2891" s="10">
        <f t="shared" si="183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8320</v>
      </c>
      <c r="R2892" t="s">
        <v>8321</v>
      </c>
      <c r="S2892" s="10">
        <f t="shared" si="182"/>
        <v>41831.742962962962</v>
      </c>
      <c r="T2892" s="10">
        <f t="shared" si="183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8320</v>
      </c>
      <c r="R2893" t="s">
        <v>8321</v>
      </c>
      <c r="S2893" s="10">
        <f t="shared" si="182"/>
        <v>42415.883425925931</v>
      </c>
      <c r="T2893" s="10">
        <f t="shared" si="183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8320</v>
      </c>
      <c r="R2894" t="s">
        <v>8321</v>
      </c>
      <c r="S2894" s="10">
        <f t="shared" si="182"/>
        <v>41869.714166666665</v>
      </c>
      <c r="T2894" s="10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8320</v>
      </c>
      <c r="R2895" t="s">
        <v>8321</v>
      </c>
      <c r="S2895" s="10">
        <f t="shared" si="182"/>
        <v>41953.773090277777</v>
      </c>
      <c r="T2895" s="10">
        <f t="shared" si="183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8320</v>
      </c>
      <c r="R2896" t="s">
        <v>8321</v>
      </c>
      <c r="S2896" s="10">
        <f t="shared" si="182"/>
        <v>42037.986284722225</v>
      </c>
      <c r="T2896" s="10">
        <f t="shared" si="183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8320</v>
      </c>
      <c r="R2897" t="s">
        <v>8321</v>
      </c>
      <c r="S2897" s="10">
        <f t="shared" si="182"/>
        <v>41811.555462962962</v>
      </c>
      <c r="T2897" s="10">
        <f t="shared" si="183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8320</v>
      </c>
      <c r="R2898" t="s">
        <v>8321</v>
      </c>
      <c r="S2898" s="10">
        <f t="shared" si="182"/>
        <v>42701.908807870372</v>
      </c>
      <c r="T2898" s="10">
        <f t="shared" si="183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8320</v>
      </c>
      <c r="R2899" t="s">
        <v>8321</v>
      </c>
      <c r="S2899" s="10">
        <f t="shared" si="182"/>
        <v>42258.646504629629</v>
      </c>
      <c r="T2899" s="10">
        <f t="shared" si="183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8320</v>
      </c>
      <c r="R2900" t="s">
        <v>8321</v>
      </c>
      <c r="S2900" s="10">
        <f t="shared" si="182"/>
        <v>42278.664965277778</v>
      </c>
      <c r="T2900" s="10">
        <f t="shared" si="183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8320</v>
      </c>
      <c r="R2901" t="s">
        <v>8321</v>
      </c>
      <c r="S2901" s="10">
        <f t="shared" si="182"/>
        <v>42515.078217592592</v>
      </c>
      <c r="T2901" s="10">
        <f t="shared" si="183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8320</v>
      </c>
      <c r="R2902" t="s">
        <v>8321</v>
      </c>
      <c r="S2902" s="10">
        <f t="shared" si="182"/>
        <v>41830.234166666669</v>
      </c>
      <c r="T2902" s="10">
        <f t="shared" si="183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8320</v>
      </c>
      <c r="R2903" t="s">
        <v>8321</v>
      </c>
      <c r="S2903" s="10">
        <f t="shared" si="182"/>
        <v>41982.904386574075</v>
      </c>
      <c r="T2903" s="10">
        <f t="shared" si="183"/>
        <v>42042.904386574075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8320</v>
      </c>
      <c r="R2904" t="s">
        <v>8321</v>
      </c>
      <c r="S2904" s="10">
        <f t="shared" si="182"/>
        <v>42210.439768518518</v>
      </c>
      <c r="T2904" s="10">
        <f t="shared" si="183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8320</v>
      </c>
      <c r="R2905" t="s">
        <v>8321</v>
      </c>
      <c r="S2905" s="10">
        <f t="shared" si="182"/>
        <v>42196.166874999995</v>
      </c>
      <c r="T2905" s="10">
        <f t="shared" si="183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8320</v>
      </c>
      <c r="R2906" t="s">
        <v>8321</v>
      </c>
      <c r="S2906" s="10">
        <f t="shared" si="182"/>
        <v>41940.967951388891</v>
      </c>
      <c r="T2906" s="10">
        <f t="shared" si="183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8320</v>
      </c>
      <c r="R2907" t="s">
        <v>8321</v>
      </c>
      <c r="S2907" s="10">
        <f t="shared" si="182"/>
        <v>42606.056863425925</v>
      </c>
      <c r="T2907" s="10">
        <f t="shared" si="183"/>
        <v>42620.056863425925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8320</v>
      </c>
      <c r="R2908" t="s">
        <v>8321</v>
      </c>
      <c r="S2908" s="10">
        <f t="shared" si="182"/>
        <v>42199.648912037039</v>
      </c>
      <c r="T2908" s="10">
        <f t="shared" si="183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8320</v>
      </c>
      <c r="R2909" t="s">
        <v>8321</v>
      </c>
      <c r="S2909" s="10">
        <f t="shared" si="182"/>
        <v>42444.877743055549</v>
      </c>
      <c r="T2909" s="10">
        <f t="shared" si="183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8320</v>
      </c>
      <c r="R2910" t="s">
        <v>8321</v>
      </c>
      <c r="S2910" s="10">
        <f t="shared" si="182"/>
        <v>42499.731701388882</v>
      </c>
      <c r="T2910" s="10">
        <f t="shared" si="183"/>
        <v>42529.731701388882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8320</v>
      </c>
      <c r="R2911" t="s">
        <v>8321</v>
      </c>
      <c r="S2911" s="10">
        <f t="shared" si="182"/>
        <v>41929.266215277778</v>
      </c>
      <c r="T2911" s="10">
        <f t="shared" si="183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8320</v>
      </c>
      <c r="R2912" t="s">
        <v>8321</v>
      </c>
      <c r="S2912" s="10">
        <f t="shared" si="182"/>
        <v>42107.841284722221</v>
      </c>
      <c r="T2912" s="10">
        <f t="shared" si="183"/>
        <v>42167.841284722221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8320</v>
      </c>
      <c r="R2913" t="s">
        <v>8321</v>
      </c>
      <c r="S2913" s="10">
        <f t="shared" si="182"/>
        <v>42142.768819444449</v>
      </c>
      <c r="T2913" s="10">
        <f t="shared" si="183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8320</v>
      </c>
      <c r="R2914" t="s">
        <v>8321</v>
      </c>
      <c r="S2914" s="10">
        <f t="shared" si="182"/>
        <v>42354.131643518514</v>
      </c>
      <c r="T2914" s="10">
        <f t="shared" si="183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8320</v>
      </c>
      <c r="R2915" t="s">
        <v>8321</v>
      </c>
      <c r="S2915" s="10">
        <f t="shared" si="182"/>
        <v>41828.922905092593</v>
      </c>
      <c r="T2915" s="10">
        <f t="shared" si="183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8320</v>
      </c>
      <c r="R2916" t="s">
        <v>8321</v>
      </c>
      <c r="S2916" s="10">
        <f t="shared" si="182"/>
        <v>42017.907337962963</v>
      </c>
      <c r="T2916" s="10">
        <f t="shared" si="183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8320</v>
      </c>
      <c r="R2917" t="s">
        <v>8321</v>
      </c>
      <c r="S2917" s="10">
        <f t="shared" si="182"/>
        <v>42415.398032407407</v>
      </c>
      <c r="T2917" s="10">
        <f t="shared" si="183"/>
        <v>42445.356365740736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8320</v>
      </c>
      <c r="R2918" t="s">
        <v>8321</v>
      </c>
      <c r="S2918" s="10">
        <f t="shared" si="182"/>
        <v>41755.476724537039</v>
      </c>
      <c r="T2918" s="10">
        <f t="shared" si="183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8320</v>
      </c>
      <c r="R2919" t="s">
        <v>8321</v>
      </c>
      <c r="S2919" s="10">
        <f t="shared" si="182"/>
        <v>42245.234340277777</v>
      </c>
      <c r="T2919" s="10">
        <f t="shared" si="183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8320</v>
      </c>
      <c r="R2920" t="s">
        <v>8321</v>
      </c>
      <c r="S2920" s="10">
        <f t="shared" si="182"/>
        <v>42278.629710648151</v>
      </c>
      <c r="T2920" s="10">
        <f t="shared" si="183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8320</v>
      </c>
      <c r="R2921" t="s">
        <v>8321</v>
      </c>
      <c r="S2921" s="10">
        <f t="shared" si="182"/>
        <v>41826.61954861111</v>
      </c>
      <c r="T2921" s="10">
        <f t="shared" si="183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8320</v>
      </c>
      <c r="R2922" t="s">
        <v>8321</v>
      </c>
      <c r="S2922" s="10">
        <f t="shared" si="182"/>
        <v>42058.792476851857</v>
      </c>
      <c r="T2922" s="10">
        <f t="shared" si="183"/>
        <v>42088.750810185185</v>
      </c>
    </row>
    <row r="2923" spans="1:20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8320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8320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8320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8320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8320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8320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8320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8320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8320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8320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8320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8320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8320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8320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8320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8320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8320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8320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8320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8320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8320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8320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8320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8320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((E2947/D2947)*100)</f>
        <v>0</v>
      </c>
      <c r="P2947" s="6" t="e">
        <f t="shared" ref="P2947:P3010" si="185">E2947/L2947</f>
        <v>#DIV/0!</v>
      </c>
      <c r="Q2947" t="s">
        <v>8320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8320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8320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8320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8320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8320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8320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8320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8320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8320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8320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8320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8320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8320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8320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8320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8320</v>
      </c>
      <c r="R2963" t="s">
        <v>8321</v>
      </c>
      <c r="S2963" s="10">
        <f t="shared" si="186"/>
        <v>42061.212488425925</v>
      </c>
      <c r="T2963" s="10">
        <f t="shared" si="187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8320</v>
      </c>
      <c r="R2964" t="s">
        <v>8321</v>
      </c>
      <c r="S2964" s="10">
        <f t="shared" si="186"/>
        <v>42036.24428240741</v>
      </c>
      <c r="T2964" s="10">
        <f t="shared" si="187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8320</v>
      </c>
      <c r="R2965" t="s">
        <v>8321</v>
      </c>
      <c r="S2965" s="10">
        <f t="shared" si="186"/>
        <v>42157.470185185186</v>
      </c>
      <c r="T2965" s="10">
        <f t="shared" si="187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8320</v>
      </c>
      <c r="R2966" t="s">
        <v>8321</v>
      </c>
      <c r="S2966" s="10">
        <f t="shared" si="186"/>
        <v>41827.909942129627</v>
      </c>
      <c r="T2966" s="10">
        <f t="shared" si="187"/>
        <v>41857.897222222222</v>
      </c>
    </row>
    <row r="2967" spans="1:20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8320</v>
      </c>
      <c r="R2967" t="s">
        <v>8321</v>
      </c>
      <c r="S2967" s="10">
        <f t="shared" si="186"/>
        <v>42162.729548611111</v>
      </c>
      <c r="T2967" s="10">
        <f t="shared" si="187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8320</v>
      </c>
      <c r="R2968" t="s">
        <v>8321</v>
      </c>
      <c r="S2968" s="10">
        <f t="shared" si="186"/>
        <v>42233.738564814819</v>
      </c>
      <c r="T2968" s="10">
        <f t="shared" si="187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8320</v>
      </c>
      <c r="R2969" t="s">
        <v>8321</v>
      </c>
      <c r="S2969" s="10">
        <f t="shared" si="186"/>
        <v>42042.197824074072</v>
      </c>
      <c r="T2969" s="10">
        <f t="shared" si="187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8320</v>
      </c>
      <c r="R2970" t="s">
        <v>8321</v>
      </c>
      <c r="S2970" s="10">
        <f t="shared" si="186"/>
        <v>42585.523842592593</v>
      </c>
      <c r="T2970" s="10">
        <f t="shared" si="187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8320</v>
      </c>
      <c r="R2971" t="s">
        <v>8321</v>
      </c>
      <c r="S2971" s="10">
        <f t="shared" si="186"/>
        <v>42097.786493055552</v>
      </c>
      <c r="T2971" s="10">
        <f t="shared" si="187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8320</v>
      </c>
      <c r="R2972" t="s">
        <v>8321</v>
      </c>
      <c r="S2972" s="10">
        <f t="shared" si="186"/>
        <v>41808.669571759259</v>
      </c>
      <c r="T2972" s="10">
        <f t="shared" si="187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8320</v>
      </c>
      <c r="R2973" t="s">
        <v>8321</v>
      </c>
      <c r="S2973" s="10">
        <f t="shared" si="186"/>
        <v>41852.658310185187</v>
      </c>
      <c r="T2973" s="10">
        <f t="shared" si="187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8320</v>
      </c>
      <c r="R2974" t="s">
        <v>8321</v>
      </c>
      <c r="S2974" s="10">
        <f t="shared" si="186"/>
        <v>42694.110185185185</v>
      </c>
      <c r="T2974" s="10">
        <f t="shared" si="187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8320</v>
      </c>
      <c r="R2975" t="s">
        <v>8321</v>
      </c>
      <c r="S2975" s="10">
        <f t="shared" si="186"/>
        <v>42341.818379629629</v>
      </c>
      <c r="T2975" s="10">
        <f t="shared" si="187"/>
        <v>42370.166666666672</v>
      </c>
    </row>
    <row r="2976" spans="1:20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8320</v>
      </c>
      <c r="R2976" t="s">
        <v>8321</v>
      </c>
      <c r="S2976" s="10">
        <f t="shared" si="186"/>
        <v>41880.061006944445</v>
      </c>
      <c r="T2976" s="10">
        <f t="shared" si="187"/>
        <v>41908.065972222219</v>
      </c>
    </row>
    <row r="2977" spans="1:20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8320</v>
      </c>
      <c r="R2977" t="s">
        <v>8321</v>
      </c>
      <c r="S2977" s="10">
        <f t="shared" si="186"/>
        <v>41941.683865740742</v>
      </c>
      <c r="T2977" s="10">
        <f t="shared" si="187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8320</v>
      </c>
      <c r="R2978" t="s">
        <v>8321</v>
      </c>
      <c r="S2978" s="10">
        <f t="shared" si="186"/>
        <v>42425.730671296296</v>
      </c>
      <c r="T2978" s="10">
        <f t="shared" si="187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8320</v>
      </c>
      <c r="R2979" t="s">
        <v>8321</v>
      </c>
      <c r="S2979" s="10">
        <f t="shared" si="186"/>
        <v>42026.88118055556</v>
      </c>
      <c r="T2979" s="10">
        <f t="shared" si="187"/>
        <v>42086.093055555553</v>
      </c>
    </row>
    <row r="2980" spans="1:20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8320</v>
      </c>
      <c r="R2980" t="s">
        <v>8321</v>
      </c>
      <c r="S2980" s="10">
        <f t="shared" si="186"/>
        <v>41922.640590277777</v>
      </c>
      <c r="T2980" s="10">
        <f t="shared" si="187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8320</v>
      </c>
      <c r="R2981" t="s">
        <v>8321</v>
      </c>
      <c r="S2981" s="10">
        <f t="shared" si="186"/>
        <v>41993.824340277773</v>
      </c>
      <c r="T2981" s="10">
        <f t="shared" si="187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8320</v>
      </c>
      <c r="R2982" t="s">
        <v>8321</v>
      </c>
      <c r="S2982" s="10">
        <f t="shared" si="186"/>
        <v>42219.915856481486</v>
      </c>
      <c r="T2982" s="10">
        <f t="shared" si="187"/>
        <v>42240.083333333328</v>
      </c>
    </row>
    <row r="2983" spans="1:20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8320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8320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8320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8320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8320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8320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8320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8320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8320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8320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8320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8320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8320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8320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8320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8320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8320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8320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8320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8320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8320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8320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8320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8320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8320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8320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8320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8320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((E3011/D3011)*100)</f>
        <v>119.756</v>
      </c>
      <c r="P3011" s="6">
        <f t="shared" ref="P3011:P3074" si="189">E3011/L3011</f>
        <v>233.8984375</v>
      </c>
      <c r="Q3011" t="s">
        <v>8320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8320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8320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8320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8320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8320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8320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8320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8320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8320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8320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8320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8320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8320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8320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8320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8320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8320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8320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8320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8320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8320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8320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8320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8320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8320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8320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8320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8320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8320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8320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8320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8320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8320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8320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8320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8320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8320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8320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8320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8320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8320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8320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8320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8320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8320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8320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8320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8320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8320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8320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8320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8320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8320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8320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8320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8320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8320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8320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8320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8320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8320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8320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8320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((E3075/D3075)*100)</f>
        <v>2.3035714285714284E-2</v>
      </c>
      <c r="P3075" s="6">
        <f t="shared" ref="P3075:P3138" si="193">E3075/L3075</f>
        <v>92.142857142857139</v>
      </c>
      <c r="Q3075" t="s">
        <v>8320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8320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8320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8320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8320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8320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8320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8320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8320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8320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8320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8320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8320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8320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8320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8320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8320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8320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8320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8320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8320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8320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8320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8320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8320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8320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8320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8320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8320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8320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8320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8320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8320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8320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8320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8320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8320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8320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8320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8320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8320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8320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8320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8320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8320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8320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8320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8320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8320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8320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8320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8320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8320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8320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8320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8320</v>
      </c>
      <c r="R3130" t="s">
        <v>8321</v>
      </c>
      <c r="S3130" s="10">
        <f t="shared" si="194"/>
        <v>42780.825706018513</v>
      </c>
      <c r="T3130" s="10">
        <f t="shared" si="195"/>
        <v>42810.784039351856</v>
      </c>
    </row>
    <row r="3131" spans="1:20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8320</v>
      </c>
      <c r="R3131" t="s">
        <v>8321</v>
      </c>
      <c r="S3131" s="10">
        <f t="shared" si="194"/>
        <v>42803.842812499999</v>
      </c>
      <c r="T3131" s="10">
        <f t="shared" si="195"/>
        <v>42843.801145833335</v>
      </c>
    </row>
    <row r="3132" spans="1:20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8320</v>
      </c>
      <c r="R3132" t="s">
        <v>8321</v>
      </c>
      <c r="S3132" s="10">
        <f t="shared" si="194"/>
        <v>42808.640231481477</v>
      </c>
      <c r="T3132" s="10">
        <f t="shared" si="195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8320</v>
      </c>
      <c r="R3133" t="s">
        <v>8321</v>
      </c>
      <c r="S3133" s="10">
        <f t="shared" si="194"/>
        <v>42803.579224537039</v>
      </c>
      <c r="T3133" s="10">
        <f t="shared" si="195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8320</v>
      </c>
      <c r="R3134" t="s">
        <v>8321</v>
      </c>
      <c r="S3134" s="10">
        <f t="shared" si="194"/>
        <v>42786.350231481483</v>
      </c>
      <c r="T3134" s="10">
        <f t="shared" si="195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8320</v>
      </c>
      <c r="R3135" t="s">
        <v>8321</v>
      </c>
      <c r="S3135" s="10">
        <f t="shared" si="194"/>
        <v>42788.565208333333</v>
      </c>
      <c r="T3135" s="10">
        <f t="shared" si="195"/>
        <v>42818.523541666669</v>
      </c>
    </row>
    <row r="3136" spans="1:20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8320</v>
      </c>
      <c r="R3136" t="s">
        <v>8321</v>
      </c>
      <c r="S3136" s="10">
        <f t="shared" si="194"/>
        <v>42800.720127314817</v>
      </c>
      <c r="T3136" s="10">
        <f t="shared" si="195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8320</v>
      </c>
      <c r="R3137" t="s">
        <v>8321</v>
      </c>
      <c r="S3137" s="10">
        <f t="shared" si="194"/>
        <v>42807.151863425926</v>
      </c>
      <c r="T3137" s="10">
        <f t="shared" si="195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8320</v>
      </c>
      <c r="R3138" t="s">
        <v>8321</v>
      </c>
      <c r="S3138" s="10">
        <f t="shared" si="194"/>
        <v>42789.462430555555</v>
      </c>
      <c r="T3138" s="10">
        <f t="shared" si="195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((E3139/D3139)*100)</f>
        <v>3.3333333333333335</v>
      </c>
      <c r="P3139" s="6">
        <f t="shared" ref="P3139:P3202" si="197">E3139/L3139</f>
        <v>50</v>
      </c>
      <c r="Q3139" t="s">
        <v>8320</v>
      </c>
      <c r="R3139" t="s">
        <v>8321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8320</v>
      </c>
      <c r="R3140" t="s">
        <v>8321</v>
      </c>
      <c r="S3140" s="10">
        <f t="shared" si="198"/>
        <v>42809.645914351851</v>
      </c>
      <c r="T3140" s="10">
        <f t="shared" si="199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8320</v>
      </c>
      <c r="R3141" t="s">
        <v>8321</v>
      </c>
      <c r="S3141" s="10">
        <f t="shared" si="198"/>
        <v>42785.270370370374</v>
      </c>
      <c r="T3141" s="10">
        <f t="shared" si="199"/>
        <v>42819.189583333333</v>
      </c>
    </row>
    <row r="3142" spans="1:20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8320</v>
      </c>
      <c r="R3142" t="s">
        <v>8321</v>
      </c>
      <c r="S3142" s="10">
        <f t="shared" si="198"/>
        <v>42802.718784722223</v>
      </c>
      <c r="T3142" s="10">
        <f t="shared" si="199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8320</v>
      </c>
      <c r="R3143" t="s">
        <v>8321</v>
      </c>
      <c r="S3143" s="10">
        <f t="shared" si="198"/>
        <v>42800.753333333334</v>
      </c>
      <c r="T3143" s="10">
        <f t="shared" si="199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8320</v>
      </c>
      <c r="R3144" t="s">
        <v>8321</v>
      </c>
      <c r="S3144" s="10">
        <f t="shared" si="198"/>
        <v>42783.513182870374</v>
      </c>
      <c r="T3144" s="10">
        <f t="shared" si="199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8320</v>
      </c>
      <c r="R3145" t="s">
        <v>8321</v>
      </c>
      <c r="S3145" s="10">
        <f t="shared" si="198"/>
        <v>42808.358287037037</v>
      </c>
      <c r="T3145" s="10">
        <f t="shared" si="199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8320</v>
      </c>
      <c r="R3146" t="s">
        <v>8321</v>
      </c>
      <c r="S3146" s="10">
        <f t="shared" si="198"/>
        <v>42796.538275462968</v>
      </c>
      <c r="T3146" s="10">
        <f t="shared" si="199"/>
        <v>42813.25</v>
      </c>
    </row>
    <row r="3147" spans="1:20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8320</v>
      </c>
      <c r="R3147" t="s">
        <v>8321</v>
      </c>
      <c r="S3147" s="10">
        <f t="shared" si="198"/>
        <v>42762.040902777779</v>
      </c>
      <c r="T3147" s="10">
        <f t="shared" si="199"/>
        <v>42821.999236111107</v>
      </c>
    </row>
    <row r="3148" spans="1:20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8320</v>
      </c>
      <c r="R3148" t="s">
        <v>8321</v>
      </c>
      <c r="S3148" s="10">
        <f t="shared" si="198"/>
        <v>42796.682476851856</v>
      </c>
      <c r="T3148" s="10">
        <f t="shared" si="199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8320</v>
      </c>
      <c r="R3149" t="s">
        <v>8321</v>
      </c>
      <c r="S3149" s="10">
        <f t="shared" si="198"/>
        <v>41909.969386574077</v>
      </c>
      <c r="T3149" s="10">
        <f t="shared" si="199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8320</v>
      </c>
      <c r="R3150" t="s">
        <v>8321</v>
      </c>
      <c r="S3150" s="10">
        <f t="shared" si="198"/>
        <v>41891.665324074071</v>
      </c>
      <c r="T3150" s="10">
        <f t="shared" si="199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8320</v>
      </c>
      <c r="R3151" t="s">
        <v>8321</v>
      </c>
      <c r="S3151" s="10">
        <f t="shared" si="198"/>
        <v>41226.017361111109</v>
      </c>
      <c r="T3151" s="10">
        <f t="shared" si="199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8320</v>
      </c>
      <c r="R3152" t="s">
        <v>8321</v>
      </c>
      <c r="S3152" s="10">
        <f t="shared" si="198"/>
        <v>40478.263923611114</v>
      </c>
      <c r="T3152" s="10">
        <f t="shared" si="199"/>
        <v>40568.166666666664</v>
      </c>
    </row>
    <row r="3153" spans="1:20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8320</v>
      </c>
      <c r="R3153" t="s">
        <v>8321</v>
      </c>
      <c r="S3153" s="10">
        <f t="shared" si="198"/>
        <v>41862.83997685185</v>
      </c>
      <c r="T3153" s="10">
        <f t="shared" si="199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8320</v>
      </c>
      <c r="R3154" t="s">
        <v>8321</v>
      </c>
      <c r="S3154" s="10">
        <f t="shared" si="198"/>
        <v>41550.867673611108</v>
      </c>
      <c r="T3154" s="10">
        <f t="shared" si="199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8320</v>
      </c>
      <c r="R3155" t="s">
        <v>8321</v>
      </c>
      <c r="S3155" s="10">
        <f t="shared" si="198"/>
        <v>40633.154363425929</v>
      </c>
      <c r="T3155" s="10">
        <f t="shared" si="199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8320</v>
      </c>
      <c r="R3156" t="s">
        <v>8321</v>
      </c>
      <c r="S3156" s="10">
        <f t="shared" si="198"/>
        <v>40970.875671296293</v>
      </c>
      <c r="T3156" s="10">
        <f t="shared" si="199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8320</v>
      </c>
      <c r="R3157" t="s">
        <v>8321</v>
      </c>
      <c r="S3157" s="10">
        <f t="shared" si="198"/>
        <v>41233.499131944445</v>
      </c>
      <c r="T3157" s="10">
        <f t="shared" si="199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8320</v>
      </c>
      <c r="R3158" t="s">
        <v>8321</v>
      </c>
      <c r="S3158" s="10">
        <f t="shared" si="198"/>
        <v>41026.953055555554</v>
      </c>
      <c r="T3158" s="10">
        <f t="shared" si="199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8320</v>
      </c>
      <c r="R3159" t="s">
        <v>8321</v>
      </c>
      <c r="S3159" s="10">
        <f t="shared" si="198"/>
        <v>41829.788252314815</v>
      </c>
      <c r="T3159" s="10">
        <f t="shared" si="199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8320</v>
      </c>
      <c r="R3160" t="s">
        <v>8321</v>
      </c>
      <c r="S3160" s="10">
        <f t="shared" si="198"/>
        <v>41447.839722222219</v>
      </c>
      <c r="T3160" s="10">
        <f t="shared" si="199"/>
        <v>41477.839722222219</v>
      </c>
    </row>
    <row r="3161" spans="1:20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8320</v>
      </c>
      <c r="R3161" t="s">
        <v>8321</v>
      </c>
      <c r="S3161" s="10">
        <f t="shared" si="198"/>
        <v>40884.066678240742</v>
      </c>
      <c r="T3161" s="10">
        <f t="shared" si="199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8320</v>
      </c>
      <c r="R3162" t="s">
        <v>8321</v>
      </c>
      <c r="S3162" s="10">
        <f t="shared" si="198"/>
        <v>41841.26489583333</v>
      </c>
      <c r="T3162" s="10">
        <f t="shared" si="199"/>
        <v>41864.207638888889</v>
      </c>
    </row>
    <row r="3163" spans="1:20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8320</v>
      </c>
      <c r="R3163" t="s">
        <v>8321</v>
      </c>
      <c r="S3163" s="10">
        <f t="shared" si="198"/>
        <v>41897.536134259259</v>
      </c>
      <c r="T3163" s="10">
        <f t="shared" si="199"/>
        <v>41927.536134259259</v>
      </c>
    </row>
    <row r="3164" spans="1:20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8320</v>
      </c>
      <c r="R3164" t="s">
        <v>8321</v>
      </c>
      <c r="S3164" s="10">
        <f t="shared" si="198"/>
        <v>41799.685902777775</v>
      </c>
      <c r="T3164" s="10">
        <f t="shared" si="199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8320</v>
      </c>
      <c r="R3165" t="s">
        <v>8321</v>
      </c>
      <c r="S3165" s="10">
        <f t="shared" si="198"/>
        <v>41775.753761574073</v>
      </c>
      <c r="T3165" s="10">
        <f t="shared" si="199"/>
        <v>41805.753761574073</v>
      </c>
    </row>
    <row r="3166" spans="1:20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8320</v>
      </c>
      <c r="R3166" t="s">
        <v>8321</v>
      </c>
      <c r="S3166" s="10">
        <f t="shared" si="198"/>
        <v>41766.80572916667</v>
      </c>
      <c r="T3166" s="10">
        <f t="shared" si="199"/>
        <v>41799.80572916667</v>
      </c>
    </row>
    <row r="3167" spans="1:20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8320</v>
      </c>
      <c r="R3167" t="s">
        <v>8321</v>
      </c>
      <c r="S3167" s="10">
        <f t="shared" si="198"/>
        <v>40644.159259259257</v>
      </c>
      <c r="T3167" s="10">
        <f t="shared" si="199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8320</v>
      </c>
      <c r="R3168" t="s">
        <v>8321</v>
      </c>
      <c r="S3168" s="10">
        <f t="shared" si="198"/>
        <v>41940.69158564815</v>
      </c>
      <c r="T3168" s="10">
        <f t="shared" si="199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8320</v>
      </c>
      <c r="R3169" t="s">
        <v>8321</v>
      </c>
      <c r="S3169" s="10">
        <f t="shared" si="198"/>
        <v>41839.175706018519</v>
      </c>
      <c r="T3169" s="10">
        <f t="shared" si="199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8320</v>
      </c>
      <c r="R3170" t="s">
        <v>8321</v>
      </c>
      <c r="S3170" s="10">
        <f t="shared" si="198"/>
        <v>41772.105937500004</v>
      </c>
      <c r="T3170" s="10">
        <f t="shared" si="199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8320</v>
      </c>
      <c r="R3171" t="s">
        <v>8321</v>
      </c>
      <c r="S3171" s="10">
        <f t="shared" si="198"/>
        <v>41591.737974537034</v>
      </c>
      <c r="T3171" s="10">
        <f t="shared" si="199"/>
        <v>41621.207638888889</v>
      </c>
    </row>
    <row r="3172" spans="1:20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8320</v>
      </c>
      <c r="R3172" t="s">
        <v>8321</v>
      </c>
      <c r="S3172" s="10">
        <f t="shared" si="198"/>
        <v>41789.080370370371</v>
      </c>
      <c r="T3172" s="10">
        <f t="shared" si="199"/>
        <v>41822.166666666664</v>
      </c>
    </row>
    <row r="3173" spans="1:20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8320</v>
      </c>
      <c r="R3173" t="s">
        <v>8321</v>
      </c>
      <c r="S3173" s="10">
        <f t="shared" si="198"/>
        <v>42466.608310185184</v>
      </c>
      <c r="T3173" s="10">
        <f t="shared" si="199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8320</v>
      </c>
      <c r="R3174" t="s">
        <v>8321</v>
      </c>
      <c r="S3174" s="10">
        <f t="shared" si="198"/>
        <v>40923.729953703703</v>
      </c>
      <c r="T3174" s="10">
        <f t="shared" si="199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8320</v>
      </c>
      <c r="R3175" t="s">
        <v>8321</v>
      </c>
      <c r="S3175" s="10">
        <f t="shared" si="198"/>
        <v>41878.878379629627</v>
      </c>
      <c r="T3175" s="10">
        <f t="shared" si="199"/>
        <v>41908.878379629627</v>
      </c>
    </row>
    <row r="3176" spans="1:20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8320</v>
      </c>
      <c r="R3176" t="s">
        <v>8321</v>
      </c>
      <c r="S3176" s="10">
        <f t="shared" si="198"/>
        <v>41862.864675925928</v>
      </c>
      <c r="T3176" s="10">
        <f t="shared" si="199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8320</v>
      </c>
      <c r="R3177" t="s">
        <v>8321</v>
      </c>
      <c r="S3177" s="10">
        <f t="shared" si="198"/>
        <v>40531.886886574073</v>
      </c>
      <c r="T3177" s="10">
        <f t="shared" si="199"/>
        <v>40591.886886574073</v>
      </c>
    </row>
    <row r="3178" spans="1:20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8320</v>
      </c>
      <c r="R3178" t="s">
        <v>8321</v>
      </c>
      <c r="S3178" s="10">
        <f t="shared" si="198"/>
        <v>41477.930914351848</v>
      </c>
      <c r="T3178" s="10">
        <f t="shared" si="199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8320</v>
      </c>
      <c r="R3179" t="s">
        <v>8321</v>
      </c>
      <c r="S3179" s="10">
        <f t="shared" si="198"/>
        <v>41781.666770833333</v>
      </c>
      <c r="T3179" s="10">
        <f t="shared" si="199"/>
        <v>41811.666770833333</v>
      </c>
    </row>
    <row r="3180" spans="1:20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8320</v>
      </c>
      <c r="R3180" t="s">
        <v>8321</v>
      </c>
      <c r="S3180" s="10">
        <f t="shared" si="198"/>
        <v>41806.605034722219</v>
      </c>
      <c r="T3180" s="10">
        <f t="shared" si="199"/>
        <v>41836.605034722219</v>
      </c>
    </row>
    <row r="3181" spans="1:20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8320</v>
      </c>
      <c r="R3181" t="s">
        <v>8321</v>
      </c>
      <c r="S3181" s="10">
        <f t="shared" si="198"/>
        <v>41375.702210648145</v>
      </c>
      <c r="T3181" s="10">
        <f t="shared" si="199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8320</v>
      </c>
      <c r="R3182" t="s">
        <v>8321</v>
      </c>
      <c r="S3182" s="10">
        <f t="shared" si="198"/>
        <v>41780.412604166668</v>
      </c>
      <c r="T3182" s="10">
        <f t="shared" si="199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8320</v>
      </c>
      <c r="R3183" t="s">
        <v>8321</v>
      </c>
      <c r="S3183" s="10">
        <f t="shared" si="198"/>
        <v>41779.310034722221</v>
      </c>
      <c r="T3183" s="10">
        <f t="shared" si="199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8320</v>
      </c>
      <c r="R3184" t="s">
        <v>8321</v>
      </c>
      <c r="S3184" s="10">
        <f t="shared" si="198"/>
        <v>40883.949317129627</v>
      </c>
      <c r="T3184" s="10">
        <f t="shared" si="199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8320</v>
      </c>
      <c r="R3185" t="s">
        <v>8321</v>
      </c>
      <c r="S3185" s="10">
        <f t="shared" si="198"/>
        <v>41491.79478009259</v>
      </c>
      <c r="T3185" s="10">
        <f t="shared" si="199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8320</v>
      </c>
      <c r="R3186" t="s">
        <v>8321</v>
      </c>
      <c r="S3186" s="10">
        <f t="shared" si="198"/>
        <v>41791.993414351848</v>
      </c>
      <c r="T3186" s="10">
        <f t="shared" si="199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8320</v>
      </c>
      <c r="R3187" t="s">
        <v>8321</v>
      </c>
      <c r="S3187" s="10">
        <f t="shared" si="198"/>
        <v>41829.977326388893</v>
      </c>
      <c r="T3187" s="10">
        <f t="shared" si="199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8320</v>
      </c>
      <c r="R3188" t="s">
        <v>8321</v>
      </c>
      <c r="S3188" s="10">
        <f t="shared" si="198"/>
        <v>41868.924050925925</v>
      </c>
      <c r="T3188" s="10">
        <f t="shared" si="199"/>
        <v>41898.875</v>
      </c>
    </row>
    <row r="3189" spans="1:20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8320</v>
      </c>
      <c r="R3189" t="s">
        <v>8321</v>
      </c>
      <c r="S3189" s="10">
        <f t="shared" si="198"/>
        <v>41835.666354166664</v>
      </c>
      <c r="T3189" s="10">
        <f t="shared" si="19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8320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8320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8320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8320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8320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8320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8320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8320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8320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8320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8320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8320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8320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((E3203/D3203)*100)</f>
        <v>1.25</v>
      </c>
      <c r="P3203" s="6">
        <f t="shared" ref="P3203:P3266" si="201">E3203/L3203</f>
        <v>12.5</v>
      </c>
      <c r="Q3203" t="s">
        <v>8320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8320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8320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8320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8320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8320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8320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8320</v>
      </c>
      <c r="R3210" t="s">
        <v>8321</v>
      </c>
      <c r="S3210" s="10">
        <f t="shared" si="202"/>
        <v>41827.605057870373</v>
      </c>
      <c r="T3210" s="10">
        <f t="shared" si="203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8320</v>
      </c>
      <c r="R3211" t="s">
        <v>8321</v>
      </c>
      <c r="S3211" s="10">
        <f t="shared" si="202"/>
        <v>41778.637245370373</v>
      </c>
      <c r="T3211" s="10">
        <f t="shared" si="203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8320</v>
      </c>
      <c r="R3212" t="s">
        <v>8321</v>
      </c>
      <c r="S3212" s="10">
        <f t="shared" si="202"/>
        <v>41013.936562499999</v>
      </c>
      <c r="T3212" s="10">
        <f t="shared" si="203"/>
        <v>41061.165972222225</v>
      </c>
    </row>
    <row r="3213" spans="1:20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8320</v>
      </c>
      <c r="R3213" t="s">
        <v>8321</v>
      </c>
      <c r="S3213" s="10">
        <f t="shared" si="202"/>
        <v>41834.586574074077</v>
      </c>
      <c r="T3213" s="10">
        <f t="shared" si="203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8320</v>
      </c>
      <c r="R3214" t="s">
        <v>8321</v>
      </c>
      <c r="S3214" s="10">
        <f t="shared" si="202"/>
        <v>41829.795729166668</v>
      </c>
      <c r="T3214" s="10">
        <f t="shared" si="203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8320</v>
      </c>
      <c r="R3215" t="s">
        <v>8321</v>
      </c>
      <c r="S3215" s="10">
        <f t="shared" si="202"/>
        <v>42171.763414351852</v>
      </c>
      <c r="T3215" s="10">
        <f t="shared" si="203"/>
        <v>42211.763414351852</v>
      </c>
    </row>
    <row r="3216" spans="1:20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8320</v>
      </c>
      <c r="R3216" t="s">
        <v>8321</v>
      </c>
      <c r="S3216" s="10">
        <f t="shared" si="202"/>
        <v>42337.792511574073</v>
      </c>
      <c r="T3216" s="10">
        <f t="shared" si="203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8320</v>
      </c>
      <c r="R3217" t="s">
        <v>8321</v>
      </c>
      <c r="S3217" s="10">
        <f t="shared" si="202"/>
        <v>42219.665173611109</v>
      </c>
      <c r="T3217" s="10">
        <f t="shared" si="203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8320</v>
      </c>
      <c r="R3218" t="s">
        <v>8321</v>
      </c>
      <c r="S3218" s="10">
        <f t="shared" si="202"/>
        <v>42165.462627314817</v>
      </c>
      <c r="T3218" s="10">
        <f t="shared" si="203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8320</v>
      </c>
      <c r="R3219" t="s">
        <v>8321</v>
      </c>
      <c r="S3219" s="10">
        <f t="shared" si="202"/>
        <v>42648.546111111107</v>
      </c>
      <c r="T3219" s="10">
        <f t="shared" si="203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8320</v>
      </c>
      <c r="R3220" t="s">
        <v>8321</v>
      </c>
      <c r="S3220" s="10">
        <f t="shared" si="202"/>
        <v>41971.002152777779</v>
      </c>
      <c r="T3220" s="10">
        <f t="shared" si="203"/>
        <v>42004</v>
      </c>
    </row>
    <row r="3221" spans="1:20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8320</v>
      </c>
      <c r="R3221" t="s">
        <v>8321</v>
      </c>
      <c r="S3221" s="10">
        <f t="shared" si="202"/>
        <v>42050.983182870375</v>
      </c>
      <c r="T3221" s="10">
        <f t="shared" si="203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8320</v>
      </c>
      <c r="R3222" t="s">
        <v>8321</v>
      </c>
      <c r="S3222" s="10">
        <f t="shared" si="202"/>
        <v>42772.833379629628</v>
      </c>
      <c r="T3222" s="10">
        <f t="shared" si="203"/>
        <v>42806.875</v>
      </c>
    </row>
    <row r="3223" spans="1:20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8320</v>
      </c>
      <c r="R3223" t="s">
        <v>8321</v>
      </c>
      <c r="S3223" s="10">
        <f t="shared" si="202"/>
        <v>42155.696793981479</v>
      </c>
      <c r="T3223" s="10">
        <f t="shared" si="203"/>
        <v>42190.696793981479</v>
      </c>
    </row>
    <row r="3224" spans="1:20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8320</v>
      </c>
      <c r="R3224" t="s">
        <v>8321</v>
      </c>
      <c r="S3224" s="10">
        <f t="shared" si="202"/>
        <v>42270.582141203704</v>
      </c>
      <c r="T3224" s="10">
        <f t="shared" si="203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8320</v>
      </c>
      <c r="R3225" t="s">
        <v>8321</v>
      </c>
      <c r="S3225" s="10">
        <f t="shared" si="202"/>
        <v>42206.835370370376</v>
      </c>
      <c r="T3225" s="10">
        <f t="shared" si="203"/>
        <v>42236.835370370376</v>
      </c>
    </row>
    <row r="3226" spans="1:20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8320</v>
      </c>
      <c r="R3226" t="s">
        <v>8321</v>
      </c>
      <c r="S3226" s="10">
        <f t="shared" si="202"/>
        <v>42697.850844907407</v>
      </c>
      <c r="T3226" s="10">
        <f t="shared" si="203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8320</v>
      </c>
      <c r="R3227" t="s">
        <v>8321</v>
      </c>
      <c r="S3227" s="10">
        <f t="shared" si="202"/>
        <v>42503.559467592597</v>
      </c>
      <c r="T3227" s="10">
        <f t="shared" si="203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8320</v>
      </c>
      <c r="R3228" t="s">
        <v>8321</v>
      </c>
      <c r="S3228" s="10">
        <f t="shared" si="202"/>
        <v>42277.583472222221</v>
      </c>
      <c r="T3228" s="10">
        <f t="shared" si="203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8320</v>
      </c>
      <c r="R3229" t="s">
        <v>8321</v>
      </c>
      <c r="S3229" s="10">
        <f t="shared" si="202"/>
        <v>42722.882361111115</v>
      </c>
      <c r="T3229" s="10">
        <f t="shared" si="203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8320</v>
      </c>
      <c r="R3230" t="s">
        <v>8321</v>
      </c>
      <c r="S3230" s="10">
        <f t="shared" si="202"/>
        <v>42323.70930555556</v>
      </c>
      <c r="T3230" s="10">
        <f t="shared" si="203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8320</v>
      </c>
      <c r="R3231" t="s">
        <v>8321</v>
      </c>
      <c r="S3231" s="10">
        <f t="shared" si="202"/>
        <v>41933.291643518518</v>
      </c>
      <c r="T3231" s="10">
        <f t="shared" si="203"/>
        <v>41963.333310185189</v>
      </c>
    </row>
    <row r="3232" spans="1:20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8320</v>
      </c>
      <c r="R3232" t="s">
        <v>8321</v>
      </c>
      <c r="S3232" s="10">
        <f t="shared" si="202"/>
        <v>41898.168125000004</v>
      </c>
      <c r="T3232" s="10">
        <f t="shared" si="203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8320</v>
      </c>
      <c r="R3233" t="s">
        <v>8321</v>
      </c>
      <c r="S3233" s="10">
        <f t="shared" si="202"/>
        <v>42446.943831018521</v>
      </c>
      <c r="T3233" s="10">
        <f t="shared" si="203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8320</v>
      </c>
      <c r="R3234" t="s">
        <v>8321</v>
      </c>
      <c r="S3234" s="10">
        <f t="shared" si="202"/>
        <v>42463.81385416667</v>
      </c>
      <c r="T3234" s="10">
        <f t="shared" si="203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8320</v>
      </c>
      <c r="R3235" t="s">
        <v>8321</v>
      </c>
      <c r="S3235" s="10">
        <f t="shared" si="202"/>
        <v>42766.805034722223</v>
      </c>
      <c r="T3235" s="10">
        <f t="shared" si="203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8320</v>
      </c>
      <c r="R3236" t="s">
        <v>8321</v>
      </c>
      <c r="S3236" s="10">
        <f t="shared" si="202"/>
        <v>42734.789444444439</v>
      </c>
      <c r="T3236" s="10">
        <f t="shared" si="203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8320</v>
      </c>
      <c r="R3237" t="s">
        <v>8321</v>
      </c>
      <c r="S3237" s="10">
        <f t="shared" si="202"/>
        <v>42522.347812499997</v>
      </c>
      <c r="T3237" s="10">
        <f t="shared" si="203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8320</v>
      </c>
      <c r="R3238" t="s">
        <v>8321</v>
      </c>
      <c r="S3238" s="10">
        <f t="shared" si="202"/>
        <v>42702.917048611111</v>
      </c>
      <c r="T3238" s="10">
        <f t="shared" si="203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8320</v>
      </c>
      <c r="R3239" t="s">
        <v>8321</v>
      </c>
      <c r="S3239" s="10">
        <f t="shared" si="202"/>
        <v>42252.474351851852</v>
      </c>
      <c r="T3239" s="10">
        <f t="shared" si="203"/>
        <v>42276.165972222225</v>
      </c>
    </row>
    <row r="3240" spans="1:20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8320</v>
      </c>
      <c r="R3240" t="s">
        <v>8321</v>
      </c>
      <c r="S3240" s="10">
        <f t="shared" si="202"/>
        <v>42156.510393518518</v>
      </c>
      <c r="T3240" s="10">
        <f t="shared" si="203"/>
        <v>42186.510393518518</v>
      </c>
    </row>
    <row r="3241" spans="1:20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8320</v>
      </c>
      <c r="R3241" t="s">
        <v>8321</v>
      </c>
      <c r="S3241" s="10">
        <f t="shared" si="202"/>
        <v>42278.089039351849</v>
      </c>
      <c r="T3241" s="10">
        <f t="shared" si="203"/>
        <v>42302.999305555553</v>
      </c>
    </row>
    <row r="3242" spans="1:20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8320</v>
      </c>
      <c r="R3242" t="s">
        <v>8321</v>
      </c>
      <c r="S3242" s="10">
        <f t="shared" si="202"/>
        <v>42754.693842592591</v>
      </c>
      <c r="T3242" s="10">
        <f t="shared" si="203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8320</v>
      </c>
      <c r="R3243" t="s">
        <v>8321</v>
      </c>
      <c r="S3243" s="10">
        <f t="shared" si="202"/>
        <v>41893.324884259258</v>
      </c>
      <c r="T3243" s="10">
        <f t="shared" si="203"/>
        <v>41926.290972222225</v>
      </c>
    </row>
    <row r="3244" spans="1:20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8320</v>
      </c>
      <c r="R3244" t="s">
        <v>8321</v>
      </c>
      <c r="S3244" s="10">
        <f t="shared" si="202"/>
        <v>41871.755694444444</v>
      </c>
      <c r="T3244" s="10">
        <f t="shared" si="203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8320</v>
      </c>
      <c r="R3245" t="s">
        <v>8321</v>
      </c>
      <c r="S3245" s="10">
        <f t="shared" si="202"/>
        <v>42262.096782407403</v>
      </c>
      <c r="T3245" s="10">
        <f t="shared" si="203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8320</v>
      </c>
      <c r="R3246" t="s">
        <v>8321</v>
      </c>
      <c r="S3246" s="10">
        <f t="shared" si="202"/>
        <v>42675.694236111114</v>
      </c>
      <c r="T3246" s="10">
        <f t="shared" si="203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8320</v>
      </c>
      <c r="R3247" t="s">
        <v>8321</v>
      </c>
      <c r="S3247" s="10">
        <f t="shared" si="202"/>
        <v>42135.60020833333</v>
      </c>
      <c r="T3247" s="10">
        <f t="shared" si="203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8320</v>
      </c>
      <c r="R3248" t="s">
        <v>8321</v>
      </c>
      <c r="S3248" s="10">
        <f t="shared" si="202"/>
        <v>42230.472222222219</v>
      </c>
      <c r="T3248" s="10">
        <f t="shared" si="203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8320</v>
      </c>
      <c r="R3249" t="s">
        <v>8321</v>
      </c>
      <c r="S3249" s="10">
        <f t="shared" si="202"/>
        <v>42167.434166666666</v>
      </c>
      <c r="T3249" s="10">
        <f t="shared" si="203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8320</v>
      </c>
      <c r="R3250" t="s">
        <v>8321</v>
      </c>
      <c r="S3250" s="10">
        <f t="shared" si="202"/>
        <v>42068.888391203705</v>
      </c>
      <c r="T3250" s="10">
        <f t="shared" si="203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8320</v>
      </c>
      <c r="R3251" t="s">
        <v>8321</v>
      </c>
      <c r="S3251" s="10">
        <f t="shared" si="202"/>
        <v>42145.746689814812</v>
      </c>
      <c r="T3251" s="10">
        <f t="shared" si="203"/>
        <v>42175.746689814812</v>
      </c>
    </row>
    <row r="3252" spans="1:20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8320</v>
      </c>
      <c r="R3252" t="s">
        <v>8321</v>
      </c>
      <c r="S3252" s="10">
        <f t="shared" si="202"/>
        <v>41918.742175925923</v>
      </c>
      <c r="T3252" s="10">
        <f t="shared" si="203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8320</v>
      </c>
      <c r="R3253" t="s">
        <v>8321</v>
      </c>
      <c r="S3253" s="10">
        <f t="shared" si="202"/>
        <v>42146.731087962966</v>
      </c>
      <c r="T3253" s="10">
        <f t="shared" si="203"/>
        <v>42176.731087962966</v>
      </c>
    </row>
    <row r="3254" spans="1:20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8320</v>
      </c>
      <c r="R3254" t="s">
        <v>8321</v>
      </c>
      <c r="S3254" s="10">
        <f t="shared" si="202"/>
        <v>42590.472685185188</v>
      </c>
      <c r="T3254" s="10">
        <f t="shared" si="203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8320</v>
      </c>
      <c r="R3255" t="s">
        <v>8321</v>
      </c>
      <c r="S3255" s="10">
        <f t="shared" si="202"/>
        <v>42602.576712962968</v>
      </c>
      <c r="T3255" s="10">
        <f t="shared" si="203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8320</v>
      </c>
      <c r="R3256" t="s">
        <v>8321</v>
      </c>
      <c r="S3256" s="10">
        <f t="shared" si="202"/>
        <v>42059.085752314815</v>
      </c>
      <c r="T3256" s="10">
        <f t="shared" si="203"/>
        <v>42089.044085648144</v>
      </c>
    </row>
    <row r="3257" spans="1:20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8320</v>
      </c>
      <c r="R3257" t="s">
        <v>8321</v>
      </c>
      <c r="S3257" s="10">
        <f t="shared" si="202"/>
        <v>41889.768229166664</v>
      </c>
      <c r="T3257" s="10">
        <f t="shared" si="203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8320</v>
      </c>
      <c r="R3258" t="s">
        <v>8321</v>
      </c>
      <c r="S3258" s="10">
        <f t="shared" si="202"/>
        <v>42144.573807870373</v>
      </c>
      <c r="T3258" s="10">
        <f t="shared" si="203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8320</v>
      </c>
      <c r="R3259" t="s">
        <v>8321</v>
      </c>
      <c r="S3259" s="10">
        <f t="shared" si="202"/>
        <v>42758.559629629628</v>
      </c>
      <c r="T3259" s="10">
        <f t="shared" si="203"/>
        <v>42788.559629629628</v>
      </c>
    </row>
    <row r="3260" spans="1:20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8320</v>
      </c>
      <c r="R3260" t="s">
        <v>8321</v>
      </c>
      <c r="S3260" s="10">
        <f t="shared" si="202"/>
        <v>41982.887280092589</v>
      </c>
      <c r="T3260" s="10">
        <f t="shared" si="203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8320</v>
      </c>
      <c r="R3261" t="s">
        <v>8321</v>
      </c>
      <c r="S3261" s="10">
        <f t="shared" si="202"/>
        <v>42614.760937500003</v>
      </c>
      <c r="T3261" s="10">
        <f t="shared" si="203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8320</v>
      </c>
      <c r="R3262" t="s">
        <v>8321</v>
      </c>
      <c r="S3262" s="10">
        <f t="shared" si="202"/>
        <v>42303.672662037032</v>
      </c>
      <c r="T3262" s="10">
        <f t="shared" si="203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8320</v>
      </c>
      <c r="R3263" t="s">
        <v>8321</v>
      </c>
      <c r="S3263" s="10">
        <f t="shared" si="202"/>
        <v>42171.725416666668</v>
      </c>
      <c r="T3263" s="10">
        <f t="shared" si="203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8320</v>
      </c>
      <c r="R3264" t="s">
        <v>8321</v>
      </c>
      <c r="S3264" s="10">
        <f t="shared" si="202"/>
        <v>41964.315532407403</v>
      </c>
      <c r="T3264" s="10">
        <f t="shared" si="203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8320</v>
      </c>
      <c r="R3265" t="s">
        <v>8321</v>
      </c>
      <c r="S3265" s="10">
        <f t="shared" si="202"/>
        <v>42284.516064814816</v>
      </c>
      <c r="T3265" s="10">
        <f t="shared" si="203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8320</v>
      </c>
      <c r="R3266" t="s">
        <v>8321</v>
      </c>
      <c r="S3266" s="10">
        <f t="shared" si="202"/>
        <v>42016.800208333334</v>
      </c>
      <c r="T3266" s="10">
        <f t="shared" si="203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((E3267/D3267)*100)</f>
        <v>164</v>
      </c>
      <c r="P3267" s="6">
        <f t="shared" ref="P3267:P3330" si="205">E3267/L3267</f>
        <v>70.285714285714292</v>
      </c>
      <c r="Q3267" t="s">
        <v>8320</v>
      </c>
      <c r="R3267" t="s">
        <v>8321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8320</v>
      </c>
      <c r="R3268" t="s">
        <v>8321</v>
      </c>
      <c r="S3268" s="10">
        <f t="shared" si="206"/>
        <v>42136.536134259266</v>
      </c>
      <c r="T3268" s="10">
        <f t="shared" si="207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8320</v>
      </c>
      <c r="R3269" t="s">
        <v>8321</v>
      </c>
      <c r="S3269" s="10">
        <f t="shared" si="206"/>
        <v>42172.757638888885</v>
      </c>
      <c r="T3269" s="10">
        <f t="shared" si="207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8320</v>
      </c>
      <c r="R3270" t="s">
        <v>8321</v>
      </c>
      <c r="S3270" s="10">
        <f t="shared" si="206"/>
        <v>42590.90425925926</v>
      </c>
      <c r="T3270" s="10">
        <f t="shared" si="207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8320</v>
      </c>
      <c r="R3271" t="s">
        <v>8321</v>
      </c>
      <c r="S3271" s="10">
        <f t="shared" si="206"/>
        <v>42137.395798611105</v>
      </c>
      <c r="T3271" s="10">
        <f t="shared" si="207"/>
        <v>42171.458333333328</v>
      </c>
    </row>
    <row r="3272" spans="1:20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8320</v>
      </c>
      <c r="R3272" t="s">
        <v>8321</v>
      </c>
      <c r="S3272" s="10">
        <f t="shared" si="206"/>
        <v>42167.533159722225</v>
      </c>
      <c r="T3272" s="10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8320</v>
      </c>
      <c r="R3273" t="s">
        <v>8321</v>
      </c>
      <c r="S3273" s="10">
        <f t="shared" si="206"/>
        <v>41915.437210648146</v>
      </c>
      <c r="T3273" s="10">
        <f t="shared" si="207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8320</v>
      </c>
      <c r="R3274" t="s">
        <v>8321</v>
      </c>
      <c r="S3274" s="10">
        <f t="shared" si="206"/>
        <v>42284.500104166669</v>
      </c>
      <c r="T3274" s="10">
        <f t="shared" si="207"/>
        <v>42314.541770833333</v>
      </c>
    </row>
    <row r="3275" spans="1:20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8320</v>
      </c>
      <c r="R3275" t="s">
        <v>8321</v>
      </c>
      <c r="S3275" s="10">
        <f t="shared" si="206"/>
        <v>42611.801412037035</v>
      </c>
      <c r="T3275" s="10">
        <f t="shared" si="207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8320</v>
      </c>
      <c r="R3276" t="s">
        <v>8321</v>
      </c>
      <c r="S3276" s="10">
        <f t="shared" si="206"/>
        <v>42400.704537037032</v>
      </c>
      <c r="T3276" s="10">
        <f t="shared" si="207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8320</v>
      </c>
      <c r="R3277" t="s">
        <v>8321</v>
      </c>
      <c r="S3277" s="10">
        <f t="shared" si="206"/>
        <v>42017.88045138889</v>
      </c>
      <c r="T3277" s="10">
        <f t="shared" si="207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8320</v>
      </c>
      <c r="R3278" t="s">
        <v>8321</v>
      </c>
      <c r="S3278" s="10">
        <f t="shared" si="206"/>
        <v>42426.949988425928</v>
      </c>
      <c r="T3278" s="10">
        <f t="shared" si="207"/>
        <v>42461.165972222225</v>
      </c>
    </row>
    <row r="3279" spans="1:20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8320</v>
      </c>
      <c r="R3279" t="s">
        <v>8321</v>
      </c>
      <c r="S3279" s="10">
        <f t="shared" si="206"/>
        <v>41931.682939814818</v>
      </c>
      <c r="T3279" s="10">
        <f t="shared" si="207"/>
        <v>41961.724606481483</v>
      </c>
    </row>
    <row r="3280" spans="1:20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8320</v>
      </c>
      <c r="R3280" t="s">
        <v>8321</v>
      </c>
      <c r="S3280" s="10">
        <f t="shared" si="206"/>
        <v>42124.848414351851</v>
      </c>
      <c r="T3280" s="10">
        <f t="shared" si="207"/>
        <v>42154.848414351851</v>
      </c>
    </row>
    <row r="3281" spans="1:20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8320</v>
      </c>
      <c r="R3281" t="s">
        <v>8321</v>
      </c>
      <c r="S3281" s="10">
        <f t="shared" si="206"/>
        <v>42431.102534722217</v>
      </c>
      <c r="T3281" s="10">
        <f t="shared" si="207"/>
        <v>42461.06086805556</v>
      </c>
    </row>
    <row r="3282" spans="1:20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8320</v>
      </c>
      <c r="R3282" t="s">
        <v>8321</v>
      </c>
      <c r="S3282" s="10">
        <f t="shared" si="206"/>
        <v>42121.756921296299</v>
      </c>
      <c r="T3282" s="10">
        <f t="shared" si="207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8320</v>
      </c>
      <c r="R3283" t="s">
        <v>8321</v>
      </c>
      <c r="S3283" s="10">
        <f t="shared" si="206"/>
        <v>42219.019733796296</v>
      </c>
      <c r="T3283" s="10">
        <f t="shared" si="207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8320</v>
      </c>
      <c r="R3284" t="s">
        <v>8321</v>
      </c>
      <c r="S3284" s="10">
        <f t="shared" si="206"/>
        <v>42445.19430555556</v>
      </c>
      <c r="T3284" s="10">
        <f t="shared" si="207"/>
        <v>42489.19430555556</v>
      </c>
    </row>
    <row r="3285" spans="1:20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8320</v>
      </c>
      <c r="R3285" t="s">
        <v>8321</v>
      </c>
      <c r="S3285" s="10">
        <f t="shared" si="206"/>
        <v>42379.74418981481</v>
      </c>
      <c r="T3285" s="10">
        <f t="shared" si="207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8320</v>
      </c>
      <c r="R3286" t="s">
        <v>8321</v>
      </c>
      <c r="S3286" s="10">
        <f t="shared" si="206"/>
        <v>42380.884872685187</v>
      </c>
      <c r="T3286" s="10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8320</v>
      </c>
      <c r="R3287" t="s">
        <v>8321</v>
      </c>
      <c r="S3287" s="10">
        <f t="shared" si="206"/>
        <v>42762.942430555559</v>
      </c>
      <c r="T3287" s="10">
        <f t="shared" si="207"/>
        <v>42794.208333333328</v>
      </c>
    </row>
    <row r="3288" spans="1:20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8320</v>
      </c>
      <c r="R3288" t="s">
        <v>8321</v>
      </c>
      <c r="S3288" s="10">
        <f t="shared" si="206"/>
        <v>42567.840069444443</v>
      </c>
      <c r="T3288" s="10">
        <f t="shared" si="207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8320</v>
      </c>
      <c r="R3289" t="s">
        <v>8321</v>
      </c>
      <c r="S3289" s="10">
        <f t="shared" si="206"/>
        <v>42311.750324074077</v>
      </c>
      <c r="T3289" s="10">
        <f t="shared" si="207"/>
        <v>42336.750324074077</v>
      </c>
    </row>
    <row r="3290" spans="1:20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8320</v>
      </c>
      <c r="R3290" t="s">
        <v>8321</v>
      </c>
      <c r="S3290" s="10">
        <f t="shared" si="206"/>
        <v>42505.774479166663</v>
      </c>
      <c r="T3290" s="10">
        <f t="shared" si="207"/>
        <v>42541.958333333328</v>
      </c>
    </row>
    <row r="3291" spans="1:20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8320</v>
      </c>
      <c r="R3291" t="s">
        <v>8321</v>
      </c>
      <c r="S3291" s="10">
        <f t="shared" si="206"/>
        <v>42758.368078703701</v>
      </c>
      <c r="T3291" s="10">
        <f t="shared" si="207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8320</v>
      </c>
      <c r="R3292" t="s">
        <v>8321</v>
      </c>
      <c r="S3292" s="10">
        <f t="shared" si="206"/>
        <v>42775.51494212963</v>
      </c>
      <c r="T3292" s="10">
        <f t="shared" si="207"/>
        <v>42805.51494212963</v>
      </c>
    </row>
    <row r="3293" spans="1:20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8320</v>
      </c>
      <c r="R3293" t="s">
        <v>8321</v>
      </c>
      <c r="S3293" s="10">
        <f t="shared" si="206"/>
        <v>42232.702546296292</v>
      </c>
      <c r="T3293" s="10">
        <f t="shared" si="207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8320</v>
      </c>
      <c r="R3294" t="s">
        <v>8321</v>
      </c>
      <c r="S3294" s="10">
        <f t="shared" si="206"/>
        <v>42282.770231481481</v>
      </c>
      <c r="T3294" s="10">
        <f t="shared" si="207"/>
        <v>42342.811898148153</v>
      </c>
    </row>
    <row r="3295" spans="1:20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8320</v>
      </c>
      <c r="R3295" t="s">
        <v>8321</v>
      </c>
      <c r="S3295" s="10">
        <f t="shared" si="206"/>
        <v>42768.425370370373</v>
      </c>
      <c r="T3295" s="10">
        <f t="shared" si="207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8320</v>
      </c>
      <c r="R3296" t="s">
        <v>8321</v>
      </c>
      <c r="S3296" s="10">
        <f t="shared" si="206"/>
        <v>42141.541134259256</v>
      </c>
      <c r="T3296" s="10">
        <f t="shared" si="207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8320</v>
      </c>
      <c r="R3297" t="s">
        <v>8321</v>
      </c>
      <c r="S3297" s="10">
        <f t="shared" si="206"/>
        <v>42609.442465277782</v>
      </c>
      <c r="T3297" s="10">
        <f t="shared" si="207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8320</v>
      </c>
      <c r="R3298" t="s">
        <v>8321</v>
      </c>
      <c r="S3298" s="10">
        <f t="shared" si="206"/>
        <v>42309.756620370375</v>
      </c>
      <c r="T3298" s="10">
        <f t="shared" si="207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8320</v>
      </c>
      <c r="R3299" t="s">
        <v>8321</v>
      </c>
      <c r="S3299" s="10">
        <f t="shared" si="206"/>
        <v>42193.771481481483</v>
      </c>
      <c r="T3299" s="10">
        <f t="shared" si="207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8320</v>
      </c>
      <c r="R3300" t="s">
        <v>8321</v>
      </c>
      <c r="S3300" s="10">
        <f t="shared" si="206"/>
        <v>42239.957962962959</v>
      </c>
      <c r="T3300" s="10">
        <f t="shared" si="207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8320</v>
      </c>
      <c r="R3301" t="s">
        <v>8321</v>
      </c>
      <c r="S3301" s="10">
        <f t="shared" si="206"/>
        <v>42261.917395833334</v>
      </c>
      <c r="T3301" s="10">
        <f t="shared" si="207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8320</v>
      </c>
      <c r="R3302" t="s">
        <v>8321</v>
      </c>
      <c r="S3302" s="10">
        <f t="shared" si="206"/>
        <v>42102.743773148148</v>
      </c>
      <c r="T3302" s="10">
        <f t="shared" si="207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8320</v>
      </c>
      <c r="R3303" t="s">
        <v>8321</v>
      </c>
      <c r="S3303" s="10">
        <f t="shared" si="206"/>
        <v>42538.73583333334</v>
      </c>
      <c r="T3303" s="10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8320</v>
      </c>
      <c r="R3304" t="s">
        <v>8321</v>
      </c>
      <c r="S3304" s="10">
        <f t="shared" si="206"/>
        <v>42681.35157407407</v>
      </c>
      <c r="T3304" s="10">
        <f t="shared" si="207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8320</v>
      </c>
      <c r="R3305" t="s">
        <v>8321</v>
      </c>
      <c r="S3305" s="10">
        <f t="shared" si="206"/>
        <v>42056.65143518518</v>
      </c>
      <c r="T3305" s="10">
        <f t="shared" si="207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8320</v>
      </c>
      <c r="R3306" t="s">
        <v>8321</v>
      </c>
      <c r="S3306" s="10">
        <f t="shared" si="206"/>
        <v>42696.624444444446</v>
      </c>
      <c r="T3306" s="10">
        <f t="shared" si="207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8320</v>
      </c>
      <c r="R3307" t="s">
        <v>8321</v>
      </c>
      <c r="S3307" s="10">
        <f t="shared" si="206"/>
        <v>42186.855879629627</v>
      </c>
      <c r="T3307" s="10">
        <f t="shared" si="207"/>
        <v>42216.855879629627</v>
      </c>
    </row>
    <row r="3308" spans="1:20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8320</v>
      </c>
      <c r="R3308" t="s">
        <v>8321</v>
      </c>
      <c r="S3308" s="10">
        <f t="shared" si="206"/>
        <v>42493.219236111108</v>
      </c>
      <c r="T3308" s="10">
        <f t="shared" si="207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8320</v>
      </c>
      <c r="R3309" t="s">
        <v>8321</v>
      </c>
      <c r="S3309" s="10">
        <f t="shared" si="206"/>
        <v>42475.057164351849</v>
      </c>
      <c r="T3309" s="10">
        <f t="shared" si="207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8320</v>
      </c>
      <c r="R3310" t="s">
        <v>8321</v>
      </c>
      <c r="S3310" s="10">
        <f t="shared" si="206"/>
        <v>42452.876909722225</v>
      </c>
      <c r="T3310" s="10">
        <f t="shared" si="207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8320</v>
      </c>
      <c r="R3311" t="s">
        <v>8321</v>
      </c>
      <c r="S3311" s="10">
        <f t="shared" si="206"/>
        <v>42628.650208333333</v>
      </c>
      <c r="T3311" s="10">
        <f t="shared" si="207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8320</v>
      </c>
      <c r="R3312" t="s">
        <v>8321</v>
      </c>
      <c r="S3312" s="10">
        <f t="shared" si="206"/>
        <v>42253.928530092591</v>
      </c>
      <c r="T3312" s="10">
        <f t="shared" si="207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8320</v>
      </c>
      <c r="R3313" t="s">
        <v>8321</v>
      </c>
      <c r="S3313" s="10">
        <f t="shared" si="206"/>
        <v>42264.29178240741</v>
      </c>
      <c r="T3313" s="10">
        <f t="shared" si="207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8320</v>
      </c>
      <c r="R3314" t="s">
        <v>8321</v>
      </c>
      <c r="S3314" s="10">
        <f t="shared" si="206"/>
        <v>42664.809560185182</v>
      </c>
      <c r="T3314" s="10">
        <f t="shared" si="207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8320</v>
      </c>
      <c r="R3315" t="s">
        <v>8321</v>
      </c>
      <c r="S3315" s="10">
        <f t="shared" si="206"/>
        <v>42382.244409722218</v>
      </c>
      <c r="T3315" s="10">
        <f t="shared" si="207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8320</v>
      </c>
      <c r="R3316" t="s">
        <v>8321</v>
      </c>
      <c r="S3316" s="10">
        <f t="shared" si="206"/>
        <v>42105.267488425925</v>
      </c>
      <c r="T3316" s="10">
        <f t="shared" si="207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8320</v>
      </c>
      <c r="R3317" t="s">
        <v>8321</v>
      </c>
      <c r="S3317" s="10">
        <f t="shared" si="206"/>
        <v>42466.303715277783</v>
      </c>
      <c r="T3317" s="10">
        <f t="shared" si="207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8320</v>
      </c>
      <c r="R3318" t="s">
        <v>8321</v>
      </c>
      <c r="S3318" s="10">
        <f t="shared" si="206"/>
        <v>41826.871238425927</v>
      </c>
      <c r="T3318" s="10">
        <f t="shared" si="207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8320</v>
      </c>
      <c r="R3319" t="s">
        <v>8321</v>
      </c>
      <c r="S3319" s="10">
        <f t="shared" si="206"/>
        <v>42499.039629629624</v>
      </c>
      <c r="T3319" s="10">
        <f t="shared" si="207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8320</v>
      </c>
      <c r="R3320" t="s">
        <v>8321</v>
      </c>
      <c r="S3320" s="10">
        <f t="shared" si="206"/>
        <v>42431.302002314813</v>
      </c>
      <c r="T3320" s="10">
        <f t="shared" si="207"/>
        <v>42471.104166666672</v>
      </c>
    </row>
    <row r="3321" spans="1:20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8320</v>
      </c>
      <c r="R3321" t="s">
        <v>8321</v>
      </c>
      <c r="S3321" s="10">
        <f t="shared" si="206"/>
        <v>41990.585486111115</v>
      </c>
      <c r="T3321" s="10">
        <f t="shared" si="207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8320</v>
      </c>
      <c r="R3322" t="s">
        <v>8321</v>
      </c>
      <c r="S3322" s="10">
        <f t="shared" si="206"/>
        <v>42513.045798611114</v>
      </c>
      <c r="T3322" s="10">
        <f t="shared" si="207"/>
        <v>42543.045798611114</v>
      </c>
    </row>
    <row r="3323" spans="1:20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8320</v>
      </c>
      <c r="R3323" t="s">
        <v>8321</v>
      </c>
      <c r="S3323" s="10">
        <f t="shared" si="206"/>
        <v>41914.100289351853</v>
      </c>
      <c r="T3323" s="10">
        <f t="shared" si="207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8320</v>
      </c>
      <c r="R3324" t="s">
        <v>8321</v>
      </c>
      <c r="S3324" s="10">
        <f t="shared" si="206"/>
        <v>42521.010370370372</v>
      </c>
      <c r="T3324" s="10">
        <f t="shared" si="207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8320</v>
      </c>
      <c r="R3325" t="s">
        <v>8321</v>
      </c>
      <c r="S3325" s="10">
        <f t="shared" si="206"/>
        <v>42608.36583333333</v>
      </c>
      <c r="T3325" s="10">
        <f t="shared" si="207"/>
        <v>42638.36583333333</v>
      </c>
    </row>
    <row r="3326" spans="1:20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8320</v>
      </c>
      <c r="R3326" t="s">
        <v>8321</v>
      </c>
      <c r="S3326" s="10">
        <f t="shared" si="206"/>
        <v>42512.58321759259</v>
      </c>
      <c r="T3326" s="10">
        <f t="shared" si="207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8320</v>
      </c>
      <c r="R3327" t="s">
        <v>8321</v>
      </c>
      <c r="S3327" s="10">
        <f t="shared" si="206"/>
        <v>42064.785613425927</v>
      </c>
      <c r="T3327" s="10">
        <f t="shared" si="207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8320</v>
      </c>
      <c r="R3328" t="s">
        <v>8321</v>
      </c>
      <c r="S3328" s="10">
        <f t="shared" si="206"/>
        <v>42041.714178240742</v>
      </c>
      <c r="T3328" s="10">
        <f t="shared" si="207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8320</v>
      </c>
      <c r="R3329" t="s">
        <v>8321</v>
      </c>
      <c r="S3329" s="10">
        <f t="shared" si="206"/>
        <v>42468.374606481477</v>
      </c>
      <c r="T3329" s="10">
        <f t="shared" si="207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8320</v>
      </c>
      <c r="R3330" t="s">
        <v>8321</v>
      </c>
      <c r="S3330" s="10">
        <f t="shared" si="206"/>
        <v>41822.57503472222</v>
      </c>
      <c r="T3330" s="10">
        <f t="shared" si="207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((E3331/D3331)*100)</f>
        <v>116.8</v>
      </c>
      <c r="P3331" s="6">
        <f t="shared" ref="P3331:P3394" si="209">E3331/L3331</f>
        <v>44.92307692307692</v>
      </c>
      <c r="Q3331" t="s">
        <v>8320</v>
      </c>
      <c r="R3331" t="s">
        <v>8321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8320</v>
      </c>
      <c r="R3332" t="s">
        <v>8321</v>
      </c>
      <c r="S3332" s="10">
        <f t="shared" si="210"/>
        <v>42065.887361111112</v>
      </c>
      <c r="T3332" s="10">
        <f t="shared" si="211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8320</v>
      </c>
      <c r="R3333" t="s">
        <v>8321</v>
      </c>
      <c r="S3333" s="10">
        <f t="shared" si="210"/>
        <v>42248.697754629626</v>
      </c>
      <c r="T3333" s="10">
        <f t="shared" si="211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8320</v>
      </c>
      <c r="R3334" t="s">
        <v>8321</v>
      </c>
      <c r="S3334" s="10">
        <f t="shared" si="210"/>
        <v>41809.860300925924</v>
      </c>
      <c r="T3334" s="10">
        <f t="shared" si="211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8320</v>
      </c>
      <c r="R3335" t="s">
        <v>8321</v>
      </c>
      <c r="S3335" s="10">
        <f t="shared" si="210"/>
        <v>42148.676851851851</v>
      </c>
      <c r="T3335" s="10">
        <f t="shared" si="211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8320</v>
      </c>
      <c r="R3336" t="s">
        <v>8321</v>
      </c>
      <c r="S3336" s="10">
        <f t="shared" si="210"/>
        <v>42185.521087962959</v>
      </c>
      <c r="T3336" s="10">
        <f t="shared" si="211"/>
        <v>42215.521087962959</v>
      </c>
    </row>
    <row r="3337" spans="1:20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8320</v>
      </c>
      <c r="R3337" t="s">
        <v>8321</v>
      </c>
      <c r="S3337" s="10">
        <f t="shared" si="210"/>
        <v>41827.674143518518</v>
      </c>
      <c r="T3337" s="10">
        <f t="shared" si="211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8320</v>
      </c>
      <c r="R3338" t="s">
        <v>8321</v>
      </c>
      <c r="S3338" s="10">
        <f t="shared" si="210"/>
        <v>42437.398680555561</v>
      </c>
      <c r="T3338" s="10">
        <f t="shared" si="211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8320</v>
      </c>
      <c r="R3339" t="s">
        <v>8321</v>
      </c>
      <c r="S3339" s="10">
        <f t="shared" si="210"/>
        <v>41901.282025462962</v>
      </c>
      <c r="T3339" s="10">
        <f t="shared" si="211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8320</v>
      </c>
      <c r="R3340" t="s">
        <v>8321</v>
      </c>
      <c r="S3340" s="10">
        <f t="shared" si="210"/>
        <v>42769.574999999997</v>
      </c>
      <c r="T3340" s="10">
        <f t="shared" si="211"/>
        <v>42790.574999999997</v>
      </c>
    </row>
    <row r="3341" spans="1:20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8320</v>
      </c>
      <c r="R3341" t="s">
        <v>8321</v>
      </c>
      <c r="S3341" s="10">
        <f t="shared" si="210"/>
        <v>42549.665717592594</v>
      </c>
      <c r="T3341" s="10">
        <f t="shared" si="211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8320</v>
      </c>
      <c r="R3342" t="s">
        <v>8321</v>
      </c>
      <c r="S3342" s="10">
        <f t="shared" si="210"/>
        <v>42685.974004629628</v>
      </c>
      <c r="T3342" s="10">
        <f t="shared" si="211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8320</v>
      </c>
      <c r="R3343" t="s">
        <v>8321</v>
      </c>
      <c r="S3343" s="10">
        <f t="shared" si="210"/>
        <v>42510.798854166671</v>
      </c>
      <c r="T3343" s="10">
        <f t="shared" si="211"/>
        <v>42533.708333333328</v>
      </c>
    </row>
    <row r="3344" spans="1:20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8320</v>
      </c>
      <c r="R3344" t="s">
        <v>8321</v>
      </c>
      <c r="S3344" s="10">
        <f t="shared" si="210"/>
        <v>42062.296412037031</v>
      </c>
      <c r="T3344" s="10">
        <f t="shared" si="211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8320</v>
      </c>
      <c r="R3345" t="s">
        <v>8321</v>
      </c>
      <c r="S3345" s="10">
        <f t="shared" si="210"/>
        <v>42452.916481481487</v>
      </c>
      <c r="T3345" s="10">
        <f t="shared" si="211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8320</v>
      </c>
      <c r="R3346" t="s">
        <v>8321</v>
      </c>
      <c r="S3346" s="10">
        <f t="shared" si="210"/>
        <v>41851.200150462959</v>
      </c>
      <c r="T3346" s="10">
        <f t="shared" si="211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8320</v>
      </c>
      <c r="R3347" t="s">
        <v>8321</v>
      </c>
      <c r="S3347" s="10">
        <f t="shared" si="210"/>
        <v>42053.106111111112</v>
      </c>
      <c r="T3347" s="10">
        <f t="shared" si="211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8320</v>
      </c>
      <c r="R3348" t="s">
        <v>8321</v>
      </c>
      <c r="S3348" s="10">
        <f t="shared" si="210"/>
        <v>42054.024421296301</v>
      </c>
      <c r="T3348" s="10">
        <f t="shared" si="211"/>
        <v>42061.024421296301</v>
      </c>
    </row>
    <row r="3349" spans="1:20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8320</v>
      </c>
      <c r="R3349" t="s">
        <v>8321</v>
      </c>
      <c r="S3349" s="10">
        <f t="shared" si="210"/>
        <v>42484.551550925928</v>
      </c>
      <c r="T3349" s="10">
        <f t="shared" si="211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8320</v>
      </c>
      <c r="R3350" t="s">
        <v>8321</v>
      </c>
      <c r="S3350" s="10">
        <f t="shared" si="210"/>
        <v>42466.558796296296</v>
      </c>
      <c r="T3350" s="10">
        <f t="shared" si="211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8320</v>
      </c>
      <c r="R3351" t="s">
        <v>8321</v>
      </c>
      <c r="S3351" s="10">
        <f t="shared" si="210"/>
        <v>42513.110787037032</v>
      </c>
      <c r="T3351" s="10">
        <f t="shared" si="211"/>
        <v>42534.708333333328</v>
      </c>
    </row>
    <row r="3352" spans="1:20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8320</v>
      </c>
      <c r="R3352" t="s">
        <v>8321</v>
      </c>
      <c r="S3352" s="10">
        <f t="shared" si="210"/>
        <v>42302.701516203699</v>
      </c>
      <c r="T3352" s="10">
        <f t="shared" si="211"/>
        <v>42337.958333333328</v>
      </c>
    </row>
    <row r="3353" spans="1:20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8320</v>
      </c>
      <c r="R3353" t="s">
        <v>8321</v>
      </c>
      <c r="S3353" s="10">
        <f t="shared" si="210"/>
        <v>41806.395428240743</v>
      </c>
      <c r="T3353" s="10">
        <f t="shared" si="211"/>
        <v>41843.458333333336</v>
      </c>
    </row>
    <row r="3354" spans="1:20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8320</v>
      </c>
      <c r="R3354" t="s">
        <v>8321</v>
      </c>
      <c r="S3354" s="10">
        <f t="shared" si="210"/>
        <v>42495.992800925931</v>
      </c>
      <c r="T3354" s="10">
        <f t="shared" si="211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8320</v>
      </c>
      <c r="R3355" t="s">
        <v>8321</v>
      </c>
      <c r="S3355" s="10">
        <f t="shared" si="210"/>
        <v>42479.432291666672</v>
      </c>
      <c r="T3355" s="10">
        <f t="shared" si="211"/>
        <v>42492.958333333328</v>
      </c>
    </row>
    <row r="3356" spans="1:20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8320</v>
      </c>
      <c r="R3356" t="s">
        <v>8321</v>
      </c>
      <c r="S3356" s="10">
        <f t="shared" si="210"/>
        <v>42270.7269212963</v>
      </c>
      <c r="T3356" s="10">
        <f t="shared" si="211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8320</v>
      </c>
      <c r="R3357" t="s">
        <v>8321</v>
      </c>
      <c r="S3357" s="10">
        <f t="shared" si="210"/>
        <v>42489.619525462964</v>
      </c>
      <c r="T3357" s="10">
        <f t="shared" si="211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8320</v>
      </c>
      <c r="R3358" t="s">
        <v>8321</v>
      </c>
      <c r="S3358" s="10">
        <f t="shared" si="210"/>
        <v>42536.815648148149</v>
      </c>
      <c r="T3358" s="10">
        <f t="shared" si="211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8320</v>
      </c>
      <c r="R3359" t="s">
        <v>8321</v>
      </c>
      <c r="S3359" s="10">
        <f t="shared" si="210"/>
        <v>41822.417939814812</v>
      </c>
      <c r="T3359" s="10">
        <f t="shared" si="211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8320</v>
      </c>
      <c r="R3360" t="s">
        <v>8321</v>
      </c>
      <c r="S3360" s="10">
        <f t="shared" si="210"/>
        <v>41932.311099537037</v>
      </c>
      <c r="T3360" s="10">
        <f t="shared" si="211"/>
        <v>41962.352766203709</v>
      </c>
    </row>
    <row r="3361" spans="1:20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8320</v>
      </c>
      <c r="R3361" t="s">
        <v>8321</v>
      </c>
      <c r="S3361" s="10">
        <f t="shared" si="210"/>
        <v>42746.057106481487</v>
      </c>
      <c r="T3361" s="10">
        <f t="shared" si="211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8320</v>
      </c>
      <c r="R3362" t="s">
        <v>8321</v>
      </c>
      <c r="S3362" s="10">
        <f t="shared" si="210"/>
        <v>42697.082673611112</v>
      </c>
      <c r="T3362" s="10">
        <f t="shared" si="211"/>
        <v>42718.665972222225</v>
      </c>
    </row>
    <row r="3363" spans="1:20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8320</v>
      </c>
      <c r="R3363" t="s">
        <v>8321</v>
      </c>
      <c r="S3363" s="10">
        <f t="shared" si="210"/>
        <v>41866.025347222225</v>
      </c>
      <c r="T3363" s="10">
        <f t="shared" si="211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8320</v>
      </c>
      <c r="R3364" t="s">
        <v>8321</v>
      </c>
      <c r="S3364" s="10">
        <f t="shared" si="210"/>
        <v>42056.091631944444</v>
      </c>
      <c r="T3364" s="10">
        <f t="shared" si="211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8320</v>
      </c>
      <c r="R3365" t="s">
        <v>8321</v>
      </c>
      <c r="S3365" s="10">
        <f t="shared" si="210"/>
        <v>41851.771354166667</v>
      </c>
      <c r="T3365" s="10">
        <f t="shared" si="211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8320</v>
      </c>
      <c r="R3366" t="s">
        <v>8321</v>
      </c>
      <c r="S3366" s="10">
        <f t="shared" si="210"/>
        <v>42422.977418981478</v>
      </c>
      <c r="T3366" s="10">
        <f t="shared" si="211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8320</v>
      </c>
      <c r="R3367" t="s">
        <v>8321</v>
      </c>
      <c r="S3367" s="10">
        <f t="shared" si="210"/>
        <v>42321.101759259262</v>
      </c>
      <c r="T3367" s="10">
        <f t="shared" si="211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8320</v>
      </c>
      <c r="R3368" t="s">
        <v>8321</v>
      </c>
      <c r="S3368" s="10">
        <f t="shared" si="210"/>
        <v>42107.067557870367</v>
      </c>
      <c r="T3368" s="10">
        <f t="shared" si="211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8320</v>
      </c>
      <c r="R3369" t="s">
        <v>8321</v>
      </c>
      <c r="S3369" s="10">
        <f t="shared" si="210"/>
        <v>42192.933958333335</v>
      </c>
      <c r="T3369" s="10">
        <f t="shared" si="211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8320</v>
      </c>
      <c r="R3370" t="s">
        <v>8321</v>
      </c>
      <c r="S3370" s="10">
        <f t="shared" si="210"/>
        <v>41969.199756944443</v>
      </c>
      <c r="T3370" s="10">
        <f t="shared" si="211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8320</v>
      </c>
      <c r="R3371" t="s">
        <v>8321</v>
      </c>
      <c r="S3371" s="10">
        <f t="shared" si="210"/>
        <v>42690.041435185187</v>
      </c>
      <c r="T3371" s="10">
        <f t="shared" si="211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8320</v>
      </c>
      <c r="R3372" t="s">
        <v>8321</v>
      </c>
      <c r="S3372" s="10">
        <f t="shared" si="210"/>
        <v>42690.334317129629</v>
      </c>
      <c r="T3372" s="10">
        <f t="shared" si="211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8320</v>
      </c>
      <c r="R3373" t="s">
        <v>8321</v>
      </c>
      <c r="S3373" s="10">
        <f t="shared" si="210"/>
        <v>42312.874594907407</v>
      </c>
      <c r="T3373" s="10">
        <f t="shared" si="211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8320</v>
      </c>
      <c r="R3374" t="s">
        <v>8321</v>
      </c>
      <c r="S3374" s="10">
        <f t="shared" si="210"/>
        <v>41855.548101851848</v>
      </c>
      <c r="T3374" s="10">
        <f t="shared" si="211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8320</v>
      </c>
      <c r="R3375" t="s">
        <v>8321</v>
      </c>
      <c r="S3375" s="10">
        <f t="shared" si="210"/>
        <v>42179.854629629626</v>
      </c>
      <c r="T3375" s="10">
        <f t="shared" si="211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8320</v>
      </c>
      <c r="R3376" t="s">
        <v>8321</v>
      </c>
      <c r="S3376" s="10">
        <f t="shared" si="210"/>
        <v>42275.731666666667</v>
      </c>
      <c r="T3376" s="10">
        <f t="shared" si="211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8320</v>
      </c>
      <c r="R3377" t="s">
        <v>8321</v>
      </c>
      <c r="S3377" s="10">
        <f t="shared" si="210"/>
        <v>41765.610798611109</v>
      </c>
      <c r="T3377" s="10">
        <f t="shared" si="211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8320</v>
      </c>
      <c r="R3378" t="s">
        <v>8321</v>
      </c>
      <c r="S3378" s="10">
        <f t="shared" si="210"/>
        <v>42059.701319444444</v>
      </c>
      <c r="T3378" s="10">
        <f t="shared" si="211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8320</v>
      </c>
      <c r="R3379" t="s">
        <v>8321</v>
      </c>
      <c r="S3379" s="10">
        <f t="shared" si="210"/>
        <v>42053.732627314821</v>
      </c>
      <c r="T3379" s="10">
        <f t="shared" si="211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8320</v>
      </c>
      <c r="R3380" t="s">
        <v>8321</v>
      </c>
      <c r="S3380" s="10">
        <f t="shared" si="210"/>
        <v>41858.355393518519</v>
      </c>
      <c r="T3380" s="10">
        <f t="shared" si="211"/>
        <v>41882.547222222223</v>
      </c>
    </row>
    <row r="3381" spans="1:20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8320</v>
      </c>
      <c r="R3381" t="s">
        <v>8321</v>
      </c>
      <c r="S3381" s="10">
        <f t="shared" si="210"/>
        <v>42225.513888888891</v>
      </c>
      <c r="T3381" s="10">
        <f t="shared" si="211"/>
        <v>42242.958333333328</v>
      </c>
    </row>
    <row r="3382" spans="1:20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8320</v>
      </c>
      <c r="R3382" t="s">
        <v>8321</v>
      </c>
      <c r="S3382" s="10">
        <f t="shared" si="210"/>
        <v>41937.95344907407</v>
      </c>
      <c r="T3382" s="10">
        <f t="shared" si="211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8320</v>
      </c>
      <c r="R3383" t="s">
        <v>8321</v>
      </c>
      <c r="S3383" s="10">
        <f t="shared" si="210"/>
        <v>42044.184988425928</v>
      </c>
      <c r="T3383" s="10">
        <f t="shared" si="211"/>
        <v>42074.143321759257</v>
      </c>
    </row>
    <row r="3384" spans="1:20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8320</v>
      </c>
      <c r="R3384" t="s">
        <v>8321</v>
      </c>
      <c r="S3384" s="10">
        <f t="shared" si="210"/>
        <v>42559.431203703702</v>
      </c>
      <c r="T3384" s="10">
        <f t="shared" si="211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8320</v>
      </c>
      <c r="R3385" t="s">
        <v>8321</v>
      </c>
      <c r="S3385" s="10">
        <f t="shared" si="210"/>
        <v>42524.782638888893</v>
      </c>
      <c r="T3385" s="10">
        <f t="shared" si="211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8320</v>
      </c>
      <c r="R3386" t="s">
        <v>8321</v>
      </c>
      <c r="S3386" s="10">
        <f t="shared" si="210"/>
        <v>42292.087592592594</v>
      </c>
      <c r="T3386" s="10">
        <f t="shared" si="211"/>
        <v>42329.125</v>
      </c>
    </row>
    <row r="3387" spans="1:20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8320</v>
      </c>
      <c r="R3387" t="s">
        <v>8321</v>
      </c>
      <c r="S3387" s="10">
        <f t="shared" si="210"/>
        <v>41953.8675</v>
      </c>
      <c r="T3387" s="10">
        <f t="shared" si="211"/>
        <v>41983.8675</v>
      </c>
    </row>
    <row r="3388" spans="1:20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8320</v>
      </c>
      <c r="R3388" t="s">
        <v>8321</v>
      </c>
      <c r="S3388" s="10">
        <f t="shared" si="210"/>
        <v>41946.644745370373</v>
      </c>
      <c r="T3388" s="10">
        <f t="shared" si="211"/>
        <v>41976.644745370373</v>
      </c>
    </row>
    <row r="3389" spans="1:20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8320</v>
      </c>
      <c r="R3389" t="s">
        <v>8321</v>
      </c>
      <c r="S3389" s="10">
        <f t="shared" si="210"/>
        <v>41947.762592592589</v>
      </c>
      <c r="T3389" s="10">
        <f t="shared" si="211"/>
        <v>41987.762592592597</v>
      </c>
    </row>
    <row r="3390" spans="1:20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8320</v>
      </c>
      <c r="R3390" t="s">
        <v>8321</v>
      </c>
      <c r="S3390" s="10">
        <f t="shared" si="210"/>
        <v>42143.461122685185</v>
      </c>
      <c r="T3390" s="10">
        <f t="shared" si="211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8320</v>
      </c>
      <c r="R3391" t="s">
        <v>8321</v>
      </c>
      <c r="S3391" s="10">
        <f t="shared" si="210"/>
        <v>42494.563449074078</v>
      </c>
      <c r="T3391" s="10">
        <f t="shared" si="211"/>
        <v>42524.563449074078</v>
      </c>
    </row>
    <row r="3392" spans="1:20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8320</v>
      </c>
      <c r="R3392" t="s">
        <v>8321</v>
      </c>
      <c r="S3392" s="10">
        <f t="shared" si="210"/>
        <v>41815.774826388886</v>
      </c>
      <c r="T3392" s="10">
        <f t="shared" si="211"/>
        <v>41830.774826388886</v>
      </c>
    </row>
    <row r="3393" spans="1:20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8320</v>
      </c>
      <c r="R3393" t="s">
        <v>8321</v>
      </c>
      <c r="S3393" s="10">
        <f t="shared" si="210"/>
        <v>41830.545694444445</v>
      </c>
      <c r="T3393" s="10">
        <f t="shared" si="211"/>
        <v>41859.936111111114</v>
      </c>
    </row>
    <row r="3394" spans="1:20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8320</v>
      </c>
      <c r="R3394" t="s">
        <v>8321</v>
      </c>
      <c r="S3394" s="10">
        <f t="shared" si="210"/>
        <v>42446.845543981486</v>
      </c>
      <c r="T3394" s="10">
        <f t="shared" si="211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((E3395/D3395)*100)</f>
        <v>105.80000000000001</v>
      </c>
      <c r="P3395" s="6">
        <f t="shared" ref="P3395:P3458" si="213">E3395/L3395</f>
        <v>36.06818181818182</v>
      </c>
      <c r="Q3395" t="s">
        <v>8320</v>
      </c>
      <c r="R3395" t="s">
        <v>8321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8320</v>
      </c>
      <c r="R3396" t="s">
        <v>8321</v>
      </c>
      <c r="S3396" s="10">
        <f t="shared" si="214"/>
        <v>41817.59542824074</v>
      </c>
      <c r="T3396" s="10">
        <f t="shared" si="215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8320</v>
      </c>
      <c r="R3397" t="s">
        <v>8321</v>
      </c>
      <c r="S3397" s="10">
        <f t="shared" si="214"/>
        <v>42140.712314814817</v>
      </c>
      <c r="T3397" s="10">
        <f t="shared" si="215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8320</v>
      </c>
      <c r="R3398" t="s">
        <v>8321</v>
      </c>
      <c r="S3398" s="10">
        <f t="shared" si="214"/>
        <v>41764.44663194444</v>
      </c>
      <c r="T3398" s="10">
        <f t="shared" si="215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8320</v>
      </c>
      <c r="R3399" t="s">
        <v>8321</v>
      </c>
      <c r="S3399" s="10">
        <f t="shared" si="214"/>
        <v>42378.478344907402</v>
      </c>
      <c r="T3399" s="10">
        <f t="shared" si="215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8320</v>
      </c>
      <c r="R3400" t="s">
        <v>8321</v>
      </c>
      <c r="S3400" s="10">
        <f t="shared" si="214"/>
        <v>41941.75203703704</v>
      </c>
      <c r="T3400" s="10">
        <f t="shared" si="215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8320</v>
      </c>
      <c r="R3401" t="s">
        <v>8321</v>
      </c>
      <c r="S3401" s="10">
        <f t="shared" si="214"/>
        <v>42026.920428240745</v>
      </c>
      <c r="T3401" s="10">
        <f t="shared" si="215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8320</v>
      </c>
      <c r="R3402" t="s">
        <v>8321</v>
      </c>
      <c r="S3402" s="10">
        <f t="shared" si="214"/>
        <v>41834.953865740739</v>
      </c>
      <c r="T3402" s="10">
        <f t="shared" si="215"/>
        <v>41879.953865740739</v>
      </c>
    </row>
    <row r="3403" spans="1:20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8320</v>
      </c>
      <c r="R3403" t="s">
        <v>8321</v>
      </c>
      <c r="S3403" s="10">
        <f t="shared" si="214"/>
        <v>42193.723912037036</v>
      </c>
      <c r="T3403" s="10">
        <f t="shared" si="215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8320</v>
      </c>
      <c r="R3404" t="s">
        <v>8321</v>
      </c>
      <c r="S3404" s="10">
        <f t="shared" si="214"/>
        <v>42290.61855324074</v>
      </c>
      <c r="T3404" s="10">
        <f t="shared" si="215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8320</v>
      </c>
      <c r="R3405" t="s">
        <v>8321</v>
      </c>
      <c r="S3405" s="10">
        <f t="shared" si="214"/>
        <v>42150.462083333332</v>
      </c>
      <c r="T3405" s="10">
        <f t="shared" si="215"/>
        <v>42180.462083333332</v>
      </c>
    </row>
    <row r="3406" spans="1:20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8320</v>
      </c>
      <c r="R3406" t="s">
        <v>8321</v>
      </c>
      <c r="S3406" s="10">
        <f t="shared" si="214"/>
        <v>42152.503495370373</v>
      </c>
      <c r="T3406" s="10">
        <f t="shared" si="215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8320</v>
      </c>
      <c r="R3407" t="s">
        <v>8321</v>
      </c>
      <c r="S3407" s="10">
        <f t="shared" si="214"/>
        <v>42410.017199074078</v>
      </c>
      <c r="T3407" s="10">
        <f t="shared" si="215"/>
        <v>42430.999305555553</v>
      </c>
    </row>
    <row r="3408" spans="1:20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8320</v>
      </c>
      <c r="R3408" t="s">
        <v>8321</v>
      </c>
      <c r="S3408" s="10">
        <f t="shared" si="214"/>
        <v>41791.492777777778</v>
      </c>
      <c r="T3408" s="10">
        <f t="shared" si="215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8320</v>
      </c>
      <c r="R3409" t="s">
        <v>8321</v>
      </c>
      <c r="S3409" s="10">
        <f t="shared" si="214"/>
        <v>41796.422326388885</v>
      </c>
      <c r="T3409" s="10">
        <f t="shared" si="215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8320</v>
      </c>
      <c r="R3410" t="s">
        <v>8321</v>
      </c>
      <c r="S3410" s="10">
        <f t="shared" si="214"/>
        <v>41808.991944444446</v>
      </c>
      <c r="T3410" s="10">
        <f t="shared" si="215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8320</v>
      </c>
      <c r="R3411" t="s">
        <v>8321</v>
      </c>
      <c r="S3411" s="10">
        <f t="shared" si="214"/>
        <v>42544.814328703709</v>
      </c>
      <c r="T3411" s="10">
        <f t="shared" si="215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8320</v>
      </c>
      <c r="R3412" t="s">
        <v>8321</v>
      </c>
      <c r="S3412" s="10">
        <f t="shared" si="214"/>
        <v>42500.041550925926</v>
      </c>
      <c r="T3412" s="10">
        <f t="shared" si="215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8320</v>
      </c>
      <c r="R3413" t="s">
        <v>8321</v>
      </c>
      <c r="S3413" s="10">
        <f t="shared" si="214"/>
        <v>42265.022824074069</v>
      </c>
      <c r="T3413" s="10">
        <f t="shared" si="215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8320</v>
      </c>
      <c r="R3414" t="s">
        <v>8321</v>
      </c>
      <c r="S3414" s="10">
        <f t="shared" si="214"/>
        <v>41879.959050925929</v>
      </c>
      <c r="T3414" s="10">
        <f t="shared" si="215"/>
        <v>41909.959050925929</v>
      </c>
    </row>
    <row r="3415" spans="1:20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8320</v>
      </c>
      <c r="R3415" t="s">
        <v>8321</v>
      </c>
      <c r="S3415" s="10">
        <f t="shared" si="214"/>
        <v>42053.733078703706</v>
      </c>
      <c r="T3415" s="10">
        <f t="shared" si="215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8320</v>
      </c>
      <c r="R3416" t="s">
        <v>8321</v>
      </c>
      <c r="S3416" s="10">
        <f t="shared" si="214"/>
        <v>42675.832465277781</v>
      </c>
      <c r="T3416" s="10">
        <f t="shared" si="215"/>
        <v>42705.332638888889</v>
      </c>
    </row>
    <row r="3417" spans="1:20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8320</v>
      </c>
      <c r="R3417" t="s">
        <v>8321</v>
      </c>
      <c r="S3417" s="10">
        <f t="shared" si="214"/>
        <v>42467.144166666665</v>
      </c>
      <c r="T3417" s="10">
        <f t="shared" si="215"/>
        <v>42477.979166666672</v>
      </c>
    </row>
    <row r="3418" spans="1:20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8320</v>
      </c>
      <c r="R3418" t="s">
        <v>8321</v>
      </c>
      <c r="S3418" s="10">
        <f t="shared" si="214"/>
        <v>42089.412557870368</v>
      </c>
      <c r="T3418" s="10">
        <f t="shared" si="215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8320</v>
      </c>
      <c r="R3419" t="s">
        <v>8321</v>
      </c>
      <c r="S3419" s="10">
        <f t="shared" si="214"/>
        <v>41894.91375</v>
      </c>
      <c r="T3419" s="10">
        <f t="shared" si="215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8320</v>
      </c>
      <c r="R3420" t="s">
        <v>8321</v>
      </c>
      <c r="S3420" s="10">
        <f t="shared" si="214"/>
        <v>41752.83457175926</v>
      </c>
      <c r="T3420" s="10">
        <f t="shared" si="215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8320</v>
      </c>
      <c r="R3421" t="s">
        <v>8321</v>
      </c>
      <c r="S3421" s="10">
        <f t="shared" si="214"/>
        <v>42448.821585648147</v>
      </c>
      <c r="T3421" s="10">
        <f t="shared" si="215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8320</v>
      </c>
      <c r="R3422" t="s">
        <v>8321</v>
      </c>
      <c r="S3422" s="10">
        <f t="shared" si="214"/>
        <v>42405.090300925927</v>
      </c>
      <c r="T3422" s="10">
        <f t="shared" si="215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8320</v>
      </c>
      <c r="R3423" t="s">
        <v>8321</v>
      </c>
      <c r="S3423" s="10">
        <f t="shared" si="214"/>
        <v>42037.791238425925</v>
      </c>
      <c r="T3423" s="10">
        <f t="shared" si="215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8320</v>
      </c>
      <c r="R3424" t="s">
        <v>8321</v>
      </c>
      <c r="S3424" s="10">
        <f t="shared" si="214"/>
        <v>42323.562222222223</v>
      </c>
      <c r="T3424" s="10">
        <f t="shared" si="215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8320</v>
      </c>
      <c r="R3425" t="s">
        <v>8321</v>
      </c>
      <c r="S3425" s="10">
        <f t="shared" si="214"/>
        <v>42088.911354166667</v>
      </c>
      <c r="T3425" s="10">
        <f t="shared" si="215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8320</v>
      </c>
      <c r="R3426" t="s">
        <v>8321</v>
      </c>
      <c r="S3426" s="10">
        <f t="shared" si="214"/>
        <v>42018.676898148144</v>
      </c>
      <c r="T3426" s="10">
        <f t="shared" si="215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8320</v>
      </c>
      <c r="R3427" t="s">
        <v>8321</v>
      </c>
      <c r="S3427" s="10">
        <f t="shared" si="214"/>
        <v>41884.617314814815</v>
      </c>
      <c r="T3427" s="10">
        <f t="shared" si="215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8320</v>
      </c>
      <c r="R3428" t="s">
        <v>8321</v>
      </c>
      <c r="S3428" s="10">
        <f t="shared" si="214"/>
        <v>41884.056747685187</v>
      </c>
      <c r="T3428" s="10">
        <f t="shared" si="215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8320</v>
      </c>
      <c r="R3429" t="s">
        <v>8321</v>
      </c>
      <c r="S3429" s="10">
        <f t="shared" si="214"/>
        <v>41792.645277777774</v>
      </c>
      <c r="T3429" s="10">
        <f t="shared" si="215"/>
        <v>41822.645277777774</v>
      </c>
    </row>
    <row r="3430" spans="1:20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8320</v>
      </c>
      <c r="R3430" t="s">
        <v>8321</v>
      </c>
      <c r="S3430" s="10">
        <f t="shared" si="214"/>
        <v>42038.720451388886</v>
      </c>
      <c r="T3430" s="10">
        <f t="shared" si="215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8320</v>
      </c>
      <c r="R3431" t="s">
        <v>8321</v>
      </c>
      <c r="S3431" s="10">
        <f t="shared" si="214"/>
        <v>42662.021539351852</v>
      </c>
      <c r="T3431" s="10">
        <f t="shared" si="215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8320</v>
      </c>
      <c r="R3432" t="s">
        <v>8321</v>
      </c>
      <c r="S3432" s="10">
        <f t="shared" si="214"/>
        <v>41820.945613425924</v>
      </c>
      <c r="T3432" s="10">
        <f t="shared" si="215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8320</v>
      </c>
      <c r="R3433" t="s">
        <v>8321</v>
      </c>
      <c r="S3433" s="10">
        <f t="shared" si="214"/>
        <v>41839.730937500004</v>
      </c>
      <c r="T3433" s="10">
        <f t="shared" si="215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8320</v>
      </c>
      <c r="R3434" t="s">
        <v>8321</v>
      </c>
      <c r="S3434" s="10">
        <f t="shared" si="214"/>
        <v>42380.581180555557</v>
      </c>
      <c r="T3434" s="10">
        <f t="shared" si="215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8320</v>
      </c>
      <c r="R3435" t="s">
        <v>8321</v>
      </c>
      <c r="S3435" s="10">
        <f t="shared" si="214"/>
        <v>41776.063136574077</v>
      </c>
      <c r="T3435" s="10">
        <f t="shared" si="215"/>
        <v>41807.125</v>
      </c>
    </row>
    <row r="3436" spans="1:20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8320</v>
      </c>
      <c r="R3436" t="s">
        <v>8321</v>
      </c>
      <c r="S3436" s="10">
        <f t="shared" si="214"/>
        <v>41800.380428240744</v>
      </c>
      <c r="T3436" s="10">
        <f t="shared" si="215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8320</v>
      </c>
      <c r="R3437" t="s">
        <v>8321</v>
      </c>
      <c r="S3437" s="10">
        <f t="shared" si="214"/>
        <v>42572.61681712963</v>
      </c>
      <c r="T3437" s="10">
        <f t="shared" si="215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8320</v>
      </c>
      <c r="R3438" t="s">
        <v>8321</v>
      </c>
      <c r="S3438" s="10">
        <f t="shared" si="214"/>
        <v>41851.541585648149</v>
      </c>
      <c r="T3438" s="10">
        <f t="shared" si="215"/>
        <v>41872.686111111114</v>
      </c>
    </row>
    <row r="3439" spans="1:20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8320</v>
      </c>
      <c r="R3439" t="s">
        <v>8321</v>
      </c>
      <c r="S3439" s="10">
        <f t="shared" si="214"/>
        <v>42205.710879629631</v>
      </c>
      <c r="T3439" s="10">
        <f t="shared" si="215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8320</v>
      </c>
      <c r="R3440" t="s">
        <v>8321</v>
      </c>
      <c r="S3440" s="10">
        <f t="shared" si="214"/>
        <v>42100.927858796291</v>
      </c>
      <c r="T3440" s="10">
        <f t="shared" si="215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8320</v>
      </c>
      <c r="R3441" t="s">
        <v>8321</v>
      </c>
      <c r="S3441" s="10">
        <f t="shared" si="214"/>
        <v>42374.911226851851</v>
      </c>
      <c r="T3441" s="10">
        <f t="shared" si="215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8320</v>
      </c>
      <c r="R3442" t="s">
        <v>8321</v>
      </c>
      <c r="S3442" s="10">
        <f t="shared" si="214"/>
        <v>41809.12300925926</v>
      </c>
      <c r="T3442" s="10">
        <f t="shared" si="215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8320</v>
      </c>
      <c r="R3443" t="s">
        <v>8321</v>
      </c>
      <c r="S3443" s="10">
        <f t="shared" si="214"/>
        <v>42294.429641203707</v>
      </c>
      <c r="T3443" s="10">
        <f t="shared" si="215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8320</v>
      </c>
      <c r="R3444" t="s">
        <v>8321</v>
      </c>
      <c r="S3444" s="10">
        <f t="shared" si="214"/>
        <v>42124.841111111105</v>
      </c>
      <c r="T3444" s="10">
        <f t="shared" si="215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8320</v>
      </c>
      <c r="R3445" t="s">
        <v>8321</v>
      </c>
      <c r="S3445" s="10">
        <f t="shared" si="214"/>
        <v>41861.524837962963</v>
      </c>
      <c r="T3445" s="10">
        <f t="shared" si="215"/>
        <v>41891.524837962963</v>
      </c>
    </row>
    <row r="3446" spans="1:20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8320</v>
      </c>
      <c r="R3446" t="s">
        <v>8321</v>
      </c>
      <c r="S3446" s="10">
        <f t="shared" si="214"/>
        <v>42521.291504629626</v>
      </c>
      <c r="T3446" s="10">
        <f t="shared" si="215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8320</v>
      </c>
      <c r="R3447" t="s">
        <v>8321</v>
      </c>
      <c r="S3447" s="10">
        <f t="shared" si="214"/>
        <v>42272.530509259261</v>
      </c>
      <c r="T3447" s="10">
        <f t="shared" si="215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8320</v>
      </c>
      <c r="R3448" t="s">
        <v>8321</v>
      </c>
      <c r="S3448" s="10">
        <f t="shared" si="214"/>
        <v>42016.832465277781</v>
      </c>
      <c r="T3448" s="10">
        <f t="shared" si="215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8320</v>
      </c>
      <c r="R3449" t="s">
        <v>8321</v>
      </c>
      <c r="S3449" s="10">
        <f t="shared" si="214"/>
        <v>42402.889027777783</v>
      </c>
      <c r="T3449" s="10">
        <f t="shared" si="215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8320</v>
      </c>
      <c r="R3450" t="s">
        <v>8321</v>
      </c>
      <c r="S3450" s="10">
        <f t="shared" si="214"/>
        <v>41960.119085648148</v>
      </c>
      <c r="T3450" s="10">
        <f t="shared" si="215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8320</v>
      </c>
      <c r="R3451" t="s">
        <v>8321</v>
      </c>
      <c r="S3451" s="10">
        <f t="shared" si="214"/>
        <v>42532.052523148144</v>
      </c>
      <c r="T3451" s="10">
        <f t="shared" si="215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8320</v>
      </c>
      <c r="R3452" t="s">
        <v>8321</v>
      </c>
      <c r="S3452" s="10">
        <f t="shared" si="214"/>
        <v>42036.704525462963</v>
      </c>
      <c r="T3452" s="10">
        <f t="shared" si="215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8320</v>
      </c>
      <c r="R3453" t="s">
        <v>8321</v>
      </c>
      <c r="S3453" s="10">
        <f t="shared" si="214"/>
        <v>42088.723692129628</v>
      </c>
      <c r="T3453" s="10">
        <f t="shared" si="215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8320</v>
      </c>
      <c r="R3454" t="s">
        <v>8321</v>
      </c>
      <c r="S3454" s="10">
        <f t="shared" si="214"/>
        <v>41820.639189814814</v>
      </c>
      <c r="T3454" s="10">
        <f t="shared" si="215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8320</v>
      </c>
      <c r="R3455" t="s">
        <v>8321</v>
      </c>
      <c r="S3455" s="10">
        <f t="shared" si="214"/>
        <v>42535.97865740741</v>
      </c>
      <c r="T3455" s="10">
        <f t="shared" si="215"/>
        <v>42595.97865740741</v>
      </c>
    </row>
    <row r="3456" spans="1:20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8320</v>
      </c>
      <c r="R3456" t="s">
        <v>8321</v>
      </c>
      <c r="S3456" s="10">
        <f t="shared" si="214"/>
        <v>41821.698599537034</v>
      </c>
      <c r="T3456" s="10">
        <f t="shared" si="215"/>
        <v>41851.698599537034</v>
      </c>
    </row>
    <row r="3457" spans="1:20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8320</v>
      </c>
      <c r="R3457" t="s">
        <v>8321</v>
      </c>
      <c r="S3457" s="10">
        <f t="shared" si="214"/>
        <v>42626.7503125</v>
      </c>
      <c r="T3457" s="10">
        <f t="shared" si="215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8320</v>
      </c>
      <c r="R3458" t="s">
        <v>8321</v>
      </c>
      <c r="S3458" s="10">
        <f t="shared" si="214"/>
        <v>41821.205636574072</v>
      </c>
      <c r="T3458" s="10">
        <f t="shared" si="215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((E3459/D3459)*100)</f>
        <v>140.19999999999999</v>
      </c>
      <c r="P3459" s="6">
        <f t="shared" ref="P3459:P3522" si="217">E3459/L3459</f>
        <v>50.981818181818184</v>
      </c>
      <c r="Q3459" t="s">
        <v>8320</v>
      </c>
      <c r="R3459" t="s">
        <v>8321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8320</v>
      </c>
      <c r="R3460" t="s">
        <v>8321</v>
      </c>
      <c r="S3460" s="10">
        <f t="shared" si="218"/>
        <v>42011.202581018515</v>
      </c>
      <c r="T3460" s="10">
        <f t="shared" si="219"/>
        <v>42038.185416666667</v>
      </c>
    </row>
    <row r="3461" spans="1:20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8320</v>
      </c>
      <c r="R3461" t="s">
        <v>8321</v>
      </c>
      <c r="S3461" s="10">
        <f t="shared" si="218"/>
        <v>42480.479861111111</v>
      </c>
      <c r="T3461" s="10">
        <f t="shared" si="219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8320</v>
      </c>
      <c r="R3462" t="s">
        <v>8321</v>
      </c>
      <c r="S3462" s="10">
        <f t="shared" si="218"/>
        <v>41852.527222222219</v>
      </c>
      <c r="T3462" s="10">
        <f t="shared" si="219"/>
        <v>41866.527222222219</v>
      </c>
    </row>
    <row r="3463" spans="1:20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8320</v>
      </c>
      <c r="R3463" t="s">
        <v>8321</v>
      </c>
      <c r="S3463" s="10">
        <f t="shared" si="218"/>
        <v>42643.632858796293</v>
      </c>
      <c r="T3463" s="10">
        <f t="shared" si="219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8320</v>
      </c>
      <c r="R3464" t="s">
        <v>8321</v>
      </c>
      <c r="S3464" s="10">
        <f t="shared" si="218"/>
        <v>42179.898472222223</v>
      </c>
      <c r="T3464" s="10">
        <f t="shared" si="219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8320</v>
      </c>
      <c r="R3465" t="s">
        <v>8321</v>
      </c>
      <c r="S3465" s="10">
        <f t="shared" si="218"/>
        <v>42612.918807870374</v>
      </c>
      <c r="T3465" s="10">
        <f t="shared" si="219"/>
        <v>42654.165972222225</v>
      </c>
    </row>
    <row r="3466" spans="1:20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8320</v>
      </c>
      <c r="R3466" t="s">
        <v>8321</v>
      </c>
      <c r="S3466" s="10">
        <f t="shared" si="218"/>
        <v>42575.130057870367</v>
      </c>
      <c r="T3466" s="10">
        <f t="shared" si="219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8320</v>
      </c>
      <c r="R3467" t="s">
        <v>8321</v>
      </c>
      <c r="S3467" s="10">
        <f t="shared" si="218"/>
        <v>42200.625833333332</v>
      </c>
      <c r="T3467" s="10">
        <f t="shared" si="219"/>
        <v>42225.666666666672</v>
      </c>
    </row>
    <row r="3468" spans="1:20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8320</v>
      </c>
      <c r="R3468" t="s">
        <v>8321</v>
      </c>
      <c r="S3468" s="10">
        <f t="shared" si="218"/>
        <v>42420.019097222219</v>
      </c>
      <c r="T3468" s="10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8320</v>
      </c>
      <c r="R3469" t="s">
        <v>8321</v>
      </c>
      <c r="S3469" s="10">
        <f t="shared" si="218"/>
        <v>42053.671666666662</v>
      </c>
      <c r="T3469" s="10">
        <f t="shared" si="219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8320</v>
      </c>
      <c r="R3470" t="s">
        <v>8321</v>
      </c>
      <c r="S3470" s="10">
        <f t="shared" si="218"/>
        <v>42605.765381944439</v>
      </c>
      <c r="T3470" s="10">
        <f t="shared" si="219"/>
        <v>42634.125</v>
      </c>
    </row>
    <row r="3471" spans="1:20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8320</v>
      </c>
      <c r="R3471" t="s">
        <v>8321</v>
      </c>
      <c r="S3471" s="10">
        <f t="shared" si="218"/>
        <v>42458.641724537039</v>
      </c>
      <c r="T3471" s="10">
        <f t="shared" si="219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8320</v>
      </c>
      <c r="R3472" t="s">
        <v>8321</v>
      </c>
      <c r="S3472" s="10">
        <f t="shared" si="218"/>
        <v>42529.022013888884</v>
      </c>
      <c r="T3472" s="10">
        <f t="shared" si="219"/>
        <v>42566.901388888888</v>
      </c>
    </row>
    <row r="3473" spans="1:20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8320</v>
      </c>
      <c r="R3473" t="s">
        <v>8321</v>
      </c>
      <c r="S3473" s="10">
        <f t="shared" si="218"/>
        <v>41841.820486111108</v>
      </c>
      <c r="T3473" s="10">
        <f t="shared" si="219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8320</v>
      </c>
      <c r="R3474" t="s">
        <v>8321</v>
      </c>
      <c r="S3474" s="10">
        <f t="shared" si="218"/>
        <v>41928.170497685183</v>
      </c>
      <c r="T3474" s="10">
        <f t="shared" si="219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8320</v>
      </c>
      <c r="R3475" t="s">
        <v>8321</v>
      </c>
      <c r="S3475" s="10">
        <f t="shared" si="218"/>
        <v>42062.834444444445</v>
      </c>
      <c r="T3475" s="10">
        <f t="shared" si="219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8320</v>
      </c>
      <c r="R3476" t="s">
        <v>8321</v>
      </c>
      <c r="S3476" s="10">
        <f t="shared" si="218"/>
        <v>42541.501516203702</v>
      </c>
      <c r="T3476" s="10">
        <f t="shared" si="219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8320</v>
      </c>
      <c r="R3477" t="s">
        <v>8321</v>
      </c>
      <c r="S3477" s="10">
        <f t="shared" si="218"/>
        <v>41918.880833333329</v>
      </c>
      <c r="T3477" s="10">
        <f t="shared" si="219"/>
        <v>41946</v>
      </c>
    </row>
    <row r="3478" spans="1:20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8320</v>
      </c>
      <c r="R3478" t="s">
        <v>8321</v>
      </c>
      <c r="S3478" s="10">
        <f t="shared" si="218"/>
        <v>41921.279976851853</v>
      </c>
      <c r="T3478" s="10">
        <f t="shared" si="219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8320</v>
      </c>
      <c r="R3479" t="s">
        <v>8321</v>
      </c>
      <c r="S3479" s="10">
        <f t="shared" si="218"/>
        <v>42128.736608796295</v>
      </c>
      <c r="T3479" s="10">
        <f t="shared" si="219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8320</v>
      </c>
      <c r="R3480" t="s">
        <v>8321</v>
      </c>
      <c r="S3480" s="10">
        <f t="shared" si="218"/>
        <v>42053.916921296302</v>
      </c>
      <c r="T3480" s="10">
        <f t="shared" si="219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8320</v>
      </c>
      <c r="R3481" t="s">
        <v>8321</v>
      </c>
      <c r="S3481" s="10">
        <f t="shared" si="218"/>
        <v>41781.855092592588</v>
      </c>
      <c r="T3481" s="10">
        <f t="shared" si="219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8320</v>
      </c>
      <c r="R3482" t="s">
        <v>8321</v>
      </c>
      <c r="S3482" s="10">
        <f t="shared" si="218"/>
        <v>42171.317442129628</v>
      </c>
      <c r="T3482" s="10">
        <f t="shared" si="219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8320</v>
      </c>
      <c r="R3483" t="s">
        <v>8321</v>
      </c>
      <c r="S3483" s="10">
        <f t="shared" si="218"/>
        <v>41989.24754629629</v>
      </c>
      <c r="T3483" s="10">
        <f t="shared" si="219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8320</v>
      </c>
      <c r="R3484" t="s">
        <v>8321</v>
      </c>
      <c r="S3484" s="10">
        <f t="shared" si="218"/>
        <v>41796.771597222221</v>
      </c>
      <c r="T3484" s="10">
        <f t="shared" si="219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8320</v>
      </c>
      <c r="R3485" t="s">
        <v>8321</v>
      </c>
      <c r="S3485" s="10">
        <f t="shared" si="218"/>
        <v>41793.668761574074</v>
      </c>
      <c r="T3485" s="10">
        <f t="shared" si="219"/>
        <v>41823.668761574074</v>
      </c>
    </row>
    <row r="3486" spans="1:20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8320</v>
      </c>
      <c r="R3486" t="s">
        <v>8321</v>
      </c>
      <c r="S3486" s="10">
        <f t="shared" si="218"/>
        <v>42506.760405092587</v>
      </c>
      <c r="T3486" s="10">
        <f t="shared" si="219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8320</v>
      </c>
      <c r="R3487" t="s">
        <v>8321</v>
      </c>
      <c r="S3487" s="10">
        <f t="shared" si="218"/>
        <v>42372.693055555559</v>
      </c>
      <c r="T3487" s="10">
        <f t="shared" si="219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8320</v>
      </c>
      <c r="R3488" t="s">
        <v>8321</v>
      </c>
      <c r="S3488" s="10">
        <f t="shared" si="218"/>
        <v>42126.87501157407</v>
      </c>
      <c r="T3488" s="10">
        <f t="shared" si="219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8320</v>
      </c>
      <c r="R3489" t="s">
        <v>8321</v>
      </c>
      <c r="S3489" s="10">
        <f t="shared" si="218"/>
        <v>42149.940416666665</v>
      </c>
      <c r="T3489" s="10">
        <f t="shared" si="219"/>
        <v>42179.940416666665</v>
      </c>
    </row>
    <row r="3490" spans="1:20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8320</v>
      </c>
      <c r="R3490" t="s">
        <v>8321</v>
      </c>
      <c r="S3490" s="10">
        <f t="shared" si="218"/>
        <v>42087.768055555556</v>
      </c>
      <c r="T3490" s="10">
        <f t="shared" si="219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8320</v>
      </c>
      <c r="R3491" t="s">
        <v>8321</v>
      </c>
      <c r="S3491" s="10">
        <f t="shared" si="218"/>
        <v>41753.635775462964</v>
      </c>
      <c r="T3491" s="10">
        <f t="shared" si="219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8320</v>
      </c>
      <c r="R3492" t="s">
        <v>8321</v>
      </c>
      <c r="S3492" s="10">
        <f t="shared" si="218"/>
        <v>42443.802361111113</v>
      </c>
      <c r="T3492" s="10">
        <f t="shared" si="219"/>
        <v>42473.802361111113</v>
      </c>
    </row>
    <row r="3493" spans="1:20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8320</v>
      </c>
      <c r="R3493" t="s">
        <v>8321</v>
      </c>
      <c r="S3493" s="10">
        <f t="shared" si="218"/>
        <v>42121.249814814815</v>
      </c>
      <c r="T3493" s="10">
        <f t="shared" si="219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8320</v>
      </c>
      <c r="R3494" t="s">
        <v>8321</v>
      </c>
      <c r="S3494" s="10">
        <f t="shared" si="218"/>
        <v>42268.009224537032</v>
      </c>
      <c r="T3494" s="10">
        <f t="shared" si="219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8320</v>
      </c>
      <c r="R3495" t="s">
        <v>8321</v>
      </c>
      <c r="S3495" s="10">
        <f t="shared" si="218"/>
        <v>41848.866157407407</v>
      </c>
      <c r="T3495" s="10">
        <f t="shared" si="219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8320</v>
      </c>
      <c r="R3496" t="s">
        <v>8321</v>
      </c>
      <c r="S3496" s="10">
        <f t="shared" si="218"/>
        <v>42689.214988425927</v>
      </c>
      <c r="T3496" s="10">
        <f t="shared" si="219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8320</v>
      </c>
      <c r="R3497" t="s">
        <v>8321</v>
      </c>
      <c r="S3497" s="10">
        <f t="shared" si="218"/>
        <v>41915.762835648151</v>
      </c>
      <c r="T3497" s="10">
        <f t="shared" si="219"/>
        <v>41944.720833333333</v>
      </c>
    </row>
    <row r="3498" spans="1:20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8320</v>
      </c>
      <c r="R3498" t="s">
        <v>8321</v>
      </c>
      <c r="S3498" s="10">
        <f t="shared" si="218"/>
        <v>42584.846828703703</v>
      </c>
      <c r="T3498" s="10">
        <f t="shared" si="219"/>
        <v>42624.846828703703</v>
      </c>
    </row>
    <row r="3499" spans="1:20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8320</v>
      </c>
      <c r="R3499" t="s">
        <v>8321</v>
      </c>
      <c r="S3499" s="10">
        <f t="shared" si="218"/>
        <v>42511.741944444439</v>
      </c>
      <c r="T3499" s="10">
        <f t="shared" si="219"/>
        <v>42523.916666666672</v>
      </c>
    </row>
    <row r="3500" spans="1:20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8320</v>
      </c>
      <c r="R3500" t="s">
        <v>8321</v>
      </c>
      <c r="S3500" s="10">
        <f t="shared" si="218"/>
        <v>42459.15861111111</v>
      </c>
      <c r="T3500" s="10">
        <f t="shared" si="219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8320</v>
      </c>
      <c r="R3501" t="s">
        <v>8321</v>
      </c>
      <c r="S3501" s="10">
        <f t="shared" si="218"/>
        <v>42132.036168981482</v>
      </c>
      <c r="T3501" s="10">
        <f t="shared" si="219"/>
        <v>42186.290972222225</v>
      </c>
    </row>
    <row r="3502" spans="1:20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8320</v>
      </c>
      <c r="R3502" t="s">
        <v>8321</v>
      </c>
      <c r="S3502" s="10">
        <f t="shared" si="218"/>
        <v>42419.91942129629</v>
      </c>
      <c r="T3502" s="10">
        <f t="shared" si="219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8320</v>
      </c>
      <c r="R3503" t="s">
        <v>8321</v>
      </c>
      <c r="S3503" s="10">
        <f t="shared" si="218"/>
        <v>42233.763831018514</v>
      </c>
      <c r="T3503" s="10">
        <f t="shared" si="219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8320</v>
      </c>
      <c r="R3504" t="s">
        <v>8321</v>
      </c>
      <c r="S3504" s="10">
        <f t="shared" si="218"/>
        <v>42430.839398148149</v>
      </c>
      <c r="T3504" s="10">
        <f t="shared" si="219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8320</v>
      </c>
      <c r="R3505" t="s">
        <v>8321</v>
      </c>
      <c r="S3505" s="10">
        <f t="shared" si="218"/>
        <v>42545.478333333333</v>
      </c>
      <c r="T3505" s="10">
        <f t="shared" si="219"/>
        <v>42575.478333333333</v>
      </c>
    </row>
    <row r="3506" spans="1:20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8320</v>
      </c>
      <c r="R3506" t="s">
        <v>8321</v>
      </c>
      <c r="S3506" s="10">
        <f t="shared" si="218"/>
        <v>42297.748738425929</v>
      </c>
      <c r="T3506" s="10">
        <f t="shared" si="219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8320</v>
      </c>
      <c r="R3507" t="s">
        <v>8321</v>
      </c>
      <c r="S3507" s="10">
        <f t="shared" si="218"/>
        <v>41760.935706018521</v>
      </c>
      <c r="T3507" s="10">
        <f t="shared" si="219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8320</v>
      </c>
      <c r="R3508" t="s">
        <v>8321</v>
      </c>
      <c r="S3508" s="10">
        <f t="shared" si="218"/>
        <v>41829.734259259261</v>
      </c>
      <c r="T3508" s="10">
        <f t="shared" si="219"/>
        <v>41874.734259259261</v>
      </c>
    </row>
    <row r="3509" spans="1:20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8320</v>
      </c>
      <c r="R3509" t="s">
        <v>8321</v>
      </c>
      <c r="S3509" s="10">
        <f t="shared" si="218"/>
        <v>42491.92288194444</v>
      </c>
      <c r="T3509" s="10">
        <f t="shared" si="219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8320</v>
      </c>
      <c r="R3510" t="s">
        <v>8321</v>
      </c>
      <c r="S3510" s="10">
        <f t="shared" si="218"/>
        <v>42477.729780092588</v>
      </c>
      <c r="T3510" s="10">
        <f t="shared" si="219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8320</v>
      </c>
      <c r="R3511" t="s">
        <v>8321</v>
      </c>
      <c r="S3511" s="10">
        <f t="shared" si="218"/>
        <v>41950.859560185185</v>
      </c>
      <c r="T3511" s="10">
        <f t="shared" si="219"/>
        <v>41964.204861111109</v>
      </c>
    </row>
    <row r="3512" spans="1:20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8320</v>
      </c>
      <c r="R3512" t="s">
        <v>8321</v>
      </c>
      <c r="S3512" s="10">
        <f t="shared" si="218"/>
        <v>41802.62090277778</v>
      </c>
      <c r="T3512" s="10">
        <f t="shared" si="219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8320</v>
      </c>
      <c r="R3513" t="s">
        <v>8321</v>
      </c>
      <c r="S3513" s="10">
        <f t="shared" si="218"/>
        <v>41927.873784722222</v>
      </c>
      <c r="T3513" s="10">
        <f t="shared" si="219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8320</v>
      </c>
      <c r="R3514" t="s">
        <v>8321</v>
      </c>
      <c r="S3514" s="10">
        <f t="shared" si="218"/>
        <v>42057.536944444444</v>
      </c>
      <c r="T3514" s="10">
        <f t="shared" si="219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8320</v>
      </c>
      <c r="R3515" t="s">
        <v>8321</v>
      </c>
      <c r="S3515" s="10">
        <f t="shared" si="218"/>
        <v>41781.096203703702</v>
      </c>
      <c r="T3515" s="10">
        <f t="shared" si="219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8320</v>
      </c>
      <c r="R3516" t="s">
        <v>8321</v>
      </c>
      <c r="S3516" s="10">
        <f t="shared" si="218"/>
        <v>42020.846666666665</v>
      </c>
      <c r="T3516" s="10">
        <f t="shared" si="219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8320</v>
      </c>
      <c r="R3517" t="s">
        <v>8321</v>
      </c>
      <c r="S3517" s="10">
        <f t="shared" si="218"/>
        <v>42125.772812499999</v>
      </c>
      <c r="T3517" s="10">
        <f t="shared" si="219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8320</v>
      </c>
      <c r="R3518" t="s">
        <v>8321</v>
      </c>
      <c r="S3518" s="10">
        <f t="shared" si="218"/>
        <v>41856.010069444441</v>
      </c>
      <c r="T3518" s="10">
        <f t="shared" si="219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8320</v>
      </c>
      <c r="R3519" t="s">
        <v>8321</v>
      </c>
      <c r="S3519" s="10">
        <f t="shared" si="218"/>
        <v>41794.817523148151</v>
      </c>
      <c r="T3519" s="10">
        <f t="shared" si="219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8320</v>
      </c>
      <c r="R3520" t="s">
        <v>8321</v>
      </c>
      <c r="S3520" s="10">
        <f t="shared" si="218"/>
        <v>41893.783553240741</v>
      </c>
      <c r="T3520" s="10">
        <f t="shared" si="219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8320</v>
      </c>
      <c r="R3521" t="s">
        <v>8321</v>
      </c>
      <c r="S3521" s="10">
        <f t="shared" si="218"/>
        <v>42037.598958333328</v>
      </c>
      <c r="T3521" s="10">
        <f t="shared" si="219"/>
        <v>42067.598958333328</v>
      </c>
    </row>
    <row r="3522" spans="1:20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8320</v>
      </c>
      <c r="R3522" t="s">
        <v>8321</v>
      </c>
      <c r="S3522" s="10">
        <f t="shared" si="218"/>
        <v>42227.824212962965</v>
      </c>
      <c r="T3522" s="10">
        <f t="shared" si="219"/>
        <v>42253.57430555555</v>
      </c>
    </row>
    <row r="3523" spans="1:20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((E3523/D3523)*100)</f>
        <v>169.42857142857144</v>
      </c>
      <c r="P3523" s="6">
        <f t="shared" ref="P3523:P3586" si="221">E3523/L3523</f>
        <v>45.615384615384613</v>
      </c>
      <c r="Q3523" t="s">
        <v>8320</v>
      </c>
      <c r="R3523" t="s">
        <v>8321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8320</v>
      </c>
      <c r="R3524" t="s">
        <v>8321</v>
      </c>
      <c r="S3524" s="10">
        <f t="shared" si="222"/>
        <v>42234.789884259255</v>
      </c>
      <c r="T3524" s="10">
        <f t="shared" si="223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8320</v>
      </c>
      <c r="R3525" t="s">
        <v>8321</v>
      </c>
      <c r="S3525" s="10">
        <f t="shared" si="222"/>
        <v>42581.397546296299</v>
      </c>
      <c r="T3525" s="10">
        <f t="shared" si="223"/>
        <v>42638.958333333328</v>
      </c>
    </row>
    <row r="3526" spans="1:20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8320</v>
      </c>
      <c r="R3526" t="s">
        <v>8321</v>
      </c>
      <c r="S3526" s="10">
        <f t="shared" si="222"/>
        <v>41880.76357638889</v>
      </c>
      <c r="T3526" s="10">
        <f t="shared" si="223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8320</v>
      </c>
      <c r="R3527" t="s">
        <v>8321</v>
      </c>
      <c r="S3527" s="10">
        <f t="shared" si="222"/>
        <v>42214.6956712963</v>
      </c>
      <c r="T3527" s="10">
        <f t="shared" si="223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8320</v>
      </c>
      <c r="R3528" t="s">
        <v>8321</v>
      </c>
      <c r="S3528" s="10">
        <f t="shared" si="222"/>
        <v>42460.335312499999</v>
      </c>
      <c r="T3528" s="10">
        <f t="shared" si="223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8320</v>
      </c>
      <c r="R3529" t="s">
        <v>8321</v>
      </c>
      <c r="S3529" s="10">
        <f t="shared" si="222"/>
        <v>42167.023206018523</v>
      </c>
      <c r="T3529" s="10">
        <f t="shared" si="223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8320</v>
      </c>
      <c r="R3530" t="s">
        <v>8321</v>
      </c>
      <c r="S3530" s="10">
        <f t="shared" si="222"/>
        <v>42733.50136574074</v>
      </c>
      <c r="T3530" s="10">
        <f t="shared" si="223"/>
        <v>42753.50136574074</v>
      </c>
    </row>
    <row r="3531" spans="1:20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8320</v>
      </c>
      <c r="R3531" t="s">
        <v>8321</v>
      </c>
      <c r="S3531" s="10">
        <f t="shared" si="222"/>
        <v>42177.761782407411</v>
      </c>
      <c r="T3531" s="10">
        <f t="shared" si="223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8320</v>
      </c>
      <c r="R3532" t="s">
        <v>8321</v>
      </c>
      <c r="S3532" s="10">
        <f t="shared" si="222"/>
        <v>42442.623344907406</v>
      </c>
      <c r="T3532" s="10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8320</v>
      </c>
      <c r="R3533" t="s">
        <v>8321</v>
      </c>
      <c r="S3533" s="10">
        <f t="shared" si="222"/>
        <v>42521.654328703706</v>
      </c>
      <c r="T3533" s="10">
        <f t="shared" si="223"/>
        <v>42551.654328703706</v>
      </c>
    </row>
    <row r="3534" spans="1:20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8320</v>
      </c>
      <c r="R3534" t="s">
        <v>8321</v>
      </c>
      <c r="S3534" s="10">
        <f t="shared" si="222"/>
        <v>41884.599849537037</v>
      </c>
      <c r="T3534" s="10">
        <f t="shared" si="223"/>
        <v>41900.165972222225</v>
      </c>
    </row>
    <row r="3535" spans="1:20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8320</v>
      </c>
      <c r="R3535" t="s">
        <v>8321</v>
      </c>
      <c r="S3535" s="10">
        <f t="shared" si="222"/>
        <v>42289.761192129634</v>
      </c>
      <c r="T3535" s="10">
        <f t="shared" si="223"/>
        <v>42319.802858796291</v>
      </c>
    </row>
    <row r="3536" spans="1:20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8320</v>
      </c>
      <c r="R3536" t="s">
        <v>8321</v>
      </c>
      <c r="S3536" s="10">
        <f t="shared" si="222"/>
        <v>42243.6252662037</v>
      </c>
      <c r="T3536" s="10">
        <f t="shared" si="223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8320</v>
      </c>
      <c r="R3537" t="s">
        <v>8321</v>
      </c>
      <c r="S3537" s="10">
        <f t="shared" si="222"/>
        <v>42248.640162037031</v>
      </c>
      <c r="T3537" s="10">
        <f t="shared" si="223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8320</v>
      </c>
      <c r="R3538" t="s">
        <v>8321</v>
      </c>
      <c r="S3538" s="10">
        <f t="shared" si="222"/>
        <v>42328.727141203708</v>
      </c>
      <c r="T3538" s="10">
        <f t="shared" si="223"/>
        <v>42358.499305555553</v>
      </c>
    </row>
    <row r="3539" spans="1:20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8320</v>
      </c>
      <c r="R3539" t="s">
        <v>8321</v>
      </c>
      <c r="S3539" s="10">
        <f t="shared" si="222"/>
        <v>41923.354351851849</v>
      </c>
      <c r="T3539" s="10">
        <f t="shared" si="223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8320</v>
      </c>
      <c r="R3540" t="s">
        <v>8321</v>
      </c>
      <c r="S3540" s="10">
        <f t="shared" si="222"/>
        <v>42571.420601851853</v>
      </c>
      <c r="T3540" s="10">
        <f t="shared" si="223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8320</v>
      </c>
      <c r="R3541" t="s">
        <v>8321</v>
      </c>
      <c r="S3541" s="10">
        <f t="shared" si="222"/>
        <v>42600.756041666667</v>
      </c>
      <c r="T3541" s="10">
        <f t="shared" si="223"/>
        <v>42621.756041666667</v>
      </c>
    </row>
    <row r="3542" spans="1:20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8320</v>
      </c>
      <c r="R3542" t="s">
        <v>8321</v>
      </c>
      <c r="S3542" s="10">
        <f t="shared" si="222"/>
        <v>42517.003368055557</v>
      </c>
      <c r="T3542" s="10">
        <f t="shared" si="223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8320</v>
      </c>
      <c r="R3543" t="s">
        <v>8321</v>
      </c>
      <c r="S3543" s="10">
        <f t="shared" si="222"/>
        <v>42222.730034722219</v>
      </c>
      <c r="T3543" s="10">
        <f t="shared" si="223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8320</v>
      </c>
      <c r="R3544" t="s">
        <v>8321</v>
      </c>
      <c r="S3544" s="10">
        <f t="shared" si="222"/>
        <v>41829.599791666667</v>
      </c>
      <c r="T3544" s="10">
        <f t="shared" si="223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8320</v>
      </c>
      <c r="R3545" t="s">
        <v>8321</v>
      </c>
      <c r="S3545" s="10">
        <f t="shared" si="222"/>
        <v>42150.755312499998</v>
      </c>
      <c r="T3545" s="10">
        <f t="shared" si="223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8320</v>
      </c>
      <c r="R3546" t="s">
        <v>8321</v>
      </c>
      <c r="S3546" s="10">
        <f t="shared" si="222"/>
        <v>42040.831678240742</v>
      </c>
      <c r="T3546" s="10">
        <f t="shared" si="223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8320</v>
      </c>
      <c r="R3547" t="s">
        <v>8321</v>
      </c>
      <c r="S3547" s="10">
        <f t="shared" si="222"/>
        <v>42075.807395833333</v>
      </c>
      <c r="T3547" s="10">
        <f t="shared" si="223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8320</v>
      </c>
      <c r="R3548" t="s">
        <v>8321</v>
      </c>
      <c r="S3548" s="10">
        <f t="shared" si="222"/>
        <v>42073.660694444443</v>
      </c>
      <c r="T3548" s="10">
        <f t="shared" si="223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8320</v>
      </c>
      <c r="R3549" t="s">
        <v>8321</v>
      </c>
      <c r="S3549" s="10">
        <f t="shared" si="222"/>
        <v>42480.078715277778</v>
      </c>
      <c r="T3549" s="10">
        <f t="shared" si="223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8320</v>
      </c>
      <c r="R3550" t="s">
        <v>8321</v>
      </c>
      <c r="S3550" s="10">
        <f t="shared" si="222"/>
        <v>42411.942291666666</v>
      </c>
      <c r="T3550" s="10">
        <f t="shared" si="223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8320</v>
      </c>
      <c r="R3551" t="s">
        <v>8321</v>
      </c>
      <c r="S3551" s="10">
        <f t="shared" si="222"/>
        <v>42223.394363425927</v>
      </c>
      <c r="T3551" s="10">
        <f t="shared" si="223"/>
        <v>42251.394363425927</v>
      </c>
    </row>
    <row r="3552" spans="1:20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8320</v>
      </c>
      <c r="R3552" t="s">
        <v>8321</v>
      </c>
      <c r="S3552" s="10">
        <f t="shared" si="222"/>
        <v>42462.893495370372</v>
      </c>
      <c r="T3552" s="10">
        <f t="shared" si="223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8320</v>
      </c>
      <c r="R3553" t="s">
        <v>8321</v>
      </c>
      <c r="S3553" s="10">
        <f t="shared" si="222"/>
        <v>41753.515856481477</v>
      </c>
      <c r="T3553" s="10">
        <f t="shared" si="223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8320</v>
      </c>
      <c r="R3554" t="s">
        <v>8321</v>
      </c>
      <c r="S3554" s="10">
        <f t="shared" si="222"/>
        <v>41788.587083333332</v>
      </c>
      <c r="T3554" s="10">
        <f t="shared" si="223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8320</v>
      </c>
      <c r="R3555" t="s">
        <v>8321</v>
      </c>
      <c r="S3555" s="10">
        <f t="shared" si="222"/>
        <v>42196.028703703705</v>
      </c>
      <c r="T3555" s="10">
        <f t="shared" si="223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8320</v>
      </c>
      <c r="R3556" t="s">
        <v>8321</v>
      </c>
      <c r="S3556" s="10">
        <f t="shared" si="222"/>
        <v>42016.050451388888</v>
      </c>
      <c r="T3556" s="10">
        <f t="shared" si="223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8320</v>
      </c>
      <c r="R3557" t="s">
        <v>8321</v>
      </c>
      <c r="S3557" s="10">
        <f t="shared" si="222"/>
        <v>42661.442060185189</v>
      </c>
      <c r="T3557" s="10">
        <f t="shared" si="223"/>
        <v>42691.483726851846</v>
      </c>
    </row>
    <row r="3558" spans="1:20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8320</v>
      </c>
      <c r="R3558" t="s">
        <v>8321</v>
      </c>
      <c r="S3558" s="10">
        <f t="shared" si="222"/>
        <v>41808.649583333332</v>
      </c>
      <c r="T3558" s="10">
        <f t="shared" si="223"/>
        <v>41868.649583333332</v>
      </c>
    </row>
    <row r="3559" spans="1:20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8320</v>
      </c>
      <c r="R3559" t="s">
        <v>8321</v>
      </c>
      <c r="S3559" s="10">
        <f t="shared" si="222"/>
        <v>41730.276747685188</v>
      </c>
      <c r="T3559" s="10">
        <f t="shared" si="223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8320</v>
      </c>
      <c r="R3560" t="s">
        <v>8321</v>
      </c>
      <c r="S3560" s="10">
        <f t="shared" si="222"/>
        <v>42139.816840277781</v>
      </c>
      <c r="T3560" s="10">
        <f t="shared" si="223"/>
        <v>42181.875</v>
      </c>
    </row>
    <row r="3561" spans="1:20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8320</v>
      </c>
      <c r="R3561" t="s">
        <v>8321</v>
      </c>
      <c r="S3561" s="10">
        <f t="shared" si="222"/>
        <v>42194.096157407403</v>
      </c>
      <c r="T3561" s="10">
        <f t="shared" si="223"/>
        <v>42216.373611111107</v>
      </c>
    </row>
    <row r="3562" spans="1:20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8320</v>
      </c>
      <c r="R3562" t="s">
        <v>8321</v>
      </c>
      <c r="S3562" s="10">
        <f t="shared" si="222"/>
        <v>42115.889652777783</v>
      </c>
      <c r="T3562" s="10">
        <f t="shared" si="223"/>
        <v>42151.114583333328</v>
      </c>
    </row>
    <row r="3563" spans="1:20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8320</v>
      </c>
      <c r="R3563" t="s">
        <v>8321</v>
      </c>
      <c r="S3563" s="10">
        <f t="shared" si="222"/>
        <v>42203.680300925931</v>
      </c>
      <c r="T3563" s="10">
        <f t="shared" si="223"/>
        <v>42221.774999999994</v>
      </c>
    </row>
    <row r="3564" spans="1:20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8320</v>
      </c>
      <c r="R3564" t="s">
        <v>8321</v>
      </c>
      <c r="S3564" s="10">
        <f t="shared" si="222"/>
        <v>42433.761886574073</v>
      </c>
      <c r="T3564" s="10">
        <f t="shared" si="223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8320</v>
      </c>
      <c r="R3565" t="s">
        <v>8321</v>
      </c>
      <c r="S3565" s="10">
        <f t="shared" si="222"/>
        <v>42555.671944444446</v>
      </c>
      <c r="T3565" s="10">
        <f t="shared" si="223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8320</v>
      </c>
      <c r="R3566" t="s">
        <v>8321</v>
      </c>
      <c r="S3566" s="10">
        <f t="shared" si="222"/>
        <v>42236.623252314821</v>
      </c>
      <c r="T3566" s="10">
        <f t="shared" si="223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8320</v>
      </c>
      <c r="R3567" t="s">
        <v>8321</v>
      </c>
      <c r="S3567" s="10">
        <f t="shared" si="222"/>
        <v>41974.743148148147</v>
      </c>
      <c r="T3567" s="10">
        <f t="shared" si="223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8320</v>
      </c>
      <c r="R3568" t="s">
        <v>8321</v>
      </c>
      <c r="S3568" s="10">
        <f t="shared" si="222"/>
        <v>41997.507905092592</v>
      </c>
      <c r="T3568" s="10">
        <f t="shared" si="223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8320</v>
      </c>
      <c r="R3569" t="s">
        <v>8321</v>
      </c>
      <c r="S3569" s="10">
        <f t="shared" si="222"/>
        <v>42135.810694444444</v>
      </c>
      <c r="T3569" s="10">
        <f t="shared" si="223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8320</v>
      </c>
      <c r="R3570" t="s">
        <v>8321</v>
      </c>
      <c r="S3570" s="10">
        <f t="shared" si="222"/>
        <v>41869.740671296298</v>
      </c>
      <c r="T3570" s="10">
        <f t="shared" si="223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8320</v>
      </c>
      <c r="R3571" t="s">
        <v>8321</v>
      </c>
      <c r="S3571" s="10">
        <f t="shared" si="222"/>
        <v>41982.688611111109</v>
      </c>
      <c r="T3571" s="10">
        <f t="shared" si="223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8320</v>
      </c>
      <c r="R3572" t="s">
        <v>8321</v>
      </c>
      <c r="S3572" s="10">
        <f t="shared" si="222"/>
        <v>41976.331979166673</v>
      </c>
      <c r="T3572" s="10">
        <f t="shared" si="223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8320</v>
      </c>
      <c r="R3573" t="s">
        <v>8321</v>
      </c>
      <c r="S3573" s="10">
        <f t="shared" si="222"/>
        <v>41912.858946759261</v>
      </c>
      <c r="T3573" s="10">
        <f t="shared" si="223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8320</v>
      </c>
      <c r="R3574" t="s">
        <v>8321</v>
      </c>
      <c r="S3574" s="10">
        <f t="shared" si="222"/>
        <v>42146.570393518516</v>
      </c>
      <c r="T3574" s="10">
        <f t="shared" si="223"/>
        <v>42176.570393518516</v>
      </c>
    </row>
    <row r="3575" spans="1:20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8320</v>
      </c>
      <c r="R3575" t="s">
        <v>8321</v>
      </c>
      <c r="S3575" s="10">
        <f t="shared" si="222"/>
        <v>41921.375532407408</v>
      </c>
      <c r="T3575" s="10">
        <f t="shared" si="223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8320</v>
      </c>
      <c r="R3576" t="s">
        <v>8321</v>
      </c>
      <c r="S3576" s="10">
        <f t="shared" si="222"/>
        <v>41926.942685185182</v>
      </c>
      <c r="T3576" s="10">
        <f t="shared" si="223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8320</v>
      </c>
      <c r="R3577" t="s">
        <v>8321</v>
      </c>
      <c r="S3577" s="10">
        <f t="shared" si="222"/>
        <v>42561.783877314811</v>
      </c>
      <c r="T3577" s="10">
        <f t="shared" si="223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8320</v>
      </c>
      <c r="R3578" t="s">
        <v>8321</v>
      </c>
      <c r="S3578" s="10">
        <f t="shared" si="222"/>
        <v>42649.54923611111</v>
      </c>
      <c r="T3578" s="10">
        <f t="shared" si="223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8320</v>
      </c>
      <c r="R3579" t="s">
        <v>8321</v>
      </c>
      <c r="S3579" s="10">
        <f t="shared" si="222"/>
        <v>42093.786840277782</v>
      </c>
      <c r="T3579" s="10">
        <f t="shared" si="223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8320</v>
      </c>
      <c r="R3580" t="s">
        <v>8321</v>
      </c>
      <c r="S3580" s="10">
        <f t="shared" si="222"/>
        <v>42460.733530092592</v>
      </c>
      <c r="T3580" s="10">
        <f t="shared" si="223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8320</v>
      </c>
      <c r="R3581" t="s">
        <v>8321</v>
      </c>
      <c r="S3581" s="10">
        <f t="shared" si="222"/>
        <v>42430.762222222227</v>
      </c>
      <c r="T3581" s="10">
        <f t="shared" si="223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8320</v>
      </c>
      <c r="R3582" t="s">
        <v>8321</v>
      </c>
      <c r="S3582" s="10">
        <f t="shared" si="222"/>
        <v>42026.176180555558</v>
      </c>
      <c r="T3582" s="10">
        <f t="shared" si="223"/>
        <v>42064.207638888889</v>
      </c>
    </row>
    <row r="3583" spans="1:20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8320</v>
      </c>
      <c r="R3583" t="s">
        <v>8321</v>
      </c>
      <c r="S3583" s="10">
        <f t="shared" si="222"/>
        <v>41836.471180555556</v>
      </c>
      <c r="T3583" s="10">
        <f t="shared" si="223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8320</v>
      </c>
      <c r="R3584" t="s">
        <v>8321</v>
      </c>
      <c r="S3584" s="10">
        <f t="shared" si="222"/>
        <v>42451.095856481479</v>
      </c>
      <c r="T3584" s="10">
        <f t="shared" si="223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8320</v>
      </c>
      <c r="R3585" t="s">
        <v>8321</v>
      </c>
      <c r="S3585" s="10">
        <f t="shared" si="222"/>
        <v>42418.425983796296</v>
      </c>
      <c r="T3585" s="10">
        <f t="shared" si="223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8320</v>
      </c>
      <c r="R3586" t="s">
        <v>8321</v>
      </c>
      <c r="S3586" s="10">
        <f t="shared" si="222"/>
        <v>42168.316481481481</v>
      </c>
      <c r="T3586" s="10">
        <f t="shared" si="223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((E3587/D3587)*100)</f>
        <v>119.11764705882352</v>
      </c>
      <c r="P3587" s="6">
        <f t="shared" ref="P3587:P3650" si="225">E3587/L3587</f>
        <v>176.08695652173913</v>
      </c>
      <c r="Q3587" t="s">
        <v>8320</v>
      </c>
      <c r="R3587" t="s">
        <v>8321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8320</v>
      </c>
      <c r="R3588" t="s">
        <v>8321</v>
      </c>
      <c r="S3588" s="10">
        <f t="shared" si="226"/>
        <v>42576.697569444441</v>
      </c>
      <c r="T3588" s="10">
        <f t="shared" si="227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8320</v>
      </c>
      <c r="R3589" t="s">
        <v>8321</v>
      </c>
      <c r="S3589" s="10">
        <f t="shared" si="226"/>
        <v>42503.539976851855</v>
      </c>
      <c r="T3589" s="10">
        <f t="shared" si="227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8320</v>
      </c>
      <c r="R3590" t="s">
        <v>8321</v>
      </c>
      <c r="S3590" s="10">
        <f t="shared" si="226"/>
        <v>42101.828819444447</v>
      </c>
      <c r="T3590" s="10">
        <f t="shared" si="227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8320</v>
      </c>
      <c r="R3591" t="s">
        <v>8321</v>
      </c>
      <c r="S3591" s="10">
        <f t="shared" si="226"/>
        <v>42125.647534722222</v>
      </c>
      <c r="T3591" s="10">
        <f t="shared" si="227"/>
        <v>42150.647534722222</v>
      </c>
    </row>
    <row r="3592" spans="1:20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8320</v>
      </c>
      <c r="R3592" t="s">
        <v>8321</v>
      </c>
      <c r="S3592" s="10">
        <f t="shared" si="226"/>
        <v>41902.333726851852</v>
      </c>
      <c r="T3592" s="10">
        <f t="shared" si="227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8320</v>
      </c>
      <c r="R3593" t="s">
        <v>8321</v>
      </c>
      <c r="S3593" s="10">
        <f t="shared" si="226"/>
        <v>42003.948425925926</v>
      </c>
      <c r="T3593" s="10">
        <f t="shared" si="227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8320</v>
      </c>
      <c r="R3594" t="s">
        <v>8321</v>
      </c>
      <c r="S3594" s="10">
        <f t="shared" si="226"/>
        <v>41988.829942129625</v>
      </c>
      <c r="T3594" s="10">
        <f t="shared" si="227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8320</v>
      </c>
      <c r="R3595" t="s">
        <v>8321</v>
      </c>
      <c r="S3595" s="10">
        <f t="shared" si="226"/>
        <v>41974.898599537039</v>
      </c>
      <c r="T3595" s="10">
        <f t="shared" si="227"/>
        <v>42009.851388888885</v>
      </c>
    </row>
    <row r="3596" spans="1:20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8320</v>
      </c>
      <c r="R3596" t="s">
        <v>8321</v>
      </c>
      <c r="S3596" s="10">
        <f t="shared" si="226"/>
        <v>42592.066921296297</v>
      </c>
      <c r="T3596" s="10">
        <f t="shared" si="227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8320</v>
      </c>
      <c r="R3597" t="s">
        <v>8321</v>
      </c>
      <c r="S3597" s="10">
        <f t="shared" si="226"/>
        <v>42050.008368055554</v>
      </c>
      <c r="T3597" s="10">
        <f t="shared" si="227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8320</v>
      </c>
      <c r="R3598" t="s">
        <v>8321</v>
      </c>
      <c r="S3598" s="10">
        <f t="shared" si="226"/>
        <v>41856.715069444443</v>
      </c>
      <c r="T3598" s="10">
        <f t="shared" si="227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8320</v>
      </c>
      <c r="R3599" t="s">
        <v>8321</v>
      </c>
      <c r="S3599" s="10">
        <f t="shared" si="226"/>
        <v>42417.585532407407</v>
      </c>
      <c r="T3599" s="10">
        <f t="shared" si="227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8320</v>
      </c>
      <c r="R3600" t="s">
        <v>8321</v>
      </c>
      <c r="S3600" s="10">
        <f t="shared" si="226"/>
        <v>41866.79886574074</v>
      </c>
      <c r="T3600" s="10">
        <f t="shared" si="227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8320</v>
      </c>
      <c r="R3601" t="s">
        <v>8321</v>
      </c>
      <c r="S3601" s="10">
        <f t="shared" si="226"/>
        <v>42220.79487268519</v>
      </c>
      <c r="T3601" s="10">
        <f t="shared" si="227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8320</v>
      </c>
      <c r="R3602" t="s">
        <v>8321</v>
      </c>
      <c r="S3602" s="10">
        <f t="shared" si="226"/>
        <v>42628.849120370374</v>
      </c>
      <c r="T3602" s="10">
        <f t="shared" si="227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8320</v>
      </c>
      <c r="R3603" t="s">
        <v>8321</v>
      </c>
      <c r="S3603" s="10">
        <f t="shared" si="226"/>
        <v>41990.99863425926</v>
      </c>
      <c r="T3603" s="10">
        <f t="shared" si="227"/>
        <v>42020.99863425926</v>
      </c>
    </row>
    <row r="3604" spans="1:20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8320</v>
      </c>
      <c r="R3604" t="s">
        <v>8321</v>
      </c>
      <c r="S3604" s="10">
        <f t="shared" si="226"/>
        <v>42447.894432870366</v>
      </c>
      <c r="T3604" s="10">
        <f t="shared" si="227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8320</v>
      </c>
      <c r="R3605" t="s">
        <v>8321</v>
      </c>
      <c r="S3605" s="10">
        <f t="shared" si="226"/>
        <v>42283.864351851851</v>
      </c>
      <c r="T3605" s="10">
        <f t="shared" si="227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8320</v>
      </c>
      <c r="R3606" t="s">
        <v>8321</v>
      </c>
      <c r="S3606" s="10">
        <f t="shared" si="226"/>
        <v>42483.015694444446</v>
      </c>
      <c r="T3606" s="10">
        <f t="shared" si="227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8320</v>
      </c>
      <c r="R3607" t="s">
        <v>8321</v>
      </c>
      <c r="S3607" s="10">
        <f t="shared" si="226"/>
        <v>42383.793124999997</v>
      </c>
      <c r="T3607" s="10">
        <f t="shared" si="227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8320</v>
      </c>
      <c r="R3608" t="s">
        <v>8321</v>
      </c>
      <c r="S3608" s="10">
        <f t="shared" si="226"/>
        <v>42566.604826388888</v>
      </c>
      <c r="T3608" s="10">
        <f t="shared" si="227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8320</v>
      </c>
      <c r="R3609" t="s">
        <v>8321</v>
      </c>
      <c r="S3609" s="10">
        <f t="shared" si="226"/>
        <v>42338.963912037041</v>
      </c>
      <c r="T3609" s="10">
        <f t="shared" si="227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8320</v>
      </c>
      <c r="R3610" t="s">
        <v>8321</v>
      </c>
      <c r="S3610" s="10">
        <f t="shared" si="226"/>
        <v>42506.709375000006</v>
      </c>
      <c r="T3610" s="10">
        <f t="shared" si="227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8320</v>
      </c>
      <c r="R3611" t="s">
        <v>8321</v>
      </c>
      <c r="S3611" s="10">
        <f t="shared" si="226"/>
        <v>42429.991724537031</v>
      </c>
      <c r="T3611" s="10">
        <f t="shared" si="227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8320</v>
      </c>
      <c r="R3612" t="s">
        <v>8321</v>
      </c>
      <c r="S3612" s="10">
        <f t="shared" si="226"/>
        <v>42203.432129629626</v>
      </c>
      <c r="T3612" s="10">
        <f t="shared" si="227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8320</v>
      </c>
      <c r="R3613" t="s">
        <v>8321</v>
      </c>
      <c r="S3613" s="10">
        <f t="shared" si="226"/>
        <v>42072.370381944449</v>
      </c>
      <c r="T3613" s="10">
        <f t="shared" si="227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8320</v>
      </c>
      <c r="R3614" t="s">
        <v>8321</v>
      </c>
      <c r="S3614" s="10">
        <f t="shared" si="226"/>
        <v>41789.726979166669</v>
      </c>
      <c r="T3614" s="10">
        <f t="shared" si="227"/>
        <v>41799.726979166669</v>
      </c>
    </row>
    <row r="3615" spans="1:20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8320</v>
      </c>
      <c r="R3615" t="s">
        <v>8321</v>
      </c>
      <c r="S3615" s="10">
        <f t="shared" si="226"/>
        <v>41788.58997685185</v>
      </c>
      <c r="T3615" s="10">
        <f t="shared" si="227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8320</v>
      </c>
      <c r="R3616" t="s">
        <v>8321</v>
      </c>
      <c r="S3616" s="10">
        <f t="shared" si="226"/>
        <v>42144.041851851856</v>
      </c>
      <c r="T3616" s="10">
        <f t="shared" si="227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8320</v>
      </c>
      <c r="R3617" t="s">
        <v>8321</v>
      </c>
      <c r="S3617" s="10">
        <f t="shared" si="226"/>
        <v>42318.593703703707</v>
      </c>
      <c r="T3617" s="10">
        <f t="shared" si="227"/>
        <v>42348.593703703707</v>
      </c>
    </row>
    <row r="3618" spans="1:20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8320</v>
      </c>
      <c r="R3618" t="s">
        <v>8321</v>
      </c>
      <c r="S3618" s="10">
        <f t="shared" si="226"/>
        <v>42052.949814814812</v>
      </c>
      <c r="T3618" s="10">
        <f t="shared" si="227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8320</v>
      </c>
      <c r="R3619" t="s">
        <v>8321</v>
      </c>
      <c r="S3619" s="10">
        <f t="shared" si="226"/>
        <v>42779.610289351855</v>
      </c>
      <c r="T3619" s="10">
        <f t="shared" si="227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8320</v>
      </c>
      <c r="R3620" t="s">
        <v>8321</v>
      </c>
      <c r="S3620" s="10">
        <f t="shared" si="226"/>
        <v>42128.627893518518</v>
      </c>
      <c r="T3620" s="10">
        <f t="shared" si="227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8320</v>
      </c>
      <c r="R3621" t="s">
        <v>8321</v>
      </c>
      <c r="S3621" s="10">
        <f t="shared" si="226"/>
        <v>42661.132245370376</v>
      </c>
      <c r="T3621" s="10">
        <f t="shared" si="227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8320</v>
      </c>
      <c r="R3622" t="s">
        <v>8321</v>
      </c>
      <c r="S3622" s="10">
        <f t="shared" si="226"/>
        <v>42037.938206018516</v>
      </c>
      <c r="T3622" s="10">
        <f t="shared" si="227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8320</v>
      </c>
      <c r="R3623" t="s">
        <v>8321</v>
      </c>
      <c r="S3623" s="10">
        <f t="shared" si="226"/>
        <v>42619.935694444444</v>
      </c>
      <c r="T3623" s="10">
        <f t="shared" si="227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8320</v>
      </c>
      <c r="R3624" t="s">
        <v>8321</v>
      </c>
      <c r="S3624" s="10">
        <f t="shared" si="226"/>
        <v>41877.221886574072</v>
      </c>
      <c r="T3624" s="10">
        <f t="shared" si="227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8320</v>
      </c>
      <c r="R3625" t="s">
        <v>8321</v>
      </c>
      <c r="S3625" s="10">
        <f t="shared" si="226"/>
        <v>41828.736921296295</v>
      </c>
      <c r="T3625" s="10">
        <f t="shared" si="227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8320</v>
      </c>
      <c r="R3626" t="s">
        <v>8321</v>
      </c>
      <c r="S3626" s="10">
        <f t="shared" si="226"/>
        <v>42545.774189814809</v>
      </c>
      <c r="T3626" s="10">
        <f t="shared" si="227"/>
        <v>42605.774189814809</v>
      </c>
    </row>
    <row r="3627" spans="1:20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8320</v>
      </c>
      <c r="R3627" t="s">
        <v>8321</v>
      </c>
      <c r="S3627" s="10">
        <f t="shared" si="226"/>
        <v>42157.652511574073</v>
      </c>
      <c r="T3627" s="10">
        <f t="shared" si="227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8320</v>
      </c>
      <c r="R3628" t="s">
        <v>8321</v>
      </c>
      <c r="S3628" s="10">
        <f t="shared" si="226"/>
        <v>41846.667326388888</v>
      </c>
      <c r="T3628" s="10">
        <f t="shared" si="227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8320</v>
      </c>
      <c r="R3629" t="s">
        <v>8321</v>
      </c>
      <c r="S3629" s="10">
        <f t="shared" si="226"/>
        <v>42460.741747685184</v>
      </c>
      <c r="T3629" s="10">
        <f t="shared" si="227"/>
        <v>42511.165972222225</v>
      </c>
    </row>
    <row r="3630" spans="1:20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8320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8320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8320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8320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8320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8320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8320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8320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8320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8320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8320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8320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8320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8320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8320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8320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8320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8320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8320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8320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8320</v>
      </c>
      <c r="R3650" t="s">
        <v>8321</v>
      </c>
      <c r="S3650" s="10">
        <f t="shared" si="226"/>
        <v>41887.292187500003</v>
      </c>
      <c r="T3650" s="10">
        <f t="shared" si="227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((E3651/D3651)*100)</f>
        <v>104</v>
      </c>
      <c r="P3651" s="6">
        <f t="shared" ref="P3651:P3714" si="229">E3651/L3651</f>
        <v>97.5</v>
      </c>
      <c r="Q3651" t="s">
        <v>8320</v>
      </c>
      <c r="R3651" t="s">
        <v>8321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8320</v>
      </c>
      <c r="R3652" t="s">
        <v>8321</v>
      </c>
      <c r="S3652" s="10">
        <f t="shared" si="230"/>
        <v>42381.478981481487</v>
      </c>
      <c r="T3652" s="10">
        <f t="shared" si="231"/>
        <v>42402.478981481487</v>
      </c>
    </row>
    <row r="3653" spans="1:20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8320</v>
      </c>
      <c r="R3653" t="s">
        <v>8321</v>
      </c>
      <c r="S3653" s="10">
        <f t="shared" si="230"/>
        <v>41828.646319444444</v>
      </c>
      <c r="T3653" s="10">
        <f t="shared" si="231"/>
        <v>41861.665972222225</v>
      </c>
    </row>
    <row r="3654" spans="1:20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8320</v>
      </c>
      <c r="R3654" t="s">
        <v>8321</v>
      </c>
      <c r="S3654" s="10">
        <f t="shared" si="230"/>
        <v>42596.644699074073</v>
      </c>
      <c r="T3654" s="10">
        <f t="shared" si="231"/>
        <v>42607.165972222225</v>
      </c>
    </row>
    <row r="3655" spans="1:20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8320</v>
      </c>
      <c r="R3655" t="s">
        <v>8321</v>
      </c>
      <c r="S3655" s="10">
        <f t="shared" si="230"/>
        <v>42191.363506944443</v>
      </c>
      <c r="T3655" s="10">
        <f t="shared" si="231"/>
        <v>42221.363506944443</v>
      </c>
    </row>
    <row r="3656" spans="1:20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8320</v>
      </c>
      <c r="R3656" t="s">
        <v>8321</v>
      </c>
      <c r="S3656" s="10">
        <f t="shared" si="230"/>
        <v>42440.416504629626</v>
      </c>
      <c r="T3656" s="10">
        <f t="shared" si="231"/>
        <v>42463.708333333328</v>
      </c>
    </row>
    <row r="3657" spans="1:20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8320</v>
      </c>
      <c r="R3657" t="s">
        <v>8321</v>
      </c>
      <c r="S3657" s="10">
        <f t="shared" si="230"/>
        <v>42173.803217592591</v>
      </c>
      <c r="T3657" s="10">
        <f t="shared" si="231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8320</v>
      </c>
      <c r="R3658" t="s">
        <v>8321</v>
      </c>
      <c r="S3658" s="10">
        <f t="shared" si="230"/>
        <v>42737.910138888896</v>
      </c>
      <c r="T3658" s="10">
        <f t="shared" si="231"/>
        <v>42767.957638888889</v>
      </c>
    </row>
    <row r="3659" spans="1:20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8320</v>
      </c>
      <c r="R3659" t="s">
        <v>8321</v>
      </c>
      <c r="S3659" s="10">
        <f t="shared" si="230"/>
        <v>42499.629849537043</v>
      </c>
      <c r="T3659" s="10">
        <f t="shared" si="231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8320</v>
      </c>
      <c r="R3660" t="s">
        <v>8321</v>
      </c>
      <c r="S3660" s="10">
        <f t="shared" si="230"/>
        <v>41775.858564814815</v>
      </c>
      <c r="T3660" s="10">
        <f t="shared" si="231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8320</v>
      </c>
      <c r="R3661" t="s">
        <v>8321</v>
      </c>
      <c r="S3661" s="10">
        <f t="shared" si="230"/>
        <v>42055.277199074073</v>
      </c>
      <c r="T3661" s="10">
        <f t="shared" si="231"/>
        <v>42082.610416666663</v>
      </c>
    </row>
    <row r="3662" spans="1:20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8320</v>
      </c>
      <c r="R3662" t="s">
        <v>8321</v>
      </c>
      <c r="S3662" s="10">
        <f t="shared" si="230"/>
        <v>41971.881076388891</v>
      </c>
      <c r="T3662" s="10">
        <f t="shared" si="231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8320</v>
      </c>
      <c r="R3663" t="s">
        <v>8321</v>
      </c>
      <c r="S3663" s="10">
        <f t="shared" si="230"/>
        <v>42447.896666666667</v>
      </c>
      <c r="T3663" s="10">
        <f t="shared" si="231"/>
        <v>42470.166666666672</v>
      </c>
    </row>
    <row r="3664" spans="1:20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8320</v>
      </c>
      <c r="R3664" t="s">
        <v>8321</v>
      </c>
      <c r="S3664" s="10">
        <f t="shared" si="230"/>
        <v>42064.220069444447</v>
      </c>
      <c r="T3664" s="10">
        <f t="shared" si="231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8320</v>
      </c>
      <c r="R3665" t="s">
        <v>8321</v>
      </c>
      <c r="S3665" s="10">
        <f t="shared" si="230"/>
        <v>42665.451736111107</v>
      </c>
      <c r="T3665" s="10">
        <f t="shared" si="231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8320</v>
      </c>
      <c r="R3666" t="s">
        <v>8321</v>
      </c>
      <c r="S3666" s="10">
        <f t="shared" si="230"/>
        <v>42523.248715277776</v>
      </c>
      <c r="T3666" s="10">
        <f t="shared" si="231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8320</v>
      </c>
      <c r="R3667" t="s">
        <v>8321</v>
      </c>
      <c r="S3667" s="10">
        <f t="shared" si="230"/>
        <v>42294.808124999996</v>
      </c>
      <c r="T3667" s="10">
        <f t="shared" si="231"/>
        <v>42305.829166666663</v>
      </c>
    </row>
    <row r="3668" spans="1:20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8320</v>
      </c>
      <c r="R3668" t="s">
        <v>8321</v>
      </c>
      <c r="S3668" s="10">
        <f t="shared" si="230"/>
        <v>41822.90488425926</v>
      </c>
      <c r="T3668" s="10">
        <f t="shared" si="231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8320</v>
      </c>
      <c r="R3669" t="s">
        <v>8321</v>
      </c>
      <c r="S3669" s="10">
        <f t="shared" si="230"/>
        <v>42173.970127314817</v>
      </c>
      <c r="T3669" s="10">
        <f t="shared" si="231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8320</v>
      </c>
      <c r="R3670" t="s">
        <v>8321</v>
      </c>
      <c r="S3670" s="10">
        <f t="shared" si="230"/>
        <v>42185.556157407409</v>
      </c>
      <c r="T3670" s="10">
        <f t="shared" si="231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8320</v>
      </c>
      <c r="R3671" t="s">
        <v>8321</v>
      </c>
      <c r="S3671" s="10">
        <f t="shared" si="230"/>
        <v>42136.675196759257</v>
      </c>
      <c r="T3671" s="10">
        <f t="shared" si="231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8320</v>
      </c>
      <c r="R3672" t="s">
        <v>8321</v>
      </c>
      <c r="S3672" s="10">
        <f t="shared" si="230"/>
        <v>42142.514016203699</v>
      </c>
      <c r="T3672" s="10">
        <f t="shared" si="231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8320</v>
      </c>
      <c r="R3673" t="s">
        <v>8321</v>
      </c>
      <c r="S3673" s="10">
        <f t="shared" si="230"/>
        <v>41820.62809027778</v>
      </c>
      <c r="T3673" s="10">
        <f t="shared" si="231"/>
        <v>41841.165972222225</v>
      </c>
    </row>
    <row r="3674" spans="1:20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8320</v>
      </c>
      <c r="R3674" t="s">
        <v>8321</v>
      </c>
      <c r="S3674" s="10">
        <f t="shared" si="230"/>
        <v>41878.946574074071</v>
      </c>
      <c r="T3674" s="10">
        <f t="shared" si="231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8320</v>
      </c>
      <c r="R3675" t="s">
        <v>8321</v>
      </c>
      <c r="S3675" s="10">
        <f t="shared" si="230"/>
        <v>41914.295104166667</v>
      </c>
      <c r="T3675" s="10">
        <f t="shared" si="231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8320</v>
      </c>
      <c r="R3676" t="s">
        <v>8321</v>
      </c>
      <c r="S3676" s="10">
        <f t="shared" si="230"/>
        <v>42556.873020833329</v>
      </c>
      <c r="T3676" s="10">
        <f t="shared" si="231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8320</v>
      </c>
      <c r="R3677" t="s">
        <v>8321</v>
      </c>
      <c r="S3677" s="10">
        <f t="shared" si="230"/>
        <v>42493.597013888888</v>
      </c>
      <c r="T3677" s="10">
        <f t="shared" si="231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8320</v>
      </c>
      <c r="R3678" t="s">
        <v>8321</v>
      </c>
      <c r="S3678" s="10">
        <f t="shared" si="230"/>
        <v>41876.815787037034</v>
      </c>
      <c r="T3678" s="10">
        <f t="shared" si="231"/>
        <v>41894.815787037034</v>
      </c>
    </row>
    <row r="3679" spans="1:20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8320</v>
      </c>
      <c r="R3679" t="s">
        <v>8321</v>
      </c>
      <c r="S3679" s="10">
        <f t="shared" si="230"/>
        <v>41802.574282407404</v>
      </c>
      <c r="T3679" s="10">
        <f t="shared" si="231"/>
        <v>41823.165972222225</v>
      </c>
    </row>
    <row r="3680" spans="1:20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8320</v>
      </c>
      <c r="R3680" t="s">
        <v>8321</v>
      </c>
      <c r="S3680" s="10">
        <f t="shared" si="230"/>
        <v>42120.531226851846</v>
      </c>
      <c r="T3680" s="10">
        <f t="shared" si="231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8320</v>
      </c>
      <c r="R3681" t="s">
        <v>8321</v>
      </c>
      <c r="S3681" s="10">
        <f t="shared" si="230"/>
        <v>41786.761354166665</v>
      </c>
      <c r="T3681" s="10">
        <f t="shared" si="231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8320</v>
      </c>
      <c r="R3682" t="s">
        <v>8321</v>
      </c>
      <c r="S3682" s="10">
        <f t="shared" si="230"/>
        <v>42627.454097222217</v>
      </c>
      <c r="T3682" s="10">
        <f t="shared" si="231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8320</v>
      </c>
      <c r="R3683" t="s">
        <v>8321</v>
      </c>
      <c r="S3683" s="10">
        <f t="shared" si="230"/>
        <v>42374.651504629626</v>
      </c>
      <c r="T3683" s="10">
        <f t="shared" si="231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8320</v>
      </c>
      <c r="R3684" t="s">
        <v>8321</v>
      </c>
      <c r="S3684" s="10">
        <f t="shared" si="230"/>
        <v>41772.685393518521</v>
      </c>
      <c r="T3684" s="10">
        <f t="shared" si="231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8320</v>
      </c>
      <c r="R3685" t="s">
        <v>8321</v>
      </c>
      <c r="S3685" s="10">
        <f t="shared" si="230"/>
        <v>42633.116851851853</v>
      </c>
      <c r="T3685" s="10">
        <f t="shared" si="231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8320</v>
      </c>
      <c r="R3686" t="s">
        <v>8321</v>
      </c>
      <c r="S3686" s="10">
        <f t="shared" si="230"/>
        <v>42219.180393518516</v>
      </c>
      <c r="T3686" s="10">
        <f t="shared" si="231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8320</v>
      </c>
      <c r="R3687" t="s">
        <v>8321</v>
      </c>
      <c r="S3687" s="10">
        <f t="shared" si="230"/>
        <v>41753.593275462961</v>
      </c>
      <c r="T3687" s="10">
        <f t="shared" si="231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8320</v>
      </c>
      <c r="R3688" t="s">
        <v>8321</v>
      </c>
      <c r="S3688" s="10">
        <f t="shared" si="230"/>
        <v>42230.662731481483</v>
      </c>
      <c r="T3688" s="10">
        <f t="shared" si="231"/>
        <v>42245.165972222225</v>
      </c>
    </row>
    <row r="3689" spans="1:20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8320</v>
      </c>
      <c r="R3689" t="s">
        <v>8321</v>
      </c>
      <c r="S3689" s="10">
        <f t="shared" si="230"/>
        <v>41787.218229166669</v>
      </c>
      <c r="T3689" s="10">
        <f t="shared" si="231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8320</v>
      </c>
      <c r="R3690" t="s">
        <v>8321</v>
      </c>
      <c r="S3690" s="10">
        <f t="shared" si="230"/>
        <v>41829.787083333329</v>
      </c>
      <c r="T3690" s="10">
        <f t="shared" si="231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8320</v>
      </c>
      <c r="R3691" t="s">
        <v>8321</v>
      </c>
      <c r="S3691" s="10">
        <f t="shared" si="230"/>
        <v>42147.826840277776</v>
      </c>
      <c r="T3691" s="10">
        <f t="shared" si="231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8320</v>
      </c>
      <c r="R3692" t="s">
        <v>8321</v>
      </c>
      <c r="S3692" s="10">
        <f t="shared" si="230"/>
        <v>41940.598182870373</v>
      </c>
      <c r="T3692" s="10">
        <f t="shared" si="231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8320</v>
      </c>
      <c r="R3693" t="s">
        <v>8321</v>
      </c>
      <c r="S3693" s="10">
        <f t="shared" si="230"/>
        <v>42020.700567129628</v>
      </c>
      <c r="T3693" s="10">
        <f t="shared" si="231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8320</v>
      </c>
      <c r="R3694" t="s">
        <v>8321</v>
      </c>
      <c r="S3694" s="10">
        <f t="shared" si="230"/>
        <v>41891.96503472222</v>
      </c>
      <c r="T3694" s="10">
        <f t="shared" si="231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8320</v>
      </c>
      <c r="R3695" t="s">
        <v>8321</v>
      </c>
      <c r="S3695" s="10">
        <f t="shared" si="230"/>
        <v>42309.191307870366</v>
      </c>
      <c r="T3695" s="10">
        <f t="shared" si="231"/>
        <v>42338.9375</v>
      </c>
    </row>
    <row r="3696" spans="1:20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8320</v>
      </c>
      <c r="R3696" t="s">
        <v>8321</v>
      </c>
      <c r="S3696" s="10">
        <f t="shared" si="230"/>
        <v>42490.133877314816</v>
      </c>
      <c r="T3696" s="10">
        <f t="shared" si="231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8320</v>
      </c>
      <c r="R3697" t="s">
        <v>8321</v>
      </c>
      <c r="S3697" s="10">
        <f t="shared" si="230"/>
        <v>41995.870486111111</v>
      </c>
      <c r="T3697" s="10">
        <f t="shared" si="231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8320</v>
      </c>
      <c r="R3698" t="s">
        <v>8321</v>
      </c>
      <c r="S3698" s="10">
        <f t="shared" si="230"/>
        <v>41988.617083333331</v>
      </c>
      <c r="T3698" s="10">
        <f t="shared" si="231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8320</v>
      </c>
      <c r="R3699" t="s">
        <v>8321</v>
      </c>
      <c r="S3699" s="10">
        <f t="shared" si="230"/>
        <v>42479.465833333335</v>
      </c>
      <c r="T3699" s="10">
        <f t="shared" si="231"/>
        <v>42500.465833333335</v>
      </c>
    </row>
    <row r="3700" spans="1:20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8320</v>
      </c>
      <c r="R3700" t="s">
        <v>8321</v>
      </c>
      <c r="S3700" s="10">
        <f t="shared" si="230"/>
        <v>42401.806562500002</v>
      </c>
      <c r="T3700" s="10">
        <f t="shared" si="231"/>
        <v>42431.806562500002</v>
      </c>
    </row>
    <row r="3701" spans="1:20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8320</v>
      </c>
      <c r="R3701" t="s">
        <v>8321</v>
      </c>
      <c r="S3701" s="10">
        <f t="shared" si="230"/>
        <v>41897.602037037039</v>
      </c>
      <c r="T3701" s="10">
        <f t="shared" si="231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8320</v>
      </c>
      <c r="R3702" t="s">
        <v>8321</v>
      </c>
      <c r="S3702" s="10">
        <f t="shared" si="230"/>
        <v>41882.585648148146</v>
      </c>
      <c r="T3702" s="10">
        <f t="shared" si="231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8320</v>
      </c>
      <c r="R3703" t="s">
        <v>8321</v>
      </c>
      <c r="S3703" s="10">
        <f t="shared" si="230"/>
        <v>42129.541585648149</v>
      </c>
      <c r="T3703" s="10">
        <f t="shared" si="231"/>
        <v>42159.541585648149</v>
      </c>
    </row>
    <row r="3704" spans="1:20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8320</v>
      </c>
      <c r="R3704" t="s">
        <v>8321</v>
      </c>
      <c r="S3704" s="10">
        <f t="shared" si="230"/>
        <v>42524.53800925926</v>
      </c>
      <c r="T3704" s="10">
        <f t="shared" si="231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8320</v>
      </c>
      <c r="R3705" t="s">
        <v>8321</v>
      </c>
      <c r="S3705" s="10">
        <f t="shared" si="230"/>
        <v>42556.504490740743</v>
      </c>
      <c r="T3705" s="10">
        <f t="shared" si="231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8320</v>
      </c>
      <c r="R3706" t="s">
        <v>8321</v>
      </c>
      <c r="S3706" s="10">
        <f t="shared" si="230"/>
        <v>42461.689745370371</v>
      </c>
      <c r="T3706" s="10">
        <f t="shared" si="231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8320</v>
      </c>
      <c r="R3707" t="s">
        <v>8321</v>
      </c>
      <c r="S3707" s="10">
        <f t="shared" si="230"/>
        <v>41792.542986111112</v>
      </c>
      <c r="T3707" s="10">
        <f t="shared" si="231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8320</v>
      </c>
      <c r="R3708" t="s">
        <v>8321</v>
      </c>
      <c r="S3708" s="10">
        <f t="shared" si="230"/>
        <v>41879.913761574076</v>
      </c>
      <c r="T3708" s="10">
        <f t="shared" si="231"/>
        <v>41894.913761574076</v>
      </c>
    </row>
    <row r="3709" spans="1:20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8320</v>
      </c>
      <c r="R3709" t="s">
        <v>8321</v>
      </c>
      <c r="S3709" s="10">
        <f t="shared" si="230"/>
        <v>42552.048356481479</v>
      </c>
      <c r="T3709" s="10">
        <f t="shared" si="231"/>
        <v>42573.226388888885</v>
      </c>
    </row>
    <row r="3710" spans="1:20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8320</v>
      </c>
      <c r="R3710" t="s">
        <v>8321</v>
      </c>
      <c r="S3710" s="10">
        <f t="shared" si="230"/>
        <v>41810.142199074071</v>
      </c>
      <c r="T3710" s="10">
        <f t="shared" si="231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8320</v>
      </c>
      <c r="R3711" t="s">
        <v>8321</v>
      </c>
      <c r="S3711" s="10">
        <f t="shared" si="230"/>
        <v>41785.707708333335</v>
      </c>
      <c r="T3711" s="10">
        <f t="shared" si="231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8320</v>
      </c>
      <c r="R3712" t="s">
        <v>8321</v>
      </c>
      <c r="S3712" s="10">
        <f t="shared" si="230"/>
        <v>42072.576249999998</v>
      </c>
      <c r="T3712" s="10">
        <f t="shared" si="231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8320</v>
      </c>
      <c r="R3713" t="s">
        <v>8321</v>
      </c>
      <c r="S3713" s="10">
        <f t="shared" si="230"/>
        <v>41779.724224537036</v>
      </c>
      <c r="T3713" s="10">
        <f t="shared" si="231"/>
        <v>41805.666666666664</v>
      </c>
    </row>
    <row r="3714" spans="1:20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8320</v>
      </c>
      <c r="R3714" t="s">
        <v>8321</v>
      </c>
      <c r="S3714" s="10">
        <f t="shared" si="230"/>
        <v>42134.172071759262</v>
      </c>
      <c r="T3714" s="10">
        <f t="shared" si="231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((E3715/D3715)*100)</f>
        <v>101.49999999999999</v>
      </c>
      <c r="P3715" s="6">
        <f t="shared" ref="P3715:P3778" si="233">E3715/L3715</f>
        <v>106.84210526315789</v>
      </c>
      <c r="Q3715" t="s">
        <v>8320</v>
      </c>
      <c r="R3715" t="s">
        <v>8321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8320</v>
      </c>
      <c r="R3716" t="s">
        <v>8321</v>
      </c>
      <c r="S3716" s="10">
        <f t="shared" si="234"/>
        <v>42118.556331018524</v>
      </c>
      <c r="T3716" s="10">
        <f t="shared" si="235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8320</v>
      </c>
      <c r="R3717" t="s">
        <v>8321</v>
      </c>
      <c r="S3717" s="10">
        <f t="shared" si="234"/>
        <v>42036.995590277773</v>
      </c>
      <c r="T3717" s="10">
        <f t="shared" si="235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8320</v>
      </c>
      <c r="R3718" t="s">
        <v>8321</v>
      </c>
      <c r="S3718" s="10">
        <f t="shared" si="234"/>
        <v>42360.887835648144</v>
      </c>
      <c r="T3718" s="10">
        <f t="shared" si="235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8320</v>
      </c>
      <c r="R3719" t="s">
        <v>8321</v>
      </c>
      <c r="S3719" s="10">
        <f t="shared" si="234"/>
        <v>42102.866307870368</v>
      </c>
      <c r="T3719" s="10">
        <f t="shared" si="235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8320</v>
      </c>
      <c r="R3720" t="s">
        <v>8321</v>
      </c>
      <c r="S3720" s="10">
        <f t="shared" si="234"/>
        <v>42032.716145833328</v>
      </c>
      <c r="T3720" s="10">
        <f t="shared" si="235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8320</v>
      </c>
      <c r="R3721" t="s">
        <v>8321</v>
      </c>
      <c r="S3721" s="10">
        <f t="shared" si="234"/>
        <v>42147.729930555557</v>
      </c>
      <c r="T3721" s="10">
        <f t="shared" si="235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8320</v>
      </c>
      <c r="R3722" t="s">
        <v>8321</v>
      </c>
      <c r="S3722" s="10">
        <f t="shared" si="234"/>
        <v>42165.993125000001</v>
      </c>
      <c r="T3722" s="10">
        <f t="shared" si="235"/>
        <v>42187.993125000001</v>
      </c>
    </row>
    <row r="3723" spans="1:20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8320</v>
      </c>
      <c r="R3723" t="s">
        <v>8321</v>
      </c>
      <c r="S3723" s="10">
        <f t="shared" si="234"/>
        <v>41927.936157407406</v>
      </c>
      <c r="T3723" s="10">
        <f t="shared" si="235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8320</v>
      </c>
      <c r="R3724" t="s">
        <v>8321</v>
      </c>
      <c r="S3724" s="10">
        <f t="shared" si="234"/>
        <v>42381.671840277777</v>
      </c>
      <c r="T3724" s="10">
        <f t="shared" si="235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8320</v>
      </c>
      <c r="R3725" t="s">
        <v>8321</v>
      </c>
      <c r="S3725" s="10">
        <f t="shared" si="234"/>
        <v>41943.753032407411</v>
      </c>
      <c r="T3725" s="10">
        <f t="shared" si="235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8320</v>
      </c>
      <c r="R3726" t="s">
        <v>8321</v>
      </c>
      <c r="S3726" s="10">
        <f t="shared" si="234"/>
        <v>42465.491435185191</v>
      </c>
      <c r="T3726" s="10">
        <f t="shared" si="235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8320</v>
      </c>
      <c r="R3727" t="s">
        <v>8321</v>
      </c>
      <c r="S3727" s="10">
        <f t="shared" si="234"/>
        <v>42401.945219907408</v>
      </c>
      <c r="T3727" s="10">
        <f t="shared" si="235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8320</v>
      </c>
      <c r="R3728" t="s">
        <v>8321</v>
      </c>
      <c r="S3728" s="10">
        <f t="shared" si="234"/>
        <v>42462.140868055561</v>
      </c>
      <c r="T3728" s="10">
        <f t="shared" si="235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8320</v>
      </c>
      <c r="R3729" t="s">
        <v>8321</v>
      </c>
      <c r="S3729" s="10">
        <f t="shared" si="234"/>
        <v>42632.348310185189</v>
      </c>
      <c r="T3729" s="10">
        <f t="shared" si="235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8320</v>
      </c>
      <c r="R3730" t="s">
        <v>8321</v>
      </c>
      <c r="S3730" s="10">
        <f t="shared" si="234"/>
        <v>42205.171018518522</v>
      </c>
      <c r="T3730" s="10">
        <f t="shared" si="235"/>
        <v>42235.171018518522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8320</v>
      </c>
      <c r="R3731" t="s">
        <v>8321</v>
      </c>
      <c r="S3731" s="10">
        <f t="shared" si="234"/>
        <v>42041.205000000002</v>
      </c>
      <c r="T3731" s="10">
        <f t="shared" si="235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8320</v>
      </c>
      <c r="R3732" t="s">
        <v>8321</v>
      </c>
      <c r="S3732" s="10">
        <f t="shared" si="234"/>
        <v>42203.677766203706</v>
      </c>
      <c r="T3732" s="10">
        <f t="shared" si="235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8320</v>
      </c>
      <c r="R3733" t="s">
        <v>8321</v>
      </c>
      <c r="S3733" s="10">
        <f t="shared" si="234"/>
        <v>41983.752847222218</v>
      </c>
      <c r="T3733" s="10">
        <f t="shared" si="235"/>
        <v>42014.140972222223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8320</v>
      </c>
      <c r="R3734" t="s">
        <v>8321</v>
      </c>
      <c r="S3734" s="10">
        <f t="shared" si="234"/>
        <v>41968.677465277782</v>
      </c>
      <c r="T3734" s="10">
        <f t="shared" si="235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8320</v>
      </c>
      <c r="R3735" t="s">
        <v>8321</v>
      </c>
      <c r="S3735" s="10">
        <f t="shared" si="234"/>
        <v>42103.024398148147</v>
      </c>
      <c r="T3735" s="10">
        <f t="shared" si="235"/>
        <v>42112.9375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8320</v>
      </c>
      <c r="R3736" t="s">
        <v>8321</v>
      </c>
      <c r="S3736" s="10">
        <f t="shared" si="234"/>
        <v>42089.901574074072</v>
      </c>
      <c r="T3736" s="10">
        <f t="shared" si="235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8320</v>
      </c>
      <c r="R3737" t="s">
        <v>8321</v>
      </c>
      <c r="S3737" s="10">
        <f t="shared" si="234"/>
        <v>42122.693159722221</v>
      </c>
      <c r="T3737" s="10">
        <f t="shared" si="235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8320</v>
      </c>
      <c r="R3738" t="s">
        <v>8321</v>
      </c>
      <c r="S3738" s="10">
        <f t="shared" si="234"/>
        <v>42048.711724537032</v>
      </c>
      <c r="T3738" s="10">
        <f t="shared" si="235"/>
        <v>42086.75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8320</v>
      </c>
      <c r="R3739" t="s">
        <v>8321</v>
      </c>
      <c r="S3739" s="10">
        <f t="shared" si="234"/>
        <v>42297.691006944442</v>
      </c>
      <c r="T3739" s="10">
        <f t="shared" si="235"/>
        <v>42320.290972222225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8320</v>
      </c>
      <c r="R3740" t="s">
        <v>8321</v>
      </c>
      <c r="S3740" s="10">
        <f t="shared" si="234"/>
        <v>41813.938715277778</v>
      </c>
      <c r="T3740" s="10">
        <f t="shared" si="235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8320</v>
      </c>
      <c r="R3741" t="s">
        <v>8321</v>
      </c>
      <c r="S3741" s="10">
        <f t="shared" si="234"/>
        <v>42548.449861111112</v>
      </c>
      <c r="T3741" s="10">
        <f t="shared" si="235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8320</v>
      </c>
      <c r="R3742" t="s">
        <v>8321</v>
      </c>
      <c r="S3742" s="10">
        <f t="shared" si="234"/>
        <v>41833.089756944442</v>
      </c>
      <c r="T3742" s="10">
        <f t="shared" si="235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8320</v>
      </c>
      <c r="R3743" t="s">
        <v>8321</v>
      </c>
      <c r="S3743" s="10">
        <f t="shared" si="234"/>
        <v>42325.920717592591</v>
      </c>
      <c r="T3743" s="10">
        <f t="shared" si="235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8320</v>
      </c>
      <c r="R3744" t="s">
        <v>8321</v>
      </c>
      <c r="S3744" s="10">
        <f t="shared" si="234"/>
        <v>41858.214629629627</v>
      </c>
      <c r="T3744" s="10">
        <f t="shared" si="235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8320</v>
      </c>
      <c r="R3745" t="s">
        <v>8321</v>
      </c>
      <c r="S3745" s="10">
        <f t="shared" si="234"/>
        <v>41793.710231481484</v>
      </c>
      <c r="T3745" s="10">
        <f t="shared" si="235"/>
        <v>41823.710231481484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8320</v>
      </c>
      <c r="R3746" t="s">
        <v>8321</v>
      </c>
      <c r="S3746" s="10">
        <f t="shared" si="234"/>
        <v>41793.814259259263</v>
      </c>
      <c r="T3746" s="10">
        <f t="shared" si="235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8320</v>
      </c>
      <c r="R3747" t="s">
        <v>8321</v>
      </c>
      <c r="S3747" s="10">
        <f t="shared" si="234"/>
        <v>41831.697939814818</v>
      </c>
      <c r="T3747" s="10">
        <f t="shared" si="235"/>
        <v>41861.697939814818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8320</v>
      </c>
      <c r="R3748" t="s">
        <v>8321</v>
      </c>
      <c r="S3748" s="10">
        <f t="shared" si="234"/>
        <v>42621.389340277776</v>
      </c>
      <c r="T3748" s="10">
        <f t="shared" si="235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8320</v>
      </c>
      <c r="R3749" t="s">
        <v>8321</v>
      </c>
      <c r="S3749" s="10">
        <f t="shared" si="234"/>
        <v>42164.299722222218</v>
      </c>
      <c r="T3749" s="10">
        <f t="shared" si="235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8320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8320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8320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8320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8320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8320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8320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8320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8320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8320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8320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8320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8320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8320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8320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8320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8320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8320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8320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8320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8320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8320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8320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8320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8320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8320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8320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8320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8320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((E3779/D3779)*100)</f>
        <v>143.19999999999999</v>
      </c>
      <c r="P3779" s="6">
        <f t="shared" ref="P3779:P3842" si="237">E3779/L3779</f>
        <v>48.542372881355931</v>
      </c>
      <c r="Q3779" t="s">
        <v>8320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8320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8320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8320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8320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8320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8320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8320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8320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8320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8320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8320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8320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8320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8320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8320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8320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8320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8320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8320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8320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8320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8320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8320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8320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8320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8320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8320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8320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8320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8320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8320</v>
      </c>
      <c r="R3810" t="s">
        <v>8321</v>
      </c>
      <c r="S3810" s="10">
        <f t="shared" si="238"/>
        <v>42059.453923611116</v>
      </c>
      <c r="T3810" s="10">
        <f t="shared" si="239"/>
        <v>42119.412256944444</v>
      </c>
    </row>
    <row r="3811" spans="1:20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8320</v>
      </c>
      <c r="R3811" t="s">
        <v>8321</v>
      </c>
      <c r="S3811" s="10">
        <f t="shared" si="238"/>
        <v>41800.526701388888</v>
      </c>
      <c r="T3811" s="10">
        <f t="shared" si="239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8320</v>
      </c>
      <c r="R3812" t="s">
        <v>8321</v>
      </c>
      <c r="S3812" s="10">
        <f t="shared" si="238"/>
        <v>42054.849050925928</v>
      </c>
      <c r="T3812" s="10">
        <f t="shared" si="239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8320</v>
      </c>
      <c r="R3813" t="s">
        <v>8321</v>
      </c>
      <c r="S3813" s="10">
        <f t="shared" si="238"/>
        <v>42487.62700231481</v>
      </c>
      <c r="T3813" s="10">
        <f t="shared" si="239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8320</v>
      </c>
      <c r="R3814" t="s">
        <v>8321</v>
      </c>
      <c r="S3814" s="10">
        <f t="shared" si="238"/>
        <v>42109.751250000001</v>
      </c>
      <c r="T3814" s="10">
        <f t="shared" si="239"/>
        <v>42156.165972222225</v>
      </c>
    </row>
    <row r="3815" spans="1:20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8320</v>
      </c>
      <c r="R3815" t="s">
        <v>8321</v>
      </c>
      <c r="S3815" s="10">
        <f t="shared" si="238"/>
        <v>42497.275706018518</v>
      </c>
      <c r="T3815" s="10">
        <f t="shared" si="239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8320</v>
      </c>
      <c r="R3816" t="s">
        <v>8321</v>
      </c>
      <c r="S3816" s="10">
        <f t="shared" si="238"/>
        <v>42058.904074074075</v>
      </c>
      <c r="T3816" s="10">
        <f t="shared" si="239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8320</v>
      </c>
      <c r="R3817" t="s">
        <v>8321</v>
      </c>
      <c r="S3817" s="10">
        <f t="shared" si="238"/>
        <v>42207.259918981479</v>
      </c>
      <c r="T3817" s="10">
        <f t="shared" si="239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8320</v>
      </c>
      <c r="R3818" t="s">
        <v>8321</v>
      </c>
      <c r="S3818" s="10">
        <f t="shared" si="238"/>
        <v>41807.690081018518</v>
      </c>
      <c r="T3818" s="10">
        <f t="shared" si="239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8320</v>
      </c>
      <c r="R3819" t="s">
        <v>8321</v>
      </c>
      <c r="S3819" s="10">
        <f t="shared" si="238"/>
        <v>42284.69694444444</v>
      </c>
      <c r="T3819" s="10">
        <f t="shared" si="239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8320</v>
      </c>
      <c r="R3820" t="s">
        <v>8321</v>
      </c>
      <c r="S3820" s="10">
        <f t="shared" si="238"/>
        <v>42045.84238425926</v>
      </c>
      <c r="T3820" s="10">
        <f t="shared" si="239"/>
        <v>42075.800717592589</v>
      </c>
    </row>
    <row r="3821" spans="1:20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8320</v>
      </c>
      <c r="R3821" t="s">
        <v>8321</v>
      </c>
      <c r="S3821" s="10">
        <f t="shared" si="238"/>
        <v>42184.209537037037</v>
      </c>
      <c r="T3821" s="10">
        <f t="shared" si="239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8320</v>
      </c>
      <c r="R3822" t="s">
        <v>8321</v>
      </c>
      <c r="S3822" s="10">
        <f t="shared" si="238"/>
        <v>42160.651817129634</v>
      </c>
      <c r="T3822" s="10">
        <f t="shared" si="239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8320</v>
      </c>
      <c r="R3823" t="s">
        <v>8321</v>
      </c>
      <c r="S3823" s="10">
        <f t="shared" si="238"/>
        <v>42341.180636574078</v>
      </c>
      <c r="T3823" s="10">
        <f t="shared" si="239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8320</v>
      </c>
      <c r="R3824" t="s">
        <v>8321</v>
      </c>
      <c r="S3824" s="10">
        <f t="shared" si="238"/>
        <v>42329.838159722218</v>
      </c>
      <c r="T3824" s="10">
        <f t="shared" si="239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8320</v>
      </c>
      <c r="R3825" t="s">
        <v>8321</v>
      </c>
      <c r="S3825" s="10">
        <f t="shared" si="238"/>
        <v>42170.910231481481</v>
      </c>
      <c r="T3825" s="10">
        <f t="shared" si="239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8320</v>
      </c>
      <c r="R3826" t="s">
        <v>8321</v>
      </c>
      <c r="S3826" s="10">
        <f t="shared" si="238"/>
        <v>42571.626192129625</v>
      </c>
      <c r="T3826" s="10">
        <f t="shared" si="239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8320</v>
      </c>
      <c r="R3827" t="s">
        <v>8321</v>
      </c>
      <c r="S3827" s="10">
        <f t="shared" si="238"/>
        <v>42151.069606481484</v>
      </c>
      <c r="T3827" s="10">
        <f t="shared" si="239"/>
        <v>42172.069606481484</v>
      </c>
    </row>
    <row r="3828" spans="1:20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8320</v>
      </c>
      <c r="R3828" t="s">
        <v>8321</v>
      </c>
      <c r="S3828" s="10">
        <f t="shared" si="238"/>
        <v>42101.423541666663</v>
      </c>
      <c r="T3828" s="10">
        <f t="shared" si="239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8320</v>
      </c>
      <c r="R3829" t="s">
        <v>8321</v>
      </c>
      <c r="S3829" s="10">
        <f t="shared" si="238"/>
        <v>42034.928252314814</v>
      </c>
      <c r="T3829" s="10">
        <f t="shared" si="239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8320</v>
      </c>
      <c r="R3830" t="s">
        <v>8321</v>
      </c>
      <c r="S3830" s="10">
        <f t="shared" si="238"/>
        <v>41944.527627314819</v>
      </c>
      <c r="T3830" s="10">
        <f t="shared" si="239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8320</v>
      </c>
      <c r="R3831" t="s">
        <v>8321</v>
      </c>
      <c r="S3831" s="10">
        <f t="shared" si="238"/>
        <v>42593.865405092598</v>
      </c>
      <c r="T3831" s="10">
        <f t="shared" si="239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8320</v>
      </c>
      <c r="R3832" t="s">
        <v>8321</v>
      </c>
      <c r="S3832" s="10">
        <f t="shared" si="238"/>
        <v>42503.740868055553</v>
      </c>
      <c r="T3832" s="10">
        <f t="shared" si="239"/>
        <v>42517.740868055553</v>
      </c>
    </row>
    <row r="3833" spans="1:20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8320</v>
      </c>
      <c r="R3833" t="s">
        <v>8321</v>
      </c>
      <c r="S3833" s="10">
        <f t="shared" si="238"/>
        <v>41927.848900462966</v>
      </c>
      <c r="T3833" s="10">
        <f t="shared" si="239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8320</v>
      </c>
      <c r="R3834" t="s">
        <v>8321</v>
      </c>
      <c r="S3834" s="10">
        <f t="shared" si="238"/>
        <v>42375.114988425921</v>
      </c>
      <c r="T3834" s="10">
        <f t="shared" si="239"/>
        <v>42420.114988425921</v>
      </c>
    </row>
    <row r="3835" spans="1:20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8320</v>
      </c>
      <c r="R3835" t="s">
        <v>8321</v>
      </c>
      <c r="S3835" s="10">
        <f t="shared" si="238"/>
        <v>41963.872361111105</v>
      </c>
      <c r="T3835" s="10">
        <f t="shared" si="239"/>
        <v>41974.797916666663</v>
      </c>
    </row>
    <row r="3836" spans="1:20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8320</v>
      </c>
      <c r="R3836" t="s">
        <v>8321</v>
      </c>
      <c r="S3836" s="10">
        <f t="shared" si="238"/>
        <v>42143.445219907408</v>
      </c>
      <c r="T3836" s="10">
        <f t="shared" si="239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8320</v>
      </c>
      <c r="R3837" t="s">
        <v>8321</v>
      </c>
      <c r="S3837" s="10">
        <f t="shared" si="238"/>
        <v>42460.94222222222</v>
      </c>
      <c r="T3837" s="10">
        <f t="shared" si="239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8320</v>
      </c>
      <c r="R3838" t="s">
        <v>8321</v>
      </c>
      <c r="S3838" s="10">
        <f t="shared" si="238"/>
        <v>42553.926527777774</v>
      </c>
      <c r="T3838" s="10">
        <f t="shared" si="239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8320</v>
      </c>
      <c r="R3839" t="s">
        <v>8321</v>
      </c>
      <c r="S3839" s="10">
        <f t="shared" si="238"/>
        <v>42152.765717592592</v>
      </c>
      <c r="T3839" s="10">
        <f t="shared" si="239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8320</v>
      </c>
      <c r="R3840" t="s">
        <v>8321</v>
      </c>
      <c r="S3840" s="10">
        <f t="shared" si="238"/>
        <v>42116.710752314815</v>
      </c>
      <c r="T3840" s="10">
        <f t="shared" si="239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8320</v>
      </c>
      <c r="R3841" t="s">
        <v>8321</v>
      </c>
      <c r="S3841" s="10">
        <f t="shared" si="238"/>
        <v>42155.142638888887</v>
      </c>
      <c r="T3841" s="10">
        <f t="shared" si="239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8320</v>
      </c>
      <c r="R3842" t="s">
        <v>8321</v>
      </c>
      <c r="S3842" s="10">
        <f t="shared" si="238"/>
        <v>42432.701724537037</v>
      </c>
      <c r="T3842" s="10">
        <f t="shared" si="239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((E3843/D3843)*100)</f>
        <v>8.7200000000000006</v>
      </c>
      <c r="P3843" s="6">
        <f t="shared" ref="P3843:P3906" si="241">E3843/L3843</f>
        <v>25.647058823529413</v>
      </c>
      <c r="Q3843" t="s">
        <v>8320</v>
      </c>
      <c r="R3843" t="s">
        <v>8321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8320</v>
      </c>
      <c r="R3844" t="s">
        <v>8321</v>
      </c>
      <c r="S3844" s="10">
        <f t="shared" si="242"/>
        <v>41740.493657407409</v>
      </c>
      <c r="T3844" s="10">
        <f t="shared" si="243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8320</v>
      </c>
      <c r="R3845" t="s">
        <v>8321</v>
      </c>
      <c r="S3845" s="10">
        <f t="shared" si="242"/>
        <v>41766.072500000002</v>
      </c>
      <c r="T3845" s="10">
        <f t="shared" si="243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8320</v>
      </c>
      <c r="R3846" t="s">
        <v>8321</v>
      </c>
      <c r="S3846" s="10">
        <f t="shared" si="242"/>
        <v>41766.617291666669</v>
      </c>
      <c r="T3846" s="10">
        <f t="shared" si="243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8320</v>
      </c>
      <c r="R3847" t="s">
        <v>8321</v>
      </c>
      <c r="S3847" s="10">
        <f t="shared" si="242"/>
        <v>42248.627013888887</v>
      </c>
      <c r="T3847" s="10">
        <f t="shared" si="243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8320</v>
      </c>
      <c r="R3848" t="s">
        <v>8321</v>
      </c>
      <c r="S3848" s="10">
        <f t="shared" si="242"/>
        <v>41885.221550925926</v>
      </c>
      <c r="T3848" s="10">
        <f t="shared" si="243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8320</v>
      </c>
      <c r="R3849" t="s">
        <v>8321</v>
      </c>
      <c r="S3849" s="10">
        <f t="shared" si="242"/>
        <v>42159.224432870367</v>
      </c>
      <c r="T3849" s="10">
        <f t="shared" si="243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8320</v>
      </c>
      <c r="R3850" t="s">
        <v>8321</v>
      </c>
      <c r="S3850" s="10">
        <f t="shared" si="242"/>
        <v>42265.817002314812</v>
      </c>
      <c r="T3850" s="10">
        <f t="shared" si="243"/>
        <v>42295.817002314812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8320</v>
      </c>
      <c r="R3851" t="s">
        <v>8321</v>
      </c>
      <c r="S3851" s="10">
        <f t="shared" si="242"/>
        <v>42136.767175925925</v>
      </c>
      <c r="T3851" s="10">
        <f t="shared" si="243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8320</v>
      </c>
      <c r="R3852" t="s">
        <v>8321</v>
      </c>
      <c r="S3852" s="10">
        <f t="shared" si="242"/>
        <v>41975.124340277776</v>
      </c>
      <c r="T3852" s="10">
        <f t="shared" si="243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8320</v>
      </c>
      <c r="R3853" t="s">
        <v>8321</v>
      </c>
      <c r="S3853" s="10">
        <f t="shared" si="242"/>
        <v>42172.439571759256</v>
      </c>
      <c r="T3853" s="10">
        <f t="shared" si="243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8320</v>
      </c>
      <c r="R3854" t="s">
        <v>8321</v>
      </c>
      <c r="S3854" s="10">
        <f t="shared" si="242"/>
        <v>42065.190694444449</v>
      </c>
      <c r="T3854" s="10">
        <f t="shared" si="243"/>
        <v>42090.149027777778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8320</v>
      </c>
      <c r="R3855" t="s">
        <v>8321</v>
      </c>
      <c r="S3855" s="10">
        <f t="shared" si="242"/>
        <v>41848.84002314815</v>
      </c>
      <c r="T3855" s="10">
        <f t="shared" si="243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8320</v>
      </c>
      <c r="R3856" t="s">
        <v>8321</v>
      </c>
      <c r="S3856" s="10">
        <f t="shared" si="242"/>
        <v>42103.884930555556</v>
      </c>
      <c r="T3856" s="10">
        <f t="shared" si="243"/>
        <v>42133.884930555556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8320</v>
      </c>
      <c r="R3857" t="s">
        <v>8321</v>
      </c>
      <c r="S3857" s="10">
        <f t="shared" si="242"/>
        <v>42059.970729166671</v>
      </c>
      <c r="T3857" s="10">
        <f t="shared" si="243"/>
        <v>42089.929062499999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8320</v>
      </c>
      <c r="R3858" t="s">
        <v>8321</v>
      </c>
      <c r="S3858" s="10">
        <f t="shared" si="242"/>
        <v>42041.743090277778</v>
      </c>
      <c r="T3858" s="10">
        <f t="shared" si="243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8320</v>
      </c>
      <c r="R3859" t="s">
        <v>8321</v>
      </c>
      <c r="S3859" s="10">
        <f t="shared" si="242"/>
        <v>41829.73715277778</v>
      </c>
      <c r="T3859" s="10">
        <f t="shared" si="243"/>
        <v>41852.716666666667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8320</v>
      </c>
      <c r="R3860" t="s">
        <v>8321</v>
      </c>
      <c r="S3860" s="10">
        <f t="shared" si="242"/>
        <v>42128.431064814817</v>
      </c>
      <c r="T3860" s="10">
        <f t="shared" si="243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8320</v>
      </c>
      <c r="R3861" t="s">
        <v>8321</v>
      </c>
      <c r="S3861" s="10">
        <f t="shared" si="242"/>
        <v>41789.893599537041</v>
      </c>
      <c r="T3861" s="10">
        <f t="shared" si="243"/>
        <v>41815.875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8320</v>
      </c>
      <c r="R3862" t="s">
        <v>8321</v>
      </c>
      <c r="S3862" s="10">
        <f t="shared" si="242"/>
        <v>41833.660995370366</v>
      </c>
      <c r="T3862" s="10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8320</v>
      </c>
      <c r="R3863" t="s">
        <v>8321</v>
      </c>
      <c r="S3863" s="10">
        <f t="shared" si="242"/>
        <v>41914.590011574073</v>
      </c>
      <c r="T3863" s="10">
        <f t="shared" si="243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8320</v>
      </c>
      <c r="R3864" t="s">
        <v>8321</v>
      </c>
      <c r="S3864" s="10">
        <f t="shared" si="242"/>
        <v>42611.261064814811</v>
      </c>
      <c r="T3864" s="10">
        <f t="shared" si="243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8320</v>
      </c>
      <c r="R3865" t="s">
        <v>8321</v>
      </c>
      <c r="S3865" s="10">
        <f t="shared" si="242"/>
        <v>42253.633159722223</v>
      </c>
      <c r="T3865" s="10">
        <f t="shared" si="243"/>
        <v>42313.674826388888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8320</v>
      </c>
      <c r="R3866" t="s">
        <v>8321</v>
      </c>
      <c r="S3866" s="10">
        <f t="shared" si="242"/>
        <v>42295.891828703709</v>
      </c>
      <c r="T3866" s="10">
        <f t="shared" si="243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8320</v>
      </c>
      <c r="R3867" t="s">
        <v>8321</v>
      </c>
      <c r="S3867" s="10">
        <f t="shared" si="242"/>
        <v>41841.651597222226</v>
      </c>
      <c r="T3867" s="10">
        <f t="shared" si="243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8320</v>
      </c>
      <c r="R3868" t="s">
        <v>8321</v>
      </c>
      <c r="S3868" s="10">
        <f t="shared" si="242"/>
        <v>42402.947002314817</v>
      </c>
      <c r="T3868" s="10">
        <f t="shared" si="243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8320</v>
      </c>
      <c r="R3869" t="s">
        <v>8321</v>
      </c>
      <c r="S3869" s="10">
        <f t="shared" si="242"/>
        <v>42509.814108796301</v>
      </c>
      <c r="T3869" s="10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8320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8320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8320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8320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8320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8320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8320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8320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8320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8320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8320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8320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8320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8320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8320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8320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8320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8320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8320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8320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8320</v>
      </c>
      <c r="R3890" t="s">
        <v>8321</v>
      </c>
      <c r="S3890" s="10">
        <f t="shared" si="242"/>
        <v>42762.545810185184</v>
      </c>
      <c r="T3890" s="10">
        <f t="shared" si="243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8320</v>
      </c>
      <c r="R3891" t="s">
        <v>8321</v>
      </c>
      <c r="S3891" s="10">
        <f t="shared" si="242"/>
        <v>41977.004976851851</v>
      </c>
      <c r="T3891" s="10">
        <f t="shared" si="243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8320</v>
      </c>
      <c r="R3892" t="s">
        <v>8321</v>
      </c>
      <c r="S3892" s="10">
        <f t="shared" si="242"/>
        <v>42171.758611111116</v>
      </c>
      <c r="T3892" s="10">
        <f t="shared" si="243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8320</v>
      </c>
      <c r="R3893" t="s">
        <v>8321</v>
      </c>
      <c r="S3893" s="10">
        <f t="shared" si="242"/>
        <v>42056.1324537037</v>
      </c>
      <c r="T3893" s="10">
        <f t="shared" si="243"/>
        <v>42086.207638888889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8320</v>
      </c>
      <c r="R3894" t="s">
        <v>8321</v>
      </c>
      <c r="S3894" s="10">
        <f t="shared" si="242"/>
        <v>41867.652280092596</v>
      </c>
      <c r="T3894" s="10">
        <f t="shared" si="243"/>
        <v>41875.291666666664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8320</v>
      </c>
      <c r="R3895" t="s">
        <v>8321</v>
      </c>
      <c r="S3895" s="10">
        <f t="shared" si="242"/>
        <v>41779.657870370371</v>
      </c>
      <c r="T3895" s="10">
        <f t="shared" si="243"/>
        <v>41821.25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8320</v>
      </c>
      <c r="R3896" t="s">
        <v>8321</v>
      </c>
      <c r="S3896" s="10">
        <f t="shared" si="242"/>
        <v>42679.958472222221</v>
      </c>
      <c r="T3896" s="10">
        <f t="shared" si="243"/>
        <v>42710.207638888889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8320</v>
      </c>
      <c r="R3897" t="s">
        <v>8321</v>
      </c>
      <c r="S3897" s="10">
        <f t="shared" si="242"/>
        <v>42032.250208333338</v>
      </c>
      <c r="T3897" s="10">
        <f t="shared" si="243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8320</v>
      </c>
      <c r="R3898" t="s">
        <v>8321</v>
      </c>
      <c r="S3898" s="10">
        <f t="shared" si="242"/>
        <v>41793.191875000004</v>
      </c>
      <c r="T3898" s="10">
        <f t="shared" si="243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8320</v>
      </c>
      <c r="R3899" t="s">
        <v>8321</v>
      </c>
      <c r="S3899" s="10">
        <f t="shared" si="242"/>
        <v>41982.87364583333</v>
      </c>
      <c r="T3899" s="10">
        <f t="shared" si="243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8320</v>
      </c>
      <c r="R3900" t="s">
        <v>8321</v>
      </c>
      <c r="S3900" s="10">
        <f t="shared" si="242"/>
        <v>42193.482291666667</v>
      </c>
      <c r="T3900" s="10">
        <f t="shared" si="243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8320</v>
      </c>
      <c r="R3901" t="s">
        <v>8321</v>
      </c>
      <c r="S3901" s="10">
        <f t="shared" si="242"/>
        <v>41843.775011574071</v>
      </c>
      <c r="T3901" s="10">
        <f t="shared" si="243"/>
        <v>41863.775011574071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8320</v>
      </c>
      <c r="R3902" t="s">
        <v>8321</v>
      </c>
      <c r="S3902" s="10">
        <f t="shared" si="242"/>
        <v>42136.092488425929</v>
      </c>
      <c r="T3902" s="10">
        <f t="shared" si="243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8320</v>
      </c>
      <c r="R3903" t="s">
        <v>8321</v>
      </c>
      <c r="S3903" s="10">
        <f t="shared" si="242"/>
        <v>42317.826377314821</v>
      </c>
      <c r="T3903" s="10">
        <f t="shared" si="243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8320</v>
      </c>
      <c r="R3904" t="s">
        <v>8321</v>
      </c>
      <c r="S3904" s="10">
        <f t="shared" si="242"/>
        <v>42663.468078703707</v>
      </c>
      <c r="T3904" s="10">
        <f t="shared" si="243"/>
        <v>42688.509745370371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8320</v>
      </c>
      <c r="R3905" t="s">
        <v>8321</v>
      </c>
      <c r="S3905" s="10">
        <f t="shared" si="242"/>
        <v>42186.01116898148</v>
      </c>
      <c r="T3905" s="10">
        <f t="shared" si="243"/>
        <v>42230.818055555559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8320</v>
      </c>
      <c r="R3906" t="s">
        <v>8321</v>
      </c>
      <c r="S3906" s="10">
        <f t="shared" si="242"/>
        <v>42095.229166666672</v>
      </c>
      <c r="T3906" s="10">
        <f t="shared" si="243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((E3907/D3907)*100)</f>
        <v>11.533333333333333</v>
      </c>
      <c r="P3907" s="6">
        <f t="shared" ref="P3907:P3970" si="245">E3907/L3907</f>
        <v>24.714285714285715</v>
      </c>
      <c r="Q3907" t="s">
        <v>8320</v>
      </c>
      <c r="R3907" t="s">
        <v>8321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8320</v>
      </c>
      <c r="R3908" t="s">
        <v>8321</v>
      </c>
      <c r="S3908" s="10">
        <f t="shared" si="246"/>
        <v>42143.917743055557</v>
      </c>
      <c r="T3908" s="10">
        <f t="shared" si="247"/>
        <v>42181.559027777781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8320</v>
      </c>
      <c r="R3909" t="s">
        <v>8321</v>
      </c>
      <c r="S3909" s="10">
        <f t="shared" si="246"/>
        <v>41906.819513888891</v>
      </c>
      <c r="T3909" s="10">
        <f t="shared" si="247"/>
        <v>41938.838888888888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8320</v>
      </c>
      <c r="R3910" t="s">
        <v>8321</v>
      </c>
      <c r="S3910" s="10">
        <f t="shared" si="246"/>
        <v>41834.135370370372</v>
      </c>
      <c r="T3910" s="10">
        <f t="shared" si="247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8320</v>
      </c>
      <c r="R3911" t="s">
        <v>8321</v>
      </c>
      <c r="S3911" s="10">
        <f t="shared" si="246"/>
        <v>41863.359282407408</v>
      </c>
      <c r="T3911" s="10">
        <f t="shared" si="247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8320</v>
      </c>
      <c r="R3912" t="s">
        <v>8321</v>
      </c>
      <c r="S3912" s="10">
        <f t="shared" si="246"/>
        <v>42224.756909722222</v>
      </c>
      <c r="T3912" s="10">
        <f t="shared" si="247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8320</v>
      </c>
      <c r="R3913" t="s">
        <v>8321</v>
      </c>
      <c r="S3913" s="10">
        <f t="shared" si="246"/>
        <v>41939.8122337963</v>
      </c>
      <c r="T3913" s="10">
        <f t="shared" si="247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8320</v>
      </c>
      <c r="R3914" t="s">
        <v>8321</v>
      </c>
      <c r="S3914" s="10">
        <f t="shared" si="246"/>
        <v>42059.270023148143</v>
      </c>
      <c r="T3914" s="10">
        <f t="shared" si="247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8320</v>
      </c>
      <c r="R3915" t="s">
        <v>8321</v>
      </c>
      <c r="S3915" s="10">
        <f t="shared" si="246"/>
        <v>42308.211215277777</v>
      </c>
      <c r="T3915" s="10">
        <f t="shared" si="247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8320</v>
      </c>
      <c r="R3916" t="s">
        <v>8321</v>
      </c>
      <c r="S3916" s="10">
        <f t="shared" si="246"/>
        <v>42114.818935185183</v>
      </c>
      <c r="T3916" s="10">
        <f t="shared" si="247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8320</v>
      </c>
      <c r="R3917" t="s">
        <v>8321</v>
      </c>
      <c r="S3917" s="10">
        <f t="shared" si="246"/>
        <v>42492.98505787037</v>
      </c>
      <c r="T3917" s="10">
        <f t="shared" si="247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8320</v>
      </c>
      <c r="R3918" t="s">
        <v>8321</v>
      </c>
      <c r="S3918" s="10">
        <f t="shared" si="246"/>
        <v>42494.471666666665</v>
      </c>
      <c r="T3918" s="10">
        <f t="shared" si="247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8320</v>
      </c>
      <c r="R3919" t="s">
        <v>8321</v>
      </c>
      <c r="S3919" s="10">
        <f t="shared" si="246"/>
        <v>41863.527326388888</v>
      </c>
      <c r="T3919" s="10">
        <f t="shared" si="247"/>
        <v>41893.527326388888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8320</v>
      </c>
      <c r="R3920" t="s">
        <v>8321</v>
      </c>
      <c r="S3920" s="10">
        <f t="shared" si="246"/>
        <v>41843.664618055554</v>
      </c>
      <c r="T3920" s="10">
        <f t="shared" si="247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8320</v>
      </c>
      <c r="R3921" t="s">
        <v>8321</v>
      </c>
      <c r="S3921" s="10">
        <f t="shared" si="246"/>
        <v>42358.684872685189</v>
      </c>
      <c r="T3921" s="10">
        <f t="shared" si="247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8320</v>
      </c>
      <c r="R3922" t="s">
        <v>8321</v>
      </c>
      <c r="S3922" s="10">
        <f t="shared" si="246"/>
        <v>42657.38726851852</v>
      </c>
      <c r="T3922" s="10">
        <f t="shared" si="247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8320</v>
      </c>
      <c r="R3923" t="s">
        <v>8321</v>
      </c>
      <c r="S3923" s="10">
        <f t="shared" si="246"/>
        <v>41926.542303240742</v>
      </c>
      <c r="T3923" s="10">
        <f t="shared" si="247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8320</v>
      </c>
      <c r="R3924" t="s">
        <v>8321</v>
      </c>
      <c r="S3924" s="10">
        <f t="shared" si="246"/>
        <v>42020.768634259264</v>
      </c>
      <c r="T3924" s="10">
        <f t="shared" si="247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8320</v>
      </c>
      <c r="R3925" t="s">
        <v>8321</v>
      </c>
      <c r="S3925" s="10">
        <f t="shared" si="246"/>
        <v>42075.979988425926</v>
      </c>
      <c r="T3925" s="10">
        <f t="shared" si="247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8320</v>
      </c>
      <c r="R3926" t="s">
        <v>8321</v>
      </c>
      <c r="S3926" s="10">
        <f t="shared" si="246"/>
        <v>41786.959745370368</v>
      </c>
      <c r="T3926" s="10">
        <f t="shared" si="247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8320</v>
      </c>
      <c r="R3927" t="s">
        <v>8321</v>
      </c>
      <c r="S3927" s="10">
        <f t="shared" si="246"/>
        <v>41820.870821759258</v>
      </c>
      <c r="T3927" s="10">
        <f t="shared" si="247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8320</v>
      </c>
      <c r="R3928" t="s">
        <v>8321</v>
      </c>
      <c r="S3928" s="10">
        <f t="shared" si="246"/>
        <v>41970.085046296299</v>
      </c>
      <c r="T3928" s="10">
        <f t="shared" si="247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8320</v>
      </c>
      <c r="R3929" t="s">
        <v>8321</v>
      </c>
      <c r="S3929" s="10">
        <f t="shared" si="246"/>
        <v>41830.267407407409</v>
      </c>
      <c r="T3929" s="10">
        <f t="shared" si="247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8320</v>
      </c>
      <c r="R3930" t="s">
        <v>8321</v>
      </c>
      <c r="S3930" s="10">
        <f t="shared" si="246"/>
        <v>42265.683182870373</v>
      </c>
      <c r="T3930" s="10">
        <f t="shared" si="247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8320</v>
      </c>
      <c r="R3931" t="s">
        <v>8321</v>
      </c>
      <c r="S3931" s="10">
        <f t="shared" si="246"/>
        <v>42601.827141203699</v>
      </c>
      <c r="T3931" s="10">
        <f t="shared" si="247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8320</v>
      </c>
      <c r="R3932" t="s">
        <v>8321</v>
      </c>
      <c r="S3932" s="10">
        <f t="shared" si="246"/>
        <v>42433.338749999995</v>
      </c>
      <c r="T3932" s="10">
        <f t="shared" si="247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8320</v>
      </c>
      <c r="R3933" t="s">
        <v>8321</v>
      </c>
      <c r="S3933" s="10">
        <f t="shared" si="246"/>
        <v>42228.151701388888</v>
      </c>
      <c r="T3933" s="10">
        <f t="shared" si="247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8320</v>
      </c>
      <c r="R3934" t="s">
        <v>8321</v>
      </c>
      <c r="S3934" s="10">
        <f t="shared" si="246"/>
        <v>42415.168564814812</v>
      </c>
      <c r="T3934" s="10">
        <f t="shared" si="247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8320</v>
      </c>
      <c r="R3935" t="s">
        <v>8321</v>
      </c>
      <c r="S3935" s="10">
        <f t="shared" si="246"/>
        <v>42538.968310185184</v>
      </c>
      <c r="T3935" s="10">
        <f t="shared" si="247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8320</v>
      </c>
      <c r="R3936" t="s">
        <v>8321</v>
      </c>
      <c r="S3936" s="10">
        <f t="shared" si="246"/>
        <v>42233.671747685185</v>
      </c>
      <c r="T3936" s="10">
        <f t="shared" si="247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8320</v>
      </c>
      <c r="R3937" t="s">
        <v>8321</v>
      </c>
      <c r="S3937" s="10">
        <f t="shared" si="246"/>
        <v>42221.656782407401</v>
      </c>
      <c r="T3937" s="10">
        <f t="shared" si="247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8320</v>
      </c>
      <c r="R3938" t="s">
        <v>8321</v>
      </c>
      <c r="S3938" s="10">
        <f t="shared" si="246"/>
        <v>42675.262962962966</v>
      </c>
      <c r="T3938" s="10">
        <f t="shared" si="247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8320</v>
      </c>
      <c r="R3939" t="s">
        <v>8321</v>
      </c>
      <c r="S3939" s="10">
        <f t="shared" si="246"/>
        <v>42534.631481481483</v>
      </c>
      <c r="T3939" s="10">
        <f t="shared" si="247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8320</v>
      </c>
      <c r="R3940" t="s">
        <v>8321</v>
      </c>
      <c r="S3940" s="10">
        <f t="shared" si="246"/>
        <v>42151.905717592599</v>
      </c>
      <c r="T3940" s="10">
        <f t="shared" si="247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8320</v>
      </c>
      <c r="R3941" t="s">
        <v>8321</v>
      </c>
      <c r="S3941" s="10">
        <f t="shared" si="246"/>
        <v>41915.400219907409</v>
      </c>
      <c r="T3941" s="10">
        <f t="shared" si="247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8320</v>
      </c>
      <c r="R3942" t="s">
        <v>8321</v>
      </c>
      <c r="S3942" s="10">
        <f t="shared" si="246"/>
        <v>41961.492488425924</v>
      </c>
      <c r="T3942" s="10">
        <f t="shared" si="247"/>
        <v>42006.492488425924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8320</v>
      </c>
      <c r="R3943" t="s">
        <v>8321</v>
      </c>
      <c r="S3943" s="10">
        <f t="shared" si="246"/>
        <v>41940.587233796294</v>
      </c>
      <c r="T3943" s="10">
        <f t="shared" si="247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8320</v>
      </c>
      <c r="R3944" t="s">
        <v>8321</v>
      </c>
      <c r="S3944" s="10">
        <f t="shared" si="246"/>
        <v>42111.904097222221</v>
      </c>
      <c r="T3944" s="10">
        <f t="shared" si="247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8320</v>
      </c>
      <c r="R3945" t="s">
        <v>8321</v>
      </c>
      <c r="S3945" s="10">
        <f t="shared" si="246"/>
        <v>42279.778564814813</v>
      </c>
      <c r="T3945" s="10">
        <f t="shared" si="247"/>
        <v>42310.701388888891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8320</v>
      </c>
      <c r="R3946" t="s">
        <v>8321</v>
      </c>
      <c r="S3946" s="10">
        <f t="shared" si="246"/>
        <v>42213.662905092591</v>
      </c>
      <c r="T3946" s="10">
        <f t="shared" si="247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8320</v>
      </c>
      <c r="R3947" t="s">
        <v>8321</v>
      </c>
      <c r="S3947" s="10">
        <f t="shared" si="246"/>
        <v>42109.801712962959</v>
      </c>
      <c r="T3947" s="10">
        <f t="shared" si="247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8320</v>
      </c>
      <c r="R3948" t="s">
        <v>8321</v>
      </c>
      <c r="S3948" s="10">
        <f t="shared" si="246"/>
        <v>42031.833587962959</v>
      </c>
      <c r="T3948" s="10">
        <f t="shared" si="247"/>
        <v>42063.333333333328</v>
      </c>
    </row>
    <row r="3949" spans="1:20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8320</v>
      </c>
      <c r="R3949" t="s">
        <v>8321</v>
      </c>
      <c r="S3949" s="10">
        <f t="shared" si="246"/>
        <v>42615.142870370371</v>
      </c>
      <c r="T3949" s="10">
        <f t="shared" si="247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8320</v>
      </c>
      <c r="R3950" t="s">
        <v>8321</v>
      </c>
      <c r="S3950" s="10">
        <f t="shared" si="246"/>
        <v>41829.325497685182</v>
      </c>
      <c r="T3950" s="10">
        <f t="shared" si="247"/>
        <v>41889.325497685182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8320</v>
      </c>
      <c r="R3951" t="s">
        <v>8321</v>
      </c>
      <c r="S3951" s="10">
        <f t="shared" si="246"/>
        <v>42016.120613425926</v>
      </c>
      <c r="T3951" s="10">
        <f t="shared" si="247"/>
        <v>42046.120613425926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8320</v>
      </c>
      <c r="R3952" t="s">
        <v>8321</v>
      </c>
      <c r="S3952" s="10">
        <f t="shared" si="246"/>
        <v>42439.702314814815</v>
      </c>
      <c r="T3952" s="10">
        <f t="shared" si="247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8320</v>
      </c>
      <c r="R3953" t="s">
        <v>8321</v>
      </c>
      <c r="S3953" s="10">
        <f t="shared" si="246"/>
        <v>42433.825717592597</v>
      </c>
      <c r="T3953" s="10">
        <f t="shared" si="247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8320</v>
      </c>
      <c r="R3954" t="s">
        <v>8321</v>
      </c>
      <c r="S3954" s="10">
        <f t="shared" si="246"/>
        <v>42243.790393518517</v>
      </c>
      <c r="T3954" s="10">
        <f t="shared" si="247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8320</v>
      </c>
      <c r="R3955" t="s">
        <v>8321</v>
      </c>
      <c r="S3955" s="10">
        <f t="shared" si="246"/>
        <v>42550.048449074078</v>
      </c>
      <c r="T3955" s="10">
        <f t="shared" si="247"/>
        <v>42580.978472222225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8320</v>
      </c>
      <c r="R3956" t="s">
        <v>8321</v>
      </c>
      <c r="S3956" s="10">
        <f t="shared" si="246"/>
        <v>41774.651203703703</v>
      </c>
      <c r="T3956" s="10">
        <f t="shared" si="247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8320</v>
      </c>
      <c r="R3957" t="s">
        <v>8321</v>
      </c>
      <c r="S3957" s="10">
        <f t="shared" si="246"/>
        <v>42306.848854166667</v>
      </c>
      <c r="T3957" s="10">
        <f t="shared" si="247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8320</v>
      </c>
      <c r="R3958" t="s">
        <v>8321</v>
      </c>
      <c r="S3958" s="10">
        <f t="shared" si="246"/>
        <v>42457.932025462964</v>
      </c>
      <c r="T3958" s="10">
        <f t="shared" si="247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8320</v>
      </c>
      <c r="R3959" t="s">
        <v>8321</v>
      </c>
      <c r="S3959" s="10">
        <f t="shared" si="246"/>
        <v>42513.976319444439</v>
      </c>
      <c r="T3959" s="10">
        <f t="shared" si="247"/>
        <v>42559.976319444439</v>
      </c>
    </row>
    <row r="3960" spans="1:20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8320</v>
      </c>
      <c r="R3960" t="s">
        <v>8321</v>
      </c>
      <c r="S3960" s="10">
        <f t="shared" si="246"/>
        <v>41816.950370370374</v>
      </c>
      <c r="T3960" s="10">
        <f t="shared" si="247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8320</v>
      </c>
      <c r="R3961" t="s">
        <v>8321</v>
      </c>
      <c r="S3961" s="10">
        <f t="shared" si="246"/>
        <v>41880.788842592592</v>
      </c>
      <c r="T3961" s="10">
        <f t="shared" si="247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8320</v>
      </c>
      <c r="R3962" t="s">
        <v>8321</v>
      </c>
      <c r="S3962" s="10">
        <f t="shared" si="246"/>
        <v>42342.845555555556</v>
      </c>
      <c r="T3962" s="10">
        <f t="shared" si="247"/>
        <v>42372.845555555556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8320</v>
      </c>
      <c r="R3963" t="s">
        <v>8321</v>
      </c>
      <c r="S3963" s="10">
        <f t="shared" si="246"/>
        <v>41745.891319444447</v>
      </c>
      <c r="T3963" s="10">
        <f t="shared" si="247"/>
        <v>41767.891319444447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8320</v>
      </c>
      <c r="R3964" t="s">
        <v>8321</v>
      </c>
      <c r="S3964" s="10">
        <f t="shared" si="246"/>
        <v>42311.621458333335</v>
      </c>
      <c r="T3964" s="10">
        <f t="shared" si="247"/>
        <v>42336.621458333335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8320</v>
      </c>
      <c r="R3965" t="s">
        <v>8321</v>
      </c>
      <c r="S3965" s="10">
        <f t="shared" si="246"/>
        <v>42296.154131944444</v>
      </c>
      <c r="T3965" s="10">
        <f t="shared" si="247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8320</v>
      </c>
      <c r="R3966" t="s">
        <v>8321</v>
      </c>
      <c r="S3966" s="10">
        <f t="shared" si="246"/>
        <v>42053.722060185188</v>
      </c>
      <c r="T3966" s="10">
        <f t="shared" si="247"/>
        <v>42113.680393518516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8320</v>
      </c>
      <c r="R3967" t="s">
        <v>8321</v>
      </c>
      <c r="S3967" s="10">
        <f t="shared" si="246"/>
        <v>42414.235879629632</v>
      </c>
      <c r="T3967" s="10">
        <f t="shared" si="247"/>
        <v>42474.194212962961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8320</v>
      </c>
      <c r="R3968" t="s">
        <v>8321</v>
      </c>
      <c r="S3968" s="10">
        <f t="shared" si="246"/>
        <v>41801.711550925924</v>
      </c>
      <c r="T3968" s="10">
        <f t="shared" si="247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8320</v>
      </c>
      <c r="R3969" t="s">
        <v>8321</v>
      </c>
      <c r="S3969" s="10">
        <f t="shared" si="246"/>
        <v>42770.290590277778</v>
      </c>
      <c r="T3969" s="10">
        <f t="shared" si="247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8320</v>
      </c>
      <c r="R3970" t="s">
        <v>8321</v>
      </c>
      <c r="S3970" s="10">
        <f t="shared" si="246"/>
        <v>42452.815659722226</v>
      </c>
      <c r="T3970" s="10">
        <f t="shared" si="247"/>
        <v>42512.815659722226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((E3971/D3971)*100)</f>
        <v>7.4690265486725664</v>
      </c>
      <c r="P3971" s="6">
        <f t="shared" ref="P3971:P4034" si="249">E3971/L3971</f>
        <v>35.166666666666664</v>
      </c>
      <c r="Q3971" t="s">
        <v>8320</v>
      </c>
      <c r="R3971" t="s">
        <v>8321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8320</v>
      </c>
      <c r="R3972" t="s">
        <v>8321</v>
      </c>
      <c r="S3972" s="10">
        <f t="shared" si="250"/>
        <v>42447.863553240735</v>
      </c>
      <c r="T3972" s="10">
        <f t="shared" si="251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8320</v>
      </c>
      <c r="R3973" t="s">
        <v>8321</v>
      </c>
      <c r="S3973" s="10">
        <f t="shared" si="250"/>
        <v>41811.536180555559</v>
      </c>
      <c r="T3973" s="10">
        <f t="shared" si="251"/>
        <v>41841.536180555559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8320</v>
      </c>
      <c r="R3974" t="s">
        <v>8321</v>
      </c>
      <c r="S3974" s="10">
        <f t="shared" si="250"/>
        <v>41981.067523148144</v>
      </c>
      <c r="T3974" s="10">
        <f t="shared" si="251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8320</v>
      </c>
      <c r="R3975" t="s">
        <v>8321</v>
      </c>
      <c r="S3975" s="10">
        <f t="shared" si="250"/>
        <v>42469.68414351852</v>
      </c>
      <c r="T3975" s="10">
        <f t="shared" si="251"/>
        <v>42499.166666666672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8320</v>
      </c>
      <c r="R3976" t="s">
        <v>8321</v>
      </c>
      <c r="S3976" s="10">
        <f t="shared" si="250"/>
        <v>42493.546851851846</v>
      </c>
      <c r="T3976" s="10">
        <f t="shared" si="251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8320</v>
      </c>
      <c r="R3977" t="s">
        <v>8321</v>
      </c>
      <c r="S3977" s="10">
        <f t="shared" si="250"/>
        <v>42534.866875</v>
      </c>
      <c r="T3977" s="10">
        <f t="shared" si="251"/>
        <v>42564.866875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8320</v>
      </c>
      <c r="R3978" t="s">
        <v>8321</v>
      </c>
      <c r="S3978" s="10">
        <f t="shared" si="250"/>
        <v>41830.858344907407</v>
      </c>
      <c r="T3978" s="10">
        <f t="shared" si="251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8320</v>
      </c>
      <c r="R3979" t="s">
        <v>8321</v>
      </c>
      <c r="S3979" s="10">
        <f t="shared" si="250"/>
        <v>42543.788564814815</v>
      </c>
      <c r="T3979" s="10">
        <f t="shared" si="251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8320</v>
      </c>
      <c r="R3980" t="s">
        <v>8321</v>
      </c>
      <c r="S3980" s="10">
        <f t="shared" si="250"/>
        <v>41975.642974537041</v>
      </c>
      <c r="T3980" s="10">
        <f t="shared" si="251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8320</v>
      </c>
      <c r="R3981" t="s">
        <v>8321</v>
      </c>
      <c r="S3981" s="10">
        <f t="shared" si="250"/>
        <v>42069.903437500005</v>
      </c>
      <c r="T3981" s="10">
        <f t="shared" si="251"/>
        <v>42092.833333333328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8320</v>
      </c>
      <c r="R3982" t="s">
        <v>8321</v>
      </c>
      <c r="S3982" s="10">
        <f t="shared" si="250"/>
        <v>41795.598923611113</v>
      </c>
      <c r="T3982" s="10">
        <f t="shared" si="251"/>
        <v>41825.598923611113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8320</v>
      </c>
      <c r="R3983" t="s">
        <v>8321</v>
      </c>
      <c r="S3983" s="10">
        <f t="shared" si="250"/>
        <v>42508.179965277777</v>
      </c>
      <c r="T3983" s="10">
        <f t="shared" si="251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8320</v>
      </c>
      <c r="R3984" t="s">
        <v>8321</v>
      </c>
      <c r="S3984" s="10">
        <f t="shared" si="250"/>
        <v>42132.809953703705</v>
      </c>
      <c r="T3984" s="10">
        <f t="shared" si="251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8320</v>
      </c>
      <c r="R3985" t="s">
        <v>8321</v>
      </c>
      <c r="S3985" s="10">
        <f t="shared" si="250"/>
        <v>41747.86986111111</v>
      </c>
      <c r="T3985" s="10">
        <f t="shared" si="251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8320</v>
      </c>
      <c r="R3986" t="s">
        <v>8321</v>
      </c>
      <c r="S3986" s="10">
        <f t="shared" si="250"/>
        <v>41920.963472222218</v>
      </c>
      <c r="T3986" s="10">
        <f t="shared" si="251"/>
        <v>41951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8320</v>
      </c>
      <c r="R3987" t="s">
        <v>8321</v>
      </c>
      <c r="S3987" s="10">
        <f t="shared" si="250"/>
        <v>42399.707407407404</v>
      </c>
      <c r="T3987" s="10">
        <f t="shared" si="251"/>
        <v>42420.878472222219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8320</v>
      </c>
      <c r="R3988" t="s">
        <v>8321</v>
      </c>
      <c r="S3988" s="10">
        <f t="shared" si="250"/>
        <v>42467.548541666663</v>
      </c>
      <c r="T3988" s="10">
        <f t="shared" si="251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8320</v>
      </c>
      <c r="R3989" t="s">
        <v>8321</v>
      </c>
      <c r="S3989" s="10">
        <f t="shared" si="250"/>
        <v>41765.92465277778</v>
      </c>
      <c r="T3989" s="10">
        <f t="shared" si="251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8320</v>
      </c>
      <c r="R3990" t="s">
        <v>8321</v>
      </c>
      <c r="S3990" s="10">
        <f t="shared" si="250"/>
        <v>42230.08116898148</v>
      </c>
      <c r="T3990" s="10">
        <f t="shared" si="251"/>
        <v>42245.08116898148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8320</v>
      </c>
      <c r="R3991" t="s">
        <v>8321</v>
      </c>
      <c r="S3991" s="10">
        <f t="shared" si="250"/>
        <v>42286.749780092592</v>
      </c>
      <c r="T3991" s="10">
        <f t="shared" si="251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8320</v>
      </c>
      <c r="R3992" t="s">
        <v>8321</v>
      </c>
      <c r="S3992" s="10">
        <f t="shared" si="250"/>
        <v>42401.672372685185</v>
      </c>
      <c r="T3992" s="10">
        <f t="shared" si="251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8320</v>
      </c>
      <c r="R3993" t="s">
        <v>8321</v>
      </c>
      <c r="S3993" s="10">
        <f t="shared" si="250"/>
        <v>42125.644467592589</v>
      </c>
      <c r="T3993" s="10">
        <f t="shared" si="251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8320</v>
      </c>
      <c r="R3994" t="s">
        <v>8321</v>
      </c>
      <c r="S3994" s="10">
        <f t="shared" si="250"/>
        <v>42289.94049768518</v>
      </c>
      <c r="T3994" s="10">
        <f t="shared" si="251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8320</v>
      </c>
      <c r="R3995" t="s">
        <v>8321</v>
      </c>
      <c r="S3995" s="10">
        <f t="shared" si="250"/>
        <v>42107.864722222221</v>
      </c>
      <c r="T3995" s="10">
        <f t="shared" si="251"/>
        <v>42137.864722222221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8320</v>
      </c>
      <c r="R3996" t="s">
        <v>8321</v>
      </c>
      <c r="S3996" s="10">
        <f t="shared" si="250"/>
        <v>41809.389930555553</v>
      </c>
      <c r="T3996" s="10">
        <f t="shared" si="251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8320</v>
      </c>
      <c r="R3997" t="s">
        <v>8321</v>
      </c>
      <c r="S3997" s="10">
        <f t="shared" si="250"/>
        <v>42019.683761574073</v>
      </c>
      <c r="T3997" s="10">
        <f t="shared" si="251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8320</v>
      </c>
      <c r="R3998" t="s">
        <v>8321</v>
      </c>
      <c r="S3998" s="10">
        <f t="shared" si="250"/>
        <v>41950.26694444444</v>
      </c>
      <c r="T3998" s="10">
        <f t="shared" si="251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8320</v>
      </c>
      <c r="R3999" t="s">
        <v>8321</v>
      </c>
      <c r="S3999" s="10">
        <f t="shared" si="250"/>
        <v>42069.391446759255</v>
      </c>
      <c r="T3999" s="10">
        <f t="shared" si="251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8320</v>
      </c>
      <c r="R4000" t="s">
        <v>8321</v>
      </c>
      <c r="S4000" s="10">
        <f t="shared" si="250"/>
        <v>42061.963263888887</v>
      </c>
      <c r="T4000" s="10">
        <f t="shared" si="251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8320</v>
      </c>
      <c r="R4001" t="s">
        <v>8321</v>
      </c>
      <c r="S4001" s="10">
        <f t="shared" si="250"/>
        <v>41842.828680555554</v>
      </c>
      <c r="T4001" s="10">
        <f t="shared" si="251"/>
        <v>41882.827650462961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8320</v>
      </c>
      <c r="R4002" t="s">
        <v>8321</v>
      </c>
      <c r="S4002" s="10">
        <f t="shared" si="250"/>
        <v>42437.64534722222</v>
      </c>
      <c r="T4002" s="10">
        <f t="shared" si="251"/>
        <v>42497.603680555556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8320</v>
      </c>
      <c r="R4003" t="s">
        <v>8321</v>
      </c>
      <c r="S4003" s="10">
        <f t="shared" si="250"/>
        <v>42775.964212962965</v>
      </c>
      <c r="T4003" s="10">
        <f t="shared" si="251"/>
        <v>42795.791666666672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8320</v>
      </c>
      <c r="R4004" t="s">
        <v>8321</v>
      </c>
      <c r="S4004" s="10">
        <f t="shared" si="250"/>
        <v>41879.043530092589</v>
      </c>
      <c r="T4004" s="10">
        <f t="shared" si="251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8320</v>
      </c>
      <c r="R4005" t="s">
        <v>8321</v>
      </c>
      <c r="S4005" s="10">
        <f t="shared" si="250"/>
        <v>42020.587349537032</v>
      </c>
      <c r="T4005" s="10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8320</v>
      </c>
      <c r="R4006" t="s">
        <v>8321</v>
      </c>
      <c r="S4006" s="10">
        <f t="shared" si="250"/>
        <v>41890.16269675926</v>
      </c>
      <c r="T4006" s="10">
        <f t="shared" si="251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8320</v>
      </c>
      <c r="R4007" t="s">
        <v>8321</v>
      </c>
      <c r="S4007" s="10">
        <f t="shared" si="250"/>
        <v>41872.807696759257</v>
      </c>
      <c r="T4007" s="10">
        <f t="shared" si="251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8320</v>
      </c>
      <c r="R4008" t="s">
        <v>8321</v>
      </c>
      <c r="S4008" s="10">
        <f t="shared" si="250"/>
        <v>42391.772997685184</v>
      </c>
      <c r="T4008" s="10">
        <f t="shared" si="251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8320</v>
      </c>
      <c r="R4009" t="s">
        <v>8321</v>
      </c>
      <c r="S4009" s="10">
        <f t="shared" si="250"/>
        <v>41848.772928240738</v>
      </c>
      <c r="T4009" s="10">
        <f t="shared" si="251"/>
        <v>41877.686111111114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8320</v>
      </c>
      <c r="R4010" t="s">
        <v>8321</v>
      </c>
      <c r="S4010" s="10">
        <f t="shared" si="250"/>
        <v>42177.964201388888</v>
      </c>
      <c r="T4010" s="10">
        <f t="shared" si="251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8320</v>
      </c>
      <c r="R4011" t="s">
        <v>8321</v>
      </c>
      <c r="S4011" s="10">
        <f t="shared" si="250"/>
        <v>41851.700925925928</v>
      </c>
      <c r="T4011" s="10">
        <f t="shared" si="251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8320</v>
      </c>
      <c r="R4012" t="s">
        <v>8321</v>
      </c>
      <c r="S4012" s="10">
        <f t="shared" si="250"/>
        <v>41921.770439814813</v>
      </c>
      <c r="T4012" s="10">
        <f t="shared" si="251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8320</v>
      </c>
      <c r="R4013" t="s">
        <v>8321</v>
      </c>
      <c r="S4013" s="10">
        <f t="shared" si="250"/>
        <v>42002.54488425926</v>
      </c>
      <c r="T4013" s="10">
        <f t="shared" si="251"/>
        <v>42032.54488425926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8320</v>
      </c>
      <c r="R4014" t="s">
        <v>8321</v>
      </c>
      <c r="S4014" s="10">
        <f t="shared" si="250"/>
        <v>42096.544548611113</v>
      </c>
      <c r="T4014" s="10">
        <f t="shared" si="251"/>
        <v>42126.544548611113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8320</v>
      </c>
      <c r="R4015" t="s">
        <v>8321</v>
      </c>
      <c r="S4015" s="10">
        <f t="shared" si="250"/>
        <v>42021.301192129627</v>
      </c>
      <c r="T4015" s="10">
        <f t="shared" si="251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8320</v>
      </c>
      <c r="R4016" t="s">
        <v>8321</v>
      </c>
      <c r="S4016" s="10">
        <f t="shared" si="250"/>
        <v>42419.246168981481</v>
      </c>
      <c r="T4016" s="10">
        <f t="shared" si="251"/>
        <v>42434.246168981481</v>
      </c>
    </row>
    <row r="4017" spans="1:20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8320</v>
      </c>
      <c r="R4017" t="s">
        <v>8321</v>
      </c>
      <c r="S4017" s="10">
        <f t="shared" si="250"/>
        <v>42174.780821759254</v>
      </c>
      <c r="T4017" s="10">
        <f t="shared" si="251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8320</v>
      </c>
      <c r="R4018" t="s">
        <v>8321</v>
      </c>
      <c r="S4018" s="10">
        <f t="shared" si="250"/>
        <v>41869.872685185182</v>
      </c>
      <c r="T4018" s="10">
        <f t="shared" si="251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8320</v>
      </c>
      <c r="R4019" t="s">
        <v>8321</v>
      </c>
      <c r="S4019" s="10">
        <f t="shared" si="250"/>
        <v>41856.672152777777</v>
      </c>
      <c r="T4019" s="10">
        <f t="shared" si="251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8320</v>
      </c>
      <c r="R4020" t="s">
        <v>8321</v>
      </c>
      <c r="S4020" s="10">
        <f t="shared" si="250"/>
        <v>42620.91097222222</v>
      </c>
      <c r="T4020" s="10">
        <f t="shared" si="251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8320</v>
      </c>
      <c r="R4021" t="s">
        <v>8321</v>
      </c>
      <c r="S4021" s="10">
        <f t="shared" si="250"/>
        <v>42417.675879629634</v>
      </c>
      <c r="T4021" s="10">
        <f t="shared" si="251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8320</v>
      </c>
      <c r="R4022" t="s">
        <v>8321</v>
      </c>
      <c r="S4022" s="10">
        <f t="shared" si="250"/>
        <v>42057.190960648149</v>
      </c>
      <c r="T4022" s="10">
        <f t="shared" si="251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8320</v>
      </c>
      <c r="R4023" t="s">
        <v>8321</v>
      </c>
      <c r="S4023" s="10">
        <f t="shared" si="250"/>
        <v>41878.911550925928</v>
      </c>
      <c r="T4023" s="10">
        <f t="shared" si="251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8320</v>
      </c>
      <c r="R4024" t="s">
        <v>8321</v>
      </c>
      <c r="S4024" s="10">
        <f t="shared" si="250"/>
        <v>41990.584108796291</v>
      </c>
      <c r="T4024" s="10">
        <f t="shared" si="251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8320</v>
      </c>
      <c r="R4025" t="s">
        <v>8321</v>
      </c>
      <c r="S4025" s="10">
        <f t="shared" si="250"/>
        <v>42408.999571759254</v>
      </c>
      <c r="T4025" s="10">
        <f t="shared" si="251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8320</v>
      </c>
      <c r="R4026" t="s">
        <v>8321</v>
      </c>
      <c r="S4026" s="10">
        <f t="shared" si="250"/>
        <v>42217.670104166667</v>
      </c>
      <c r="T4026" s="10">
        <f t="shared" si="251"/>
        <v>42247.670104166667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8320</v>
      </c>
      <c r="R4027" t="s">
        <v>8321</v>
      </c>
      <c r="S4027" s="10">
        <f t="shared" si="250"/>
        <v>42151.237685185188</v>
      </c>
      <c r="T4027" s="10">
        <f t="shared" si="251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8320</v>
      </c>
      <c r="R4028" t="s">
        <v>8321</v>
      </c>
      <c r="S4028" s="10">
        <f t="shared" si="250"/>
        <v>42282.655543981484</v>
      </c>
      <c r="T4028" s="10">
        <f t="shared" si="251"/>
        <v>42342.697210648148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8320</v>
      </c>
      <c r="R4029" t="s">
        <v>8321</v>
      </c>
      <c r="S4029" s="10">
        <f t="shared" si="250"/>
        <v>42768.97084490741</v>
      </c>
      <c r="T4029" s="10">
        <f t="shared" si="251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8320</v>
      </c>
      <c r="R4030" t="s">
        <v>8321</v>
      </c>
      <c r="S4030" s="10">
        <f t="shared" si="250"/>
        <v>41765.938657407409</v>
      </c>
      <c r="T4030" s="10">
        <f t="shared" si="251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8320</v>
      </c>
      <c r="R4031" t="s">
        <v>8321</v>
      </c>
      <c r="S4031" s="10">
        <f t="shared" si="250"/>
        <v>42322.025115740747</v>
      </c>
      <c r="T4031" s="10">
        <f t="shared" si="251"/>
        <v>42352.025115740747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8320</v>
      </c>
      <c r="R4032" t="s">
        <v>8321</v>
      </c>
      <c r="S4032" s="10">
        <f t="shared" si="250"/>
        <v>42374.655081018514</v>
      </c>
      <c r="T4032" s="10">
        <f t="shared" si="251"/>
        <v>42403.784027777772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8320</v>
      </c>
      <c r="R4033" t="s">
        <v>8321</v>
      </c>
      <c r="S4033" s="10">
        <f t="shared" si="250"/>
        <v>41941.585231481484</v>
      </c>
      <c r="T4033" s="10">
        <f t="shared" si="251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8320</v>
      </c>
      <c r="R4034" t="s">
        <v>8321</v>
      </c>
      <c r="S4034" s="10">
        <f t="shared" si="250"/>
        <v>42293.809212962966</v>
      </c>
      <c r="T4034" s="10">
        <f t="shared" si="251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((E4035/D4035)*100)</f>
        <v>25.698702928870294</v>
      </c>
      <c r="P4035" s="6">
        <f t="shared" ref="P4035:P4098" si="253">E4035/L4035</f>
        <v>65.340319148936175</v>
      </c>
      <c r="Q4035" t="s">
        <v>8320</v>
      </c>
      <c r="R4035" t="s">
        <v>8321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8320</v>
      </c>
      <c r="R4036" t="s">
        <v>8321</v>
      </c>
      <c r="S4036" s="10">
        <f t="shared" si="254"/>
        <v>42067.947337962964</v>
      </c>
      <c r="T4036" s="10">
        <f t="shared" si="255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8320</v>
      </c>
      <c r="R4037" t="s">
        <v>8321</v>
      </c>
      <c r="S4037" s="10">
        <f t="shared" si="254"/>
        <v>41903.882951388885</v>
      </c>
      <c r="T4037" s="10">
        <f t="shared" si="255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8320</v>
      </c>
      <c r="R4038" t="s">
        <v>8321</v>
      </c>
      <c r="S4038" s="10">
        <f t="shared" si="254"/>
        <v>41804.937083333331</v>
      </c>
      <c r="T4038" s="10">
        <f t="shared" si="255"/>
        <v>41821.9375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8320</v>
      </c>
      <c r="R4039" t="s">
        <v>8321</v>
      </c>
      <c r="S4039" s="10">
        <f t="shared" si="254"/>
        <v>42497.070775462969</v>
      </c>
      <c r="T4039" s="10">
        <f t="shared" si="255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8320</v>
      </c>
      <c r="R4040" t="s">
        <v>8321</v>
      </c>
      <c r="S4040" s="10">
        <f t="shared" si="254"/>
        <v>41869.798726851855</v>
      </c>
      <c r="T4040" s="10">
        <f t="shared" si="255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8320</v>
      </c>
      <c r="R4041" t="s">
        <v>8321</v>
      </c>
      <c r="S4041" s="10">
        <f t="shared" si="254"/>
        <v>42305.670914351853</v>
      </c>
      <c r="T4041" s="10">
        <f t="shared" si="255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8320</v>
      </c>
      <c r="R4042" t="s">
        <v>8321</v>
      </c>
      <c r="S4042" s="10">
        <f t="shared" si="254"/>
        <v>42144.231527777782</v>
      </c>
      <c r="T4042" s="10">
        <f t="shared" si="255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8320</v>
      </c>
      <c r="R4043" t="s">
        <v>8321</v>
      </c>
      <c r="S4043" s="10">
        <f t="shared" si="254"/>
        <v>42559.474004629628</v>
      </c>
      <c r="T4043" s="10">
        <f t="shared" si="255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8320</v>
      </c>
      <c r="R4044" t="s">
        <v>8321</v>
      </c>
      <c r="S4044" s="10">
        <f t="shared" si="254"/>
        <v>41995.084074074075</v>
      </c>
      <c r="T4044" s="10">
        <f t="shared" si="255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8320</v>
      </c>
      <c r="R4045" t="s">
        <v>8321</v>
      </c>
      <c r="S4045" s="10">
        <f t="shared" si="254"/>
        <v>41948.957465277781</v>
      </c>
      <c r="T4045" s="10">
        <f t="shared" si="255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8320</v>
      </c>
      <c r="R4046" t="s">
        <v>8321</v>
      </c>
      <c r="S4046" s="10">
        <f t="shared" si="254"/>
        <v>42074.219699074078</v>
      </c>
      <c r="T4046" s="10">
        <f t="shared" si="255"/>
        <v>42104.208333333328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8320</v>
      </c>
      <c r="R4047" t="s">
        <v>8321</v>
      </c>
      <c r="S4047" s="10">
        <f t="shared" si="254"/>
        <v>41842.201261574075</v>
      </c>
      <c r="T4047" s="10">
        <f t="shared" si="255"/>
        <v>41872.201261574075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8320</v>
      </c>
      <c r="R4048" t="s">
        <v>8321</v>
      </c>
      <c r="S4048" s="10">
        <f t="shared" si="254"/>
        <v>41904.650578703702</v>
      </c>
      <c r="T4048" s="10">
        <f t="shared" si="255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8320</v>
      </c>
      <c r="R4049" t="s">
        <v>8321</v>
      </c>
      <c r="S4049" s="10">
        <f t="shared" si="254"/>
        <v>41991.022488425922</v>
      </c>
      <c r="T4049" s="10">
        <f t="shared" si="255"/>
        <v>42015.041666666672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8320</v>
      </c>
      <c r="R4050" t="s">
        <v>8321</v>
      </c>
      <c r="S4050" s="10">
        <f t="shared" si="254"/>
        <v>42436.509108796294</v>
      </c>
      <c r="T4050" s="10">
        <f t="shared" si="255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8320</v>
      </c>
      <c r="R4051" t="s">
        <v>8321</v>
      </c>
      <c r="S4051" s="10">
        <f t="shared" si="254"/>
        <v>42169.958506944444</v>
      </c>
      <c r="T4051" s="10">
        <f t="shared" si="255"/>
        <v>42199.958506944444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8320</v>
      </c>
      <c r="R4052" t="s">
        <v>8321</v>
      </c>
      <c r="S4052" s="10">
        <f t="shared" si="254"/>
        <v>41905.636469907404</v>
      </c>
      <c r="T4052" s="10">
        <f t="shared" si="255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8320</v>
      </c>
      <c r="R4053" t="s">
        <v>8321</v>
      </c>
      <c r="S4053" s="10">
        <f t="shared" si="254"/>
        <v>41761.810150462967</v>
      </c>
      <c r="T4053" s="10">
        <f t="shared" si="255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8320</v>
      </c>
      <c r="R4054" t="s">
        <v>8321</v>
      </c>
      <c r="S4054" s="10">
        <f t="shared" si="254"/>
        <v>41865.878657407404</v>
      </c>
      <c r="T4054" s="10">
        <f t="shared" si="255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8320</v>
      </c>
      <c r="R4055" t="s">
        <v>8321</v>
      </c>
      <c r="S4055" s="10">
        <f t="shared" si="254"/>
        <v>41928.690138888887</v>
      </c>
      <c r="T4055" s="10">
        <f t="shared" si="255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8320</v>
      </c>
      <c r="R4056" t="s">
        <v>8321</v>
      </c>
      <c r="S4056" s="10">
        <f t="shared" si="254"/>
        <v>42613.841261574074</v>
      </c>
      <c r="T4056" s="10">
        <f t="shared" si="255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8320</v>
      </c>
      <c r="R4057" t="s">
        <v>8321</v>
      </c>
      <c r="S4057" s="10">
        <f t="shared" si="254"/>
        <v>41779.648506944446</v>
      </c>
      <c r="T4057" s="10">
        <f t="shared" si="255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8320</v>
      </c>
      <c r="R4058" t="s">
        <v>8321</v>
      </c>
      <c r="S4058" s="10">
        <f t="shared" si="254"/>
        <v>42534.933321759265</v>
      </c>
      <c r="T4058" s="10">
        <f t="shared" si="255"/>
        <v>42554.832638888889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8320</v>
      </c>
      <c r="R4059" t="s">
        <v>8321</v>
      </c>
      <c r="S4059" s="10">
        <f t="shared" si="254"/>
        <v>42310.968518518523</v>
      </c>
      <c r="T4059" s="10">
        <f t="shared" si="255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8320</v>
      </c>
      <c r="R4060" t="s">
        <v>8321</v>
      </c>
      <c r="S4060" s="10">
        <f t="shared" si="254"/>
        <v>42446.060694444444</v>
      </c>
      <c r="T4060" s="10">
        <f t="shared" si="255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8320</v>
      </c>
      <c r="R4061" t="s">
        <v>8321</v>
      </c>
      <c r="S4061" s="10">
        <f t="shared" si="254"/>
        <v>41866.640648148146</v>
      </c>
      <c r="T4061" s="10">
        <f t="shared" si="255"/>
        <v>41898.125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8320</v>
      </c>
      <c r="R4062" t="s">
        <v>8321</v>
      </c>
      <c r="S4062" s="10">
        <f t="shared" si="254"/>
        <v>41779.695092592592</v>
      </c>
      <c r="T4062" s="10">
        <f t="shared" si="255"/>
        <v>41813.666666666664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8320</v>
      </c>
      <c r="R4063" t="s">
        <v>8321</v>
      </c>
      <c r="S4063" s="10">
        <f t="shared" si="254"/>
        <v>42421.141469907408</v>
      </c>
      <c r="T4063" s="10">
        <f t="shared" si="255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8320</v>
      </c>
      <c r="R4064" t="s">
        <v>8321</v>
      </c>
      <c r="S4064" s="10">
        <f t="shared" si="254"/>
        <v>42523.739212962959</v>
      </c>
      <c r="T4064" s="10">
        <f t="shared" si="255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8320</v>
      </c>
      <c r="R4065" t="s">
        <v>8321</v>
      </c>
      <c r="S4065" s="10">
        <f t="shared" si="254"/>
        <v>41787.681527777779</v>
      </c>
      <c r="T4065" s="10">
        <f t="shared" si="255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8320</v>
      </c>
      <c r="R4066" t="s">
        <v>8321</v>
      </c>
      <c r="S4066" s="10">
        <f t="shared" si="254"/>
        <v>42093.588263888887</v>
      </c>
      <c r="T4066" s="10">
        <f t="shared" si="255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8320</v>
      </c>
      <c r="R4067" t="s">
        <v>8321</v>
      </c>
      <c r="S4067" s="10">
        <f t="shared" si="254"/>
        <v>41833.951516203706</v>
      </c>
      <c r="T4067" s="10">
        <f t="shared" si="255"/>
        <v>41863.951516203706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8320</v>
      </c>
      <c r="R4068" t="s">
        <v>8321</v>
      </c>
      <c r="S4068" s="10">
        <f t="shared" si="254"/>
        <v>42479.039212962962</v>
      </c>
      <c r="T4068" s="10">
        <f t="shared" si="255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8320</v>
      </c>
      <c r="R4069" t="s">
        <v>8321</v>
      </c>
      <c r="S4069" s="10">
        <f t="shared" si="254"/>
        <v>42235.117476851854</v>
      </c>
      <c r="T4069" s="10">
        <f t="shared" si="255"/>
        <v>42275.117476851854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8320</v>
      </c>
      <c r="R4070" t="s">
        <v>8321</v>
      </c>
      <c r="S4070" s="10">
        <f t="shared" si="254"/>
        <v>42718.963599537034</v>
      </c>
      <c r="T4070" s="10">
        <f t="shared" si="255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8320</v>
      </c>
      <c r="R4071" t="s">
        <v>8321</v>
      </c>
      <c r="S4071" s="10">
        <f t="shared" si="254"/>
        <v>42022.661527777775</v>
      </c>
      <c r="T4071" s="10">
        <f t="shared" si="255"/>
        <v>42063.5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8320</v>
      </c>
      <c r="R4072" t="s">
        <v>8321</v>
      </c>
      <c r="S4072" s="10">
        <f t="shared" si="254"/>
        <v>42031.666898148149</v>
      </c>
      <c r="T4072" s="10">
        <f t="shared" si="255"/>
        <v>42064.125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8320</v>
      </c>
      <c r="R4073" t="s">
        <v>8321</v>
      </c>
      <c r="S4073" s="10">
        <f t="shared" si="254"/>
        <v>42700.804756944446</v>
      </c>
      <c r="T4073" s="10">
        <f t="shared" si="255"/>
        <v>42730.804756944446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8320</v>
      </c>
      <c r="R4074" t="s">
        <v>8321</v>
      </c>
      <c r="S4074" s="10">
        <f t="shared" si="254"/>
        <v>41812.77443287037</v>
      </c>
      <c r="T4074" s="10">
        <f t="shared" si="255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8320</v>
      </c>
      <c r="R4075" t="s">
        <v>8321</v>
      </c>
      <c r="S4075" s="10">
        <f t="shared" si="254"/>
        <v>42078.34520833334</v>
      </c>
      <c r="T4075" s="10">
        <f t="shared" si="255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8320</v>
      </c>
      <c r="R4076" t="s">
        <v>8321</v>
      </c>
      <c r="S4076" s="10">
        <f t="shared" si="254"/>
        <v>42283.552951388891</v>
      </c>
      <c r="T4076" s="10">
        <f t="shared" si="255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8320</v>
      </c>
      <c r="R4077" t="s">
        <v>8321</v>
      </c>
      <c r="S4077" s="10">
        <f t="shared" si="254"/>
        <v>41779.045937499999</v>
      </c>
      <c r="T4077" s="10">
        <f t="shared" si="255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8320</v>
      </c>
      <c r="R4078" t="s">
        <v>8321</v>
      </c>
      <c r="S4078" s="10">
        <f t="shared" si="254"/>
        <v>41905.795706018522</v>
      </c>
      <c r="T4078" s="10">
        <f t="shared" si="255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8320</v>
      </c>
      <c r="R4079" t="s">
        <v>8321</v>
      </c>
      <c r="S4079" s="10">
        <f t="shared" si="254"/>
        <v>42695.7105787037</v>
      </c>
      <c r="T4079" s="10">
        <f t="shared" si="255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8320</v>
      </c>
      <c r="R4080" t="s">
        <v>8321</v>
      </c>
      <c r="S4080" s="10">
        <f t="shared" si="254"/>
        <v>42732.787523148145</v>
      </c>
      <c r="T4080" s="10">
        <f t="shared" si="255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8320</v>
      </c>
      <c r="R4081" t="s">
        <v>8321</v>
      </c>
      <c r="S4081" s="10">
        <f t="shared" si="254"/>
        <v>42510.938900462963</v>
      </c>
      <c r="T4081" s="10">
        <f t="shared" si="255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8320</v>
      </c>
      <c r="R4082" t="s">
        <v>8321</v>
      </c>
      <c r="S4082" s="10">
        <f t="shared" si="254"/>
        <v>42511.698101851856</v>
      </c>
      <c r="T4082" s="10">
        <f t="shared" si="255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8320</v>
      </c>
      <c r="R4083" t="s">
        <v>8321</v>
      </c>
      <c r="S4083" s="10">
        <f t="shared" si="254"/>
        <v>42041.581307870365</v>
      </c>
      <c r="T4083" s="10">
        <f t="shared" si="255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8320</v>
      </c>
      <c r="R4084" t="s">
        <v>8321</v>
      </c>
      <c r="S4084" s="10">
        <f t="shared" si="254"/>
        <v>42307.189270833333</v>
      </c>
      <c r="T4084" s="10">
        <f t="shared" si="255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8320</v>
      </c>
      <c r="R4085" t="s">
        <v>8321</v>
      </c>
      <c r="S4085" s="10">
        <f t="shared" si="254"/>
        <v>42353.761759259258</v>
      </c>
      <c r="T4085" s="10">
        <f t="shared" si="255"/>
        <v>42383.761759259258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8320</v>
      </c>
      <c r="R4086" t="s">
        <v>8321</v>
      </c>
      <c r="S4086" s="10">
        <f t="shared" si="254"/>
        <v>42622.436412037037</v>
      </c>
      <c r="T4086" s="10">
        <f t="shared" si="255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8320</v>
      </c>
      <c r="R4087" t="s">
        <v>8321</v>
      </c>
      <c r="S4087" s="10">
        <f t="shared" si="254"/>
        <v>42058.603877314818</v>
      </c>
      <c r="T4087" s="10">
        <f t="shared" si="255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8320</v>
      </c>
      <c r="R4088" t="s">
        <v>8321</v>
      </c>
      <c r="S4088" s="10">
        <f t="shared" si="254"/>
        <v>42304.940960648149</v>
      </c>
      <c r="T4088" s="10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8320</v>
      </c>
      <c r="R4089" t="s">
        <v>8321</v>
      </c>
      <c r="S4089" s="10">
        <f t="shared" si="254"/>
        <v>42538.742893518516</v>
      </c>
      <c r="T4089" s="10">
        <f t="shared" si="255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8320</v>
      </c>
      <c r="R4090" t="s">
        <v>8321</v>
      </c>
      <c r="S4090" s="10">
        <f t="shared" si="254"/>
        <v>41990.612546296295</v>
      </c>
      <c r="T4090" s="10">
        <f t="shared" si="255"/>
        <v>42020.434722222228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8320</v>
      </c>
      <c r="R4091" t="s">
        <v>8321</v>
      </c>
      <c r="S4091" s="10">
        <f t="shared" si="254"/>
        <v>42122.732499999998</v>
      </c>
      <c r="T4091" s="10">
        <f t="shared" si="255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8320</v>
      </c>
      <c r="R4092" t="s">
        <v>8321</v>
      </c>
      <c r="S4092" s="10">
        <f t="shared" si="254"/>
        <v>42209.67288194444</v>
      </c>
      <c r="T4092" s="10">
        <f t="shared" si="255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8320</v>
      </c>
      <c r="R4093" t="s">
        <v>8321</v>
      </c>
      <c r="S4093" s="10">
        <f t="shared" si="254"/>
        <v>41990.506377314814</v>
      </c>
      <c r="T4093" s="10">
        <f t="shared" si="255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8320</v>
      </c>
      <c r="R4094" t="s">
        <v>8321</v>
      </c>
      <c r="S4094" s="10">
        <f t="shared" si="254"/>
        <v>42039.194988425923</v>
      </c>
      <c r="T4094" s="10">
        <f t="shared" si="255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8320</v>
      </c>
      <c r="R4095" t="s">
        <v>8321</v>
      </c>
      <c r="S4095" s="10">
        <f t="shared" si="254"/>
        <v>42178.815891203703</v>
      </c>
      <c r="T4095" s="10">
        <f t="shared" si="255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8320</v>
      </c>
      <c r="R4096" t="s">
        <v>8321</v>
      </c>
      <c r="S4096" s="10">
        <f t="shared" si="254"/>
        <v>41890.086805555555</v>
      </c>
      <c r="T4096" s="10">
        <f t="shared" si="255"/>
        <v>41934.207638888889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8320</v>
      </c>
      <c r="R4097" t="s">
        <v>8321</v>
      </c>
      <c r="S4097" s="10">
        <f t="shared" si="254"/>
        <v>42693.031828703708</v>
      </c>
      <c r="T4097" s="10">
        <f t="shared" si="255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8320</v>
      </c>
      <c r="R4098" t="s">
        <v>8321</v>
      </c>
      <c r="S4098" s="10">
        <f t="shared" si="254"/>
        <v>42750.530312499999</v>
      </c>
      <c r="T4098" s="10">
        <f t="shared" si="255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((E4099/D4099)*100)</f>
        <v>0</v>
      </c>
      <c r="P4099" s="6" t="e">
        <f t="shared" ref="P4099:P4115" si="257">E4099/L4099</f>
        <v>#DIV/0!</v>
      </c>
      <c r="Q4099" t="s">
        <v>8320</v>
      </c>
      <c r="R4099" t="s">
        <v>8321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8320</v>
      </c>
      <c r="R4100" t="s">
        <v>8321</v>
      </c>
      <c r="S4100" s="10">
        <f t="shared" si="258"/>
        <v>42495.722187499996</v>
      </c>
      <c r="T4100" s="10">
        <f t="shared" si="259"/>
        <v>42525.722187499996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8320</v>
      </c>
      <c r="R4101" t="s">
        <v>8321</v>
      </c>
      <c r="S4101" s="10">
        <f t="shared" si="258"/>
        <v>42570.850381944445</v>
      </c>
      <c r="T4101" s="10">
        <f t="shared" si="259"/>
        <v>42615.850381944445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8320</v>
      </c>
      <c r="R4102" t="s">
        <v>8321</v>
      </c>
      <c r="S4102" s="10">
        <f t="shared" si="258"/>
        <v>41927.124884259261</v>
      </c>
      <c r="T4102" s="10">
        <f t="shared" si="259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8320</v>
      </c>
      <c r="R4103" t="s">
        <v>8321</v>
      </c>
      <c r="S4103" s="10">
        <f t="shared" si="258"/>
        <v>42730.903726851851</v>
      </c>
      <c r="T4103" s="10">
        <f t="shared" si="259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8320</v>
      </c>
      <c r="R4104" t="s">
        <v>8321</v>
      </c>
      <c r="S4104" s="10">
        <f t="shared" si="258"/>
        <v>42475.848067129627</v>
      </c>
      <c r="T4104" s="10">
        <f t="shared" si="259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8320</v>
      </c>
      <c r="R4105" t="s">
        <v>8321</v>
      </c>
      <c r="S4105" s="10">
        <f t="shared" si="258"/>
        <v>42188.83293981482</v>
      </c>
      <c r="T4105" s="10">
        <f t="shared" si="259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8320</v>
      </c>
      <c r="R4106" t="s">
        <v>8321</v>
      </c>
      <c r="S4106" s="10">
        <f t="shared" si="258"/>
        <v>42640.278171296297</v>
      </c>
      <c r="T4106" s="10">
        <f t="shared" si="259"/>
        <v>42670.278171296297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8320</v>
      </c>
      <c r="R4107" t="s">
        <v>8321</v>
      </c>
      <c r="S4107" s="10">
        <f t="shared" si="258"/>
        <v>42697.010520833333</v>
      </c>
      <c r="T4107" s="10">
        <f t="shared" si="259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8320</v>
      </c>
      <c r="R4108" t="s">
        <v>8321</v>
      </c>
      <c r="S4108" s="10">
        <f t="shared" si="258"/>
        <v>42053.049375000002</v>
      </c>
      <c r="T4108" s="10">
        <f t="shared" si="259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8320</v>
      </c>
      <c r="R4109" t="s">
        <v>8321</v>
      </c>
      <c r="S4109" s="10">
        <f t="shared" si="258"/>
        <v>41883.916678240741</v>
      </c>
      <c r="T4109" s="10">
        <f t="shared" si="259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8320</v>
      </c>
      <c r="R4110" t="s">
        <v>8321</v>
      </c>
      <c r="S4110" s="10">
        <f t="shared" si="258"/>
        <v>42767.031678240746</v>
      </c>
      <c r="T4110" s="10">
        <f t="shared" si="259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8320</v>
      </c>
      <c r="R4111" t="s">
        <v>8321</v>
      </c>
      <c r="S4111" s="10">
        <f t="shared" si="258"/>
        <v>42307.539398148147</v>
      </c>
      <c r="T4111" s="10">
        <f t="shared" si="259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8320</v>
      </c>
      <c r="R4112" t="s">
        <v>8321</v>
      </c>
      <c r="S4112" s="10">
        <f t="shared" si="258"/>
        <v>42512.626747685179</v>
      </c>
      <c r="T4112" s="10">
        <f t="shared" si="259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8320</v>
      </c>
      <c r="R4113" t="s">
        <v>8321</v>
      </c>
      <c r="S4113" s="10">
        <f t="shared" si="258"/>
        <v>42029.135879629626</v>
      </c>
      <c r="T4113" s="10">
        <f t="shared" si="259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8320</v>
      </c>
      <c r="R4114" t="s">
        <v>8321</v>
      </c>
      <c r="S4114" s="10">
        <f t="shared" si="258"/>
        <v>42400.946597222224</v>
      </c>
      <c r="T4114" s="10">
        <f t="shared" si="259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8320</v>
      </c>
      <c r="R4115" t="s">
        <v>8321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1BD74-D246-45E1-8736-D5E642D66090}">
  <dimension ref="A3:F14"/>
  <sheetViews>
    <sheetView workbookViewId="0">
      <selection activeCell="A2" sqref="A2:F14"/>
    </sheetView>
  </sheetViews>
  <sheetFormatPr defaultRowHeight="14.5"/>
  <cols>
    <col min="1" max="1" width="16.0898437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  <col min="38" max="38" width="18.08984375" bestFit="1" customWidth="1"/>
    <col min="39" max="39" width="36.81640625" bestFit="1" customWidth="1"/>
    <col min="40" max="40" width="46.36328125" bestFit="1" customWidth="1"/>
    <col min="41" max="41" width="39" bestFit="1" customWidth="1"/>
    <col min="42" max="42" width="39.6328125" bestFit="1" customWidth="1"/>
    <col min="43" max="43" width="49.08984375" bestFit="1" customWidth="1"/>
    <col min="44" max="44" width="32.81640625" bestFit="1" customWidth="1"/>
    <col min="45" max="45" width="13.81640625" bestFit="1" customWidth="1"/>
    <col min="46" max="46" width="7.7265625" bestFit="1" customWidth="1"/>
    <col min="47" max="47" width="47.6328125" bestFit="1" customWidth="1"/>
    <col min="48" max="48" width="42.81640625" bestFit="1" customWidth="1"/>
    <col min="49" max="49" width="40.81640625" bestFit="1" customWidth="1"/>
    <col min="50" max="50" width="51.08984375" bestFit="1" customWidth="1"/>
    <col min="51" max="51" width="51.453125" bestFit="1" customWidth="1"/>
    <col min="52" max="52" width="22.90625" bestFit="1" customWidth="1"/>
    <col min="53" max="53" width="38.54296875" bestFit="1" customWidth="1"/>
    <col min="54" max="54" width="39.08984375" bestFit="1" customWidth="1"/>
    <col min="55" max="55" width="35.08984375" bestFit="1" customWidth="1"/>
    <col min="56" max="56" width="34.6328125" bestFit="1" customWidth="1"/>
    <col min="57" max="57" width="50.453125" bestFit="1" customWidth="1"/>
    <col min="58" max="58" width="52.54296875" bestFit="1" customWidth="1"/>
    <col min="59" max="59" width="38.7265625" bestFit="1" customWidth="1"/>
    <col min="60" max="61" width="49" bestFit="1" customWidth="1"/>
    <col min="62" max="62" width="18.81640625" bestFit="1" customWidth="1"/>
    <col min="63" max="63" width="53.1796875" bestFit="1" customWidth="1"/>
    <col min="64" max="64" width="46.453125" bestFit="1" customWidth="1"/>
    <col min="65" max="65" width="23" bestFit="1" customWidth="1"/>
    <col min="66" max="66" width="43.453125" bestFit="1" customWidth="1"/>
    <col min="67" max="67" width="70.36328125" bestFit="1" customWidth="1"/>
    <col min="68" max="68" width="43.08984375" bestFit="1" customWidth="1"/>
    <col min="69" max="69" width="43.453125" bestFit="1" customWidth="1"/>
    <col min="70" max="70" width="27.54296875" bestFit="1" customWidth="1"/>
    <col min="71" max="71" width="54.26953125" bestFit="1" customWidth="1"/>
    <col min="72" max="72" width="36.90625" bestFit="1" customWidth="1"/>
    <col min="73" max="73" width="35.36328125" bestFit="1" customWidth="1"/>
    <col min="74" max="74" width="23" bestFit="1" customWidth="1"/>
    <col min="75" max="75" width="47.36328125" bestFit="1" customWidth="1"/>
    <col min="76" max="76" width="29.453125" bestFit="1" customWidth="1"/>
    <col min="77" max="77" width="46.81640625" bestFit="1" customWidth="1"/>
    <col min="78" max="78" width="36" bestFit="1" customWidth="1"/>
    <col min="79" max="79" width="35.81640625" bestFit="1" customWidth="1"/>
    <col min="80" max="80" width="37.6328125" bestFit="1" customWidth="1"/>
    <col min="81" max="81" width="50.6328125" bestFit="1" customWidth="1"/>
    <col min="82" max="82" width="40.90625" bestFit="1" customWidth="1"/>
    <col min="83" max="83" width="81.453125" bestFit="1" customWidth="1"/>
    <col min="84" max="84" width="38.90625" bestFit="1" customWidth="1"/>
    <col min="85" max="85" width="50.26953125" bestFit="1" customWidth="1"/>
    <col min="86" max="86" width="32.453125" bestFit="1" customWidth="1"/>
    <col min="87" max="87" width="49" bestFit="1" customWidth="1"/>
    <col min="88" max="88" width="39.26953125" bestFit="1" customWidth="1"/>
    <col min="89" max="89" width="24.7265625" bestFit="1" customWidth="1"/>
    <col min="90" max="90" width="15.36328125" bestFit="1" customWidth="1"/>
    <col min="91" max="91" width="31.36328125" bestFit="1" customWidth="1"/>
    <col min="92" max="92" width="30.1796875" bestFit="1" customWidth="1"/>
    <col min="93" max="93" width="55.81640625" bestFit="1" customWidth="1"/>
    <col min="94" max="94" width="48.54296875" bestFit="1" customWidth="1"/>
    <col min="95" max="95" width="52.26953125" bestFit="1" customWidth="1"/>
    <col min="96" max="96" width="46.6328125" bestFit="1" customWidth="1"/>
    <col min="97" max="97" width="50.08984375" bestFit="1" customWidth="1"/>
    <col min="98" max="98" width="42.81640625" bestFit="1" customWidth="1"/>
    <col min="99" max="99" width="49.90625" bestFit="1" customWidth="1"/>
    <col min="100" max="100" width="13.08984375" bestFit="1" customWidth="1"/>
    <col min="101" max="101" width="20.1796875" bestFit="1" customWidth="1"/>
    <col min="102" max="102" width="23.1796875" bestFit="1" customWidth="1"/>
    <col min="103" max="103" width="43.7265625" bestFit="1" customWidth="1"/>
    <col min="104" max="104" width="16.453125" bestFit="1" customWidth="1"/>
    <col min="105" max="105" width="42.08984375" bestFit="1" customWidth="1"/>
    <col min="106" max="106" width="55.08984375" bestFit="1" customWidth="1"/>
    <col min="107" max="107" width="31.453125" bestFit="1" customWidth="1"/>
    <col min="108" max="108" width="28.90625" bestFit="1" customWidth="1"/>
    <col min="109" max="109" width="16.6328125" bestFit="1" customWidth="1"/>
    <col min="110" max="110" width="47.1796875" bestFit="1" customWidth="1"/>
    <col min="111" max="111" width="34.26953125" bestFit="1" customWidth="1"/>
    <col min="112" max="112" width="28.90625" bestFit="1" customWidth="1"/>
    <col min="113" max="113" width="49.08984375" bestFit="1" customWidth="1"/>
    <col min="114" max="114" width="23.90625" bestFit="1" customWidth="1"/>
    <col min="115" max="115" width="43.36328125" bestFit="1" customWidth="1"/>
    <col min="116" max="116" width="14.08984375" bestFit="1" customWidth="1"/>
    <col min="117" max="117" width="55.1796875" bestFit="1" customWidth="1"/>
    <col min="118" max="118" width="48.36328125" bestFit="1" customWidth="1"/>
    <col min="119" max="119" width="8" bestFit="1" customWidth="1"/>
    <col min="120" max="120" width="40.453125" bestFit="1" customWidth="1"/>
    <col min="121" max="121" width="8.08984375" bestFit="1" customWidth="1"/>
    <col min="122" max="122" width="26.7265625" bestFit="1" customWidth="1"/>
    <col min="123" max="123" width="44.36328125" bestFit="1" customWidth="1"/>
    <col min="124" max="124" width="5.26953125" bestFit="1" customWidth="1"/>
    <col min="125" max="125" width="29.453125" bestFit="1" customWidth="1"/>
    <col min="126" max="126" width="7.1796875" bestFit="1" customWidth="1"/>
    <col min="127" max="127" width="45.453125" bestFit="1" customWidth="1"/>
    <col min="128" max="128" width="11.81640625" bestFit="1" customWidth="1"/>
    <col min="129" max="129" width="43" bestFit="1" customWidth="1"/>
    <col min="130" max="130" width="14.1796875" bestFit="1" customWidth="1"/>
    <col min="131" max="131" width="19.90625" bestFit="1" customWidth="1"/>
    <col min="132" max="132" width="50.08984375" bestFit="1" customWidth="1"/>
    <col min="133" max="133" width="32.08984375" bestFit="1" customWidth="1"/>
    <col min="134" max="134" width="64.08984375" bestFit="1" customWidth="1"/>
    <col min="135" max="135" width="45.26953125" bestFit="1" customWidth="1"/>
    <col min="136" max="136" width="54.7265625" bestFit="1" customWidth="1"/>
    <col min="137" max="137" width="22.7265625" bestFit="1" customWidth="1"/>
    <col min="138" max="138" width="37.1796875" bestFit="1" customWidth="1"/>
    <col min="139" max="139" width="26.90625" bestFit="1" customWidth="1"/>
    <col min="140" max="140" width="39.1796875" bestFit="1" customWidth="1"/>
    <col min="141" max="141" width="30.7265625" bestFit="1" customWidth="1"/>
    <col min="142" max="142" width="54.90625" bestFit="1" customWidth="1"/>
    <col min="143" max="143" width="34.90625" bestFit="1" customWidth="1"/>
    <col min="144" max="144" width="24.90625" bestFit="1" customWidth="1"/>
    <col min="145" max="145" width="38.81640625" bestFit="1" customWidth="1"/>
    <col min="146" max="146" width="31.08984375" bestFit="1" customWidth="1"/>
    <col min="147" max="147" width="40.6328125" bestFit="1" customWidth="1"/>
    <col min="148" max="148" width="36.81640625" bestFit="1" customWidth="1"/>
    <col min="149" max="149" width="17.08984375" bestFit="1" customWidth="1"/>
    <col min="150" max="150" width="22.7265625" bestFit="1" customWidth="1"/>
    <col min="151" max="151" width="16" bestFit="1" customWidth="1"/>
    <col min="152" max="152" width="41.6328125" bestFit="1" customWidth="1"/>
    <col min="153" max="153" width="16" bestFit="1" customWidth="1"/>
    <col min="154" max="154" width="39.54296875" bestFit="1" customWidth="1"/>
    <col min="155" max="155" width="42.81640625" bestFit="1" customWidth="1"/>
    <col min="156" max="156" width="44.6328125" bestFit="1" customWidth="1"/>
    <col min="157" max="157" width="44.54296875" bestFit="1" customWidth="1"/>
    <col min="158" max="158" width="44.7265625" bestFit="1" customWidth="1"/>
    <col min="159" max="159" width="37.6328125" bestFit="1" customWidth="1"/>
    <col min="160" max="160" width="36.54296875" bestFit="1" customWidth="1"/>
    <col min="161" max="161" width="8.90625" bestFit="1" customWidth="1"/>
    <col min="162" max="162" width="48.1796875" bestFit="1" customWidth="1"/>
    <col min="163" max="163" width="21.54296875" bestFit="1" customWidth="1"/>
    <col min="164" max="164" width="21.90625" bestFit="1" customWidth="1"/>
    <col min="165" max="165" width="16.7265625" bestFit="1" customWidth="1"/>
    <col min="166" max="166" width="24.1796875" bestFit="1" customWidth="1"/>
    <col min="167" max="167" width="9.90625" bestFit="1" customWidth="1"/>
    <col min="168" max="168" width="5.54296875" bestFit="1" customWidth="1"/>
    <col min="169" max="169" width="23.90625" bestFit="1" customWidth="1"/>
    <col min="170" max="170" width="22.6328125" bestFit="1" customWidth="1"/>
    <col min="171" max="171" width="11.08984375" bestFit="1" customWidth="1"/>
    <col min="172" max="172" width="38.54296875" bestFit="1" customWidth="1"/>
    <col min="173" max="173" width="9.7265625" bestFit="1" customWidth="1"/>
    <col min="174" max="174" width="43" bestFit="1" customWidth="1"/>
    <col min="175" max="175" width="49.36328125" bestFit="1" customWidth="1"/>
    <col min="176" max="176" width="18.90625" bestFit="1" customWidth="1"/>
    <col min="177" max="177" width="55.54296875" bestFit="1" customWidth="1"/>
    <col min="178" max="178" width="36" bestFit="1" customWidth="1"/>
    <col min="179" max="179" width="54.26953125" bestFit="1" customWidth="1"/>
    <col min="180" max="180" width="30.90625" bestFit="1" customWidth="1"/>
    <col min="181" max="181" width="36.90625" bestFit="1" customWidth="1"/>
    <col min="182" max="182" width="42.7265625" bestFit="1" customWidth="1"/>
    <col min="183" max="183" width="19.26953125" bestFit="1" customWidth="1"/>
    <col min="184" max="184" width="33.453125" bestFit="1" customWidth="1"/>
    <col min="185" max="185" width="54.54296875" bestFit="1" customWidth="1"/>
    <col min="186" max="186" width="14.1796875" bestFit="1" customWidth="1"/>
    <col min="187" max="187" width="35.26953125" bestFit="1" customWidth="1"/>
    <col min="188" max="188" width="36.7265625" bestFit="1" customWidth="1"/>
    <col min="189" max="189" width="34.08984375" bestFit="1" customWidth="1"/>
    <col min="190" max="190" width="12" bestFit="1" customWidth="1"/>
    <col min="191" max="191" width="50.81640625" bestFit="1" customWidth="1"/>
    <col min="192" max="192" width="49.453125" bestFit="1" customWidth="1"/>
    <col min="193" max="193" width="53.1796875" bestFit="1" customWidth="1"/>
    <col min="194" max="194" width="30.26953125" bestFit="1" customWidth="1"/>
    <col min="195" max="195" width="47.26953125" bestFit="1" customWidth="1"/>
    <col min="196" max="196" width="24.36328125" bestFit="1" customWidth="1"/>
    <col min="197" max="197" width="27.81640625" bestFit="1" customWidth="1"/>
    <col min="198" max="198" width="28.36328125" bestFit="1" customWidth="1"/>
    <col min="199" max="199" width="22.453125" bestFit="1" customWidth="1"/>
    <col min="200" max="200" width="40.1796875" bestFit="1" customWidth="1"/>
    <col min="201" max="201" width="37.7265625" bestFit="1" customWidth="1"/>
    <col min="202" max="202" width="18.90625" bestFit="1" customWidth="1"/>
    <col min="203" max="203" width="15.08984375" bestFit="1" customWidth="1"/>
    <col min="204" max="204" width="48.08984375" bestFit="1" customWidth="1"/>
    <col min="205" max="205" width="26.1796875" bestFit="1" customWidth="1"/>
    <col min="206" max="206" width="47.54296875" bestFit="1" customWidth="1"/>
    <col min="207" max="207" width="28.54296875" bestFit="1" customWidth="1"/>
    <col min="208" max="208" width="45.26953125" bestFit="1" customWidth="1"/>
    <col min="209" max="209" width="27" bestFit="1" customWidth="1"/>
    <col min="210" max="210" width="48" bestFit="1" customWidth="1"/>
    <col min="211" max="211" width="39.7265625" bestFit="1" customWidth="1"/>
    <col min="212" max="212" width="30.08984375" bestFit="1" customWidth="1"/>
    <col min="213" max="213" width="41.7265625" bestFit="1" customWidth="1"/>
    <col min="214" max="214" width="33.54296875" bestFit="1" customWidth="1"/>
    <col min="215" max="215" width="37.7265625" bestFit="1" customWidth="1"/>
    <col min="216" max="216" width="25.26953125" bestFit="1" customWidth="1"/>
    <col min="217" max="217" width="22.81640625" bestFit="1" customWidth="1"/>
    <col min="218" max="218" width="26.54296875" bestFit="1" customWidth="1"/>
    <col min="219" max="219" width="41.08984375" bestFit="1" customWidth="1"/>
    <col min="220" max="220" width="51.54296875" bestFit="1" customWidth="1"/>
    <col min="221" max="221" width="51.26953125" bestFit="1" customWidth="1"/>
    <col min="222" max="222" width="24.54296875" bestFit="1" customWidth="1"/>
    <col min="223" max="223" width="28.54296875" bestFit="1" customWidth="1"/>
    <col min="224" max="224" width="49.08984375" bestFit="1" customWidth="1"/>
    <col min="225" max="225" width="47.81640625" bestFit="1" customWidth="1"/>
    <col min="226" max="226" width="49.08984375" bestFit="1" customWidth="1"/>
    <col min="227" max="227" width="14.26953125" bestFit="1" customWidth="1"/>
    <col min="228" max="228" width="16.81640625" bestFit="1" customWidth="1"/>
    <col min="229" max="229" width="12" bestFit="1" customWidth="1"/>
    <col min="230" max="230" width="32.36328125" bestFit="1" customWidth="1"/>
    <col min="231" max="231" width="37" bestFit="1" customWidth="1"/>
    <col min="232" max="232" width="24.7265625" bestFit="1" customWidth="1"/>
    <col min="233" max="233" width="35.7265625" bestFit="1" customWidth="1"/>
    <col min="234" max="234" width="26.36328125" bestFit="1" customWidth="1"/>
    <col min="235" max="235" width="16.08984375" bestFit="1" customWidth="1"/>
    <col min="236" max="236" width="40.81640625" bestFit="1" customWidth="1"/>
    <col min="237" max="237" width="44.90625" bestFit="1" customWidth="1"/>
    <col min="238" max="238" width="32.81640625" bestFit="1" customWidth="1"/>
    <col min="239" max="239" width="24.6328125" bestFit="1" customWidth="1"/>
    <col min="240" max="240" width="44.81640625" bestFit="1" customWidth="1"/>
    <col min="241" max="241" width="15.7265625" bestFit="1" customWidth="1"/>
    <col min="242" max="242" width="16.1796875" bestFit="1" customWidth="1"/>
    <col min="243" max="243" width="23.7265625" bestFit="1" customWidth="1"/>
    <col min="244" max="244" width="43.54296875" bestFit="1" customWidth="1"/>
    <col min="245" max="245" width="34.6328125" bestFit="1" customWidth="1"/>
    <col min="246" max="246" width="21.81640625" bestFit="1" customWidth="1"/>
    <col min="247" max="247" width="17.7265625" bestFit="1" customWidth="1"/>
    <col min="248" max="248" width="52" bestFit="1" customWidth="1"/>
    <col min="249" max="249" width="45.26953125" bestFit="1" customWidth="1"/>
    <col min="250" max="250" width="50.54296875" bestFit="1" customWidth="1"/>
    <col min="251" max="251" width="58.08984375" bestFit="1" customWidth="1"/>
    <col min="252" max="252" width="51.36328125" bestFit="1" customWidth="1"/>
    <col min="253" max="253" width="24.1796875" bestFit="1" customWidth="1"/>
    <col min="254" max="254" width="11.90625" bestFit="1" customWidth="1"/>
    <col min="255" max="255" width="30.08984375" bestFit="1" customWidth="1"/>
    <col min="256" max="256" width="51.08984375" bestFit="1" customWidth="1"/>
    <col min="257" max="257" width="7.08984375" bestFit="1" customWidth="1"/>
    <col min="258" max="258" width="42.54296875" bestFit="1" customWidth="1"/>
    <col min="259" max="259" width="32.453125" bestFit="1" customWidth="1"/>
    <col min="260" max="260" width="14.26953125" bestFit="1" customWidth="1"/>
    <col min="261" max="261" width="50.54296875" bestFit="1" customWidth="1"/>
    <col min="262" max="262" width="35.08984375" bestFit="1" customWidth="1"/>
    <col min="263" max="263" width="50.26953125" bestFit="1" customWidth="1"/>
    <col min="264" max="264" width="18.90625" bestFit="1" customWidth="1"/>
    <col min="265" max="265" width="34.08984375" bestFit="1" customWidth="1"/>
    <col min="266" max="266" width="41" bestFit="1" customWidth="1"/>
    <col min="267" max="267" width="28.26953125" bestFit="1" customWidth="1"/>
    <col min="268" max="268" width="22.26953125" bestFit="1" customWidth="1"/>
    <col min="269" max="269" width="34.54296875" bestFit="1" customWidth="1"/>
    <col min="270" max="270" width="27.453125" bestFit="1" customWidth="1"/>
    <col min="271" max="271" width="38.36328125" bestFit="1" customWidth="1"/>
    <col min="272" max="272" width="40.36328125" bestFit="1" customWidth="1"/>
    <col min="273" max="273" width="26.36328125" bestFit="1" customWidth="1"/>
    <col min="274" max="274" width="40" bestFit="1" customWidth="1"/>
    <col min="275" max="275" width="58.7265625" bestFit="1" customWidth="1"/>
    <col min="276" max="276" width="38.90625" bestFit="1" customWidth="1"/>
    <col min="277" max="277" width="13" bestFit="1" customWidth="1"/>
    <col min="278" max="278" width="47.54296875" bestFit="1" customWidth="1"/>
    <col min="279" max="279" width="47.36328125" bestFit="1" customWidth="1"/>
    <col min="280" max="280" width="20.26953125" bestFit="1" customWidth="1"/>
    <col min="281" max="281" width="45.36328125" bestFit="1" customWidth="1"/>
    <col min="282" max="282" width="50.7265625" bestFit="1" customWidth="1"/>
    <col min="283" max="283" width="40.26953125" bestFit="1" customWidth="1"/>
    <col min="284" max="285" width="30.36328125" bestFit="1" customWidth="1"/>
    <col min="286" max="286" width="37" bestFit="1" customWidth="1"/>
    <col min="287" max="287" width="12.7265625" bestFit="1" customWidth="1"/>
    <col min="288" max="288" width="12.26953125" bestFit="1" customWidth="1"/>
    <col min="289" max="289" width="46.26953125" bestFit="1" customWidth="1"/>
    <col min="290" max="290" width="32.7265625" bestFit="1" customWidth="1"/>
    <col min="291" max="291" width="44.26953125" bestFit="1" customWidth="1"/>
    <col min="292" max="292" width="29.6328125" bestFit="1" customWidth="1"/>
    <col min="293" max="293" width="35.7265625" bestFit="1" customWidth="1"/>
    <col min="294" max="294" width="46.7265625" bestFit="1" customWidth="1"/>
    <col min="295" max="295" width="35.08984375" bestFit="1" customWidth="1"/>
    <col min="296" max="296" width="54.26953125" bestFit="1" customWidth="1"/>
    <col min="297" max="297" width="14.81640625" bestFit="1" customWidth="1"/>
    <col min="298" max="298" width="33.7265625" bestFit="1" customWidth="1"/>
    <col min="299" max="299" width="53.26953125" bestFit="1" customWidth="1"/>
    <col min="300" max="300" width="17.08984375" bestFit="1" customWidth="1"/>
    <col min="301" max="301" width="28.90625" bestFit="1" customWidth="1"/>
    <col min="302" max="302" width="8" bestFit="1" customWidth="1"/>
    <col min="303" max="303" width="48.6328125" bestFit="1" customWidth="1"/>
    <col min="304" max="304" width="39.6328125" bestFit="1" customWidth="1"/>
    <col min="305" max="305" width="7.26953125" bestFit="1" customWidth="1"/>
    <col min="306" max="306" width="22.90625" bestFit="1" customWidth="1"/>
    <col min="307" max="307" width="13.08984375" bestFit="1" customWidth="1"/>
    <col min="308" max="308" width="43.36328125" bestFit="1" customWidth="1"/>
    <col min="309" max="309" width="52.1796875" bestFit="1" customWidth="1"/>
    <col min="310" max="310" width="38.1796875" bestFit="1" customWidth="1"/>
    <col min="311" max="311" width="18.6328125" bestFit="1" customWidth="1"/>
    <col min="312" max="312" width="49.36328125" bestFit="1" customWidth="1"/>
    <col min="313" max="313" width="40.453125" bestFit="1" customWidth="1"/>
    <col min="314" max="314" width="51.81640625" bestFit="1" customWidth="1"/>
    <col min="315" max="315" width="52.81640625" bestFit="1" customWidth="1"/>
    <col min="316" max="316" width="18.7265625" bestFit="1" customWidth="1"/>
    <col min="317" max="317" width="23.90625" bestFit="1" customWidth="1"/>
    <col min="318" max="318" width="45.1796875" bestFit="1" customWidth="1"/>
    <col min="319" max="319" width="48" bestFit="1" customWidth="1"/>
    <col min="320" max="320" width="28" bestFit="1" customWidth="1"/>
    <col min="321" max="321" width="14.81640625" bestFit="1" customWidth="1"/>
    <col min="322" max="322" width="12.6328125" bestFit="1" customWidth="1"/>
    <col min="323" max="323" width="31.7265625" bestFit="1" customWidth="1"/>
    <col min="324" max="324" width="49.90625" bestFit="1" customWidth="1"/>
    <col min="325" max="325" width="43.26953125" bestFit="1" customWidth="1"/>
    <col min="326" max="326" width="5.1796875" bestFit="1" customWidth="1"/>
    <col min="327" max="327" width="19.54296875" bestFit="1" customWidth="1"/>
    <col min="328" max="328" width="10.7265625" bestFit="1" customWidth="1"/>
    <col min="329" max="329" width="52.453125" bestFit="1" customWidth="1"/>
    <col min="330" max="330" width="29.81640625" bestFit="1" customWidth="1"/>
    <col min="331" max="331" width="54.1796875" bestFit="1" customWidth="1"/>
    <col min="332" max="332" width="47.26953125" bestFit="1" customWidth="1"/>
    <col min="333" max="333" width="46" bestFit="1" customWidth="1"/>
    <col min="334" max="334" width="48.81640625" bestFit="1" customWidth="1"/>
    <col min="335" max="335" width="36.81640625" bestFit="1" customWidth="1"/>
    <col min="336" max="336" width="47.6328125" bestFit="1" customWidth="1"/>
    <col min="337" max="337" width="36.90625" bestFit="1" customWidth="1"/>
    <col min="338" max="338" width="52.26953125" bestFit="1" customWidth="1"/>
    <col min="339" max="339" width="24.08984375" bestFit="1" customWidth="1"/>
    <col min="340" max="340" width="13.6328125" bestFit="1" customWidth="1"/>
    <col min="341" max="341" width="45.1796875" bestFit="1" customWidth="1"/>
    <col min="342" max="342" width="35.54296875" bestFit="1" customWidth="1"/>
    <col min="343" max="343" width="49.54296875" bestFit="1" customWidth="1"/>
    <col min="344" max="344" width="45.7265625" bestFit="1" customWidth="1"/>
    <col min="345" max="345" width="41.81640625" bestFit="1" customWidth="1"/>
    <col min="346" max="346" width="49.08984375" bestFit="1" customWidth="1"/>
    <col min="347" max="347" width="51.453125" bestFit="1" customWidth="1"/>
    <col min="348" max="348" width="27.36328125" bestFit="1" customWidth="1"/>
    <col min="349" max="349" width="17.54296875" bestFit="1" customWidth="1"/>
    <col min="350" max="350" width="21.36328125" bestFit="1" customWidth="1"/>
    <col min="351" max="351" width="27" bestFit="1" customWidth="1"/>
    <col min="352" max="352" width="19.1796875" bestFit="1" customWidth="1"/>
    <col min="353" max="353" width="37.08984375" bestFit="1" customWidth="1"/>
    <col min="354" max="354" width="16.54296875" bestFit="1" customWidth="1"/>
    <col min="355" max="355" width="18.26953125" bestFit="1" customWidth="1"/>
    <col min="356" max="356" width="36.08984375" bestFit="1" customWidth="1"/>
    <col min="357" max="357" width="34.81640625" bestFit="1" customWidth="1"/>
    <col min="358" max="358" width="43.54296875" bestFit="1" customWidth="1"/>
    <col min="359" max="359" width="49.54296875" bestFit="1" customWidth="1"/>
    <col min="360" max="360" width="20.7265625" bestFit="1" customWidth="1"/>
    <col min="361" max="361" width="33.1796875" bestFit="1" customWidth="1"/>
    <col min="362" max="362" width="36" bestFit="1" customWidth="1"/>
    <col min="363" max="363" width="19" bestFit="1" customWidth="1"/>
    <col min="364" max="364" width="27.36328125" bestFit="1" customWidth="1"/>
    <col min="365" max="365" width="41.08984375" bestFit="1" customWidth="1"/>
    <col min="366" max="366" width="31" bestFit="1" customWidth="1"/>
    <col min="367" max="367" width="51.6328125" bestFit="1" customWidth="1"/>
    <col min="368" max="368" width="24.7265625" bestFit="1" customWidth="1"/>
    <col min="369" max="369" width="34.90625" bestFit="1" customWidth="1"/>
    <col min="370" max="370" width="17.08984375" bestFit="1" customWidth="1"/>
    <col min="371" max="371" width="37.90625" bestFit="1" customWidth="1"/>
    <col min="372" max="372" width="6.81640625" bestFit="1" customWidth="1"/>
    <col min="373" max="373" width="16" bestFit="1" customWidth="1"/>
    <col min="374" max="374" width="52.453125" bestFit="1" customWidth="1"/>
    <col min="375" max="375" width="22.26953125" bestFit="1" customWidth="1"/>
    <col min="376" max="376" width="42.6328125" bestFit="1" customWidth="1"/>
    <col min="377" max="377" width="36.36328125" bestFit="1" customWidth="1"/>
    <col min="378" max="378" width="43.26953125" bestFit="1" customWidth="1"/>
    <col min="379" max="379" width="11.6328125" bestFit="1" customWidth="1"/>
    <col min="380" max="380" width="34.54296875" bestFit="1" customWidth="1"/>
    <col min="381" max="381" width="33.1796875" bestFit="1" customWidth="1"/>
    <col min="382" max="382" width="31.7265625" bestFit="1" customWidth="1"/>
    <col min="383" max="383" width="32.6328125" bestFit="1" customWidth="1"/>
    <col min="384" max="384" width="18.26953125" bestFit="1" customWidth="1"/>
    <col min="385" max="385" width="31.26953125" bestFit="1" customWidth="1"/>
    <col min="386" max="386" width="24" bestFit="1" customWidth="1"/>
    <col min="387" max="387" width="29.08984375" bestFit="1" customWidth="1"/>
    <col min="388" max="388" width="17.26953125" bestFit="1" customWidth="1"/>
    <col min="389" max="389" width="26.90625" bestFit="1" customWidth="1"/>
    <col min="390" max="390" width="48.1796875" bestFit="1" customWidth="1"/>
    <col min="391" max="391" width="22.7265625" bestFit="1" customWidth="1"/>
    <col min="392" max="392" width="17.1796875" bestFit="1" customWidth="1"/>
    <col min="393" max="393" width="26.453125" bestFit="1" customWidth="1"/>
    <col min="394" max="394" width="10.1796875" bestFit="1" customWidth="1"/>
    <col min="395" max="395" width="42.6328125" bestFit="1" customWidth="1"/>
    <col min="396" max="396" width="38.1796875" bestFit="1" customWidth="1"/>
    <col min="397" max="397" width="14.81640625" bestFit="1" customWidth="1"/>
    <col min="398" max="398" width="22.26953125" bestFit="1" customWidth="1"/>
    <col min="399" max="399" width="31.54296875" bestFit="1" customWidth="1"/>
    <col min="400" max="400" width="30.453125" bestFit="1" customWidth="1"/>
    <col min="401" max="401" width="26.26953125" bestFit="1" customWidth="1"/>
    <col min="402" max="402" width="30" bestFit="1" customWidth="1"/>
    <col min="403" max="403" width="28.08984375" bestFit="1" customWidth="1"/>
    <col min="404" max="404" width="18.81640625" bestFit="1" customWidth="1"/>
    <col min="405" max="405" width="5" bestFit="1" customWidth="1"/>
    <col min="406" max="406" width="34.54296875" bestFit="1" customWidth="1"/>
    <col min="407" max="407" width="36" bestFit="1" customWidth="1"/>
    <col min="408" max="408" width="17.36328125" bestFit="1" customWidth="1"/>
    <col min="409" max="409" width="11.6328125" bestFit="1" customWidth="1"/>
    <col min="410" max="410" width="13.1796875" bestFit="1" customWidth="1"/>
    <col min="411" max="411" width="47" bestFit="1" customWidth="1"/>
    <col min="412" max="412" width="29.81640625" bestFit="1" customWidth="1"/>
    <col min="413" max="413" width="48.90625" bestFit="1" customWidth="1"/>
    <col min="414" max="414" width="38.81640625" bestFit="1" customWidth="1"/>
    <col min="415" max="415" width="34.7265625" bestFit="1" customWidth="1"/>
    <col min="416" max="416" width="26.36328125" bestFit="1" customWidth="1"/>
    <col min="417" max="417" width="44" bestFit="1" customWidth="1"/>
    <col min="418" max="418" width="37.453125" bestFit="1" customWidth="1"/>
    <col min="419" max="419" width="46.81640625" bestFit="1" customWidth="1"/>
    <col min="420" max="420" width="47.36328125" bestFit="1" customWidth="1"/>
    <col min="421" max="421" width="16.6328125" bestFit="1" customWidth="1"/>
    <col min="422" max="422" width="11.26953125" bestFit="1" customWidth="1"/>
    <col min="423" max="423" width="48.36328125" bestFit="1" customWidth="1"/>
    <col min="424" max="424" width="41.7265625" bestFit="1" customWidth="1"/>
    <col min="425" max="425" width="30.08984375" bestFit="1" customWidth="1"/>
    <col min="426" max="426" width="47" bestFit="1" customWidth="1"/>
    <col min="427" max="427" width="49.453125" bestFit="1" customWidth="1"/>
    <col min="428" max="428" width="9.36328125" bestFit="1" customWidth="1"/>
    <col min="429" max="429" width="46.6328125" bestFit="1" customWidth="1"/>
    <col min="430" max="430" width="49" bestFit="1" customWidth="1"/>
    <col min="431" max="431" width="28.1796875" bestFit="1" customWidth="1"/>
    <col min="432" max="432" width="11.36328125" bestFit="1" customWidth="1"/>
    <col min="433" max="433" width="29.90625" bestFit="1" customWidth="1"/>
    <col min="434" max="434" width="20.81640625" bestFit="1" customWidth="1"/>
    <col min="435" max="435" width="20.54296875" bestFit="1" customWidth="1"/>
    <col min="436" max="436" width="23.36328125" bestFit="1" customWidth="1"/>
    <col min="437" max="437" width="44.1796875" bestFit="1" customWidth="1"/>
    <col min="438" max="438" width="25.6328125" bestFit="1" customWidth="1"/>
    <col min="439" max="439" width="50.08984375" bestFit="1" customWidth="1"/>
    <col min="440" max="440" width="15" bestFit="1" customWidth="1"/>
    <col min="441" max="441" width="18.36328125" bestFit="1" customWidth="1"/>
    <col min="442" max="442" width="51.54296875" bestFit="1" customWidth="1"/>
    <col min="443" max="443" width="19.453125" bestFit="1" customWidth="1"/>
    <col min="444" max="444" width="32.36328125" bestFit="1" customWidth="1"/>
    <col min="445" max="445" width="8.1796875" bestFit="1" customWidth="1"/>
    <col min="446" max="446" width="35.08984375" bestFit="1" customWidth="1"/>
    <col min="447" max="447" width="41.36328125" bestFit="1" customWidth="1"/>
    <col min="448" max="448" width="41.6328125" bestFit="1" customWidth="1"/>
    <col min="449" max="449" width="46.453125" bestFit="1" customWidth="1"/>
    <col min="450" max="450" width="39.7265625" bestFit="1" customWidth="1"/>
    <col min="451" max="451" width="56.90625" bestFit="1" customWidth="1"/>
    <col min="452" max="452" width="15.36328125" bestFit="1" customWidth="1"/>
    <col min="453" max="453" width="14.26953125" bestFit="1" customWidth="1"/>
    <col min="454" max="454" width="16.08984375" bestFit="1" customWidth="1"/>
    <col min="455" max="455" width="33.36328125" bestFit="1" customWidth="1"/>
    <col min="456" max="456" width="16.26953125" bestFit="1" customWidth="1"/>
    <col min="457" max="457" width="29.90625" bestFit="1" customWidth="1"/>
    <col min="458" max="458" width="48.1796875" bestFit="1" customWidth="1"/>
    <col min="459" max="459" width="13.1796875" bestFit="1" customWidth="1"/>
    <col min="460" max="460" width="17.36328125" bestFit="1" customWidth="1"/>
    <col min="461" max="461" width="23.54296875" bestFit="1" customWidth="1"/>
    <col min="462" max="462" width="39" bestFit="1" customWidth="1"/>
    <col min="463" max="463" width="24.36328125" bestFit="1" customWidth="1"/>
    <col min="464" max="464" width="21.54296875" bestFit="1" customWidth="1"/>
    <col min="465" max="465" width="35.26953125" bestFit="1" customWidth="1"/>
    <col min="466" max="466" width="39.36328125" bestFit="1" customWidth="1"/>
    <col min="467" max="467" width="48.1796875" bestFit="1" customWidth="1"/>
    <col min="468" max="468" width="13.81640625" bestFit="1" customWidth="1"/>
    <col min="469" max="469" width="16.54296875" bestFit="1" customWidth="1"/>
    <col min="470" max="470" width="38" bestFit="1" customWidth="1"/>
    <col min="471" max="471" width="37.08984375" bestFit="1" customWidth="1"/>
    <col min="472" max="472" width="16" bestFit="1" customWidth="1"/>
    <col min="473" max="473" width="17.81640625" bestFit="1" customWidth="1"/>
    <col min="474" max="474" width="47.08984375" bestFit="1" customWidth="1"/>
    <col min="475" max="475" width="20.54296875" bestFit="1" customWidth="1"/>
    <col min="476" max="476" width="52.26953125" bestFit="1" customWidth="1"/>
    <col min="477" max="477" width="21.36328125" bestFit="1" customWidth="1"/>
    <col min="478" max="478" width="27" bestFit="1" customWidth="1"/>
    <col min="479" max="479" width="11.08984375" bestFit="1" customWidth="1"/>
    <col min="480" max="480" width="36.08984375" bestFit="1" customWidth="1"/>
    <col min="481" max="481" width="36.7265625" bestFit="1" customWidth="1"/>
    <col min="482" max="482" width="27.08984375" bestFit="1" customWidth="1"/>
    <col min="483" max="483" width="47.1796875" bestFit="1" customWidth="1"/>
    <col min="484" max="484" width="24.08984375" bestFit="1" customWidth="1"/>
    <col min="485" max="485" width="24.453125" bestFit="1" customWidth="1"/>
    <col min="486" max="486" width="50.1796875" bestFit="1" customWidth="1"/>
    <col min="487" max="487" width="18.81640625" bestFit="1" customWidth="1"/>
    <col min="488" max="488" width="13.90625" bestFit="1" customWidth="1"/>
    <col min="489" max="489" width="38.7265625" bestFit="1" customWidth="1"/>
    <col min="490" max="490" width="47.08984375" bestFit="1" customWidth="1"/>
    <col min="491" max="491" width="13.81640625" bestFit="1" customWidth="1"/>
    <col min="492" max="492" width="52.36328125" bestFit="1" customWidth="1"/>
    <col min="493" max="493" width="18.08984375" bestFit="1" customWidth="1"/>
    <col min="494" max="494" width="25.81640625" bestFit="1" customWidth="1"/>
    <col min="495" max="495" width="62.36328125" bestFit="1" customWidth="1"/>
    <col min="496" max="496" width="22.90625" bestFit="1" customWidth="1"/>
    <col min="497" max="497" width="33.7265625" bestFit="1" customWidth="1"/>
    <col min="498" max="498" width="36.36328125" bestFit="1" customWidth="1"/>
    <col min="499" max="499" width="14.81640625" bestFit="1" customWidth="1"/>
    <col min="500" max="500" width="21.08984375" bestFit="1" customWidth="1"/>
    <col min="501" max="501" width="50.90625" bestFit="1" customWidth="1"/>
    <col min="502" max="502" width="41" bestFit="1" customWidth="1"/>
    <col min="503" max="503" width="50.1796875" bestFit="1" customWidth="1"/>
    <col min="504" max="504" width="11.26953125" bestFit="1" customWidth="1"/>
    <col min="505" max="505" width="11.90625" bestFit="1" customWidth="1"/>
    <col min="506" max="506" width="23.54296875" bestFit="1" customWidth="1"/>
    <col min="507" max="507" width="15.81640625" bestFit="1" customWidth="1"/>
    <col min="508" max="508" width="22.08984375" bestFit="1" customWidth="1"/>
    <col min="509" max="509" width="30.453125" bestFit="1" customWidth="1"/>
    <col min="510" max="510" width="43.26953125" bestFit="1" customWidth="1"/>
    <col min="511" max="511" width="20.81640625" bestFit="1" customWidth="1"/>
    <col min="512" max="512" width="39" bestFit="1" customWidth="1"/>
    <col min="513" max="513" width="27.08984375" bestFit="1" customWidth="1"/>
    <col min="514" max="514" width="38.08984375" bestFit="1" customWidth="1"/>
    <col min="515" max="515" width="45.453125" bestFit="1" customWidth="1"/>
    <col min="516" max="516" width="7.81640625" bestFit="1" customWidth="1"/>
    <col min="517" max="517" width="12.1796875" bestFit="1" customWidth="1"/>
    <col min="518" max="518" width="45.453125" bestFit="1" customWidth="1"/>
    <col min="519" max="519" width="55.08984375" bestFit="1" customWidth="1"/>
    <col min="520" max="520" width="21.1796875" bestFit="1" customWidth="1"/>
    <col min="521" max="521" width="50" bestFit="1" customWidth="1"/>
    <col min="522" max="522" width="17.36328125" bestFit="1" customWidth="1"/>
    <col min="523" max="523" width="44.453125" bestFit="1" customWidth="1"/>
    <col min="524" max="524" width="13.6328125" bestFit="1" customWidth="1"/>
    <col min="525" max="525" width="14.453125" bestFit="1" customWidth="1"/>
    <col min="526" max="526" width="38.1796875" bestFit="1" customWidth="1"/>
    <col min="527" max="527" width="44.36328125" bestFit="1" customWidth="1"/>
    <col min="528" max="528" width="51.36328125" bestFit="1" customWidth="1"/>
    <col min="529" max="529" width="17.1796875" bestFit="1" customWidth="1"/>
    <col min="530" max="530" width="46.90625" bestFit="1" customWidth="1"/>
    <col min="531" max="531" width="25" bestFit="1" customWidth="1"/>
    <col min="532" max="532" width="19.6328125" bestFit="1" customWidth="1"/>
    <col min="533" max="533" width="52.7265625" bestFit="1" customWidth="1"/>
    <col min="534" max="534" width="44.08984375" bestFit="1" customWidth="1"/>
    <col min="535" max="535" width="31.54296875" bestFit="1" customWidth="1"/>
    <col min="536" max="536" width="34.90625" bestFit="1" customWidth="1"/>
    <col min="537" max="537" width="34.36328125" bestFit="1" customWidth="1"/>
    <col min="538" max="538" width="45.36328125" bestFit="1" customWidth="1"/>
    <col min="539" max="539" width="48.36328125" bestFit="1" customWidth="1"/>
    <col min="540" max="540" width="33" bestFit="1" customWidth="1"/>
    <col min="541" max="541" width="5" bestFit="1" customWidth="1"/>
    <col min="542" max="542" width="13" bestFit="1" customWidth="1"/>
    <col min="543" max="543" width="33.453125" bestFit="1" customWidth="1"/>
    <col min="544" max="544" width="43.54296875" bestFit="1" customWidth="1"/>
    <col min="545" max="545" width="26.54296875" bestFit="1" customWidth="1"/>
    <col min="546" max="546" width="40.453125" bestFit="1" customWidth="1"/>
    <col min="547" max="547" width="36.26953125" bestFit="1" customWidth="1"/>
    <col min="548" max="548" width="17.08984375" bestFit="1" customWidth="1"/>
    <col min="549" max="549" width="17.26953125" bestFit="1" customWidth="1"/>
    <col min="550" max="550" width="30.54296875" bestFit="1" customWidth="1"/>
    <col min="551" max="551" width="17.453125" bestFit="1" customWidth="1"/>
    <col min="552" max="552" width="55.1796875" bestFit="1" customWidth="1"/>
    <col min="553" max="553" width="49.90625" bestFit="1" customWidth="1"/>
    <col min="554" max="554" width="22.453125" bestFit="1" customWidth="1"/>
    <col min="555" max="555" width="5.81640625" bestFit="1" customWidth="1"/>
    <col min="556" max="556" width="50.26953125" bestFit="1" customWidth="1"/>
    <col min="557" max="557" width="53.36328125" bestFit="1" customWidth="1"/>
    <col min="558" max="558" width="28.1796875" bestFit="1" customWidth="1"/>
    <col min="559" max="559" width="30" bestFit="1" customWidth="1"/>
    <col min="560" max="560" width="38.7265625" bestFit="1" customWidth="1"/>
    <col min="561" max="561" width="11" bestFit="1" customWidth="1"/>
    <col min="562" max="562" width="24.81640625" bestFit="1" customWidth="1"/>
    <col min="563" max="563" width="41.26953125" bestFit="1" customWidth="1"/>
    <col min="564" max="564" width="32.7265625" bestFit="1" customWidth="1"/>
    <col min="565" max="565" width="16.36328125" bestFit="1" customWidth="1"/>
    <col min="566" max="566" width="21.1796875" bestFit="1" customWidth="1"/>
    <col min="567" max="567" width="55.6328125" bestFit="1" customWidth="1"/>
    <col min="568" max="568" width="52.26953125" bestFit="1" customWidth="1"/>
    <col min="569" max="569" width="26.7265625" bestFit="1" customWidth="1"/>
    <col min="570" max="570" width="31.1796875" bestFit="1" customWidth="1"/>
    <col min="571" max="571" width="19.1796875" bestFit="1" customWidth="1"/>
    <col min="572" max="572" width="18.90625" bestFit="1" customWidth="1"/>
    <col min="573" max="573" width="56.08984375" bestFit="1" customWidth="1"/>
    <col min="574" max="574" width="9.36328125" bestFit="1" customWidth="1"/>
    <col min="575" max="575" width="32.26953125" bestFit="1" customWidth="1"/>
    <col min="576" max="576" width="25.36328125" bestFit="1" customWidth="1"/>
    <col min="577" max="577" width="43" bestFit="1" customWidth="1"/>
    <col min="578" max="578" width="18.36328125" bestFit="1" customWidth="1"/>
    <col min="579" max="579" width="38" bestFit="1" customWidth="1"/>
    <col min="580" max="580" width="54.08984375" bestFit="1" customWidth="1"/>
    <col min="581" max="581" width="20" bestFit="1" customWidth="1"/>
    <col min="582" max="582" width="40.6328125" bestFit="1" customWidth="1"/>
    <col min="583" max="583" width="14.26953125" bestFit="1" customWidth="1"/>
    <col min="584" max="584" width="41.90625" bestFit="1" customWidth="1"/>
    <col min="585" max="585" width="22.453125" bestFit="1" customWidth="1"/>
    <col min="586" max="586" width="47.81640625" bestFit="1" customWidth="1"/>
    <col min="587" max="587" width="14.1796875" bestFit="1" customWidth="1"/>
    <col min="588" max="588" width="47.54296875" bestFit="1" customWidth="1"/>
    <col min="589" max="589" width="25.453125" bestFit="1" customWidth="1"/>
    <col min="590" max="590" width="47.08984375" bestFit="1" customWidth="1"/>
    <col min="591" max="591" width="35.6328125" bestFit="1" customWidth="1"/>
    <col min="592" max="592" width="55.81640625" bestFit="1" customWidth="1"/>
    <col min="593" max="593" width="27.54296875" bestFit="1" customWidth="1"/>
    <col min="594" max="594" width="56.6328125" bestFit="1" customWidth="1"/>
    <col min="595" max="595" width="47.7265625" bestFit="1" customWidth="1"/>
    <col min="596" max="596" width="40.36328125" bestFit="1" customWidth="1"/>
    <col min="597" max="597" width="50.54296875" bestFit="1" customWidth="1"/>
    <col min="598" max="598" width="28.36328125" bestFit="1" customWidth="1"/>
    <col min="599" max="599" width="47.26953125" bestFit="1" customWidth="1"/>
    <col min="600" max="600" width="16.36328125" bestFit="1" customWidth="1"/>
    <col min="601" max="601" width="22.81640625" bestFit="1" customWidth="1"/>
    <col min="602" max="602" width="26.90625" bestFit="1" customWidth="1"/>
    <col min="603" max="603" width="46.54296875" bestFit="1" customWidth="1"/>
    <col min="604" max="604" width="30.36328125" bestFit="1" customWidth="1"/>
    <col min="605" max="605" width="48.81640625" bestFit="1" customWidth="1"/>
    <col min="606" max="606" width="44.81640625" bestFit="1" customWidth="1"/>
    <col min="607" max="607" width="35.453125" bestFit="1" customWidth="1"/>
    <col min="608" max="608" width="30" bestFit="1" customWidth="1"/>
    <col min="609" max="609" width="47.26953125" bestFit="1" customWidth="1"/>
    <col min="610" max="610" width="44.453125" bestFit="1" customWidth="1"/>
    <col min="611" max="611" width="25.6328125" bestFit="1" customWidth="1"/>
    <col min="612" max="612" width="34.36328125" bestFit="1" customWidth="1"/>
    <col min="613" max="613" width="40.08984375" bestFit="1" customWidth="1"/>
    <col min="614" max="614" width="27.453125" bestFit="1" customWidth="1"/>
    <col min="615" max="615" width="20.1796875" bestFit="1" customWidth="1"/>
    <col min="616" max="616" width="44.90625" bestFit="1" customWidth="1"/>
    <col min="617" max="617" width="33.36328125" bestFit="1" customWidth="1"/>
    <col min="618" max="618" width="32.54296875" bestFit="1" customWidth="1"/>
    <col min="619" max="619" width="31.7265625" bestFit="1" customWidth="1"/>
    <col min="620" max="620" width="35.453125" bestFit="1" customWidth="1"/>
    <col min="621" max="621" width="48.90625" bestFit="1" customWidth="1"/>
    <col min="622" max="622" width="65.1796875" bestFit="1" customWidth="1"/>
    <col min="623" max="623" width="30.81640625" bestFit="1" customWidth="1"/>
    <col min="624" max="624" width="21.7265625" bestFit="1" customWidth="1"/>
    <col min="625" max="625" width="26.453125" bestFit="1" customWidth="1"/>
    <col min="626" max="626" width="31.453125" bestFit="1" customWidth="1"/>
    <col min="627" max="627" width="42" bestFit="1" customWidth="1"/>
    <col min="628" max="628" width="32.7265625" bestFit="1" customWidth="1"/>
    <col min="629" max="629" width="49.7265625" bestFit="1" customWidth="1"/>
    <col min="630" max="630" width="17.453125" bestFit="1" customWidth="1"/>
    <col min="631" max="631" width="42.08984375" bestFit="1" customWidth="1"/>
    <col min="632" max="632" width="49.7265625" bestFit="1" customWidth="1"/>
    <col min="633" max="633" width="44.90625" bestFit="1" customWidth="1"/>
    <col min="634" max="634" width="26.1796875" bestFit="1" customWidth="1"/>
    <col min="635" max="635" width="6.26953125" bestFit="1" customWidth="1"/>
    <col min="636" max="636" width="42.453125" bestFit="1" customWidth="1"/>
    <col min="637" max="637" width="25.90625" bestFit="1" customWidth="1"/>
    <col min="638" max="638" width="25" bestFit="1" customWidth="1"/>
    <col min="639" max="639" width="54.6328125" bestFit="1" customWidth="1"/>
    <col min="640" max="640" width="53.26953125" bestFit="1" customWidth="1"/>
    <col min="641" max="641" width="54.90625" bestFit="1" customWidth="1"/>
    <col min="642" max="642" width="44.6328125" bestFit="1" customWidth="1"/>
    <col min="643" max="643" width="49.81640625" bestFit="1" customWidth="1"/>
    <col min="644" max="644" width="45.26953125" bestFit="1" customWidth="1"/>
    <col min="645" max="645" width="44.54296875" bestFit="1" customWidth="1"/>
    <col min="646" max="646" width="32.7265625" bestFit="1" customWidth="1"/>
    <col min="647" max="647" width="22.1796875" bestFit="1" customWidth="1"/>
    <col min="648" max="648" width="46.08984375" bestFit="1" customWidth="1"/>
    <col min="649" max="649" width="42.90625" bestFit="1" customWidth="1"/>
    <col min="650" max="650" width="47.26953125" bestFit="1" customWidth="1"/>
    <col min="651" max="651" width="42" bestFit="1" customWidth="1"/>
    <col min="652" max="652" width="45.7265625" bestFit="1" customWidth="1"/>
    <col min="653" max="653" width="50.6328125" bestFit="1" customWidth="1"/>
    <col min="654" max="654" width="40.7265625" bestFit="1" customWidth="1"/>
    <col min="655" max="655" width="40.6328125" bestFit="1" customWidth="1"/>
    <col min="656" max="656" width="21.81640625" bestFit="1" customWidth="1"/>
    <col min="657" max="657" width="51.54296875" bestFit="1" customWidth="1"/>
    <col min="658" max="658" width="35.81640625" bestFit="1" customWidth="1"/>
    <col min="659" max="659" width="7.36328125" bestFit="1" customWidth="1"/>
    <col min="660" max="660" width="55.453125" bestFit="1" customWidth="1"/>
    <col min="661" max="661" width="43.7265625" bestFit="1" customWidth="1"/>
    <col min="662" max="662" width="41.08984375" bestFit="1" customWidth="1"/>
    <col min="663" max="663" width="15.6328125" bestFit="1" customWidth="1"/>
    <col min="664" max="664" width="34.36328125" bestFit="1" customWidth="1"/>
    <col min="665" max="665" width="50" bestFit="1" customWidth="1"/>
    <col min="666" max="666" width="10.36328125" bestFit="1" customWidth="1"/>
    <col min="667" max="667" width="14.1796875" bestFit="1" customWidth="1"/>
    <col min="668" max="668" width="34.453125" bestFit="1" customWidth="1"/>
    <col min="669" max="669" width="46.81640625" bestFit="1" customWidth="1"/>
    <col min="670" max="670" width="35.7265625" bestFit="1" customWidth="1"/>
    <col min="671" max="671" width="43.6328125" bestFit="1" customWidth="1"/>
    <col min="672" max="672" width="30.81640625" bestFit="1" customWidth="1"/>
    <col min="673" max="673" width="44.08984375" bestFit="1" customWidth="1"/>
    <col min="674" max="674" width="30.08984375" bestFit="1" customWidth="1"/>
    <col min="675" max="675" width="19.1796875" bestFit="1" customWidth="1"/>
    <col min="676" max="676" width="26.08984375" bestFit="1" customWidth="1"/>
    <col min="677" max="677" width="30.36328125" bestFit="1" customWidth="1"/>
    <col min="678" max="678" width="39.1796875" bestFit="1" customWidth="1"/>
    <col min="679" max="679" width="33.1796875" bestFit="1" customWidth="1"/>
    <col min="680" max="680" width="40.26953125" bestFit="1" customWidth="1"/>
    <col min="681" max="681" width="34.7265625" bestFit="1" customWidth="1"/>
    <col min="682" max="682" width="53.36328125" bestFit="1" customWidth="1"/>
    <col min="683" max="683" width="13.81640625" bestFit="1" customWidth="1"/>
    <col min="684" max="684" width="18" bestFit="1" customWidth="1"/>
    <col min="685" max="685" width="42.26953125" bestFit="1" customWidth="1"/>
    <col min="686" max="686" width="27.26953125" bestFit="1" customWidth="1"/>
    <col min="687" max="687" width="36.54296875" bestFit="1" customWidth="1"/>
    <col min="688" max="688" width="28.08984375" bestFit="1" customWidth="1"/>
    <col min="689" max="689" width="17.1796875" bestFit="1" customWidth="1"/>
    <col min="690" max="690" width="13.54296875" bestFit="1" customWidth="1"/>
    <col min="691" max="691" width="33.7265625" bestFit="1" customWidth="1"/>
    <col min="692" max="692" width="51.7265625" bestFit="1" customWidth="1"/>
    <col min="693" max="693" width="21.90625" bestFit="1" customWidth="1"/>
    <col min="694" max="694" width="53.36328125" bestFit="1" customWidth="1"/>
    <col min="695" max="695" width="15.54296875" bestFit="1" customWidth="1"/>
    <col min="696" max="696" width="44.08984375" bestFit="1" customWidth="1"/>
    <col min="697" max="697" width="25.81640625" bestFit="1" customWidth="1"/>
    <col min="698" max="698" width="49" bestFit="1" customWidth="1"/>
    <col min="699" max="699" width="57.453125" bestFit="1" customWidth="1"/>
    <col min="700" max="700" width="24.26953125" bestFit="1" customWidth="1"/>
    <col min="701" max="701" width="35.54296875" bestFit="1" customWidth="1"/>
    <col min="702" max="702" width="36.6328125" bestFit="1" customWidth="1"/>
    <col min="703" max="703" width="48.6328125" bestFit="1" customWidth="1"/>
    <col min="704" max="704" width="35.1796875" bestFit="1" customWidth="1"/>
    <col min="705" max="705" width="42" bestFit="1" customWidth="1"/>
    <col min="706" max="706" width="9.6328125" bestFit="1" customWidth="1"/>
    <col min="707" max="707" width="36.81640625" bestFit="1" customWidth="1"/>
    <col min="708" max="708" width="16.81640625" bestFit="1" customWidth="1"/>
    <col min="709" max="709" width="33.6328125" bestFit="1" customWidth="1"/>
    <col min="710" max="710" width="40.36328125" bestFit="1" customWidth="1"/>
    <col min="711" max="711" width="50.6328125" bestFit="1" customWidth="1"/>
    <col min="712" max="712" width="45.7265625" bestFit="1" customWidth="1"/>
    <col min="713" max="713" width="41.54296875" bestFit="1" customWidth="1"/>
    <col min="714" max="714" width="41.26953125" bestFit="1" customWidth="1"/>
    <col min="715" max="715" width="20.1796875" bestFit="1" customWidth="1"/>
    <col min="716" max="716" width="15.26953125" bestFit="1" customWidth="1"/>
    <col min="717" max="717" width="16.08984375" bestFit="1" customWidth="1"/>
    <col min="718" max="718" width="6.1796875" bestFit="1" customWidth="1"/>
    <col min="719" max="719" width="51.90625" bestFit="1" customWidth="1"/>
    <col min="720" max="720" width="34.26953125" bestFit="1" customWidth="1"/>
    <col min="721" max="721" width="54.81640625" bestFit="1" customWidth="1"/>
    <col min="722" max="722" width="39.6328125" bestFit="1" customWidth="1"/>
    <col min="723" max="723" width="50.453125" bestFit="1" customWidth="1"/>
    <col min="724" max="724" width="35.7265625" bestFit="1" customWidth="1"/>
    <col min="725" max="725" width="53.81640625" bestFit="1" customWidth="1"/>
    <col min="726" max="726" width="45.453125" bestFit="1" customWidth="1"/>
    <col min="727" max="727" width="15.36328125" bestFit="1" customWidth="1"/>
    <col min="728" max="728" width="27.36328125" bestFit="1" customWidth="1"/>
    <col min="729" max="729" width="38.36328125" bestFit="1" customWidth="1"/>
    <col min="730" max="730" width="28.36328125" bestFit="1" customWidth="1"/>
    <col min="731" max="731" width="18.81640625" bestFit="1" customWidth="1"/>
    <col min="732" max="732" width="47.81640625" bestFit="1" customWidth="1"/>
    <col min="733" max="733" width="54.81640625" bestFit="1" customWidth="1"/>
    <col min="734" max="734" width="13.90625" bestFit="1" customWidth="1"/>
    <col min="735" max="735" width="15" bestFit="1" customWidth="1"/>
    <col min="736" max="737" width="22.54296875" bestFit="1" customWidth="1"/>
    <col min="738" max="738" width="30.453125" bestFit="1" customWidth="1"/>
    <col min="739" max="739" width="16.7265625" bestFit="1" customWidth="1"/>
    <col min="740" max="740" width="20.1796875" bestFit="1" customWidth="1"/>
    <col min="741" max="741" width="17.26953125" bestFit="1" customWidth="1"/>
    <col min="742" max="742" width="12.7265625" bestFit="1" customWidth="1"/>
    <col min="743" max="743" width="18.453125" bestFit="1" customWidth="1"/>
    <col min="744" max="744" width="46.36328125" bestFit="1" customWidth="1"/>
    <col min="745" max="745" width="36.90625" bestFit="1" customWidth="1"/>
    <col min="746" max="746" width="15.36328125" bestFit="1" customWidth="1"/>
    <col min="747" max="747" width="7.26953125" bestFit="1" customWidth="1"/>
    <col min="748" max="748" width="33.90625" bestFit="1" customWidth="1"/>
    <col min="749" max="749" width="51.6328125" bestFit="1" customWidth="1"/>
    <col min="750" max="750" width="37.81640625" bestFit="1" customWidth="1"/>
    <col min="751" max="751" width="7.90625" bestFit="1" customWidth="1"/>
    <col min="752" max="752" width="32" bestFit="1" customWidth="1"/>
    <col min="753" max="753" width="47" bestFit="1" customWidth="1"/>
    <col min="754" max="754" width="27.6328125" bestFit="1" customWidth="1"/>
    <col min="755" max="755" width="21.54296875" bestFit="1" customWidth="1"/>
    <col min="756" max="756" width="9.81640625" bestFit="1" customWidth="1"/>
    <col min="757" max="757" width="26.54296875" bestFit="1" customWidth="1"/>
    <col min="758" max="758" width="20.453125" bestFit="1" customWidth="1"/>
    <col min="759" max="759" width="23.08984375" bestFit="1" customWidth="1"/>
    <col min="760" max="760" width="31.81640625" bestFit="1" customWidth="1"/>
    <col min="761" max="761" width="50.36328125" bestFit="1" customWidth="1"/>
    <col min="762" max="762" width="29.54296875" bestFit="1" customWidth="1"/>
    <col min="763" max="763" width="23.453125" bestFit="1" customWidth="1"/>
    <col min="764" max="764" width="45.453125" bestFit="1" customWidth="1"/>
    <col min="765" max="765" width="54.453125" bestFit="1" customWidth="1"/>
    <col min="766" max="766" width="32.90625" bestFit="1" customWidth="1"/>
    <col min="767" max="767" width="32.36328125" bestFit="1" customWidth="1"/>
    <col min="768" max="768" width="26.90625" bestFit="1" customWidth="1"/>
    <col min="769" max="769" width="8.453125" bestFit="1" customWidth="1"/>
    <col min="770" max="770" width="9.1796875" bestFit="1" customWidth="1"/>
    <col min="771" max="771" width="38.453125" bestFit="1" customWidth="1"/>
    <col min="772" max="772" width="45.08984375" bestFit="1" customWidth="1"/>
    <col min="773" max="773" width="42.90625" bestFit="1" customWidth="1"/>
    <col min="774" max="774" width="32.26953125" bestFit="1" customWidth="1"/>
    <col min="775" max="775" width="35.08984375" bestFit="1" customWidth="1"/>
    <col min="776" max="776" width="9.26953125" bestFit="1" customWidth="1"/>
    <col min="777" max="777" width="35.90625" bestFit="1" customWidth="1"/>
    <col min="778" max="778" width="22.6328125" bestFit="1" customWidth="1"/>
    <col min="779" max="779" width="10.6328125" bestFit="1" customWidth="1"/>
    <col min="780" max="780" width="26.1796875" bestFit="1" customWidth="1"/>
    <col min="781" max="781" width="43.36328125" bestFit="1" customWidth="1"/>
    <col min="782" max="782" width="38.7265625" bestFit="1" customWidth="1"/>
    <col min="783" max="783" width="51.7265625" bestFit="1" customWidth="1"/>
    <col min="784" max="784" width="27.453125" bestFit="1" customWidth="1"/>
    <col min="785" max="785" width="24.08984375" bestFit="1" customWidth="1"/>
    <col min="786" max="786" width="31.08984375" bestFit="1" customWidth="1"/>
    <col min="787" max="787" width="11.26953125" bestFit="1" customWidth="1"/>
    <col min="788" max="788" width="46.90625" bestFit="1" customWidth="1"/>
    <col min="789" max="789" width="10" bestFit="1" customWidth="1"/>
    <col min="790" max="790" width="31.453125" bestFit="1" customWidth="1"/>
    <col min="791" max="791" width="49.54296875" bestFit="1" customWidth="1"/>
    <col min="792" max="792" width="50.26953125" bestFit="1" customWidth="1"/>
    <col min="793" max="793" width="19.7265625" bestFit="1" customWidth="1"/>
    <col min="794" max="794" width="13.26953125" bestFit="1" customWidth="1"/>
    <col min="795" max="795" width="24.1796875" bestFit="1" customWidth="1"/>
    <col min="796" max="796" width="43.1796875" bestFit="1" customWidth="1"/>
    <col min="797" max="797" width="16.7265625" bestFit="1" customWidth="1"/>
    <col min="798" max="798" width="35" bestFit="1" customWidth="1"/>
    <col min="799" max="799" width="14.1796875" bestFit="1" customWidth="1"/>
    <col min="800" max="800" width="9.7265625" bestFit="1" customWidth="1"/>
    <col min="801" max="801" width="29.08984375" bestFit="1" customWidth="1"/>
    <col min="802" max="802" width="20.7265625" bestFit="1" customWidth="1"/>
    <col min="803" max="803" width="19.453125" bestFit="1" customWidth="1"/>
    <col min="804" max="804" width="17.7265625" bestFit="1" customWidth="1"/>
    <col min="805" max="805" width="44.08984375" bestFit="1" customWidth="1"/>
    <col min="806" max="806" width="35.6328125" bestFit="1" customWidth="1"/>
    <col min="807" max="807" width="12.54296875" bestFit="1" customWidth="1"/>
    <col min="808" max="808" width="46" bestFit="1" customWidth="1"/>
    <col min="809" max="809" width="26.1796875" bestFit="1" customWidth="1"/>
    <col min="810" max="810" width="16.7265625" bestFit="1" customWidth="1"/>
    <col min="811" max="811" width="44.453125" bestFit="1" customWidth="1"/>
    <col min="812" max="812" width="23.6328125" bestFit="1" customWidth="1"/>
    <col min="813" max="813" width="52.1796875" bestFit="1" customWidth="1"/>
    <col min="814" max="814" width="37.7265625" bestFit="1" customWidth="1"/>
    <col min="815" max="815" width="55.26953125" bestFit="1" customWidth="1"/>
    <col min="816" max="816" width="42.54296875" bestFit="1" customWidth="1"/>
    <col min="817" max="817" width="31.6328125" bestFit="1" customWidth="1"/>
    <col min="818" max="818" width="34.54296875" bestFit="1" customWidth="1"/>
    <col min="819" max="819" width="52.7265625" bestFit="1" customWidth="1"/>
    <col min="820" max="820" width="9.7265625" bestFit="1" customWidth="1"/>
    <col min="821" max="821" width="28.54296875" bestFit="1" customWidth="1"/>
    <col min="822" max="822" width="20.54296875" bestFit="1" customWidth="1"/>
    <col min="823" max="823" width="20.453125" bestFit="1" customWidth="1"/>
    <col min="824" max="824" width="35.36328125" bestFit="1" customWidth="1"/>
    <col min="825" max="825" width="5.08984375" bestFit="1" customWidth="1"/>
    <col min="826" max="826" width="28.1796875" bestFit="1" customWidth="1"/>
    <col min="827" max="827" width="10.6328125" bestFit="1" customWidth="1"/>
    <col min="828" max="828" width="36.81640625" bestFit="1" customWidth="1"/>
    <col min="829" max="829" width="46.81640625" bestFit="1" customWidth="1"/>
    <col min="830" max="830" width="21.1796875" bestFit="1" customWidth="1"/>
    <col min="831" max="831" width="14.6328125" bestFit="1" customWidth="1"/>
    <col min="832" max="832" width="47.7265625" bestFit="1" customWidth="1"/>
    <col min="833" max="833" width="6.90625" bestFit="1" customWidth="1"/>
    <col min="834" max="834" width="52.26953125" bestFit="1" customWidth="1"/>
    <col min="835" max="835" width="12.90625" bestFit="1" customWidth="1"/>
    <col min="836" max="836" width="6.26953125" bestFit="1" customWidth="1"/>
    <col min="837" max="837" width="30.7265625" bestFit="1" customWidth="1"/>
    <col min="838" max="838" width="52.08984375" bestFit="1" customWidth="1"/>
    <col min="839" max="839" width="13.54296875" bestFit="1" customWidth="1"/>
    <col min="840" max="840" width="11.54296875" bestFit="1" customWidth="1"/>
    <col min="841" max="841" width="72.36328125" bestFit="1" customWidth="1"/>
    <col min="842" max="842" width="41.08984375" bestFit="1" customWidth="1"/>
    <col min="843" max="843" width="13.08984375" bestFit="1" customWidth="1"/>
    <col min="844" max="844" width="54.26953125" bestFit="1" customWidth="1"/>
    <col min="845" max="845" width="24.36328125" bestFit="1" customWidth="1"/>
    <col min="846" max="846" width="32.54296875" bestFit="1" customWidth="1"/>
    <col min="847" max="847" width="29.26953125" bestFit="1" customWidth="1"/>
    <col min="848" max="848" width="32.453125" bestFit="1" customWidth="1"/>
    <col min="849" max="849" width="17" bestFit="1" customWidth="1"/>
    <col min="850" max="850" width="30.36328125" bestFit="1" customWidth="1"/>
    <col min="851" max="851" width="20.1796875" bestFit="1" customWidth="1"/>
    <col min="852" max="852" width="38.90625" bestFit="1" customWidth="1"/>
    <col min="853" max="853" width="28.453125" bestFit="1" customWidth="1"/>
    <col min="854" max="854" width="50.453125" bestFit="1" customWidth="1"/>
    <col min="855" max="855" width="15" bestFit="1" customWidth="1"/>
    <col min="856" max="856" width="31.36328125" bestFit="1" customWidth="1"/>
    <col min="857" max="857" width="19.54296875" bestFit="1" customWidth="1"/>
    <col min="858" max="858" width="49.453125" bestFit="1" customWidth="1"/>
    <col min="859" max="859" width="33.453125" bestFit="1" customWidth="1"/>
    <col min="860" max="860" width="38.36328125" bestFit="1" customWidth="1"/>
    <col min="861" max="861" width="31.08984375" bestFit="1" customWidth="1"/>
    <col min="862" max="862" width="45.08984375" bestFit="1" customWidth="1"/>
    <col min="863" max="863" width="51.1796875" bestFit="1" customWidth="1"/>
    <col min="864" max="864" width="16.26953125" bestFit="1" customWidth="1"/>
    <col min="865" max="865" width="29.26953125" bestFit="1" customWidth="1"/>
    <col min="866" max="866" width="31" bestFit="1" customWidth="1"/>
    <col min="867" max="867" width="8.1796875" bestFit="1" customWidth="1"/>
    <col min="868" max="868" width="54.453125" bestFit="1" customWidth="1"/>
    <col min="869" max="869" width="41.54296875" bestFit="1" customWidth="1"/>
    <col min="870" max="870" width="20.1796875" bestFit="1" customWidth="1"/>
    <col min="871" max="871" width="50.36328125" bestFit="1" customWidth="1"/>
    <col min="872" max="872" width="49.453125" bestFit="1" customWidth="1"/>
    <col min="873" max="873" width="26.08984375" bestFit="1" customWidth="1"/>
    <col min="874" max="874" width="17.6328125" bestFit="1" customWidth="1"/>
    <col min="875" max="875" width="13.54296875" bestFit="1" customWidth="1"/>
    <col min="876" max="876" width="18.1796875" bestFit="1" customWidth="1"/>
    <col min="877" max="877" width="49.7265625" bestFit="1" customWidth="1"/>
    <col min="878" max="878" width="13.7265625" bestFit="1" customWidth="1"/>
    <col min="879" max="879" width="51.7265625" bestFit="1" customWidth="1"/>
    <col min="880" max="880" width="33" bestFit="1" customWidth="1"/>
    <col min="881" max="881" width="30.81640625" bestFit="1" customWidth="1"/>
    <col min="882" max="882" width="53.26953125" bestFit="1" customWidth="1"/>
    <col min="883" max="883" width="8.26953125" bestFit="1" customWidth="1"/>
    <col min="884" max="884" width="34.81640625" bestFit="1" customWidth="1"/>
    <col min="885" max="885" width="19" bestFit="1" customWidth="1"/>
    <col min="886" max="886" width="55" bestFit="1" customWidth="1"/>
    <col min="887" max="887" width="19.453125" bestFit="1" customWidth="1"/>
    <col min="888" max="888" width="10.6328125" bestFit="1" customWidth="1"/>
    <col min="889" max="889" width="51.26953125" bestFit="1" customWidth="1"/>
    <col min="890" max="890" width="25.453125" bestFit="1" customWidth="1"/>
    <col min="891" max="891" width="45.90625" bestFit="1" customWidth="1"/>
    <col min="892" max="892" width="34.7265625" bestFit="1" customWidth="1"/>
    <col min="893" max="893" width="36" bestFit="1" customWidth="1"/>
    <col min="894" max="894" width="47.26953125" bestFit="1" customWidth="1"/>
    <col min="895" max="895" width="6.1796875" bestFit="1" customWidth="1"/>
    <col min="896" max="896" width="37.7265625" bestFit="1" customWidth="1"/>
    <col min="897" max="897" width="33.08984375" bestFit="1" customWidth="1"/>
    <col min="898" max="898" width="52.7265625" bestFit="1" customWidth="1"/>
    <col min="899" max="899" width="26.36328125" bestFit="1" customWidth="1"/>
    <col min="900" max="900" width="45.81640625" bestFit="1" customWidth="1"/>
    <col min="901" max="901" width="32.453125" bestFit="1" customWidth="1"/>
    <col min="902" max="902" width="37.6328125" bestFit="1" customWidth="1"/>
    <col min="903" max="903" width="25.26953125" bestFit="1" customWidth="1"/>
    <col min="904" max="904" width="12.453125" bestFit="1" customWidth="1"/>
    <col min="905" max="905" width="16.36328125" bestFit="1" customWidth="1"/>
    <col min="906" max="906" width="26.453125" bestFit="1" customWidth="1"/>
    <col min="907" max="907" width="50.90625" bestFit="1" customWidth="1"/>
    <col min="908" max="908" width="11.7265625" bestFit="1" customWidth="1"/>
    <col min="909" max="909" width="30.36328125" bestFit="1" customWidth="1"/>
    <col min="910" max="910" width="31.54296875" bestFit="1" customWidth="1"/>
    <col min="911" max="911" width="32.08984375" bestFit="1" customWidth="1"/>
    <col min="912" max="912" width="51.81640625" bestFit="1" customWidth="1"/>
    <col min="913" max="913" width="24" bestFit="1" customWidth="1"/>
    <col min="914" max="914" width="18.1796875" bestFit="1" customWidth="1"/>
    <col min="915" max="915" width="45.1796875" bestFit="1" customWidth="1"/>
    <col min="916" max="916" width="40.6328125" bestFit="1" customWidth="1"/>
    <col min="917" max="917" width="39.54296875" bestFit="1" customWidth="1"/>
    <col min="918" max="918" width="23" bestFit="1" customWidth="1"/>
    <col min="919" max="919" width="52.54296875" bestFit="1" customWidth="1"/>
    <col min="920" max="920" width="36.453125" bestFit="1" customWidth="1"/>
    <col min="921" max="921" width="46" bestFit="1" customWidth="1"/>
    <col min="922" max="922" width="37.08984375" bestFit="1" customWidth="1"/>
    <col min="923" max="923" width="12.1796875" bestFit="1" customWidth="1"/>
    <col min="924" max="924" width="22.1796875" bestFit="1" customWidth="1"/>
    <col min="925" max="925" width="11.36328125" bestFit="1" customWidth="1"/>
    <col min="926" max="926" width="31.6328125" bestFit="1" customWidth="1"/>
    <col min="927" max="927" width="11.90625" bestFit="1" customWidth="1"/>
    <col min="928" max="928" width="28" bestFit="1" customWidth="1"/>
    <col min="929" max="929" width="14.90625" bestFit="1" customWidth="1"/>
    <col min="930" max="930" width="24.1796875" bestFit="1" customWidth="1"/>
    <col min="931" max="931" width="13.1796875" bestFit="1" customWidth="1"/>
    <col min="932" max="932" width="17.26953125" bestFit="1" customWidth="1"/>
    <col min="933" max="933" width="15.90625" bestFit="1" customWidth="1"/>
    <col min="934" max="934" width="25.54296875" bestFit="1" customWidth="1"/>
    <col min="935" max="935" width="42.08984375" bestFit="1" customWidth="1"/>
    <col min="936" max="936" width="36.6328125" bestFit="1" customWidth="1"/>
    <col min="937" max="937" width="34.54296875" bestFit="1" customWidth="1"/>
    <col min="938" max="938" width="41.36328125" bestFit="1" customWidth="1"/>
    <col min="939" max="939" width="38.7265625" bestFit="1" customWidth="1"/>
    <col min="940" max="940" width="24.81640625" bestFit="1" customWidth="1"/>
    <col min="941" max="941" width="23.54296875" bestFit="1" customWidth="1"/>
    <col min="942" max="942" width="29" bestFit="1" customWidth="1"/>
    <col min="943" max="943" width="20.1796875" bestFit="1" customWidth="1"/>
    <col min="944" max="944" width="49" bestFit="1" customWidth="1"/>
    <col min="945" max="945" width="53" bestFit="1" customWidth="1"/>
    <col min="946" max="946" width="41" bestFit="1" customWidth="1"/>
    <col min="947" max="947" width="19.1796875" bestFit="1" customWidth="1"/>
    <col min="948" max="948" width="24.90625" bestFit="1" customWidth="1"/>
    <col min="949" max="949" width="9.6328125" bestFit="1" customWidth="1"/>
    <col min="950" max="950" width="14.90625" bestFit="1" customWidth="1"/>
    <col min="951" max="951" width="39.7265625" bestFit="1" customWidth="1"/>
    <col min="952" max="952" width="24" bestFit="1" customWidth="1"/>
    <col min="953" max="953" width="9.1796875" bestFit="1" customWidth="1"/>
    <col min="954" max="954" width="39.6328125" bestFit="1" customWidth="1"/>
    <col min="955" max="955" width="35.36328125" bestFit="1" customWidth="1"/>
    <col min="956" max="956" width="42.36328125" bestFit="1" customWidth="1"/>
    <col min="957" max="957" width="19.36328125" bestFit="1" customWidth="1"/>
    <col min="958" max="958" width="45.36328125" bestFit="1" customWidth="1"/>
    <col min="959" max="959" width="8.54296875" bestFit="1" customWidth="1"/>
    <col min="960" max="960" width="34.54296875" bestFit="1" customWidth="1"/>
    <col min="961" max="961" width="43.90625" bestFit="1" customWidth="1"/>
    <col min="962" max="962" width="19.7265625" bestFit="1" customWidth="1"/>
    <col min="963" max="963" width="36.54296875" bestFit="1" customWidth="1"/>
    <col min="964" max="964" width="35.54296875" bestFit="1" customWidth="1"/>
    <col min="965" max="965" width="48.6328125" bestFit="1" customWidth="1"/>
    <col min="966" max="966" width="20.6328125" bestFit="1" customWidth="1"/>
    <col min="967" max="967" width="30.6328125" bestFit="1" customWidth="1"/>
    <col min="968" max="968" width="15.36328125" bestFit="1" customWidth="1"/>
    <col min="969" max="969" width="32.90625" bestFit="1" customWidth="1"/>
    <col min="970" max="970" width="44.26953125" bestFit="1" customWidth="1"/>
    <col min="971" max="971" width="19.54296875" bestFit="1" customWidth="1"/>
    <col min="972" max="972" width="16.36328125" bestFit="1" customWidth="1"/>
    <col min="973" max="973" width="52.26953125" bestFit="1" customWidth="1"/>
    <col min="974" max="974" width="8.453125" bestFit="1" customWidth="1"/>
    <col min="975" max="975" width="14.453125" bestFit="1" customWidth="1"/>
    <col min="976" max="976" width="26.453125" bestFit="1" customWidth="1"/>
    <col min="977" max="977" width="36.1796875" bestFit="1" customWidth="1"/>
    <col min="978" max="978" width="20.453125" bestFit="1" customWidth="1"/>
    <col min="979" max="979" width="47.7265625" bestFit="1" customWidth="1"/>
    <col min="980" max="980" width="10" bestFit="1" customWidth="1"/>
    <col min="981" max="981" width="8.6328125" bestFit="1" customWidth="1"/>
    <col min="982" max="982" width="69.1796875" bestFit="1" customWidth="1"/>
    <col min="983" max="983" width="43.54296875" bestFit="1" customWidth="1"/>
    <col min="984" max="984" width="54.54296875" bestFit="1" customWidth="1"/>
    <col min="985" max="985" width="13.26953125" bestFit="1" customWidth="1"/>
    <col min="986" max="986" width="37.1796875" bestFit="1" customWidth="1"/>
    <col min="987" max="987" width="30" bestFit="1" customWidth="1"/>
    <col min="988" max="988" width="32" bestFit="1" customWidth="1"/>
    <col min="989" max="989" width="45.26953125" bestFit="1" customWidth="1"/>
    <col min="990" max="990" width="9.08984375" bestFit="1" customWidth="1"/>
    <col min="991" max="991" width="32.453125" bestFit="1" customWidth="1"/>
    <col min="992" max="992" width="33.90625" bestFit="1" customWidth="1"/>
    <col min="993" max="993" width="17.1796875" bestFit="1" customWidth="1"/>
    <col min="994" max="994" width="33.81640625" bestFit="1" customWidth="1"/>
    <col min="995" max="995" width="38.453125" bestFit="1" customWidth="1"/>
    <col min="996" max="996" width="53" bestFit="1" customWidth="1"/>
    <col min="997" max="997" width="40.26953125" bestFit="1" customWidth="1"/>
    <col min="998" max="998" width="18.6328125" bestFit="1" customWidth="1"/>
    <col min="999" max="999" width="19.36328125" bestFit="1" customWidth="1"/>
    <col min="1000" max="1000" width="26.6328125" bestFit="1" customWidth="1"/>
    <col min="1001" max="1001" width="48.54296875" bestFit="1" customWidth="1"/>
    <col min="1002" max="1002" width="37.6328125" bestFit="1" customWidth="1"/>
    <col min="1003" max="1003" width="36.7265625" bestFit="1" customWidth="1"/>
    <col min="1004" max="1004" width="35.08984375" bestFit="1" customWidth="1"/>
    <col min="1005" max="1005" width="50.1796875" bestFit="1" customWidth="1"/>
    <col min="1006" max="1006" width="28.7265625" bestFit="1" customWidth="1"/>
    <col min="1007" max="1007" width="25.26953125" bestFit="1" customWidth="1"/>
    <col min="1008" max="1008" width="11.26953125" bestFit="1" customWidth="1"/>
    <col min="1009" max="1009" width="36.54296875" bestFit="1" customWidth="1"/>
    <col min="1010" max="1010" width="42.08984375" bestFit="1" customWidth="1"/>
    <col min="1011" max="1011" width="53.81640625" bestFit="1" customWidth="1"/>
    <col min="1012" max="1012" width="17.08984375" bestFit="1" customWidth="1"/>
    <col min="1013" max="1013" width="23.6328125" bestFit="1" customWidth="1"/>
    <col min="1014" max="1014" width="8" bestFit="1" customWidth="1"/>
    <col min="1015" max="1015" width="27.26953125" bestFit="1" customWidth="1"/>
    <col min="1016" max="1016" width="13.7265625" bestFit="1" customWidth="1"/>
    <col min="1017" max="1017" width="41.26953125" bestFit="1" customWidth="1"/>
    <col min="1018" max="1018" width="39.7265625" bestFit="1" customWidth="1"/>
    <col min="1019" max="1019" width="12.7265625" bestFit="1" customWidth="1"/>
    <col min="1020" max="1020" width="46.453125" bestFit="1" customWidth="1"/>
    <col min="1021" max="1021" width="19.81640625" bestFit="1" customWidth="1"/>
    <col min="1022" max="1022" width="8.1796875" bestFit="1" customWidth="1"/>
    <col min="1023" max="1023" width="48.81640625" bestFit="1" customWidth="1"/>
    <col min="1024" max="1024" width="40.54296875" bestFit="1" customWidth="1"/>
    <col min="1025" max="1025" width="53" bestFit="1" customWidth="1"/>
    <col min="1026" max="1026" width="56.1796875" bestFit="1" customWidth="1"/>
    <col min="1027" max="1027" width="53.36328125" bestFit="1" customWidth="1"/>
    <col min="1028" max="1028" width="25.90625" bestFit="1" customWidth="1"/>
    <col min="1029" max="1029" width="39.08984375" bestFit="1" customWidth="1"/>
    <col min="1030" max="1030" width="6.36328125" bestFit="1" customWidth="1"/>
    <col min="1031" max="1031" width="8.81640625" bestFit="1" customWidth="1"/>
    <col min="1032" max="1032" width="56.81640625" bestFit="1" customWidth="1"/>
    <col min="1033" max="1033" width="12.453125" bestFit="1" customWidth="1"/>
    <col min="1034" max="1034" width="29" bestFit="1" customWidth="1"/>
    <col min="1035" max="1035" width="19.54296875" bestFit="1" customWidth="1"/>
    <col min="1036" max="1036" width="30.453125" bestFit="1" customWidth="1"/>
    <col min="1037" max="1037" width="25" bestFit="1" customWidth="1"/>
    <col min="1038" max="1038" width="38.08984375" bestFit="1" customWidth="1"/>
    <col min="1039" max="1039" width="31" bestFit="1" customWidth="1"/>
    <col min="1040" max="1040" width="37.26953125" bestFit="1" customWidth="1"/>
    <col min="1041" max="1041" width="46.08984375" bestFit="1" customWidth="1"/>
    <col min="1042" max="1042" width="37.26953125" bestFit="1" customWidth="1"/>
    <col min="1043" max="1043" width="43.08984375" bestFit="1" customWidth="1"/>
    <col min="1044" max="1044" width="51" bestFit="1" customWidth="1"/>
    <col min="1045" max="1045" width="14.453125" bestFit="1" customWidth="1"/>
    <col min="1046" max="1046" width="13.36328125" bestFit="1" customWidth="1"/>
    <col min="1047" max="1047" width="43" bestFit="1" customWidth="1"/>
    <col min="1048" max="1048" width="10.7265625" bestFit="1" customWidth="1"/>
    <col min="1049" max="1049" width="22" bestFit="1" customWidth="1"/>
    <col min="1050" max="1050" width="54" bestFit="1" customWidth="1"/>
    <col min="1051" max="1051" width="15.26953125" bestFit="1" customWidth="1"/>
    <col min="1052" max="1052" width="47.453125" bestFit="1" customWidth="1"/>
    <col min="1053" max="1053" width="53.54296875" bestFit="1" customWidth="1"/>
    <col min="1054" max="1054" width="33.08984375" bestFit="1" customWidth="1"/>
    <col min="1055" max="1055" width="20.453125" bestFit="1" customWidth="1"/>
    <col min="1056" max="1056" width="45.90625" bestFit="1" customWidth="1"/>
    <col min="1057" max="1057" width="13.453125" bestFit="1" customWidth="1"/>
    <col min="1058" max="1058" width="51.90625" bestFit="1" customWidth="1"/>
    <col min="1059" max="1059" width="56.453125" bestFit="1" customWidth="1"/>
    <col min="1060" max="1060" width="13.54296875" bestFit="1" customWidth="1"/>
    <col min="1061" max="1061" width="33.36328125" bestFit="1" customWidth="1"/>
    <col min="1062" max="1062" width="37.54296875" bestFit="1" customWidth="1"/>
    <col min="1063" max="1063" width="26.6328125" bestFit="1" customWidth="1"/>
    <col min="1064" max="1064" width="37.7265625" bestFit="1" customWidth="1"/>
    <col min="1065" max="1065" width="26.36328125" bestFit="1" customWidth="1"/>
    <col min="1066" max="1066" width="15.6328125" bestFit="1" customWidth="1"/>
    <col min="1067" max="1067" width="16.08984375" bestFit="1" customWidth="1"/>
    <col min="1068" max="1068" width="28.26953125" bestFit="1" customWidth="1"/>
    <col min="1069" max="1069" width="20.26953125" bestFit="1" customWidth="1"/>
    <col min="1070" max="1070" width="16.08984375" bestFit="1" customWidth="1"/>
    <col min="1071" max="1071" width="15.1796875" bestFit="1" customWidth="1"/>
    <col min="1072" max="1072" width="41.54296875" bestFit="1" customWidth="1"/>
    <col min="1073" max="1073" width="39.08984375" bestFit="1" customWidth="1"/>
    <col min="1074" max="1074" width="14.7265625" bestFit="1" customWidth="1"/>
    <col min="1075" max="1075" width="14.6328125" bestFit="1" customWidth="1"/>
    <col min="1076" max="1076" width="44" bestFit="1" customWidth="1"/>
    <col min="1077" max="1077" width="22.54296875" bestFit="1" customWidth="1"/>
    <col min="1078" max="1078" width="4.08984375" bestFit="1" customWidth="1"/>
    <col min="1079" max="1079" width="33.6328125" bestFit="1" customWidth="1"/>
    <col min="1080" max="1080" width="43.54296875" bestFit="1" customWidth="1"/>
    <col min="1081" max="1081" width="39.81640625" bestFit="1" customWidth="1"/>
    <col min="1082" max="1082" width="51.7265625" bestFit="1" customWidth="1"/>
    <col min="1083" max="1083" width="25.90625" bestFit="1" customWidth="1"/>
    <col min="1084" max="1084" width="38.26953125" bestFit="1" customWidth="1"/>
    <col min="1085" max="1085" width="39.453125" bestFit="1" customWidth="1"/>
    <col min="1086" max="1086" width="14.54296875" bestFit="1" customWidth="1"/>
    <col min="1087" max="1087" width="8.36328125" bestFit="1" customWidth="1"/>
    <col min="1088" max="1088" width="36.1796875" bestFit="1" customWidth="1"/>
    <col min="1089" max="1089" width="27.453125" bestFit="1" customWidth="1"/>
    <col min="1090" max="1090" width="13.36328125" bestFit="1" customWidth="1"/>
    <col min="1091" max="1091" width="43.7265625" bestFit="1" customWidth="1"/>
    <col min="1092" max="1092" width="19.36328125" bestFit="1" customWidth="1"/>
    <col min="1093" max="1093" width="9.26953125" bestFit="1" customWidth="1"/>
    <col min="1094" max="1094" width="12.453125" bestFit="1" customWidth="1"/>
    <col min="1095" max="1095" width="35.81640625" bestFit="1" customWidth="1"/>
    <col min="1096" max="1096" width="24.36328125" bestFit="1" customWidth="1"/>
    <col min="1097" max="1097" width="40.7265625" bestFit="1" customWidth="1"/>
    <col min="1098" max="1098" width="41.26953125" bestFit="1" customWidth="1"/>
    <col min="1099" max="1099" width="30.6328125" bestFit="1" customWidth="1"/>
    <col min="1100" max="1100" width="17.26953125" bestFit="1" customWidth="1"/>
    <col min="1101" max="1101" width="49.1796875" bestFit="1" customWidth="1"/>
    <col min="1102" max="1102" width="35.7265625" bestFit="1" customWidth="1"/>
    <col min="1103" max="1103" width="28" bestFit="1" customWidth="1"/>
    <col min="1104" max="1104" width="17.7265625" bestFit="1" customWidth="1"/>
    <col min="1105" max="1105" width="44.90625" bestFit="1" customWidth="1"/>
    <col min="1106" max="1106" width="47.453125" bestFit="1" customWidth="1"/>
    <col min="1107" max="1107" width="24.26953125" bestFit="1" customWidth="1"/>
    <col min="1108" max="1108" width="13.08984375" bestFit="1" customWidth="1"/>
    <col min="1109" max="1109" width="45.90625" bestFit="1" customWidth="1"/>
    <col min="1110" max="1110" width="28.7265625" bestFit="1" customWidth="1"/>
    <col min="1111" max="1111" width="52.90625" bestFit="1" customWidth="1"/>
    <col min="1112" max="1112" width="47.6328125" bestFit="1" customWidth="1"/>
    <col min="1113" max="1113" width="46.1796875" bestFit="1" customWidth="1"/>
    <col min="1114" max="1114" width="38.36328125" bestFit="1" customWidth="1"/>
    <col min="1115" max="1115" width="35.90625" bestFit="1" customWidth="1"/>
    <col min="1116" max="1116" width="17.6328125" bestFit="1" customWidth="1"/>
    <col min="1117" max="1117" width="46.54296875" bestFit="1" customWidth="1"/>
    <col min="1118" max="1118" width="7.81640625" bestFit="1" customWidth="1"/>
    <col min="1119" max="1119" width="37.90625" bestFit="1" customWidth="1"/>
    <col min="1120" max="1120" width="19.1796875" bestFit="1" customWidth="1"/>
    <col min="1121" max="1121" width="42.54296875" bestFit="1" customWidth="1"/>
    <col min="1122" max="1122" width="34.54296875" bestFit="1" customWidth="1"/>
    <col min="1123" max="1123" width="6.1796875" bestFit="1" customWidth="1"/>
    <col min="1124" max="1124" width="27.26953125" bestFit="1" customWidth="1"/>
    <col min="1125" max="1125" width="25.26953125" bestFit="1" customWidth="1"/>
    <col min="1126" max="1126" width="28.7265625" bestFit="1" customWidth="1"/>
    <col min="1127" max="1127" width="14.36328125" bestFit="1" customWidth="1"/>
    <col min="1128" max="1128" width="42.453125" bestFit="1" customWidth="1"/>
    <col min="1129" max="1129" width="7" bestFit="1" customWidth="1"/>
    <col min="1130" max="1130" width="35.81640625" bestFit="1" customWidth="1"/>
    <col min="1131" max="1131" width="57.7265625" bestFit="1" customWidth="1"/>
    <col min="1132" max="1132" width="56.81640625" bestFit="1" customWidth="1"/>
    <col min="1133" max="1133" width="63.90625" bestFit="1" customWidth="1"/>
    <col min="1134" max="1134" width="42" bestFit="1" customWidth="1"/>
    <col min="1135" max="1135" width="22.453125" bestFit="1" customWidth="1"/>
    <col min="1136" max="1136" width="15.08984375" bestFit="1" customWidth="1"/>
    <col min="1137" max="1137" width="30" bestFit="1" customWidth="1"/>
    <col min="1138" max="1138" width="37.90625" bestFit="1" customWidth="1"/>
    <col min="1139" max="1139" width="36.1796875" bestFit="1" customWidth="1"/>
    <col min="1140" max="1140" width="18.08984375" bestFit="1" customWidth="1"/>
    <col min="1141" max="1141" width="7.26953125" bestFit="1" customWidth="1"/>
    <col min="1142" max="1142" width="50.81640625" bestFit="1" customWidth="1"/>
    <col min="1143" max="1143" width="8.90625" bestFit="1" customWidth="1"/>
    <col min="1144" max="1144" width="52.08984375" bestFit="1" customWidth="1"/>
    <col min="1145" max="1145" width="21.81640625" bestFit="1" customWidth="1"/>
    <col min="1146" max="1146" width="5" bestFit="1" customWidth="1"/>
    <col min="1147" max="1147" width="45.1796875" bestFit="1" customWidth="1"/>
    <col min="1148" max="1148" width="25.6328125" bestFit="1" customWidth="1"/>
    <col min="1149" max="1149" width="18.26953125" bestFit="1" customWidth="1"/>
    <col min="1150" max="1150" width="30.36328125" bestFit="1" customWidth="1"/>
    <col min="1151" max="1151" width="44.6328125" bestFit="1" customWidth="1"/>
    <col min="1152" max="1152" width="42.7265625" bestFit="1" customWidth="1"/>
    <col min="1153" max="1153" width="26.81640625" bestFit="1" customWidth="1"/>
    <col min="1154" max="1154" width="54.90625" bestFit="1" customWidth="1"/>
    <col min="1155" max="1155" width="5.7265625" bestFit="1" customWidth="1"/>
    <col min="1156" max="1156" width="30.81640625" bestFit="1" customWidth="1"/>
    <col min="1157" max="1157" width="43.54296875" bestFit="1" customWidth="1"/>
    <col min="1158" max="1158" width="9.81640625" bestFit="1" customWidth="1"/>
    <col min="1159" max="1159" width="51.54296875" bestFit="1" customWidth="1"/>
    <col min="1160" max="1160" width="15.453125" bestFit="1" customWidth="1"/>
    <col min="1161" max="1161" width="54.7265625" bestFit="1" customWidth="1"/>
    <col min="1162" max="1162" width="9.7265625" bestFit="1" customWidth="1"/>
    <col min="1163" max="1163" width="31.453125" bestFit="1" customWidth="1"/>
    <col min="1164" max="1164" width="50.54296875" bestFit="1" customWidth="1"/>
    <col min="1165" max="1165" width="25" bestFit="1" customWidth="1"/>
    <col min="1166" max="1166" width="25.36328125" bestFit="1" customWidth="1"/>
    <col min="1167" max="1167" width="42.6328125" bestFit="1" customWidth="1"/>
    <col min="1168" max="1168" width="14.7265625" bestFit="1" customWidth="1"/>
    <col min="1169" max="1169" width="29.36328125" bestFit="1" customWidth="1"/>
    <col min="1170" max="1170" width="49.453125" bestFit="1" customWidth="1"/>
    <col min="1171" max="1171" width="30.08984375" bestFit="1" customWidth="1"/>
    <col min="1172" max="1172" width="51.1796875" bestFit="1" customWidth="1"/>
    <col min="1173" max="1173" width="23.7265625" bestFit="1" customWidth="1"/>
    <col min="1174" max="1174" width="39.7265625" bestFit="1" customWidth="1"/>
    <col min="1175" max="1175" width="49.54296875" bestFit="1" customWidth="1"/>
    <col min="1176" max="1176" width="40.90625" bestFit="1" customWidth="1"/>
    <col min="1177" max="1177" width="16.36328125" bestFit="1" customWidth="1"/>
    <col min="1178" max="1178" width="48.08984375" bestFit="1" customWidth="1"/>
    <col min="1179" max="1179" width="30.54296875" bestFit="1" customWidth="1"/>
    <col min="1180" max="1180" width="22" bestFit="1" customWidth="1"/>
    <col min="1181" max="1181" width="44.36328125" bestFit="1" customWidth="1"/>
    <col min="1182" max="1182" width="8.7265625" bestFit="1" customWidth="1"/>
    <col min="1183" max="1183" width="48" bestFit="1" customWidth="1"/>
    <col min="1184" max="1184" width="11" bestFit="1" customWidth="1"/>
    <col min="1185" max="1185" width="40.90625" bestFit="1" customWidth="1"/>
    <col min="1186" max="1186" width="36.36328125" bestFit="1" customWidth="1"/>
    <col min="1187" max="1187" width="42" bestFit="1" customWidth="1"/>
    <col min="1188" max="1188" width="43" bestFit="1" customWidth="1"/>
    <col min="1189" max="1189" width="8.08984375" bestFit="1" customWidth="1"/>
    <col min="1190" max="1190" width="10.7265625" bestFit="1" customWidth="1"/>
    <col min="1191" max="1191" width="53.36328125" bestFit="1" customWidth="1"/>
    <col min="1192" max="1192" width="28.54296875" bestFit="1" customWidth="1"/>
    <col min="1193" max="1193" width="37.81640625" bestFit="1" customWidth="1"/>
    <col min="1194" max="1194" width="42.26953125" bestFit="1" customWidth="1"/>
    <col min="1195" max="1195" width="15.1796875" bestFit="1" customWidth="1"/>
    <col min="1196" max="1196" width="43.1796875" bestFit="1" customWidth="1"/>
    <col min="1197" max="1197" width="45.08984375" bestFit="1" customWidth="1"/>
    <col min="1198" max="1198" width="27.54296875" bestFit="1" customWidth="1"/>
    <col min="1199" max="1199" width="17.36328125" bestFit="1" customWidth="1"/>
    <col min="1200" max="1200" width="9.26953125" bestFit="1" customWidth="1"/>
    <col min="1201" max="1201" width="43.54296875" bestFit="1" customWidth="1"/>
    <col min="1202" max="1202" width="45.453125" bestFit="1" customWidth="1"/>
    <col min="1203" max="1203" width="46.90625" bestFit="1" customWidth="1"/>
    <col min="1204" max="1204" width="27.90625" bestFit="1" customWidth="1"/>
    <col min="1205" max="1205" width="47.6328125" bestFit="1" customWidth="1"/>
    <col min="1206" max="1206" width="8" bestFit="1" customWidth="1"/>
    <col min="1207" max="1207" width="15.08984375" bestFit="1" customWidth="1"/>
    <col min="1208" max="1208" width="50.54296875" bestFit="1" customWidth="1"/>
    <col min="1209" max="1209" width="8.54296875" bestFit="1" customWidth="1"/>
    <col min="1210" max="1210" width="31" bestFit="1" customWidth="1"/>
    <col min="1211" max="1211" width="55.54296875" bestFit="1" customWidth="1"/>
    <col min="1212" max="1212" width="14.6328125" bestFit="1" customWidth="1"/>
    <col min="1213" max="1213" width="24.54296875" bestFit="1" customWidth="1"/>
    <col min="1214" max="1214" width="43.7265625" bestFit="1" customWidth="1"/>
    <col min="1215" max="1215" width="26.36328125" bestFit="1" customWidth="1"/>
    <col min="1216" max="1216" width="22.7265625" bestFit="1" customWidth="1"/>
    <col min="1217" max="1217" width="47.26953125" bestFit="1" customWidth="1"/>
    <col min="1218" max="1218" width="23.7265625" bestFit="1" customWidth="1"/>
    <col min="1219" max="1219" width="44.90625" bestFit="1" customWidth="1"/>
    <col min="1220" max="1220" width="31.81640625" bestFit="1" customWidth="1"/>
    <col min="1221" max="1221" width="40" bestFit="1" customWidth="1"/>
    <col min="1222" max="1222" width="34.36328125" bestFit="1" customWidth="1"/>
    <col min="1223" max="1223" width="13.08984375" bestFit="1" customWidth="1"/>
    <col min="1224" max="1224" width="22.26953125" bestFit="1" customWidth="1"/>
    <col min="1225" max="1225" width="41.90625" bestFit="1" customWidth="1"/>
    <col min="1226" max="1226" width="31.6328125" bestFit="1" customWidth="1"/>
    <col min="1227" max="1227" width="50.36328125" bestFit="1" customWidth="1"/>
    <col min="1228" max="1228" width="25.453125" bestFit="1" customWidth="1"/>
    <col min="1229" max="1229" width="22.36328125" bestFit="1" customWidth="1"/>
    <col min="1230" max="1230" width="28.26953125" bestFit="1" customWidth="1"/>
    <col min="1231" max="1231" width="37.453125" bestFit="1" customWidth="1"/>
    <col min="1232" max="1232" width="44.36328125" bestFit="1" customWidth="1"/>
    <col min="1233" max="1233" width="45.90625" bestFit="1" customWidth="1"/>
    <col min="1234" max="1234" width="18.7265625" bestFit="1" customWidth="1"/>
    <col min="1235" max="1235" width="48" bestFit="1" customWidth="1"/>
    <col min="1236" max="1236" width="24.08984375" bestFit="1" customWidth="1"/>
    <col min="1237" max="1237" width="26.81640625" bestFit="1" customWidth="1"/>
    <col min="1238" max="1238" width="51.36328125" bestFit="1" customWidth="1"/>
    <col min="1239" max="1239" width="41.1796875" bestFit="1" customWidth="1"/>
    <col min="1240" max="1240" width="20.453125" bestFit="1" customWidth="1"/>
    <col min="1241" max="1241" width="17.1796875" bestFit="1" customWidth="1"/>
    <col min="1242" max="1242" width="30.7265625" bestFit="1" customWidth="1"/>
    <col min="1243" max="1243" width="44.26953125" bestFit="1" customWidth="1"/>
    <col min="1244" max="1244" width="36.7265625" bestFit="1" customWidth="1"/>
    <col min="1245" max="1245" width="50.36328125" bestFit="1" customWidth="1"/>
    <col min="1246" max="1246" width="47.1796875" bestFit="1" customWidth="1"/>
    <col min="1247" max="1247" width="19.54296875" bestFit="1" customWidth="1"/>
    <col min="1248" max="1248" width="50.7265625" bestFit="1" customWidth="1"/>
    <col min="1249" max="1249" width="46.90625" bestFit="1" customWidth="1"/>
    <col min="1250" max="1250" width="23.81640625" bestFit="1" customWidth="1"/>
    <col min="1251" max="1251" width="52.453125" bestFit="1" customWidth="1"/>
    <col min="1252" max="1252" width="26.1796875" bestFit="1" customWidth="1"/>
    <col min="1253" max="1253" width="27.6328125" bestFit="1" customWidth="1"/>
    <col min="1254" max="1254" width="29.90625" bestFit="1" customWidth="1"/>
    <col min="1255" max="1255" width="27.6328125" bestFit="1" customWidth="1"/>
    <col min="1256" max="1256" width="19.54296875" bestFit="1" customWidth="1"/>
    <col min="1257" max="1257" width="27" bestFit="1" customWidth="1"/>
    <col min="1258" max="1258" width="22" bestFit="1" customWidth="1"/>
    <col min="1259" max="1259" width="15.81640625" bestFit="1" customWidth="1"/>
    <col min="1260" max="1260" width="30.81640625" bestFit="1" customWidth="1"/>
    <col min="1261" max="1261" width="42.90625" bestFit="1" customWidth="1"/>
    <col min="1262" max="1262" width="23" bestFit="1" customWidth="1"/>
    <col min="1263" max="1263" width="16.81640625" bestFit="1" customWidth="1"/>
    <col min="1264" max="1264" width="52.08984375" bestFit="1" customWidth="1"/>
    <col min="1265" max="1265" width="43.6328125" bestFit="1" customWidth="1"/>
    <col min="1266" max="1266" width="47.7265625" bestFit="1" customWidth="1"/>
    <col min="1267" max="1267" width="45" bestFit="1" customWidth="1"/>
    <col min="1268" max="1268" width="36.90625" bestFit="1" customWidth="1"/>
    <col min="1269" max="1269" width="28.1796875" bestFit="1" customWidth="1"/>
    <col min="1270" max="1270" width="27.81640625" bestFit="1" customWidth="1"/>
    <col min="1271" max="1271" width="32.36328125" bestFit="1" customWidth="1"/>
    <col min="1272" max="1272" width="32.6328125" bestFit="1" customWidth="1"/>
    <col min="1273" max="1273" width="31.81640625" bestFit="1" customWidth="1"/>
    <col min="1274" max="1274" width="40.1796875" bestFit="1" customWidth="1"/>
    <col min="1275" max="1275" width="22.81640625" bestFit="1" customWidth="1"/>
    <col min="1276" max="1276" width="18.54296875" bestFit="1" customWidth="1"/>
    <col min="1277" max="1277" width="49.81640625" bestFit="1" customWidth="1"/>
    <col min="1278" max="1278" width="24.81640625" bestFit="1" customWidth="1"/>
    <col min="1279" max="1279" width="43.81640625" bestFit="1" customWidth="1"/>
    <col min="1280" max="1280" width="35.1796875" bestFit="1" customWidth="1"/>
    <col min="1281" max="1281" width="28.6328125" bestFit="1" customWidth="1"/>
    <col min="1282" max="1282" width="21.7265625" bestFit="1" customWidth="1"/>
    <col min="1283" max="1283" width="50" bestFit="1" customWidth="1"/>
    <col min="1284" max="1284" width="24.08984375" bestFit="1" customWidth="1"/>
    <col min="1285" max="1285" width="51.1796875" bestFit="1" customWidth="1"/>
    <col min="1286" max="1286" width="30.08984375" bestFit="1" customWidth="1"/>
    <col min="1287" max="1287" width="56" bestFit="1" customWidth="1"/>
    <col min="1288" max="1288" width="36.453125" bestFit="1" customWidth="1"/>
    <col min="1289" max="1289" width="13.36328125" bestFit="1" customWidth="1"/>
    <col min="1290" max="1290" width="51" bestFit="1" customWidth="1"/>
    <col min="1291" max="1291" width="49.54296875" bestFit="1" customWidth="1"/>
    <col min="1292" max="1292" width="50.36328125" bestFit="1" customWidth="1"/>
    <col min="1293" max="1293" width="16.81640625" bestFit="1" customWidth="1"/>
    <col min="1294" max="1294" width="16" bestFit="1" customWidth="1"/>
    <col min="1295" max="1295" width="45.81640625" bestFit="1" customWidth="1"/>
    <col min="1296" max="1296" width="49.08984375" bestFit="1" customWidth="1"/>
    <col min="1297" max="1297" width="19.6328125" bestFit="1" customWidth="1"/>
    <col min="1298" max="1298" width="19.08984375" bestFit="1" customWidth="1"/>
    <col min="1299" max="1299" width="38.36328125" bestFit="1" customWidth="1"/>
    <col min="1300" max="1300" width="36.453125" bestFit="1" customWidth="1"/>
    <col min="1301" max="1301" width="29.54296875" bestFit="1" customWidth="1"/>
    <col min="1302" max="1302" width="10.90625" bestFit="1" customWidth="1"/>
    <col min="1303" max="1303" width="42.36328125" bestFit="1" customWidth="1"/>
    <col min="1304" max="1304" width="28.6328125" bestFit="1" customWidth="1"/>
    <col min="1305" max="1305" width="34.54296875" bestFit="1" customWidth="1"/>
    <col min="1306" max="1306" width="19.36328125" bestFit="1" customWidth="1"/>
    <col min="1307" max="1307" width="22.36328125" bestFit="1" customWidth="1"/>
    <col min="1308" max="1308" width="39.90625" bestFit="1" customWidth="1"/>
    <col min="1309" max="1309" width="37" bestFit="1" customWidth="1"/>
    <col min="1310" max="1310" width="19" bestFit="1" customWidth="1"/>
    <col min="1311" max="1311" width="35.54296875" bestFit="1" customWidth="1"/>
    <col min="1312" max="1312" width="20.26953125" bestFit="1" customWidth="1"/>
    <col min="1313" max="1313" width="31.1796875" bestFit="1" customWidth="1"/>
    <col min="1314" max="1314" width="41.81640625" bestFit="1" customWidth="1"/>
    <col min="1315" max="1315" width="21.6328125" bestFit="1" customWidth="1"/>
    <col min="1316" max="1316" width="21.54296875" bestFit="1" customWidth="1"/>
    <col min="1317" max="1317" width="32.1796875" bestFit="1" customWidth="1"/>
    <col min="1318" max="1318" width="17.36328125" bestFit="1" customWidth="1"/>
    <col min="1319" max="1319" width="39.1796875" bestFit="1" customWidth="1"/>
    <col min="1320" max="1320" width="25.7265625" bestFit="1" customWidth="1"/>
    <col min="1321" max="1321" width="52" bestFit="1" customWidth="1"/>
    <col min="1322" max="1322" width="8.7265625" bestFit="1" customWidth="1"/>
    <col min="1323" max="1323" width="28.1796875" bestFit="1" customWidth="1"/>
    <col min="1324" max="1324" width="52.1796875" bestFit="1" customWidth="1"/>
    <col min="1325" max="1325" width="47.26953125" bestFit="1" customWidth="1"/>
    <col min="1326" max="1326" width="34.1796875" bestFit="1" customWidth="1"/>
    <col min="1327" max="1327" width="27.7265625" bestFit="1" customWidth="1"/>
    <col min="1328" max="1328" width="12.1796875" bestFit="1" customWidth="1"/>
    <col min="1329" max="1329" width="14.81640625" bestFit="1" customWidth="1"/>
    <col min="1330" max="1330" width="12.08984375" bestFit="1" customWidth="1"/>
    <col min="1331" max="1331" width="7.54296875" bestFit="1" customWidth="1"/>
    <col min="1332" max="1332" width="47.90625" bestFit="1" customWidth="1"/>
    <col min="1333" max="1333" width="14.90625" bestFit="1" customWidth="1"/>
    <col min="1334" max="1334" width="19.6328125" bestFit="1" customWidth="1"/>
    <col min="1335" max="1335" width="25.36328125" bestFit="1" customWidth="1"/>
    <col min="1336" max="1336" width="35" bestFit="1" customWidth="1"/>
    <col min="1337" max="1337" width="26.1796875" bestFit="1" customWidth="1"/>
    <col min="1338" max="1338" width="41.36328125" bestFit="1" customWidth="1"/>
    <col min="1339" max="1339" width="15.26953125" bestFit="1" customWidth="1"/>
    <col min="1340" max="1340" width="28.7265625" bestFit="1" customWidth="1"/>
    <col min="1341" max="1341" width="40.54296875" bestFit="1" customWidth="1"/>
    <col min="1342" max="1342" width="60.54296875" bestFit="1" customWidth="1"/>
    <col min="1343" max="1343" width="27.1796875" bestFit="1" customWidth="1"/>
    <col min="1344" max="1344" width="39.90625" bestFit="1" customWidth="1"/>
    <col min="1345" max="1345" width="18.36328125" bestFit="1" customWidth="1"/>
    <col min="1346" max="1346" width="15.90625" bestFit="1" customWidth="1"/>
    <col min="1347" max="1347" width="36.54296875" bestFit="1" customWidth="1"/>
    <col min="1348" max="1348" width="54.08984375" bestFit="1" customWidth="1"/>
    <col min="1349" max="1349" width="32.1796875" bestFit="1" customWidth="1"/>
    <col min="1350" max="1350" width="26.81640625" bestFit="1" customWidth="1"/>
    <col min="1351" max="1351" width="52.81640625" bestFit="1" customWidth="1"/>
    <col min="1352" max="1352" width="39.6328125" bestFit="1" customWidth="1"/>
    <col min="1353" max="1353" width="28.453125" bestFit="1" customWidth="1"/>
    <col min="1354" max="1354" width="40.81640625" bestFit="1" customWidth="1"/>
    <col min="1355" max="1355" width="43.90625" bestFit="1" customWidth="1"/>
    <col min="1356" max="1356" width="36.81640625" bestFit="1" customWidth="1"/>
    <col min="1357" max="1357" width="15.6328125" bestFit="1" customWidth="1"/>
    <col min="1358" max="1358" width="25.7265625" bestFit="1" customWidth="1"/>
    <col min="1359" max="1359" width="18.453125" bestFit="1" customWidth="1"/>
    <col min="1360" max="1360" width="30.08984375" bestFit="1" customWidth="1"/>
    <col min="1361" max="1361" width="33.453125" bestFit="1" customWidth="1"/>
    <col min="1362" max="1362" width="36.7265625" bestFit="1" customWidth="1"/>
    <col min="1363" max="1363" width="40.26953125" bestFit="1" customWidth="1"/>
    <col min="1364" max="1364" width="53" bestFit="1" customWidth="1"/>
    <col min="1365" max="1365" width="33" bestFit="1" customWidth="1"/>
    <col min="1366" max="1366" width="52.7265625" bestFit="1" customWidth="1"/>
    <col min="1367" max="1367" width="50.08984375" bestFit="1" customWidth="1"/>
    <col min="1368" max="1368" width="36.08984375" bestFit="1" customWidth="1"/>
    <col min="1369" max="1369" width="52.08984375" bestFit="1" customWidth="1"/>
    <col min="1370" max="1370" width="26.54296875" bestFit="1" customWidth="1"/>
    <col min="1371" max="1371" width="13.6328125" bestFit="1" customWidth="1"/>
    <col min="1372" max="1372" width="45.6328125" bestFit="1" customWidth="1"/>
    <col min="1373" max="1373" width="50.54296875" bestFit="1" customWidth="1"/>
    <col min="1374" max="1374" width="25.90625" bestFit="1" customWidth="1"/>
    <col min="1375" max="1375" width="19.08984375" bestFit="1" customWidth="1"/>
    <col min="1376" max="1376" width="27.36328125" bestFit="1" customWidth="1"/>
    <col min="1377" max="1377" width="50.26953125" bestFit="1" customWidth="1"/>
    <col min="1378" max="1378" width="26.453125" bestFit="1" customWidth="1"/>
    <col min="1379" max="1379" width="22.1796875" bestFit="1" customWidth="1"/>
    <col min="1380" max="1380" width="38.453125" bestFit="1" customWidth="1"/>
    <col min="1381" max="1381" width="15.54296875" bestFit="1" customWidth="1"/>
    <col min="1382" max="1382" width="27.1796875" bestFit="1" customWidth="1"/>
    <col min="1383" max="1383" width="33" bestFit="1" customWidth="1"/>
    <col min="1384" max="1384" width="18.08984375" bestFit="1" customWidth="1"/>
    <col min="1385" max="1385" width="48.90625" bestFit="1" customWidth="1"/>
    <col min="1386" max="1386" width="56.6328125" bestFit="1" customWidth="1"/>
    <col min="1387" max="1387" width="30.7265625" bestFit="1" customWidth="1"/>
    <col min="1388" max="1388" width="17.90625" bestFit="1" customWidth="1"/>
    <col min="1389" max="1389" width="47.1796875" bestFit="1" customWidth="1"/>
    <col min="1390" max="1390" width="28.7265625" bestFit="1" customWidth="1"/>
    <col min="1391" max="1391" width="30.36328125" bestFit="1" customWidth="1"/>
    <col min="1392" max="1392" width="21.08984375" bestFit="1" customWidth="1"/>
    <col min="1393" max="1393" width="16.54296875" bestFit="1" customWidth="1"/>
    <col min="1394" max="1394" width="67.81640625" bestFit="1" customWidth="1"/>
    <col min="1395" max="1395" width="36.6328125" bestFit="1" customWidth="1"/>
    <col min="1396" max="1396" width="38.26953125" bestFit="1" customWidth="1"/>
    <col min="1397" max="1397" width="29.26953125" bestFit="1" customWidth="1"/>
    <col min="1398" max="1398" width="49.36328125" bestFit="1" customWidth="1"/>
    <col min="1399" max="1399" width="33" bestFit="1" customWidth="1"/>
    <col min="1400" max="1400" width="51.7265625" bestFit="1" customWidth="1"/>
    <col min="1401" max="1401" width="34.08984375" bestFit="1" customWidth="1"/>
    <col min="1402" max="1402" width="41.36328125" bestFit="1" customWidth="1"/>
    <col min="1403" max="1403" width="52.453125" bestFit="1" customWidth="1"/>
    <col min="1404" max="1404" width="38.81640625" bestFit="1" customWidth="1"/>
    <col min="1405" max="1405" width="51.6328125" bestFit="1" customWidth="1"/>
    <col min="1406" max="1406" width="23.90625" bestFit="1" customWidth="1"/>
    <col min="1407" max="1407" width="27.26953125" bestFit="1" customWidth="1"/>
    <col min="1408" max="1408" width="9.1796875" bestFit="1" customWidth="1"/>
    <col min="1409" max="1409" width="24.54296875" bestFit="1" customWidth="1"/>
    <col min="1410" max="1410" width="28.1796875" bestFit="1" customWidth="1"/>
    <col min="1411" max="1411" width="9.81640625" bestFit="1" customWidth="1"/>
    <col min="1412" max="1412" width="19.453125" bestFit="1" customWidth="1"/>
    <col min="1413" max="1413" width="28.6328125" bestFit="1" customWidth="1"/>
    <col min="1414" max="1414" width="36.36328125" bestFit="1" customWidth="1"/>
    <col min="1415" max="1415" width="46.36328125" bestFit="1" customWidth="1"/>
    <col min="1416" max="1416" width="51.1796875" bestFit="1" customWidth="1"/>
    <col min="1417" max="1417" width="16.54296875" bestFit="1" customWidth="1"/>
    <col min="1418" max="1418" width="23.453125" bestFit="1" customWidth="1"/>
    <col min="1419" max="1419" width="30" bestFit="1" customWidth="1"/>
    <col min="1420" max="1420" width="22.1796875" bestFit="1" customWidth="1"/>
    <col min="1421" max="1421" width="70.81640625" bestFit="1" customWidth="1"/>
    <col min="1422" max="1422" width="48" bestFit="1" customWidth="1"/>
    <col min="1423" max="1423" width="47.6328125" bestFit="1" customWidth="1"/>
    <col min="1424" max="1424" width="52.54296875" bestFit="1" customWidth="1"/>
    <col min="1425" max="1425" width="48.6328125" bestFit="1" customWidth="1"/>
    <col min="1426" max="1426" width="7" bestFit="1" customWidth="1"/>
    <col min="1427" max="1427" width="38.81640625" bestFit="1" customWidth="1"/>
    <col min="1428" max="1428" width="53.6328125" bestFit="1" customWidth="1"/>
    <col min="1429" max="1429" width="25.6328125" bestFit="1" customWidth="1"/>
    <col min="1430" max="1430" width="13.08984375" bestFit="1" customWidth="1"/>
    <col min="1431" max="1431" width="38.453125" bestFit="1" customWidth="1"/>
    <col min="1432" max="1432" width="50.36328125" bestFit="1" customWidth="1"/>
    <col min="1433" max="1433" width="6.81640625" bestFit="1" customWidth="1"/>
    <col min="1434" max="1434" width="27.1796875" bestFit="1" customWidth="1"/>
    <col min="1435" max="1435" width="41.08984375" bestFit="1" customWidth="1"/>
    <col min="1436" max="1436" width="62" bestFit="1" customWidth="1"/>
    <col min="1437" max="1437" width="50.1796875" bestFit="1" customWidth="1"/>
    <col min="1438" max="1438" width="41.90625" bestFit="1" customWidth="1"/>
    <col min="1439" max="1439" width="37.81640625" bestFit="1" customWidth="1"/>
    <col min="1440" max="1440" width="31.6328125" bestFit="1" customWidth="1"/>
    <col min="1441" max="1441" width="30.90625" bestFit="1" customWidth="1"/>
    <col min="1442" max="1442" width="13.1796875" bestFit="1" customWidth="1"/>
    <col min="1443" max="1443" width="32.26953125" bestFit="1" customWidth="1"/>
    <col min="1444" max="1444" width="39.26953125" bestFit="1" customWidth="1"/>
    <col min="1445" max="1445" width="47.36328125" bestFit="1" customWidth="1"/>
    <col min="1446" max="1446" width="40.36328125" bestFit="1" customWidth="1"/>
    <col min="1447" max="1447" width="39.1796875" bestFit="1" customWidth="1"/>
    <col min="1448" max="1448" width="22.7265625" bestFit="1" customWidth="1"/>
    <col min="1449" max="1449" width="29.453125" bestFit="1" customWidth="1"/>
    <col min="1450" max="1450" width="29.6328125" bestFit="1" customWidth="1"/>
    <col min="1451" max="1451" width="32.90625" bestFit="1" customWidth="1"/>
    <col min="1452" max="1452" width="45.26953125" bestFit="1" customWidth="1"/>
    <col min="1453" max="1453" width="45.453125" bestFit="1" customWidth="1"/>
    <col min="1454" max="1454" width="38.26953125" bestFit="1" customWidth="1"/>
    <col min="1455" max="1455" width="54.6328125" bestFit="1" customWidth="1"/>
    <col min="1456" max="1456" width="37.08984375" bestFit="1" customWidth="1"/>
    <col min="1457" max="1457" width="44.6328125" bestFit="1" customWidth="1"/>
    <col min="1458" max="1458" width="44.453125" bestFit="1" customWidth="1"/>
    <col min="1459" max="1459" width="52.1796875" bestFit="1" customWidth="1"/>
    <col min="1460" max="1460" width="21.453125" bestFit="1" customWidth="1"/>
    <col min="1461" max="1461" width="36.6328125" bestFit="1" customWidth="1"/>
    <col min="1462" max="1462" width="51.7265625" bestFit="1" customWidth="1"/>
    <col min="1463" max="1463" width="41.81640625" bestFit="1" customWidth="1"/>
    <col min="1464" max="1464" width="48.36328125" bestFit="1" customWidth="1"/>
    <col min="1465" max="1465" width="53" bestFit="1" customWidth="1"/>
    <col min="1466" max="1466" width="49.1796875" bestFit="1" customWidth="1"/>
    <col min="1467" max="1467" width="37.90625" bestFit="1" customWidth="1"/>
    <col min="1468" max="1468" width="49.90625" bestFit="1" customWidth="1"/>
    <col min="1469" max="1469" width="39.54296875" bestFit="1" customWidth="1"/>
    <col min="1470" max="1470" width="38.90625" bestFit="1" customWidth="1"/>
    <col min="1471" max="1471" width="24.6328125" bestFit="1" customWidth="1"/>
    <col min="1472" max="1472" width="34.54296875" bestFit="1" customWidth="1"/>
    <col min="1473" max="1473" width="37.90625" bestFit="1" customWidth="1"/>
    <col min="1474" max="1474" width="51.453125" bestFit="1" customWidth="1"/>
    <col min="1475" max="1475" width="55.1796875" bestFit="1" customWidth="1"/>
    <col min="1476" max="1476" width="52.7265625" bestFit="1" customWidth="1"/>
    <col min="1477" max="1477" width="33.90625" bestFit="1" customWidth="1"/>
    <col min="1478" max="1478" width="47.54296875" bestFit="1" customWidth="1"/>
    <col min="1479" max="1479" width="31.08984375" bestFit="1" customWidth="1"/>
    <col min="1480" max="1480" width="39.08984375" bestFit="1" customWidth="1"/>
    <col min="1481" max="1481" width="46.81640625" bestFit="1" customWidth="1"/>
    <col min="1482" max="1482" width="30.81640625" bestFit="1" customWidth="1"/>
    <col min="1483" max="1483" width="56.08984375" bestFit="1" customWidth="1"/>
    <col min="1484" max="1484" width="31.36328125" bestFit="1" customWidth="1"/>
    <col min="1485" max="1485" width="32.26953125" bestFit="1" customWidth="1"/>
    <col min="1486" max="1486" width="49.54296875" bestFit="1" customWidth="1"/>
    <col min="1487" max="1487" width="26.36328125" bestFit="1" customWidth="1"/>
    <col min="1488" max="1488" width="25" bestFit="1" customWidth="1"/>
    <col min="1489" max="1489" width="49.08984375" bestFit="1" customWidth="1"/>
    <col min="1490" max="1490" width="72.26953125" bestFit="1" customWidth="1"/>
    <col min="1491" max="1491" width="48.54296875" bestFit="1" customWidth="1"/>
    <col min="1492" max="1492" width="34.453125" bestFit="1" customWidth="1"/>
    <col min="1493" max="1493" width="29.54296875" bestFit="1" customWidth="1"/>
    <col min="1494" max="1494" width="52.90625" bestFit="1" customWidth="1"/>
    <col min="1495" max="1495" width="38" bestFit="1" customWidth="1"/>
    <col min="1496" max="1496" width="49.7265625" bestFit="1" customWidth="1"/>
    <col min="1497" max="1497" width="41.54296875" bestFit="1" customWidth="1"/>
    <col min="1498" max="1498" width="54" bestFit="1" customWidth="1"/>
    <col min="1499" max="1499" width="22.453125" bestFit="1" customWidth="1"/>
    <col min="1500" max="1500" width="37.26953125" bestFit="1" customWidth="1"/>
    <col min="1501" max="1501" width="42.26953125" bestFit="1" customWidth="1"/>
    <col min="1502" max="1502" width="17.54296875" bestFit="1" customWidth="1"/>
    <col min="1503" max="1503" width="27" bestFit="1" customWidth="1"/>
    <col min="1504" max="1504" width="47" bestFit="1" customWidth="1"/>
    <col min="1505" max="1505" width="54.26953125" bestFit="1" customWidth="1"/>
    <col min="1506" max="1506" width="31.08984375" bestFit="1" customWidth="1"/>
    <col min="1507" max="1507" width="49.1796875" bestFit="1" customWidth="1"/>
    <col min="1508" max="1508" width="46.90625" bestFit="1" customWidth="1"/>
    <col min="1509" max="1509" width="41.08984375" bestFit="1" customWidth="1"/>
    <col min="1510" max="1510" width="26.453125" bestFit="1" customWidth="1"/>
    <col min="1511" max="1511" width="7.453125" bestFit="1" customWidth="1"/>
    <col min="1512" max="1512" width="27.1796875" bestFit="1" customWidth="1"/>
    <col min="1513" max="1513" width="53.54296875" bestFit="1" customWidth="1"/>
    <col min="1514" max="1514" width="16.81640625" bestFit="1" customWidth="1"/>
    <col min="1515" max="1515" width="52.54296875" bestFit="1" customWidth="1"/>
    <col min="1516" max="1516" width="16.54296875" bestFit="1" customWidth="1"/>
    <col min="1517" max="1517" width="41.7265625" bestFit="1" customWidth="1"/>
    <col min="1518" max="1518" width="28.26953125" bestFit="1" customWidth="1"/>
    <col min="1519" max="1519" width="8.26953125" bestFit="1" customWidth="1"/>
    <col min="1520" max="1520" width="56.453125" bestFit="1" customWidth="1"/>
    <col min="1521" max="1521" width="40.90625" bestFit="1" customWidth="1"/>
    <col min="1522" max="1522" width="32.6328125" bestFit="1" customWidth="1"/>
    <col min="1523" max="1523" width="32.36328125" bestFit="1" customWidth="1"/>
    <col min="1524" max="1524" width="13.7265625" bestFit="1" customWidth="1"/>
    <col min="1525" max="1525" width="20.26953125" bestFit="1" customWidth="1"/>
    <col min="1526" max="1526" width="32.36328125" bestFit="1" customWidth="1"/>
    <col min="1527" max="1527" width="24.1796875" bestFit="1" customWidth="1"/>
    <col min="1528" max="1528" width="15.1796875" bestFit="1" customWidth="1"/>
    <col min="1529" max="1529" width="38.6328125" bestFit="1" customWidth="1"/>
    <col min="1530" max="1530" width="25.26953125" bestFit="1" customWidth="1"/>
    <col min="1531" max="1531" width="20.90625" bestFit="1" customWidth="1"/>
    <col min="1532" max="1532" width="28.90625" bestFit="1" customWidth="1"/>
    <col min="1533" max="1533" width="35" bestFit="1" customWidth="1"/>
    <col min="1534" max="1534" width="39.08984375" bestFit="1" customWidth="1"/>
    <col min="1535" max="1535" width="26.08984375" bestFit="1" customWidth="1"/>
    <col min="1536" max="1536" width="55.7265625" bestFit="1" customWidth="1"/>
    <col min="1537" max="1537" width="33.54296875" bestFit="1" customWidth="1"/>
    <col min="1538" max="1538" width="31.54296875" bestFit="1" customWidth="1"/>
    <col min="1539" max="1539" width="31.7265625" bestFit="1" customWidth="1"/>
    <col min="1540" max="1540" width="14.36328125" bestFit="1" customWidth="1"/>
    <col min="1541" max="1541" width="8.6328125" bestFit="1" customWidth="1"/>
    <col min="1542" max="1542" width="49.54296875" bestFit="1" customWidth="1"/>
    <col min="1543" max="1543" width="33.7265625" bestFit="1" customWidth="1"/>
    <col min="1544" max="1544" width="5.81640625" bestFit="1" customWidth="1"/>
    <col min="1545" max="1545" width="36.36328125" bestFit="1" customWidth="1"/>
    <col min="1546" max="1546" width="6.81640625" bestFit="1" customWidth="1"/>
    <col min="1547" max="1547" width="37.7265625" bestFit="1" customWidth="1"/>
    <col min="1548" max="1548" width="43.08984375" bestFit="1" customWidth="1"/>
    <col min="1549" max="1549" width="44.36328125" bestFit="1" customWidth="1"/>
    <col min="1550" max="1550" width="33.7265625" bestFit="1" customWidth="1"/>
    <col min="1551" max="1551" width="44.26953125" bestFit="1" customWidth="1"/>
    <col min="1552" max="1552" width="30.26953125" bestFit="1" customWidth="1"/>
    <col min="1553" max="1553" width="28.6328125" bestFit="1" customWidth="1"/>
    <col min="1554" max="1554" width="26" bestFit="1" customWidth="1"/>
    <col min="1555" max="1555" width="34" bestFit="1" customWidth="1"/>
    <col min="1556" max="1556" width="11" bestFit="1" customWidth="1"/>
    <col min="1557" max="1557" width="36.08984375" bestFit="1" customWidth="1"/>
    <col min="1558" max="1558" width="28.54296875" bestFit="1" customWidth="1"/>
    <col min="1559" max="1559" width="18.7265625" bestFit="1" customWidth="1"/>
    <col min="1560" max="1560" width="56.81640625" bestFit="1" customWidth="1"/>
    <col min="1561" max="1561" width="38.90625" bestFit="1" customWidth="1"/>
    <col min="1562" max="1562" width="52.26953125" bestFit="1" customWidth="1"/>
    <col min="1563" max="1563" width="34.26953125" bestFit="1" customWidth="1"/>
    <col min="1564" max="1564" width="11.54296875" bestFit="1" customWidth="1"/>
    <col min="1565" max="1565" width="40.26953125" bestFit="1" customWidth="1"/>
    <col min="1566" max="1566" width="29.453125" bestFit="1" customWidth="1"/>
    <col min="1567" max="1567" width="49.81640625" bestFit="1" customWidth="1"/>
    <col min="1568" max="1568" width="50.453125" bestFit="1" customWidth="1"/>
    <col min="1569" max="1569" width="48.26953125" bestFit="1" customWidth="1"/>
    <col min="1570" max="1570" width="32.7265625" bestFit="1" customWidth="1"/>
    <col min="1571" max="1571" width="45.90625" bestFit="1" customWidth="1"/>
    <col min="1572" max="1572" width="15.453125" bestFit="1" customWidth="1"/>
    <col min="1573" max="1573" width="55" bestFit="1" customWidth="1"/>
    <col min="1574" max="1574" width="40.36328125" bestFit="1" customWidth="1"/>
    <col min="1575" max="1575" width="49.54296875" bestFit="1" customWidth="1"/>
    <col min="1576" max="1576" width="15.81640625" bestFit="1" customWidth="1"/>
    <col min="1577" max="1577" width="50.453125" bestFit="1" customWidth="1"/>
    <col min="1578" max="1578" width="24.81640625" bestFit="1" customWidth="1"/>
    <col min="1579" max="1579" width="25.453125" bestFit="1" customWidth="1"/>
    <col min="1580" max="1580" width="10.36328125" bestFit="1" customWidth="1"/>
    <col min="1581" max="1581" width="53.54296875" bestFit="1" customWidth="1"/>
    <col min="1582" max="1582" width="54.08984375" bestFit="1" customWidth="1"/>
    <col min="1583" max="1583" width="46.36328125" bestFit="1" customWidth="1"/>
    <col min="1584" max="1584" width="48.08984375" bestFit="1" customWidth="1"/>
    <col min="1585" max="1585" width="19.453125" bestFit="1" customWidth="1"/>
    <col min="1586" max="1586" width="51.453125" bestFit="1" customWidth="1"/>
    <col min="1587" max="1587" width="50.7265625" bestFit="1" customWidth="1"/>
    <col min="1588" max="1588" width="52.26953125" bestFit="1" customWidth="1"/>
    <col min="1589" max="1589" width="12.90625" bestFit="1" customWidth="1"/>
    <col min="1590" max="1590" width="10.6328125" bestFit="1" customWidth="1"/>
    <col min="1591" max="1591" width="13.453125" bestFit="1" customWidth="1"/>
    <col min="1592" max="1592" width="47.6328125" bestFit="1" customWidth="1"/>
    <col min="1593" max="1593" width="16.1796875" bestFit="1" customWidth="1"/>
    <col min="1594" max="1594" width="37.81640625" bestFit="1" customWidth="1"/>
    <col min="1595" max="1595" width="29.6328125" bestFit="1" customWidth="1"/>
    <col min="1596" max="1596" width="11.453125" bestFit="1" customWidth="1"/>
    <col min="1597" max="1597" width="34.1796875" bestFit="1" customWidth="1"/>
    <col min="1598" max="1598" width="22" bestFit="1" customWidth="1"/>
    <col min="1599" max="1599" width="33.7265625" bestFit="1" customWidth="1"/>
    <col min="1600" max="1600" width="20.26953125" bestFit="1" customWidth="1"/>
    <col min="1601" max="1601" width="34.08984375" bestFit="1" customWidth="1"/>
    <col min="1602" max="1602" width="9.7265625" bestFit="1" customWidth="1"/>
    <col min="1603" max="1603" width="47.1796875" bestFit="1" customWidth="1"/>
    <col min="1604" max="1604" width="51.81640625" bestFit="1" customWidth="1"/>
    <col min="1605" max="1605" width="6" bestFit="1" customWidth="1"/>
    <col min="1606" max="1606" width="44.81640625" bestFit="1" customWidth="1"/>
    <col min="1607" max="1607" width="49.54296875" bestFit="1" customWidth="1"/>
    <col min="1608" max="1608" width="32.453125" bestFit="1" customWidth="1"/>
    <col min="1609" max="1609" width="10.81640625" bestFit="1" customWidth="1"/>
    <col min="1610" max="1610" width="29.26953125" bestFit="1" customWidth="1"/>
    <col min="1611" max="1611" width="13.26953125" bestFit="1" customWidth="1"/>
    <col min="1612" max="1612" width="42.1796875" bestFit="1" customWidth="1"/>
    <col min="1613" max="1613" width="11.453125" bestFit="1" customWidth="1"/>
    <col min="1614" max="1614" width="44.7265625" bestFit="1" customWidth="1"/>
    <col min="1615" max="1615" width="43.453125" bestFit="1" customWidth="1"/>
    <col min="1616" max="1616" width="49.08984375" bestFit="1" customWidth="1"/>
    <col min="1617" max="1617" width="19.1796875" bestFit="1" customWidth="1"/>
    <col min="1618" max="1618" width="22.1796875" bestFit="1" customWidth="1"/>
    <col min="1619" max="1619" width="54.26953125" bestFit="1" customWidth="1"/>
    <col min="1620" max="1620" width="17.6328125" bestFit="1" customWidth="1"/>
    <col min="1621" max="1621" width="54.6328125" bestFit="1" customWidth="1"/>
    <col min="1622" max="1622" width="27.453125" bestFit="1" customWidth="1"/>
    <col min="1623" max="1623" width="11" bestFit="1" customWidth="1"/>
    <col min="1624" max="1624" width="8.6328125" bestFit="1" customWidth="1"/>
    <col min="1625" max="1625" width="53.6328125" bestFit="1" customWidth="1"/>
    <col min="1626" max="1626" width="43.90625" bestFit="1" customWidth="1"/>
    <col min="1627" max="1627" width="50.7265625" bestFit="1" customWidth="1"/>
    <col min="1628" max="1628" width="16.26953125" bestFit="1" customWidth="1"/>
    <col min="1629" max="1629" width="28.453125" bestFit="1" customWidth="1"/>
    <col min="1630" max="1630" width="45.81640625" bestFit="1" customWidth="1"/>
    <col min="1631" max="1631" width="26.26953125" bestFit="1" customWidth="1"/>
    <col min="1632" max="1632" width="20.1796875" bestFit="1" customWidth="1"/>
    <col min="1633" max="1633" width="13.54296875" bestFit="1" customWidth="1"/>
    <col min="1634" max="1634" width="17.453125" bestFit="1" customWidth="1"/>
    <col min="1635" max="1635" width="43.1796875" bestFit="1" customWidth="1"/>
    <col min="1636" max="1636" width="34.08984375" bestFit="1" customWidth="1"/>
    <col min="1637" max="1637" width="51.26953125" bestFit="1" customWidth="1"/>
    <col min="1638" max="1638" width="47" bestFit="1" customWidth="1"/>
    <col min="1639" max="1639" width="51.08984375" bestFit="1" customWidth="1"/>
    <col min="1640" max="1640" width="16.81640625" bestFit="1" customWidth="1"/>
    <col min="1641" max="1641" width="39.26953125" bestFit="1" customWidth="1"/>
    <col min="1642" max="1642" width="21.453125" bestFit="1" customWidth="1"/>
    <col min="1643" max="1643" width="28.36328125" bestFit="1" customWidth="1"/>
    <col min="1644" max="1644" width="36.26953125" bestFit="1" customWidth="1"/>
    <col min="1645" max="1645" width="6" bestFit="1" customWidth="1"/>
    <col min="1646" max="1646" width="17.90625" bestFit="1" customWidth="1"/>
    <col min="1647" max="1647" width="44" bestFit="1" customWidth="1"/>
    <col min="1648" max="1648" width="23.36328125" bestFit="1" customWidth="1"/>
    <col min="1649" max="1649" width="19.6328125" bestFit="1" customWidth="1"/>
    <col min="1650" max="1650" width="34.90625" bestFit="1" customWidth="1"/>
    <col min="1651" max="1651" width="23.6328125" bestFit="1" customWidth="1"/>
    <col min="1652" max="1652" width="30.7265625" bestFit="1" customWidth="1"/>
    <col min="1653" max="1653" width="40.1796875" bestFit="1" customWidth="1"/>
    <col min="1654" max="1655" width="38.81640625" bestFit="1" customWidth="1"/>
    <col min="1656" max="1656" width="42.81640625" bestFit="1" customWidth="1"/>
    <col min="1657" max="1657" width="24.81640625" bestFit="1" customWidth="1"/>
    <col min="1658" max="1658" width="36.26953125" bestFit="1" customWidth="1"/>
    <col min="1659" max="1659" width="39.453125" bestFit="1" customWidth="1"/>
    <col min="1660" max="1660" width="19.26953125" bestFit="1" customWidth="1"/>
    <col min="1661" max="1661" width="52.26953125" bestFit="1" customWidth="1"/>
    <col min="1662" max="1662" width="20.08984375" bestFit="1" customWidth="1"/>
    <col min="1663" max="1663" width="38.6328125" bestFit="1" customWidth="1"/>
    <col min="1664" max="1664" width="49.36328125" bestFit="1" customWidth="1"/>
    <col min="1665" max="1665" width="39.90625" bestFit="1" customWidth="1"/>
    <col min="1666" max="1666" width="41" bestFit="1" customWidth="1"/>
    <col min="1667" max="1667" width="50.453125" bestFit="1" customWidth="1"/>
    <col min="1668" max="1668" width="24.1796875" bestFit="1" customWidth="1"/>
    <col min="1669" max="1669" width="56.08984375" bestFit="1" customWidth="1"/>
    <col min="1670" max="1670" width="19.08984375" bestFit="1" customWidth="1"/>
    <col min="1671" max="1671" width="34.26953125" bestFit="1" customWidth="1"/>
    <col min="1672" max="1672" width="36.81640625" bestFit="1" customWidth="1"/>
    <col min="1673" max="1673" width="49" bestFit="1" customWidth="1"/>
    <col min="1674" max="1674" width="22.90625" bestFit="1" customWidth="1"/>
    <col min="1675" max="1675" width="46.90625" bestFit="1" customWidth="1"/>
    <col min="1676" max="1676" width="12.36328125" bestFit="1" customWidth="1"/>
    <col min="1677" max="1677" width="15.08984375" bestFit="1" customWidth="1"/>
    <col min="1678" max="1678" width="53.26953125" bestFit="1" customWidth="1"/>
    <col min="1679" max="1679" width="7.54296875" bestFit="1" customWidth="1"/>
    <col min="1680" max="1680" width="53.1796875" bestFit="1" customWidth="1"/>
    <col min="1681" max="1681" width="50.453125" bestFit="1" customWidth="1"/>
    <col min="1682" max="1682" width="41.81640625" bestFit="1" customWidth="1"/>
    <col min="1683" max="1683" width="15.81640625" bestFit="1" customWidth="1"/>
    <col min="1684" max="1684" width="44.6328125" bestFit="1" customWidth="1"/>
    <col min="1685" max="1685" width="50.6328125" bestFit="1" customWidth="1"/>
    <col min="1686" max="1686" width="39.36328125" bestFit="1" customWidth="1"/>
    <col min="1687" max="1687" width="37.6328125" bestFit="1" customWidth="1"/>
    <col min="1688" max="1688" width="47.7265625" bestFit="1" customWidth="1"/>
    <col min="1689" max="1689" width="38.1796875" bestFit="1" customWidth="1"/>
    <col min="1690" max="1690" width="46.81640625" bestFit="1" customWidth="1"/>
    <col min="1691" max="1691" width="9.08984375" bestFit="1" customWidth="1"/>
    <col min="1692" max="1692" width="50.6328125" bestFit="1" customWidth="1"/>
    <col min="1693" max="1693" width="49.81640625" bestFit="1" customWidth="1"/>
    <col min="1694" max="1694" width="8.54296875" bestFit="1" customWidth="1"/>
    <col min="1695" max="1695" width="33" bestFit="1" customWidth="1"/>
    <col min="1696" max="1696" width="31.7265625" bestFit="1" customWidth="1"/>
    <col min="1697" max="1697" width="12.6328125" bestFit="1" customWidth="1"/>
    <col min="1698" max="1698" width="45.36328125" bestFit="1" customWidth="1"/>
    <col min="1699" max="1699" width="15" bestFit="1" customWidth="1"/>
    <col min="1700" max="1700" width="38.7265625" bestFit="1" customWidth="1"/>
    <col min="1701" max="1701" width="40" bestFit="1" customWidth="1"/>
    <col min="1702" max="1702" width="15.1796875" bestFit="1" customWidth="1"/>
    <col min="1703" max="1703" width="22" bestFit="1" customWidth="1"/>
    <col min="1704" max="1704" width="19.1796875" bestFit="1" customWidth="1"/>
    <col min="1705" max="1705" width="45.08984375" bestFit="1" customWidth="1"/>
    <col min="1706" max="1706" width="30.6328125" bestFit="1" customWidth="1"/>
    <col min="1707" max="1707" width="36.6328125" bestFit="1" customWidth="1"/>
    <col min="1708" max="1708" width="22.1796875" bestFit="1" customWidth="1"/>
    <col min="1709" max="1709" width="11.7265625" bestFit="1" customWidth="1"/>
    <col min="1710" max="1710" width="54.36328125" bestFit="1" customWidth="1"/>
    <col min="1711" max="1711" width="42.08984375" bestFit="1" customWidth="1"/>
    <col min="1712" max="1712" width="10.90625" bestFit="1" customWidth="1"/>
    <col min="1713" max="1713" width="21.1796875" bestFit="1" customWidth="1"/>
    <col min="1714" max="1714" width="24.6328125" bestFit="1" customWidth="1"/>
    <col min="1715" max="1715" width="48.90625" bestFit="1" customWidth="1"/>
    <col min="1716" max="1716" width="6.6328125" bestFit="1" customWidth="1"/>
    <col min="1717" max="1717" width="24.7265625" bestFit="1" customWidth="1"/>
    <col min="1718" max="1718" width="27.36328125" bestFit="1" customWidth="1"/>
    <col min="1719" max="1719" width="29.81640625" bestFit="1" customWidth="1"/>
    <col min="1720" max="1720" width="47.08984375" bestFit="1" customWidth="1"/>
    <col min="1721" max="1721" width="16.6328125" bestFit="1" customWidth="1"/>
    <col min="1722" max="1722" width="36.08984375" bestFit="1" customWidth="1"/>
    <col min="1723" max="1723" width="30.36328125" bestFit="1" customWidth="1"/>
    <col min="1724" max="1724" width="24.453125" bestFit="1" customWidth="1"/>
    <col min="1725" max="1725" width="34.81640625" bestFit="1" customWidth="1"/>
    <col min="1726" max="1726" width="17" bestFit="1" customWidth="1"/>
    <col min="1727" max="1727" width="52.90625" bestFit="1" customWidth="1"/>
    <col min="1728" max="1728" width="51.26953125" bestFit="1" customWidth="1"/>
    <col min="1729" max="1729" width="46.1796875" bestFit="1" customWidth="1"/>
    <col min="1730" max="1730" width="21.6328125" bestFit="1" customWidth="1"/>
    <col min="1731" max="1731" width="16.1796875" bestFit="1" customWidth="1"/>
    <col min="1732" max="1732" width="45.90625" bestFit="1" customWidth="1"/>
    <col min="1733" max="1733" width="22.1796875" bestFit="1" customWidth="1"/>
    <col min="1734" max="1734" width="43.7265625" bestFit="1" customWidth="1"/>
    <col min="1735" max="1735" width="30.6328125" bestFit="1" customWidth="1"/>
    <col min="1736" max="1736" width="57.6328125" bestFit="1" customWidth="1"/>
    <col min="1737" max="1737" width="20.6328125" bestFit="1" customWidth="1"/>
    <col min="1738" max="1738" width="11.90625" bestFit="1" customWidth="1"/>
    <col min="1739" max="1739" width="25.81640625" bestFit="1" customWidth="1"/>
    <col min="1740" max="1740" width="38.7265625" bestFit="1" customWidth="1"/>
    <col min="1741" max="1741" width="16" bestFit="1" customWidth="1"/>
    <col min="1742" max="1742" width="19.453125" bestFit="1" customWidth="1"/>
    <col min="1743" max="1743" width="27" bestFit="1" customWidth="1"/>
    <col min="1744" max="1744" width="53.90625" bestFit="1" customWidth="1"/>
    <col min="1745" max="1745" width="50" bestFit="1" customWidth="1"/>
    <col min="1746" max="1746" width="42.1796875" bestFit="1" customWidth="1"/>
    <col min="1747" max="1747" width="64.08984375" bestFit="1" customWidth="1"/>
    <col min="1748" max="1748" width="30.90625" bestFit="1" customWidth="1"/>
    <col min="1749" max="1749" width="22.81640625" bestFit="1" customWidth="1"/>
    <col min="1750" max="1750" width="26.90625" bestFit="1" customWidth="1"/>
    <col min="1751" max="1751" width="39.90625" bestFit="1" customWidth="1"/>
    <col min="1752" max="1752" width="28.26953125" bestFit="1" customWidth="1"/>
    <col min="1753" max="1753" width="52.453125" bestFit="1" customWidth="1"/>
    <col min="1754" max="1754" width="45.81640625" bestFit="1" customWidth="1"/>
    <col min="1755" max="1755" width="44.08984375" bestFit="1" customWidth="1"/>
    <col min="1756" max="1756" width="36.36328125" bestFit="1" customWidth="1"/>
    <col min="1757" max="1757" width="44.6328125" bestFit="1" customWidth="1"/>
    <col min="1758" max="1758" width="33.7265625" bestFit="1" customWidth="1"/>
    <col min="1759" max="1759" width="20.1796875" bestFit="1" customWidth="1"/>
    <col min="1760" max="1760" width="47.36328125" bestFit="1" customWidth="1"/>
    <col min="1761" max="1761" width="45.90625" bestFit="1" customWidth="1"/>
    <col min="1762" max="1762" width="49" bestFit="1" customWidth="1"/>
    <col min="1763" max="1763" width="33.54296875" bestFit="1" customWidth="1"/>
    <col min="1764" max="1764" width="41.81640625" bestFit="1" customWidth="1"/>
    <col min="1765" max="1765" width="16" bestFit="1" customWidth="1"/>
    <col min="1766" max="1766" width="49.26953125" bestFit="1" customWidth="1"/>
    <col min="1767" max="1767" width="33.1796875" bestFit="1" customWidth="1"/>
    <col min="1768" max="1768" width="38.26953125" bestFit="1" customWidth="1"/>
    <col min="1769" max="1769" width="17.7265625" bestFit="1" customWidth="1"/>
    <col min="1770" max="1770" width="17.1796875" bestFit="1" customWidth="1"/>
    <col min="1771" max="1771" width="38.453125" bestFit="1" customWidth="1"/>
    <col min="1772" max="1772" width="30.453125" bestFit="1" customWidth="1"/>
    <col min="1773" max="1773" width="55.6328125" bestFit="1" customWidth="1"/>
    <col min="1774" max="1774" width="15" bestFit="1" customWidth="1"/>
    <col min="1775" max="1775" width="46" bestFit="1" customWidth="1"/>
    <col min="1776" max="1776" width="12.54296875" bestFit="1" customWidth="1"/>
    <col min="1777" max="1777" width="18.36328125" bestFit="1" customWidth="1"/>
    <col min="1778" max="1778" width="24.26953125" bestFit="1" customWidth="1"/>
    <col min="1779" max="1779" width="11.453125" bestFit="1" customWidth="1"/>
    <col min="1780" max="1780" width="36.7265625" bestFit="1" customWidth="1"/>
    <col min="1781" max="1781" width="32" bestFit="1" customWidth="1"/>
    <col min="1782" max="1782" width="49.90625" bestFit="1" customWidth="1"/>
    <col min="1783" max="1783" width="33.453125" bestFit="1" customWidth="1"/>
    <col min="1784" max="1784" width="22.36328125" bestFit="1" customWidth="1"/>
    <col min="1785" max="1785" width="26.54296875" bestFit="1" customWidth="1"/>
    <col min="1786" max="1786" width="52" bestFit="1" customWidth="1"/>
    <col min="1787" max="1787" width="31.453125" bestFit="1" customWidth="1"/>
    <col min="1788" max="1788" width="30.54296875" bestFit="1" customWidth="1"/>
    <col min="1789" max="1789" width="26.54296875" bestFit="1" customWidth="1"/>
    <col min="1790" max="1790" width="22.36328125" bestFit="1" customWidth="1"/>
    <col min="1791" max="1791" width="37" bestFit="1" customWidth="1"/>
    <col min="1792" max="1792" width="16.81640625" bestFit="1" customWidth="1"/>
    <col min="1793" max="1793" width="42.08984375" bestFit="1" customWidth="1"/>
    <col min="1794" max="1794" width="47.36328125" bestFit="1" customWidth="1"/>
    <col min="1795" max="1795" width="21.90625" bestFit="1" customWidth="1"/>
    <col min="1796" max="1796" width="29.90625" bestFit="1" customWidth="1"/>
    <col min="1797" max="1797" width="56.36328125" bestFit="1" customWidth="1"/>
    <col min="1798" max="1798" width="38.1796875" bestFit="1" customWidth="1"/>
    <col min="1799" max="1799" width="24.6328125" bestFit="1" customWidth="1"/>
    <col min="1800" max="1800" width="17.1796875" bestFit="1" customWidth="1"/>
    <col min="1801" max="1801" width="19.90625" bestFit="1" customWidth="1"/>
    <col min="1802" max="1802" width="14.90625" bestFit="1" customWidth="1"/>
    <col min="1803" max="1803" width="22.81640625" bestFit="1" customWidth="1"/>
    <col min="1804" max="1804" width="39.453125" bestFit="1" customWidth="1"/>
    <col min="1805" max="1805" width="48.08984375" bestFit="1" customWidth="1"/>
    <col min="1806" max="1806" width="60.26953125" bestFit="1" customWidth="1"/>
    <col min="1807" max="1807" width="24.26953125" bestFit="1" customWidth="1"/>
    <col min="1808" max="1808" width="52.7265625" bestFit="1" customWidth="1"/>
    <col min="1809" max="1809" width="20.1796875" bestFit="1" customWidth="1"/>
    <col min="1810" max="1810" width="12.26953125" bestFit="1" customWidth="1"/>
    <col min="1811" max="1811" width="7.6328125" bestFit="1" customWidth="1"/>
    <col min="1812" max="1812" width="20.08984375" bestFit="1" customWidth="1"/>
    <col min="1813" max="1813" width="32.54296875" bestFit="1" customWidth="1"/>
    <col min="1814" max="1814" width="43.26953125" bestFit="1" customWidth="1"/>
    <col min="1815" max="1815" width="46" bestFit="1" customWidth="1"/>
    <col min="1816" max="1816" width="42.26953125" bestFit="1" customWidth="1"/>
    <col min="1817" max="1817" width="25.26953125" bestFit="1" customWidth="1"/>
    <col min="1818" max="1818" width="53.26953125" bestFit="1" customWidth="1"/>
    <col min="1819" max="1819" width="15.6328125" bestFit="1" customWidth="1"/>
    <col min="1820" max="1820" width="18.7265625" bestFit="1" customWidth="1"/>
    <col min="1821" max="1821" width="45.453125" bestFit="1" customWidth="1"/>
    <col min="1822" max="1822" width="32.54296875" bestFit="1" customWidth="1"/>
    <col min="1823" max="1823" width="40.54296875" bestFit="1" customWidth="1"/>
    <col min="1824" max="1824" width="45.6328125" bestFit="1" customWidth="1"/>
    <col min="1825" max="1825" width="34" bestFit="1" customWidth="1"/>
    <col min="1826" max="1826" width="17.6328125" bestFit="1" customWidth="1"/>
    <col min="1827" max="1827" width="31.81640625" bestFit="1" customWidth="1"/>
    <col min="1828" max="1828" width="30.54296875" bestFit="1" customWidth="1"/>
    <col min="1829" max="1829" width="46.1796875" bestFit="1" customWidth="1"/>
    <col min="1830" max="1830" width="47.453125" bestFit="1" customWidth="1"/>
    <col min="1831" max="1831" width="38.90625" bestFit="1" customWidth="1"/>
    <col min="1832" max="1832" width="36.453125" bestFit="1" customWidth="1"/>
    <col min="1833" max="1833" width="16.08984375" bestFit="1" customWidth="1"/>
    <col min="1834" max="1834" width="11.08984375" bestFit="1" customWidth="1"/>
    <col min="1835" max="1835" width="12.7265625" bestFit="1" customWidth="1"/>
    <col min="1836" max="1836" width="20.54296875" bestFit="1" customWidth="1"/>
    <col min="1837" max="1837" width="18.7265625" bestFit="1" customWidth="1"/>
    <col min="1838" max="1838" width="48.54296875" bestFit="1" customWidth="1"/>
    <col min="1839" max="1839" width="8.36328125" bestFit="1" customWidth="1"/>
    <col min="1840" max="1840" width="14.54296875" bestFit="1" customWidth="1"/>
    <col min="1841" max="1841" width="12" bestFit="1" customWidth="1"/>
    <col min="1842" max="1842" width="8.1796875" bestFit="1" customWidth="1"/>
    <col min="1843" max="1843" width="17.26953125" bestFit="1" customWidth="1"/>
    <col min="1844" max="1844" width="55.36328125" bestFit="1" customWidth="1"/>
    <col min="1845" max="1845" width="17.1796875" bestFit="1" customWidth="1"/>
    <col min="1846" max="1846" width="7.90625" bestFit="1" customWidth="1"/>
    <col min="1847" max="1847" width="8.453125" bestFit="1" customWidth="1"/>
    <col min="1848" max="1848" width="12.7265625" bestFit="1" customWidth="1"/>
    <col min="1849" max="1849" width="42.1796875" bestFit="1" customWidth="1"/>
    <col min="1850" max="1850" width="25.26953125" bestFit="1" customWidth="1"/>
    <col min="1851" max="1851" width="24" bestFit="1" customWidth="1"/>
    <col min="1852" max="1852" width="36.36328125" bestFit="1" customWidth="1"/>
    <col min="1853" max="1853" width="35.90625" bestFit="1" customWidth="1"/>
    <col min="1854" max="1854" width="5.90625" bestFit="1" customWidth="1"/>
    <col min="1855" max="1855" width="29.81640625" bestFit="1" customWidth="1"/>
    <col min="1856" max="1856" width="16.1796875" bestFit="1" customWidth="1"/>
    <col min="1857" max="1857" width="19.81640625" bestFit="1" customWidth="1"/>
    <col min="1858" max="1858" width="30.453125" bestFit="1" customWidth="1"/>
    <col min="1859" max="1859" width="47.26953125" bestFit="1" customWidth="1"/>
    <col min="1860" max="1860" width="20.453125" bestFit="1" customWidth="1"/>
    <col min="1861" max="1861" width="6" bestFit="1" customWidth="1"/>
    <col min="1862" max="1862" width="32.54296875" bestFit="1" customWidth="1"/>
    <col min="1863" max="1863" width="17" bestFit="1" customWidth="1"/>
    <col min="1864" max="1864" width="30" bestFit="1" customWidth="1"/>
    <col min="1865" max="1865" width="14.54296875" bestFit="1" customWidth="1"/>
    <col min="1866" max="1866" width="22.36328125" bestFit="1" customWidth="1"/>
    <col min="1867" max="1867" width="47.81640625" bestFit="1" customWidth="1"/>
    <col min="1868" max="1868" width="41.54296875" bestFit="1" customWidth="1"/>
    <col min="1869" max="1869" width="55.08984375" bestFit="1" customWidth="1"/>
    <col min="1870" max="1870" width="19.6328125" bestFit="1" customWidth="1"/>
    <col min="1871" max="1871" width="46.54296875" bestFit="1" customWidth="1"/>
    <col min="1872" max="1872" width="51" bestFit="1" customWidth="1"/>
    <col min="1873" max="1873" width="49.08984375" bestFit="1" customWidth="1"/>
    <col min="1874" max="1874" width="22.36328125" bestFit="1" customWidth="1"/>
    <col min="1875" max="1875" width="18.08984375" bestFit="1" customWidth="1"/>
    <col min="1876" max="1876" width="24.453125" bestFit="1" customWidth="1"/>
    <col min="1877" max="1877" width="25.1796875" bestFit="1" customWidth="1"/>
    <col min="1878" max="1878" width="50.6328125" bestFit="1" customWidth="1"/>
    <col min="1879" max="1879" width="50.54296875" bestFit="1" customWidth="1"/>
    <col min="1880" max="1880" width="29.6328125" bestFit="1" customWidth="1"/>
    <col min="1881" max="1881" width="10.90625" bestFit="1" customWidth="1"/>
    <col min="1882" max="1882" width="26.26953125" bestFit="1" customWidth="1"/>
    <col min="1883" max="1883" width="36.6328125" bestFit="1" customWidth="1"/>
    <col min="1884" max="1884" width="24.453125" bestFit="1" customWidth="1"/>
    <col min="1885" max="1885" width="26.90625" bestFit="1" customWidth="1"/>
    <col min="1886" max="1886" width="50.90625" bestFit="1" customWidth="1"/>
    <col min="1887" max="1887" width="48.453125" bestFit="1" customWidth="1"/>
    <col min="1888" max="1888" width="24.6328125" bestFit="1" customWidth="1"/>
    <col min="1889" max="1889" width="49.81640625" bestFit="1" customWidth="1"/>
    <col min="1890" max="1890" width="22.81640625" bestFit="1" customWidth="1"/>
    <col min="1891" max="1891" width="61.81640625" bestFit="1" customWidth="1"/>
    <col min="1892" max="1892" width="52.36328125" bestFit="1" customWidth="1"/>
    <col min="1893" max="1893" width="14.453125" bestFit="1" customWidth="1"/>
    <col min="1894" max="1894" width="40.08984375" bestFit="1" customWidth="1"/>
    <col min="1895" max="1895" width="37.26953125" bestFit="1" customWidth="1"/>
    <col min="1896" max="1896" width="50.90625" bestFit="1" customWidth="1"/>
    <col min="1897" max="1897" width="22.6328125" bestFit="1" customWidth="1"/>
    <col min="1898" max="1898" width="32.08984375" bestFit="1" customWidth="1"/>
    <col min="1899" max="1899" width="42.81640625" bestFit="1" customWidth="1"/>
    <col min="1900" max="1900" width="22.54296875" bestFit="1" customWidth="1"/>
    <col min="1901" max="1901" width="30.90625" bestFit="1" customWidth="1"/>
    <col min="1902" max="1902" width="26.1796875" bestFit="1" customWidth="1"/>
    <col min="1903" max="1903" width="21.36328125" bestFit="1" customWidth="1"/>
    <col min="1904" max="1904" width="25.6328125" bestFit="1" customWidth="1"/>
    <col min="1905" max="1905" width="26.08984375" bestFit="1" customWidth="1"/>
    <col min="1906" max="1906" width="24" bestFit="1" customWidth="1"/>
    <col min="1907" max="1907" width="17.81640625" bestFit="1" customWidth="1"/>
    <col min="1908" max="1908" width="46.6328125" bestFit="1" customWidth="1"/>
    <col min="1909" max="1909" width="51.08984375" bestFit="1" customWidth="1"/>
    <col min="1910" max="1910" width="30.1796875" bestFit="1" customWidth="1"/>
    <col min="1911" max="1911" width="50.7265625" bestFit="1" customWidth="1"/>
    <col min="1912" max="1912" width="61.453125" bestFit="1" customWidth="1"/>
    <col min="1913" max="1913" width="21.7265625" bestFit="1" customWidth="1"/>
    <col min="1914" max="1914" width="32.36328125" bestFit="1" customWidth="1"/>
    <col min="1915" max="1915" width="47.36328125" bestFit="1" customWidth="1"/>
    <col min="1916" max="1916" width="20.6328125" bestFit="1" customWidth="1"/>
    <col min="1917" max="1917" width="26.26953125" bestFit="1" customWidth="1"/>
    <col min="1918" max="1918" width="39.453125" bestFit="1" customWidth="1"/>
    <col min="1919" max="1919" width="22.36328125" bestFit="1" customWidth="1"/>
    <col min="1920" max="1920" width="37.90625" bestFit="1" customWidth="1"/>
    <col min="1921" max="1921" width="53.90625" bestFit="1" customWidth="1"/>
    <col min="1922" max="1922" width="14.7265625" bestFit="1" customWidth="1"/>
    <col min="1923" max="1923" width="22.7265625" bestFit="1" customWidth="1"/>
    <col min="1924" max="1924" width="10.90625" bestFit="1" customWidth="1"/>
    <col min="1925" max="1925" width="16.7265625" bestFit="1" customWidth="1"/>
    <col min="1926" max="1926" width="49.81640625" bestFit="1" customWidth="1"/>
    <col min="1927" max="1927" width="18.1796875" bestFit="1" customWidth="1"/>
    <col min="1928" max="1928" width="12.36328125" bestFit="1" customWidth="1"/>
    <col min="1929" max="1929" width="11.36328125" bestFit="1" customWidth="1"/>
    <col min="1930" max="1930" width="37.453125" bestFit="1" customWidth="1"/>
    <col min="1931" max="1931" width="33.453125" bestFit="1" customWidth="1"/>
    <col min="1932" max="1932" width="12.54296875" bestFit="1" customWidth="1"/>
    <col min="1933" max="1933" width="33.08984375" bestFit="1" customWidth="1"/>
    <col min="1934" max="1934" width="53.90625" bestFit="1" customWidth="1"/>
    <col min="1935" max="1935" width="25.90625" bestFit="1" customWidth="1"/>
    <col min="1936" max="1936" width="35.7265625" bestFit="1" customWidth="1"/>
    <col min="1937" max="1937" width="43.6328125" bestFit="1" customWidth="1"/>
    <col min="1938" max="1938" width="45.36328125" bestFit="1" customWidth="1"/>
    <col min="1939" max="1939" width="51.08984375" bestFit="1" customWidth="1"/>
    <col min="1940" max="1940" width="42.54296875" bestFit="1" customWidth="1"/>
    <col min="1941" max="1941" width="6.26953125" bestFit="1" customWidth="1"/>
    <col min="1942" max="1942" width="25.26953125" bestFit="1" customWidth="1"/>
    <col min="1943" max="1943" width="18" bestFit="1" customWidth="1"/>
    <col min="1944" max="1944" width="27.08984375" bestFit="1" customWidth="1"/>
    <col min="1945" max="1945" width="15" bestFit="1" customWidth="1"/>
    <col min="1946" max="1946" width="44.08984375" bestFit="1" customWidth="1"/>
    <col min="1947" max="1947" width="79.26953125" bestFit="1" customWidth="1"/>
    <col min="1948" max="1948" width="8.54296875" bestFit="1" customWidth="1"/>
    <col min="1949" max="1949" width="39.6328125" bestFit="1" customWidth="1"/>
    <col min="1950" max="1950" width="15.7265625" bestFit="1" customWidth="1"/>
    <col min="1951" max="1951" width="37.7265625" bestFit="1" customWidth="1"/>
    <col min="1952" max="1952" width="21.08984375" bestFit="1" customWidth="1"/>
    <col min="1953" max="1953" width="22.26953125" bestFit="1" customWidth="1"/>
    <col min="1954" max="1954" width="11.1796875" bestFit="1" customWidth="1"/>
    <col min="1955" max="1955" width="23.90625" bestFit="1" customWidth="1"/>
    <col min="1956" max="1956" width="23.7265625" bestFit="1" customWidth="1"/>
    <col min="1957" max="1957" width="48" bestFit="1" customWidth="1"/>
    <col min="1958" max="1958" width="13.54296875" bestFit="1" customWidth="1"/>
    <col min="1959" max="1959" width="16.453125" bestFit="1" customWidth="1"/>
    <col min="1960" max="1960" width="46" bestFit="1" customWidth="1"/>
    <col min="1961" max="1961" width="19.08984375" bestFit="1" customWidth="1"/>
    <col min="1962" max="1962" width="18.90625" bestFit="1" customWidth="1"/>
    <col min="1963" max="1963" width="8.81640625" bestFit="1" customWidth="1"/>
    <col min="1964" max="1964" width="25" bestFit="1" customWidth="1"/>
    <col min="1965" max="1965" width="36.453125" bestFit="1" customWidth="1"/>
    <col min="1966" max="1966" width="30.7265625" bestFit="1" customWidth="1"/>
    <col min="1967" max="1967" width="45.6328125" bestFit="1" customWidth="1"/>
    <col min="1968" max="1968" width="30.453125" bestFit="1" customWidth="1"/>
    <col min="1969" max="1969" width="38.26953125" bestFit="1" customWidth="1"/>
    <col min="1970" max="1970" width="52.1796875" bestFit="1" customWidth="1"/>
    <col min="1971" max="1971" width="28.36328125" bestFit="1" customWidth="1"/>
    <col min="1972" max="1972" width="47.36328125" bestFit="1" customWidth="1"/>
    <col min="1973" max="1973" width="38.7265625" bestFit="1" customWidth="1"/>
    <col min="1974" max="1974" width="35.7265625" bestFit="1" customWidth="1"/>
    <col min="1975" max="1975" width="29.453125" bestFit="1" customWidth="1"/>
    <col min="1976" max="1976" width="54.90625" bestFit="1" customWidth="1"/>
    <col min="1977" max="1977" width="6.08984375" bestFit="1" customWidth="1"/>
    <col min="1978" max="1978" width="47.36328125" bestFit="1" customWidth="1"/>
    <col min="1979" max="1979" width="22.453125" bestFit="1" customWidth="1"/>
    <col min="1980" max="1980" width="45" bestFit="1" customWidth="1"/>
    <col min="1981" max="1981" width="45.26953125" bestFit="1" customWidth="1"/>
    <col min="1982" max="1982" width="50.36328125" bestFit="1" customWidth="1"/>
    <col min="1983" max="1983" width="17.1796875" bestFit="1" customWidth="1"/>
    <col min="1984" max="1984" width="32.1796875" bestFit="1" customWidth="1"/>
    <col min="1985" max="1985" width="51.54296875" bestFit="1" customWidth="1"/>
    <col min="1986" max="1986" width="15.08984375" bestFit="1" customWidth="1"/>
    <col min="1987" max="1987" width="35.453125" bestFit="1" customWidth="1"/>
    <col min="1988" max="1988" width="17.6328125" bestFit="1" customWidth="1"/>
    <col min="1989" max="1989" width="13.90625" bestFit="1" customWidth="1"/>
    <col min="1990" max="1990" width="8.81640625" bestFit="1" customWidth="1"/>
    <col min="1991" max="1991" width="10.90625" bestFit="1" customWidth="1"/>
    <col min="1992" max="1992" width="54.6328125" bestFit="1" customWidth="1"/>
    <col min="1993" max="1993" width="48.453125" bestFit="1" customWidth="1"/>
    <col min="1994" max="1994" width="31.1796875" bestFit="1" customWidth="1"/>
    <col min="1995" max="1995" width="14.81640625" bestFit="1" customWidth="1"/>
    <col min="1996" max="1996" width="43.6328125" bestFit="1" customWidth="1"/>
    <col min="1997" max="1997" width="32.6328125" bestFit="1" customWidth="1"/>
    <col min="1998" max="1998" width="36.54296875" bestFit="1" customWidth="1"/>
    <col min="1999" max="1999" width="26.26953125" bestFit="1" customWidth="1"/>
    <col min="2000" max="2000" width="51.453125" bestFit="1" customWidth="1"/>
    <col min="2001" max="2001" width="26" bestFit="1" customWidth="1"/>
    <col min="2002" max="2002" width="47.08984375" bestFit="1" customWidth="1"/>
    <col min="2003" max="2003" width="48.1796875" bestFit="1" customWidth="1"/>
    <col min="2004" max="2004" width="42.26953125" bestFit="1" customWidth="1"/>
    <col min="2005" max="2005" width="11.453125" bestFit="1" customWidth="1"/>
    <col min="2006" max="2006" width="12" bestFit="1" customWidth="1"/>
    <col min="2007" max="2007" width="22.453125" bestFit="1" customWidth="1"/>
    <col min="2008" max="2008" width="29.7265625" bestFit="1" customWidth="1"/>
    <col min="2009" max="2009" width="8.81640625" bestFit="1" customWidth="1"/>
    <col min="2010" max="2010" width="10.26953125" bestFit="1" customWidth="1"/>
    <col min="2011" max="2011" width="19.6328125" bestFit="1" customWidth="1"/>
    <col min="2012" max="2012" width="13.08984375" bestFit="1" customWidth="1"/>
    <col min="2013" max="2013" width="20.453125" bestFit="1" customWidth="1"/>
    <col min="2014" max="2014" width="38.90625" bestFit="1" customWidth="1"/>
    <col min="2015" max="2015" width="40.81640625" bestFit="1" customWidth="1"/>
    <col min="2016" max="2016" width="46.1796875" bestFit="1" customWidth="1"/>
    <col min="2017" max="2017" width="34.1796875" bestFit="1" customWidth="1"/>
    <col min="2018" max="2018" width="29.6328125" bestFit="1" customWidth="1"/>
    <col min="2019" max="2019" width="39.7265625" bestFit="1" customWidth="1"/>
    <col min="2020" max="2020" width="28.81640625" bestFit="1" customWidth="1"/>
    <col min="2021" max="2021" width="22.7265625" bestFit="1" customWidth="1"/>
    <col min="2022" max="2022" width="29.7265625" bestFit="1" customWidth="1"/>
    <col min="2023" max="2023" width="24.36328125" bestFit="1" customWidth="1"/>
    <col min="2024" max="2024" width="21.54296875" bestFit="1" customWidth="1"/>
    <col min="2025" max="2025" width="8.26953125" bestFit="1" customWidth="1"/>
    <col min="2026" max="2026" width="24.6328125" bestFit="1" customWidth="1"/>
    <col min="2027" max="2027" width="22.6328125" bestFit="1" customWidth="1"/>
    <col min="2028" max="2028" width="55" bestFit="1" customWidth="1"/>
    <col min="2029" max="2029" width="30.90625" bestFit="1" customWidth="1"/>
    <col min="2030" max="2030" width="13.90625" bestFit="1" customWidth="1"/>
    <col min="2031" max="2031" width="9.81640625" bestFit="1" customWidth="1"/>
    <col min="2032" max="2032" width="46.08984375" bestFit="1" customWidth="1"/>
    <col min="2033" max="2033" width="30.90625" bestFit="1" customWidth="1"/>
    <col min="2034" max="2034" width="44.453125" bestFit="1" customWidth="1"/>
    <col min="2035" max="2035" width="26.90625" bestFit="1" customWidth="1"/>
    <col min="2036" max="2036" width="27.6328125" bestFit="1" customWidth="1"/>
    <col min="2037" max="2037" width="11.7265625" bestFit="1" customWidth="1"/>
    <col min="2038" max="2038" width="51.7265625" bestFit="1" customWidth="1"/>
    <col min="2039" max="2039" width="40.453125" bestFit="1" customWidth="1"/>
    <col min="2040" max="2040" width="54.26953125" bestFit="1" customWidth="1"/>
    <col min="2041" max="2041" width="48.453125" bestFit="1" customWidth="1"/>
    <col min="2042" max="2042" width="34" bestFit="1" customWidth="1"/>
    <col min="2043" max="2043" width="40.90625" bestFit="1" customWidth="1"/>
    <col min="2044" max="2044" width="11.81640625" bestFit="1" customWidth="1"/>
    <col min="2045" max="2045" width="41.6328125" bestFit="1" customWidth="1"/>
    <col min="2046" max="2046" width="18.36328125" bestFit="1" customWidth="1"/>
    <col min="2047" max="2047" width="34.36328125" bestFit="1" customWidth="1"/>
    <col min="2048" max="2048" width="8.90625" bestFit="1" customWidth="1"/>
    <col min="2049" max="2049" width="14.7265625" bestFit="1" customWidth="1"/>
    <col min="2050" max="2050" width="34.81640625" bestFit="1" customWidth="1"/>
    <col min="2051" max="2051" width="40.36328125" bestFit="1" customWidth="1"/>
    <col min="2052" max="2052" width="45" bestFit="1" customWidth="1"/>
    <col min="2053" max="2053" width="41.90625" bestFit="1" customWidth="1"/>
    <col min="2054" max="2054" width="55.453125" bestFit="1" customWidth="1"/>
    <col min="2055" max="2055" width="25.453125" bestFit="1" customWidth="1"/>
    <col min="2056" max="2056" width="16.6328125" bestFit="1" customWidth="1"/>
    <col min="2057" max="2057" width="35.81640625" bestFit="1" customWidth="1"/>
    <col min="2058" max="2058" width="36.36328125" bestFit="1" customWidth="1"/>
    <col min="2059" max="2059" width="28.7265625" bestFit="1" customWidth="1"/>
    <col min="2060" max="2060" width="24.36328125" bestFit="1" customWidth="1"/>
    <col min="2061" max="2061" width="37.7265625" bestFit="1" customWidth="1"/>
    <col min="2062" max="2062" width="54.7265625" bestFit="1" customWidth="1"/>
    <col min="2063" max="2063" width="48.81640625" bestFit="1" customWidth="1"/>
    <col min="2064" max="2064" width="33.1796875" bestFit="1" customWidth="1"/>
    <col min="2065" max="2065" width="25.453125" bestFit="1" customWidth="1"/>
    <col min="2066" max="2066" width="35.81640625" bestFit="1" customWidth="1"/>
    <col min="2067" max="2067" width="27.36328125" bestFit="1" customWidth="1"/>
    <col min="2068" max="2068" width="33.90625" bestFit="1" customWidth="1"/>
    <col min="2069" max="2069" width="28" bestFit="1" customWidth="1"/>
    <col min="2070" max="2070" width="45.08984375" bestFit="1" customWidth="1"/>
    <col min="2071" max="2071" width="24.81640625" bestFit="1" customWidth="1"/>
    <col min="2072" max="2072" width="52.6328125" bestFit="1" customWidth="1"/>
    <col min="2073" max="2073" width="10.26953125" bestFit="1" customWidth="1"/>
    <col min="2074" max="2074" width="53.26953125" bestFit="1" customWidth="1"/>
    <col min="2075" max="2075" width="42.1796875" bestFit="1" customWidth="1"/>
    <col min="2076" max="2076" width="47" bestFit="1" customWidth="1"/>
    <col min="2077" max="2078" width="20.453125" bestFit="1" customWidth="1"/>
    <col min="2079" max="2079" width="27.6328125" bestFit="1" customWidth="1"/>
    <col min="2080" max="2080" width="43.26953125" bestFit="1" customWidth="1"/>
    <col min="2081" max="2081" width="40.7265625" bestFit="1" customWidth="1"/>
    <col min="2082" max="2082" width="48.90625" bestFit="1" customWidth="1"/>
    <col min="2083" max="2083" width="28.1796875" bestFit="1" customWidth="1"/>
    <col min="2084" max="2084" width="31.90625" bestFit="1" customWidth="1"/>
    <col min="2085" max="2085" width="49.1796875" bestFit="1" customWidth="1"/>
    <col min="2086" max="2086" width="22" bestFit="1" customWidth="1"/>
    <col min="2087" max="2087" width="10" bestFit="1" customWidth="1"/>
    <col min="2088" max="2088" width="31.54296875" bestFit="1" customWidth="1"/>
    <col min="2089" max="2089" width="25.26953125" bestFit="1" customWidth="1"/>
    <col min="2090" max="2090" width="47.1796875" bestFit="1" customWidth="1"/>
    <col min="2091" max="2091" width="47.36328125" bestFit="1" customWidth="1"/>
    <col min="2092" max="2092" width="53.26953125" bestFit="1" customWidth="1"/>
    <col min="2093" max="2093" width="31.81640625" bestFit="1" customWidth="1"/>
    <col min="2094" max="2094" width="38" bestFit="1" customWidth="1"/>
    <col min="2095" max="2095" width="25.7265625" bestFit="1" customWidth="1"/>
    <col min="2096" max="2096" width="45.81640625" bestFit="1" customWidth="1"/>
    <col min="2097" max="2097" width="34.26953125" bestFit="1" customWidth="1"/>
    <col min="2098" max="2098" width="20.54296875" bestFit="1" customWidth="1"/>
    <col min="2099" max="2099" width="51.08984375" bestFit="1" customWidth="1"/>
    <col min="2100" max="2100" width="31.90625" bestFit="1" customWidth="1"/>
    <col min="2101" max="2101" width="40.453125" bestFit="1" customWidth="1"/>
    <col min="2102" max="2102" width="21.36328125" bestFit="1" customWidth="1"/>
    <col min="2103" max="2103" width="15.36328125" bestFit="1" customWidth="1"/>
    <col min="2104" max="2104" width="21.7265625" bestFit="1" customWidth="1"/>
    <col min="2105" max="2105" width="19.08984375" bestFit="1" customWidth="1"/>
    <col min="2106" max="2106" width="43.7265625" bestFit="1" customWidth="1"/>
    <col min="2107" max="2107" width="54.7265625" bestFit="1" customWidth="1"/>
    <col min="2108" max="2108" width="47.36328125" bestFit="1" customWidth="1"/>
    <col min="2109" max="2109" width="19.90625" bestFit="1" customWidth="1"/>
    <col min="2110" max="2110" width="49.08984375" bestFit="1" customWidth="1"/>
    <col min="2111" max="2111" width="28.08984375" bestFit="1" customWidth="1"/>
    <col min="2112" max="2112" width="14.453125" bestFit="1" customWidth="1"/>
    <col min="2113" max="2113" width="40.1796875" bestFit="1" customWidth="1"/>
    <col min="2114" max="2114" width="54.90625" bestFit="1" customWidth="1"/>
    <col min="2115" max="2115" width="19.26953125" bestFit="1" customWidth="1"/>
    <col min="2116" max="2116" width="54.1796875" bestFit="1" customWidth="1"/>
    <col min="2117" max="2117" width="19.1796875" bestFit="1" customWidth="1"/>
    <col min="2118" max="2118" width="30.08984375" bestFit="1" customWidth="1"/>
    <col min="2119" max="2119" width="48" bestFit="1" customWidth="1"/>
    <col min="2120" max="2120" width="20.6328125" bestFit="1" customWidth="1"/>
    <col min="2121" max="2121" width="24.1796875" bestFit="1" customWidth="1"/>
    <col min="2122" max="2122" width="25.1796875" bestFit="1" customWidth="1"/>
    <col min="2123" max="2123" width="11.7265625" bestFit="1" customWidth="1"/>
    <col min="2124" max="2124" width="26.36328125" bestFit="1" customWidth="1"/>
    <col min="2125" max="2125" width="44.7265625" bestFit="1" customWidth="1"/>
    <col min="2126" max="2126" width="40.7265625" bestFit="1" customWidth="1"/>
    <col min="2127" max="2127" width="37.08984375" bestFit="1" customWidth="1"/>
    <col min="2128" max="2128" width="8.90625" bestFit="1" customWidth="1"/>
    <col min="2129" max="2129" width="33.453125" bestFit="1" customWidth="1"/>
    <col min="2130" max="2130" width="32.1796875" bestFit="1" customWidth="1"/>
    <col min="2131" max="2131" width="17.1796875" bestFit="1" customWidth="1"/>
    <col min="2132" max="2132" width="42.08984375" bestFit="1" customWidth="1"/>
    <col min="2133" max="2133" width="44.7265625" bestFit="1" customWidth="1"/>
    <col min="2134" max="2134" width="43.1796875" bestFit="1" customWidth="1"/>
    <col min="2135" max="2135" width="52.26953125" bestFit="1" customWidth="1"/>
    <col min="2136" max="2136" width="58.54296875" bestFit="1" customWidth="1"/>
    <col min="2137" max="2137" width="35.1796875" bestFit="1" customWidth="1"/>
    <col min="2138" max="2138" width="23.08984375" bestFit="1" customWidth="1"/>
    <col min="2139" max="2139" width="43.453125" bestFit="1" customWidth="1"/>
    <col min="2140" max="2140" width="14.6328125" bestFit="1" customWidth="1"/>
    <col min="2141" max="2141" width="24.08984375" bestFit="1" customWidth="1"/>
    <col min="2142" max="2142" width="35.7265625" bestFit="1" customWidth="1"/>
    <col min="2143" max="2143" width="23.54296875" bestFit="1" customWidth="1"/>
    <col min="2144" max="2144" width="24.26953125" bestFit="1" customWidth="1"/>
    <col min="2145" max="2145" width="50.36328125" bestFit="1" customWidth="1"/>
    <col min="2146" max="2146" width="15.81640625" bestFit="1" customWidth="1"/>
    <col min="2147" max="2147" width="25.81640625" bestFit="1" customWidth="1"/>
    <col min="2148" max="2148" width="27.36328125" bestFit="1" customWidth="1"/>
    <col min="2149" max="2149" width="33.81640625" bestFit="1" customWidth="1"/>
    <col min="2150" max="2150" width="50.90625" bestFit="1" customWidth="1"/>
    <col min="2151" max="2151" width="18.90625" bestFit="1" customWidth="1"/>
    <col min="2152" max="2152" width="39.81640625" bestFit="1" customWidth="1"/>
    <col min="2153" max="2153" width="44.1796875" bestFit="1" customWidth="1"/>
    <col min="2154" max="2154" width="49.54296875" bestFit="1" customWidth="1"/>
    <col min="2155" max="2155" width="28.54296875" bestFit="1" customWidth="1"/>
    <col min="2156" max="2156" width="53.6328125" bestFit="1" customWidth="1"/>
    <col min="2157" max="2157" width="16.1796875" bestFit="1" customWidth="1"/>
    <col min="2158" max="2158" width="14.54296875" bestFit="1" customWidth="1"/>
    <col min="2159" max="2159" width="43.81640625" bestFit="1" customWidth="1"/>
    <col min="2160" max="2160" width="5.26953125" bestFit="1" customWidth="1"/>
    <col min="2161" max="2161" width="9.1796875" bestFit="1" customWidth="1"/>
    <col min="2162" max="2162" width="9.36328125" bestFit="1" customWidth="1"/>
    <col min="2163" max="2163" width="11.81640625" bestFit="1" customWidth="1"/>
    <col min="2164" max="2164" width="29.81640625" bestFit="1" customWidth="1"/>
    <col min="2165" max="2165" width="22.6328125" bestFit="1" customWidth="1"/>
    <col min="2166" max="2166" width="47.36328125" bestFit="1" customWidth="1"/>
    <col min="2167" max="2167" width="32.26953125" bestFit="1" customWidth="1"/>
    <col min="2168" max="2168" width="31.36328125" bestFit="1" customWidth="1"/>
    <col min="2169" max="2169" width="12.54296875" bestFit="1" customWidth="1"/>
    <col min="2170" max="2170" width="17.453125" bestFit="1" customWidth="1"/>
    <col min="2171" max="2171" width="34.90625" bestFit="1" customWidth="1"/>
    <col min="2172" max="2172" width="14.26953125" bestFit="1" customWidth="1"/>
    <col min="2173" max="2173" width="19.36328125" bestFit="1" customWidth="1"/>
    <col min="2174" max="2174" width="30" bestFit="1" customWidth="1"/>
    <col min="2175" max="2175" width="32.08984375" bestFit="1" customWidth="1"/>
    <col min="2176" max="2176" width="21.26953125" bestFit="1" customWidth="1"/>
    <col min="2177" max="2177" width="16.453125" bestFit="1" customWidth="1"/>
    <col min="2178" max="2178" width="43.453125" bestFit="1" customWidth="1"/>
    <col min="2179" max="2179" width="38.36328125" bestFit="1" customWidth="1"/>
    <col min="2180" max="2180" width="36.453125" bestFit="1" customWidth="1"/>
    <col min="2181" max="2181" width="11.81640625" bestFit="1" customWidth="1"/>
    <col min="2182" max="2182" width="15" bestFit="1" customWidth="1"/>
    <col min="2183" max="2183" width="32.08984375" bestFit="1" customWidth="1"/>
    <col min="2184" max="2184" width="18.7265625" bestFit="1" customWidth="1"/>
    <col min="2185" max="2185" width="18.08984375" bestFit="1" customWidth="1"/>
    <col min="2186" max="2186" width="15.54296875" bestFit="1" customWidth="1"/>
    <col min="2187" max="2187" width="5.7265625" bestFit="1" customWidth="1"/>
    <col min="2188" max="2188" width="21.36328125" bestFit="1" customWidth="1"/>
    <col min="2189" max="2189" width="8" bestFit="1" customWidth="1"/>
    <col min="2190" max="2190" width="11.36328125" bestFit="1" customWidth="1"/>
    <col min="2191" max="2191" width="15.81640625" bestFit="1" customWidth="1"/>
    <col min="2192" max="2192" width="20.36328125" bestFit="1" customWidth="1"/>
    <col min="2193" max="2193" width="25.7265625" bestFit="1" customWidth="1"/>
    <col min="2194" max="2194" width="51.36328125" bestFit="1" customWidth="1"/>
    <col min="2195" max="2195" width="55.26953125" bestFit="1" customWidth="1"/>
    <col min="2196" max="2196" width="20.1796875" bestFit="1" customWidth="1"/>
    <col min="2197" max="2197" width="48.08984375" bestFit="1" customWidth="1"/>
    <col min="2198" max="2198" width="10.7265625" bestFit="1" customWidth="1"/>
    <col min="2199" max="2199" width="60.7265625" bestFit="1" customWidth="1"/>
    <col min="2200" max="2200" width="33.81640625" bestFit="1" customWidth="1"/>
    <col min="2201" max="2201" width="16.54296875" bestFit="1" customWidth="1"/>
    <col min="2202" max="2202" width="36.7265625" bestFit="1" customWidth="1"/>
    <col min="2203" max="2203" width="12.90625" bestFit="1" customWidth="1"/>
    <col min="2204" max="2204" width="28.7265625" bestFit="1" customWidth="1"/>
    <col min="2205" max="2205" width="54.7265625" bestFit="1" customWidth="1"/>
    <col min="2206" max="2206" width="17" bestFit="1" customWidth="1"/>
    <col min="2207" max="2207" width="55.1796875" bestFit="1" customWidth="1"/>
    <col min="2208" max="2208" width="17.08984375" bestFit="1" customWidth="1"/>
    <col min="2209" max="2209" width="55.26953125" bestFit="1" customWidth="1"/>
    <col min="2210" max="2210" width="55.1796875" bestFit="1" customWidth="1"/>
    <col min="2211" max="2211" width="21.36328125" bestFit="1" customWidth="1"/>
    <col min="2212" max="2212" width="46.81640625" bestFit="1" customWidth="1"/>
    <col min="2213" max="2213" width="53.08984375" bestFit="1" customWidth="1"/>
    <col min="2214" max="2214" width="12.453125" bestFit="1" customWidth="1"/>
    <col min="2215" max="2215" width="48.6328125" bestFit="1" customWidth="1"/>
    <col min="2216" max="2216" width="8.54296875" bestFit="1" customWidth="1"/>
    <col min="2217" max="2217" width="29.36328125" bestFit="1" customWidth="1"/>
    <col min="2218" max="2218" width="31.1796875" bestFit="1" customWidth="1"/>
    <col min="2219" max="2219" width="35" bestFit="1" customWidth="1"/>
    <col min="2220" max="2220" width="9.90625" bestFit="1" customWidth="1"/>
    <col min="2221" max="2221" width="50" bestFit="1" customWidth="1"/>
    <col min="2222" max="2222" width="37.7265625" bestFit="1" customWidth="1"/>
    <col min="2223" max="2223" width="52.36328125" bestFit="1" customWidth="1"/>
    <col min="2224" max="2224" width="22.6328125" bestFit="1" customWidth="1"/>
    <col min="2225" max="2225" width="14" bestFit="1" customWidth="1"/>
    <col min="2226" max="2226" width="33.1796875" bestFit="1" customWidth="1"/>
    <col min="2227" max="2227" width="28.1796875" bestFit="1" customWidth="1"/>
    <col min="2228" max="2228" width="37.6328125" bestFit="1" customWidth="1"/>
    <col min="2229" max="2229" width="22.36328125" bestFit="1" customWidth="1"/>
    <col min="2230" max="2230" width="53.90625" bestFit="1" customWidth="1"/>
    <col min="2231" max="2231" width="27.81640625" bestFit="1" customWidth="1"/>
    <col min="2232" max="2232" width="41.36328125" bestFit="1" customWidth="1"/>
    <col min="2233" max="2233" width="25.54296875" bestFit="1" customWidth="1"/>
    <col min="2234" max="2234" width="13.08984375" bestFit="1" customWidth="1"/>
    <col min="2235" max="2235" width="18.7265625" bestFit="1" customWidth="1"/>
    <col min="2236" max="2236" width="51.54296875" bestFit="1" customWidth="1"/>
    <col min="2237" max="2237" width="52.08984375" bestFit="1" customWidth="1"/>
    <col min="2238" max="2238" width="48.36328125" bestFit="1" customWidth="1"/>
    <col min="2239" max="2239" width="23.36328125" bestFit="1" customWidth="1"/>
    <col min="2240" max="2240" width="14.453125" bestFit="1" customWidth="1"/>
    <col min="2241" max="2241" width="19" bestFit="1" customWidth="1"/>
    <col min="2242" max="2242" width="16.1796875" bestFit="1" customWidth="1"/>
    <col min="2243" max="2243" width="18.7265625" bestFit="1" customWidth="1"/>
    <col min="2244" max="2244" width="28.1796875" bestFit="1" customWidth="1"/>
    <col min="2245" max="2245" width="16" bestFit="1" customWidth="1"/>
    <col min="2246" max="2246" width="20.7265625" bestFit="1" customWidth="1"/>
    <col min="2247" max="2247" width="36.36328125" bestFit="1" customWidth="1"/>
    <col min="2248" max="2248" width="14.6328125" bestFit="1" customWidth="1"/>
    <col min="2249" max="2249" width="14.36328125" bestFit="1" customWidth="1"/>
    <col min="2250" max="2250" width="22.7265625" bestFit="1" customWidth="1"/>
    <col min="2251" max="2251" width="34.08984375" bestFit="1" customWidth="1"/>
    <col min="2252" max="2252" width="48.1796875" bestFit="1" customWidth="1"/>
    <col min="2253" max="2253" width="29.7265625" bestFit="1" customWidth="1"/>
    <col min="2254" max="2254" width="17.1796875" bestFit="1" customWidth="1"/>
    <col min="2255" max="2255" width="36.1796875" bestFit="1" customWidth="1"/>
    <col min="2256" max="2256" width="49" bestFit="1" customWidth="1"/>
    <col min="2257" max="2257" width="19.81640625" bestFit="1" customWidth="1"/>
    <col min="2258" max="2258" width="13.453125" bestFit="1" customWidth="1"/>
    <col min="2259" max="2259" width="54.36328125" bestFit="1" customWidth="1"/>
    <col min="2260" max="2260" width="17.36328125" bestFit="1" customWidth="1"/>
    <col min="2261" max="2261" width="72.6328125" bestFit="1" customWidth="1"/>
    <col min="2262" max="2262" width="28.7265625" bestFit="1" customWidth="1"/>
    <col min="2263" max="2263" width="14.1796875" bestFit="1" customWidth="1"/>
    <col min="2264" max="2264" width="10.1796875" bestFit="1" customWidth="1"/>
    <col min="2265" max="2265" width="39.36328125" bestFit="1" customWidth="1"/>
    <col min="2266" max="2266" width="50.7265625" bestFit="1" customWidth="1"/>
    <col min="2267" max="2267" width="30.6328125" bestFit="1" customWidth="1"/>
    <col min="2268" max="2268" width="34.08984375" bestFit="1" customWidth="1"/>
    <col min="2269" max="2269" width="38.54296875" bestFit="1" customWidth="1"/>
    <col min="2270" max="2270" width="12.26953125" bestFit="1" customWidth="1"/>
    <col min="2271" max="2271" width="20.36328125" bestFit="1" customWidth="1"/>
    <col min="2272" max="2272" width="19.26953125" bestFit="1" customWidth="1"/>
    <col min="2273" max="2273" width="33.81640625" bestFit="1" customWidth="1"/>
    <col min="2274" max="2274" width="28.453125" bestFit="1" customWidth="1"/>
    <col min="2275" max="2275" width="42.453125" bestFit="1" customWidth="1"/>
    <col min="2276" max="2276" width="46.08984375" bestFit="1" customWidth="1"/>
    <col min="2277" max="2277" width="54.54296875" bestFit="1" customWidth="1"/>
    <col min="2278" max="2278" width="4.08984375" bestFit="1" customWidth="1"/>
    <col min="2279" max="2279" width="55.81640625" bestFit="1" customWidth="1"/>
    <col min="2280" max="2280" width="34.6328125" bestFit="1" customWidth="1"/>
    <col min="2281" max="2281" width="51.7265625" bestFit="1" customWidth="1"/>
    <col min="2282" max="2282" width="19.7265625" bestFit="1" customWidth="1"/>
    <col min="2283" max="2283" width="29.90625" bestFit="1" customWidth="1"/>
    <col min="2284" max="2284" width="24.54296875" bestFit="1" customWidth="1"/>
    <col min="2285" max="2285" width="38.7265625" bestFit="1" customWidth="1"/>
    <col min="2286" max="2286" width="46.1796875" bestFit="1" customWidth="1"/>
    <col min="2287" max="2287" width="55.1796875" bestFit="1" customWidth="1"/>
    <col min="2288" max="2288" width="22.36328125" bestFit="1" customWidth="1"/>
    <col min="2289" max="2289" width="35.1796875" bestFit="1" customWidth="1"/>
    <col min="2290" max="2290" width="17.6328125" bestFit="1" customWidth="1"/>
    <col min="2291" max="2291" width="28.08984375" bestFit="1" customWidth="1"/>
    <col min="2292" max="2292" width="47.26953125" bestFit="1" customWidth="1"/>
    <col min="2293" max="2293" width="30.54296875" bestFit="1" customWidth="1"/>
    <col min="2294" max="2294" width="52.7265625" bestFit="1" customWidth="1"/>
    <col min="2295" max="2295" width="21.90625" bestFit="1" customWidth="1"/>
    <col min="2296" max="2296" width="24.90625" bestFit="1" customWidth="1"/>
    <col min="2297" max="2297" width="46.08984375" bestFit="1" customWidth="1"/>
    <col min="2298" max="2298" width="32.81640625" bestFit="1" customWidth="1"/>
    <col min="2299" max="2299" width="24.54296875" bestFit="1" customWidth="1"/>
    <col min="2300" max="2300" width="41.90625" bestFit="1" customWidth="1"/>
    <col min="2301" max="2301" width="52.90625" bestFit="1" customWidth="1"/>
    <col min="2302" max="2302" width="23.54296875" bestFit="1" customWidth="1"/>
    <col min="2303" max="2303" width="14.54296875" bestFit="1" customWidth="1"/>
    <col min="2304" max="2304" width="12.90625" bestFit="1" customWidth="1"/>
    <col min="2305" max="2305" width="17.36328125" bestFit="1" customWidth="1"/>
    <col min="2306" max="2306" width="22.1796875" bestFit="1" customWidth="1"/>
    <col min="2307" max="2307" width="3.6328125" bestFit="1" customWidth="1"/>
    <col min="2308" max="2308" width="9.08984375" bestFit="1" customWidth="1"/>
    <col min="2309" max="2309" width="28.453125" bestFit="1" customWidth="1"/>
    <col min="2310" max="2310" width="50.90625" bestFit="1" customWidth="1"/>
    <col min="2311" max="2311" width="14.54296875" bestFit="1" customWidth="1"/>
    <col min="2312" max="2312" width="17.08984375" bestFit="1" customWidth="1"/>
    <col min="2313" max="2313" width="18" bestFit="1" customWidth="1"/>
    <col min="2314" max="2314" width="48.1796875" bestFit="1" customWidth="1"/>
    <col min="2315" max="2315" width="32.453125" bestFit="1" customWidth="1"/>
    <col min="2316" max="2316" width="50.26953125" bestFit="1" customWidth="1"/>
    <col min="2317" max="2317" width="44.08984375" bestFit="1" customWidth="1"/>
    <col min="2318" max="2318" width="32.08984375" bestFit="1" customWidth="1"/>
    <col min="2319" max="2319" width="38" bestFit="1" customWidth="1"/>
    <col min="2320" max="2320" width="38.453125" bestFit="1" customWidth="1"/>
    <col min="2321" max="2321" width="38.81640625" bestFit="1" customWidth="1"/>
    <col min="2322" max="2322" width="37.6328125" bestFit="1" customWidth="1"/>
    <col min="2323" max="2323" width="35.7265625" bestFit="1" customWidth="1"/>
    <col min="2324" max="2324" width="46.6328125" bestFit="1" customWidth="1"/>
    <col min="2325" max="2325" width="26.7265625" bestFit="1" customWidth="1"/>
    <col min="2326" max="2326" width="53.08984375" bestFit="1" customWidth="1"/>
    <col min="2327" max="2327" width="28.7265625" bestFit="1" customWidth="1"/>
    <col min="2328" max="2328" width="15" bestFit="1" customWidth="1"/>
    <col min="2329" max="2329" width="24.08984375" bestFit="1" customWidth="1"/>
    <col min="2330" max="2330" width="37.26953125" bestFit="1" customWidth="1"/>
    <col min="2331" max="2331" width="51.7265625" bestFit="1" customWidth="1"/>
    <col min="2332" max="2332" width="30.26953125" bestFit="1" customWidth="1"/>
    <col min="2333" max="2333" width="49.1796875" bestFit="1" customWidth="1"/>
    <col min="2334" max="2334" width="19.90625" bestFit="1" customWidth="1"/>
    <col min="2335" max="2335" width="24.26953125" bestFit="1" customWidth="1"/>
    <col min="2336" max="2336" width="34.453125" bestFit="1" customWidth="1"/>
    <col min="2337" max="2337" width="26.1796875" bestFit="1" customWidth="1"/>
    <col min="2338" max="2338" width="13.6328125" bestFit="1" customWidth="1"/>
    <col min="2339" max="2339" width="52.36328125" bestFit="1" customWidth="1"/>
    <col min="2340" max="2340" width="43.26953125" bestFit="1" customWidth="1"/>
    <col min="2341" max="2341" width="47.54296875" bestFit="1" customWidth="1"/>
    <col min="2342" max="2342" width="17.1796875" bestFit="1" customWidth="1"/>
    <col min="2343" max="2343" width="17.453125" bestFit="1" customWidth="1"/>
    <col min="2344" max="2344" width="32.90625" bestFit="1" customWidth="1"/>
    <col min="2345" max="2345" width="48.26953125" bestFit="1" customWidth="1"/>
    <col min="2346" max="2346" width="54.7265625" bestFit="1" customWidth="1"/>
    <col min="2347" max="2347" width="42.26953125" bestFit="1" customWidth="1"/>
    <col min="2348" max="2348" width="48.81640625" bestFit="1" customWidth="1"/>
    <col min="2349" max="2349" width="19.453125" bestFit="1" customWidth="1"/>
    <col min="2350" max="2350" width="55" bestFit="1" customWidth="1"/>
    <col min="2351" max="2351" width="26.1796875" bestFit="1" customWidth="1"/>
    <col min="2352" max="2352" width="35.7265625" bestFit="1" customWidth="1"/>
    <col min="2353" max="2353" width="49.08984375" bestFit="1" customWidth="1"/>
    <col min="2354" max="2354" width="39.81640625" bestFit="1" customWidth="1"/>
    <col min="2355" max="2355" width="51" bestFit="1" customWidth="1"/>
    <col min="2356" max="2356" width="33.08984375" bestFit="1" customWidth="1"/>
    <col min="2357" max="2357" width="32.90625" bestFit="1" customWidth="1"/>
    <col min="2358" max="2358" width="12.453125" bestFit="1" customWidth="1"/>
    <col min="2359" max="2359" width="23.90625" bestFit="1" customWidth="1"/>
    <col min="2360" max="2360" width="6.453125" bestFit="1" customWidth="1"/>
    <col min="2361" max="2361" width="33.81640625" bestFit="1" customWidth="1"/>
    <col min="2362" max="2362" width="21.36328125" bestFit="1" customWidth="1"/>
    <col min="2363" max="2363" width="48.26953125" bestFit="1" customWidth="1"/>
    <col min="2364" max="2364" width="15.90625" bestFit="1" customWidth="1"/>
    <col min="2365" max="2365" width="19.26953125" bestFit="1" customWidth="1"/>
    <col min="2366" max="2366" width="69.453125" bestFit="1" customWidth="1"/>
    <col min="2367" max="2367" width="55.08984375" bestFit="1" customWidth="1"/>
    <col min="2368" max="2368" width="21.1796875" bestFit="1" customWidth="1"/>
    <col min="2369" max="2369" width="21.26953125" bestFit="1" customWidth="1"/>
    <col min="2370" max="2370" width="4.26953125" bestFit="1" customWidth="1"/>
    <col min="2371" max="2371" width="30.54296875" bestFit="1" customWidth="1"/>
    <col min="2372" max="2372" width="29.36328125" bestFit="1" customWidth="1"/>
    <col min="2373" max="2373" width="20.81640625" bestFit="1" customWidth="1"/>
    <col min="2374" max="2374" width="55.1796875" bestFit="1" customWidth="1"/>
    <col min="2375" max="2375" width="24.1796875" bestFit="1" customWidth="1"/>
    <col min="2376" max="2376" width="47.7265625" bestFit="1" customWidth="1"/>
    <col min="2377" max="2377" width="41.36328125" bestFit="1" customWidth="1"/>
    <col min="2378" max="2378" width="44.81640625" bestFit="1" customWidth="1"/>
    <col min="2379" max="2379" width="59.7265625" bestFit="1" customWidth="1"/>
    <col min="2380" max="2380" width="48.26953125" bestFit="1" customWidth="1"/>
    <col min="2381" max="2381" width="29.54296875" bestFit="1" customWidth="1"/>
    <col min="2382" max="2382" width="35.1796875" bestFit="1" customWidth="1"/>
    <col min="2383" max="2383" width="47.54296875" bestFit="1" customWidth="1"/>
    <col min="2384" max="2384" width="44" bestFit="1" customWidth="1"/>
    <col min="2385" max="2385" width="18.26953125" bestFit="1" customWidth="1"/>
    <col min="2386" max="2386" width="44.36328125" bestFit="1" customWidth="1"/>
    <col min="2387" max="2387" width="40.08984375" bestFit="1" customWidth="1"/>
    <col min="2388" max="2388" width="55.6328125" bestFit="1" customWidth="1"/>
    <col min="2389" max="2389" width="29.453125" bestFit="1" customWidth="1"/>
    <col min="2390" max="2390" width="39.36328125" bestFit="1" customWidth="1"/>
    <col min="2391" max="2391" width="30.453125" bestFit="1" customWidth="1"/>
    <col min="2392" max="2392" width="49.36328125" bestFit="1" customWidth="1"/>
    <col min="2393" max="2393" width="56.7265625" bestFit="1" customWidth="1"/>
    <col min="2394" max="2394" width="21.54296875" bestFit="1" customWidth="1"/>
    <col min="2395" max="2395" width="49.36328125" bestFit="1" customWidth="1"/>
    <col min="2396" max="2396" width="13.90625" bestFit="1" customWidth="1"/>
    <col min="2397" max="2397" width="50.90625" bestFit="1" customWidth="1"/>
    <col min="2398" max="2398" width="46.90625" bestFit="1" customWidth="1"/>
    <col min="2399" max="2399" width="40.36328125" bestFit="1" customWidth="1"/>
    <col min="2400" max="2400" width="34.54296875" bestFit="1" customWidth="1"/>
    <col min="2401" max="2401" width="37.90625" bestFit="1" customWidth="1"/>
    <col min="2402" max="2402" width="42.7265625" bestFit="1" customWidth="1"/>
    <col min="2403" max="2403" width="30.453125" bestFit="1" customWidth="1"/>
    <col min="2404" max="2404" width="26.1796875" bestFit="1" customWidth="1"/>
    <col min="2405" max="2405" width="54.81640625" bestFit="1" customWidth="1"/>
    <col min="2406" max="2406" width="33.7265625" bestFit="1" customWidth="1"/>
    <col min="2407" max="2407" width="17.6328125" bestFit="1" customWidth="1"/>
    <col min="2408" max="2408" width="53.90625" bestFit="1" customWidth="1"/>
    <col min="2409" max="2409" width="15.7265625" bestFit="1" customWidth="1"/>
    <col min="2410" max="2410" width="49.54296875" bestFit="1" customWidth="1"/>
    <col min="2411" max="2411" width="15.81640625" bestFit="1" customWidth="1"/>
    <col min="2412" max="2412" width="37.1796875" bestFit="1" customWidth="1"/>
    <col min="2413" max="2413" width="34.54296875" bestFit="1" customWidth="1"/>
    <col min="2414" max="2414" width="25.6328125" bestFit="1" customWidth="1"/>
    <col min="2415" max="2415" width="14.54296875" bestFit="1" customWidth="1"/>
    <col min="2416" max="2416" width="47.90625" bestFit="1" customWidth="1"/>
    <col min="2417" max="2417" width="31.54296875" bestFit="1" customWidth="1"/>
    <col min="2418" max="2418" width="27.453125" bestFit="1" customWidth="1"/>
    <col min="2419" max="2419" width="10.36328125" bestFit="1" customWidth="1"/>
    <col min="2420" max="2420" width="53.36328125" bestFit="1" customWidth="1"/>
    <col min="2421" max="2421" width="46.26953125" bestFit="1" customWidth="1"/>
    <col min="2422" max="2422" width="50.26953125" bestFit="1" customWidth="1"/>
    <col min="2423" max="2423" width="24.81640625" bestFit="1" customWidth="1"/>
    <col min="2424" max="2424" width="51.1796875" bestFit="1" customWidth="1"/>
    <col min="2425" max="2425" width="13.453125" bestFit="1" customWidth="1"/>
    <col min="2426" max="2426" width="29.26953125" bestFit="1" customWidth="1"/>
    <col min="2427" max="2427" width="49.90625" bestFit="1" customWidth="1"/>
    <col min="2428" max="2428" width="24" bestFit="1" customWidth="1"/>
    <col min="2429" max="2429" width="34.54296875" bestFit="1" customWidth="1"/>
    <col min="2430" max="2430" width="52.1796875" bestFit="1" customWidth="1"/>
    <col min="2431" max="2431" width="53.81640625" bestFit="1" customWidth="1"/>
    <col min="2432" max="2432" width="33.36328125" bestFit="1" customWidth="1"/>
    <col min="2433" max="2433" width="24.08984375" bestFit="1" customWidth="1"/>
    <col min="2434" max="2434" width="23" bestFit="1" customWidth="1"/>
    <col min="2435" max="2435" width="22.54296875" bestFit="1" customWidth="1"/>
    <col min="2436" max="2436" width="50.08984375" bestFit="1" customWidth="1"/>
    <col min="2437" max="2437" width="52.36328125" bestFit="1" customWidth="1"/>
    <col min="2438" max="2438" width="41.08984375" bestFit="1" customWidth="1"/>
    <col min="2439" max="2439" width="48.1796875" bestFit="1" customWidth="1"/>
    <col min="2440" max="2440" width="31.26953125" bestFit="1" customWidth="1"/>
    <col min="2441" max="2441" width="36.08984375" bestFit="1" customWidth="1"/>
    <col min="2442" max="2442" width="51.453125" bestFit="1" customWidth="1"/>
    <col min="2443" max="2443" width="32.90625" bestFit="1" customWidth="1"/>
    <col min="2444" max="2444" width="21.90625" bestFit="1" customWidth="1"/>
    <col min="2445" max="2445" width="44" bestFit="1" customWidth="1"/>
    <col min="2446" max="2446" width="6.1796875" bestFit="1" customWidth="1"/>
    <col min="2447" max="2447" width="22.54296875" bestFit="1" customWidth="1"/>
    <col min="2448" max="2448" width="13.81640625" bestFit="1" customWidth="1"/>
    <col min="2449" max="2449" width="27.453125" bestFit="1" customWidth="1"/>
    <col min="2450" max="2450" width="4.453125" bestFit="1" customWidth="1"/>
    <col min="2451" max="2451" width="12.6328125" bestFit="1" customWidth="1"/>
    <col min="2452" max="2452" width="26.6328125" bestFit="1" customWidth="1"/>
    <col min="2453" max="2453" width="45.08984375" bestFit="1" customWidth="1"/>
    <col min="2454" max="2454" width="21.6328125" bestFit="1" customWidth="1"/>
    <col min="2455" max="2455" width="13.7265625" bestFit="1" customWidth="1"/>
    <col min="2456" max="2456" width="18.08984375" bestFit="1" customWidth="1"/>
    <col min="2457" max="2457" width="27.08984375" bestFit="1" customWidth="1"/>
    <col min="2458" max="2458" width="36.08984375" bestFit="1" customWidth="1"/>
    <col min="2459" max="2459" width="40.1796875" bestFit="1" customWidth="1"/>
    <col min="2460" max="2460" width="42.08984375" bestFit="1" customWidth="1"/>
    <col min="2461" max="2461" width="55.90625" bestFit="1" customWidth="1"/>
    <col min="2462" max="2462" width="16.7265625" bestFit="1" customWidth="1"/>
    <col min="2463" max="2463" width="32.1796875" bestFit="1" customWidth="1"/>
    <col min="2464" max="2464" width="16.08984375" bestFit="1" customWidth="1"/>
    <col min="2465" max="2465" width="47.36328125" bestFit="1" customWidth="1"/>
    <col min="2466" max="2466" width="28" bestFit="1" customWidth="1"/>
    <col min="2467" max="2467" width="54.54296875" bestFit="1" customWidth="1"/>
    <col min="2468" max="2468" width="28.1796875" bestFit="1" customWidth="1"/>
    <col min="2469" max="2469" width="32.453125" bestFit="1" customWidth="1"/>
    <col min="2470" max="2470" width="10.26953125" bestFit="1" customWidth="1"/>
    <col min="2471" max="2471" width="75.26953125" bestFit="1" customWidth="1"/>
    <col min="2472" max="2472" width="39.7265625" bestFit="1" customWidth="1"/>
    <col min="2473" max="2473" width="42.6328125" bestFit="1" customWidth="1"/>
    <col min="2474" max="2474" width="50.453125" bestFit="1" customWidth="1"/>
    <col min="2475" max="2475" width="22.1796875" bestFit="1" customWidth="1"/>
    <col min="2476" max="2476" width="34.54296875" bestFit="1" customWidth="1"/>
    <col min="2477" max="2477" width="37.90625" bestFit="1" customWidth="1"/>
    <col min="2478" max="2478" width="50.08984375" bestFit="1" customWidth="1"/>
    <col min="2479" max="2479" width="18.1796875" bestFit="1" customWidth="1"/>
    <col min="2480" max="2480" width="11.08984375" bestFit="1" customWidth="1"/>
    <col min="2481" max="2481" width="23.6328125" bestFit="1" customWidth="1"/>
    <col min="2482" max="2482" width="36.08984375" bestFit="1" customWidth="1"/>
    <col min="2483" max="2483" width="23.453125" bestFit="1" customWidth="1"/>
    <col min="2484" max="2484" width="24.453125" bestFit="1" customWidth="1"/>
    <col min="2485" max="2485" width="34.6328125" bestFit="1" customWidth="1"/>
    <col min="2486" max="2486" width="52.90625" bestFit="1" customWidth="1"/>
    <col min="2487" max="2487" width="35.36328125" bestFit="1" customWidth="1"/>
    <col min="2488" max="2488" width="46.6328125" bestFit="1" customWidth="1"/>
    <col min="2489" max="2489" width="40.26953125" bestFit="1" customWidth="1"/>
    <col min="2490" max="2490" width="41.54296875" bestFit="1" customWidth="1"/>
    <col min="2491" max="2491" width="42.90625" bestFit="1" customWidth="1"/>
    <col min="2492" max="2492" width="22" bestFit="1" customWidth="1"/>
    <col min="2493" max="2493" width="48.90625" bestFit="1" customWidth="1"/>
    <col min="2494" max="2494" width="47.1796875" bestFit="1" customWidth="1"/>
    <col min="2495" max="2495" width="49.36328125" bestFit="1" customWidth="1"/>
    <col min="2496" max="2496" width="44.6328125" bestFit="1" customWidth="1"/>
    <col min="2497" max="2497" width="28.6328125" bestFit="1" customWidth="1"/>
    <col min="2498" max="2498" width="46.453125" bestFit="1" customWidth="1"/>
    <col min="2499" max="2499" width="42.26953125" bestFit="1" customWidth="1"/>
    <col min="2500" max="2500" width="11.6328125" bestFit="1" customWidth="1"/>
    <col min="2501" max="2501" width="52.81640625" bestFit="1" customWidth="1"/>
    <col min="2502" max="2502" width="48" bestFit="1" customWidth="1"/>
    <col min="2503" max="2503" width="53.90625" bestFit="1" customWidth="1"/>
    <col min="2504" max="2504" width="29.453125" bestFit="1" customWidth="1"/>
    <col min="2505" max="2505" width="42.26953125" bestFit="1" customWidth="1"/>
    <col min="2506" max="2506" width="12.26953125" bestFit="1" customWidth="1"/>
    <col min="2507" max="2507" width="45.36328125" bestFit="1" customWidth="1"/>
    <col min="2508" max="2508" width="11.36328125" bestFit="1" customWidth="1"/>
    <col min="2509" max="2509" width="20.1796875" bestFit="1" customWidth="1"/>
    <col min="2510" max="2510" width="13.26953125" bestFit="1" customWidth="1"/>
    <col min="2511" max="2511" width="11.08984375" bestFit="1" customWidth="1"/>
    <col min="2512" max="2512" width="27.1796875" bestFit="1" customWidth="1"/>
    <col min="2513" max="2513" width="46.08984375" bestFit="1" customWidth="1"/>
    <col min="2514" max="2514" width="21.453125" bestFit="1" customWidth="1"/>
    <col min="2515" max="2515" width="48.26953125" bestFit="1" customWidth="1"/>
    <col min="2516" max="2516" width="44.7265625" bestFit="1" customWidth="1"/>
    <col min="2517" max="2517" width="4.36328125" bestFit="1" customWidth="1"/>
    <col min="2518" max="2518" width="41.1796875" bestFit="1" customWidth="1"/>
    <col min="2519" max="2519" width="19.54296875" bestFit="1" customWidth="1"/>
    <col min="2520" max="2520" width="55.90625" bestFit="1" customWidth="1"/>
    <col min="2521" max="2521" width="23.81640625" bestFit="1" customWidth="1"/>
    <col min="2522" max="2522" width="31" bestFit="1" customWidth="1"/>
    <col min="2523" max="2523" width="47.36328125" bestFit="1" customWidth="1"/>
    <col min="2524" max="2524" width="41.08984375" bestFit="1" customWidth="1"/>
    <col min="2525" max="2525" width="11.81640625" bestFit="1" customWidth="1"/>
    <col min="2526" max="2526" width="47.7265625" bestFit="1" customWidth="1"/>
    <col min="2527" max="2527" width="43.453125" bestFit="1" customWidth="1"/>
    <col min="2528" max="2528" width="22.453125" bestFit="1" customWidth="1"/>
    <col min="2529" max="2529" width="18.54296875" bestFit="1" customWidth="1"/>
    <col min="2530" max="2530" width="15.7265625" bestFit="1" customWidth="1"/>
    <col min="2531" max="2531" width="49.26953125" bestFit="1" customWidth="1"/>
    <col min="2532" max="2532" width="11.81640625" bestFit="1" customWidth="1"/>
    <col min="2533" max="2533" width="47.08984375" bestFit="1" customWidth="1"/>
    <col min="2534" max="2534" width="47.90625" bestFit="1" customWidth="1"/>
    <col min="2535" max="2535" width="40.26953125" bestFit="1" customWidth="1"/>
    <col min="2536" max="2536" width="44.08984375" bestFit="1" customWidth="1"/>
    <col min="2537" max="2537" width="23.81640625" bestFit="1" customWidth="1"/>
    <col min="2538" max="2538" width="4.90625" bestFit="1" customWidth="1"/>
    <col min="2539" max="2539" width="11.26953125" bestFit="1" customWidth="1"/>
    <col min="2540" max="2540" width="40.81640625" bestFit="1" customWidth="1"/>
    <col min="2541" max="2541" width="44.36328125" bestFit="1" customWidth="1"/>
    <col min="2542" max="2542" width="24.81640625" bestFit="1" customWidth="1"/>
    <col min="2543" max="2543" width="13" bestFit="1" customWidth="1"/>
    <col min="2544" max="2544" width="50" bestFit="1" customWidth="1"/>
    <col min="2545" max="2545" width="52.36328125" bestFit="1" customWidth="1"/>
    <col min="2546" max="2546" width="35.36328125" bestFit="1" customWidth="1"/>
    <col min="2547" max="2547" width="32.08984375" bestFit="1" customWidth="1"/>
    <col min="2548" max="2548" width="36.08984375" bestFit="1" customWidth="1"/>
    <col min="2549" max="2549" width="30.453125" bestFit="1" customWidth="1"/>
    <col min="2550" max="2550" width="21.36328125" bestFit="1" customWidth="1"/>
    <col min="2551" max="2551" width="22.90625" bestFit="1" customWidth="1"/>
    <col min="2552" max="2552" width="40.08984375" bestFit="1" customWidth="1"/>
    <col min="2553" max="2553" width="51.54296875" bestFit="1" customWidth="1"/>
    <col min="2554" max="2554" width="21.08984375" bestFit="1" customWidth="1"/>
    <col min="2555" max="2555" width="19.1796875" bestFit="1" customWidth="1"/>
    <col min="2556" max="2556" width="49.54296875" bestFit="1" customWidth="1"/>
    <col min="2557" max="2557" width="53.26953125" bestFit="1" customWidth="1"/>
    <col min="2558" max="2558" width="19.36328125" bestFit="1" customWidth="1"/>
    <col min="2559" max="2559" width="42.1796875" bestFit="1" customWidth="1"/>
    <col min="2560" max="2560" width="45.36328125" bestFit="1" customWidth="1"/>
    <col min="2561" max="2561" width="10.90625" bestFit="1" customWidth="1"/>
    <col min="2562" max="2562" width="33.54296875" bestFit="1" customWidth="1"/>
    <col min="2563" max="2563" width="19.90625" bestFit="1" customWidth="1"/>
    <col min="2564" max="2564" width="31.1796875" bestFit="1" customWidth="1"/>
    <col min="2565" max="2565" width="37.54296875" bestFit="1" customWidth="1"/>
    <col min="2566" max="2566" width="55.26953125" bestFit="1" customWidth="1"/>
    <col min="2567" max="2567" width="29.36328125" bestFit="1" customWidth="1"/>
    <col min="2568" max="2568" width="16.81640625" bestFit="1" customWidth="1"/>
    <col min="2569" max="2569" width="15.36328125" bestFit="1" customWidth="1"/>
    <col min="2570" max="2570" width="32.6328125" bestFit="1" customWidth="1"/>
    <col min="2571" max="2571" width="20.7265625" bestFit="1" customWidth="1"/>
    <col min="2572" max="2572" width="54" bestFit="1" customWidth="1"/>
    <col min="2573" max="2573" width="49" bestFit="1" customWidth="1"/>
    <col min="2574" max="2574" width="26.81640625" bestFit="1" customWidth="1"/>
    <col min="2575" max="2575" width="50.08984375" bestFit="1" customWidth="1"/>
    <col min="2576" max="2576" width="46.81640625" bestFit="1" customWidth="1"/>
    <col min="2577" max="2577" width="28.90625" bestFit="1" customWidth="1"/>
    <col min="2578" max="2578" width="8.08984375" bestFit="1" customWidth="1"/>
    <col min="2579" max="2579" width="11.26953125" bestFit="1" customWidth="1"/>
    <col min="2580" max="2580" width="15.453125" bestFit="1" customWidth="1"/>
    <col min="2581" max="2581" width="43.1796875" bestFit="1" customWidth="1"/>
    <col min="2582" max="2582" width="55" bestFit="1" customWidth="1"/>
    <col min="2583" max="2583" width="43.26953125" bestFit="1" customWidth="1"/>
    <col min="2584" max="2584" width="23.453125" bestFit="1" customWidth="1"/>
    <col min="2585" max="2585" width="33" bestFit="1" customWidth="1"/>
    <col min="2586" max="2586" width="45.90625" bestFit="1" customWidth="1"/>
    <col min="2587" max="2587" width="48.1796875" bestFit="1" customWidth="1"/>
    <col min="2588" max="2588" width="42.08984375" bestFit="1" customWidth="1"/>
    <col min="2589" max="2589" width="35" bestFit="1" customWidth="1"/>
    <col min="2590" max="2590" width="35.36328125" bestFit="1" customWidth="1"/>
    <col min="2591" max="2591" width="49.54296875" bestFit="1" customWidth="1"/>
    <col min="2592" max="2592" width="33.36328125" bestFit="1" customWidth="1"/>
    <col min="2593" max="2593" width="45.7265625" bestFit="1" customWidth="1"/>
    <col min="2594" max="2594" width="44.08984375" bestFit="1" customWidth="1"/>
    <col min="2595" max="2595" width="33" bestFit="1" customWidth="1"/>
    <col min="2596" max="2596" width="40.08984375" bestFit="1" customWidth="1"/>
    <col min="2597" max="2597" width="54.08984375" bestFit="1" customWidth="1"/>
    <col min="2598" max="2598" width="45.08984375" bestFit="1" customWidth="1"/>
    <col min="2599" max="2599" width="31.54296875" bestFit="1" customWidth="1"/>
    <col min="2600" max="2600" width="49.1796875" bestFit="1" customWidth="1"/>
    <col min="2601" max="2601" width="48.36328125" bestFit="1" customWidth="1"/>
    <col min="2602" max="2602" width="21.90625" bestFit="1" customWidth="1"/>
    <col min="2603" max="2603" width="41" bestFit="1" customWidth="1"/>
    <col min="2604" max="2604" width="31.08984375" bestFit="1" customWidth="1"/>
    <col min="2605" max="2605" width="56" bestFit="1" customWidth="1"/>
    <col min="2606" max="2606" width="30.36328125" bestFit="1" customWidth="1"/>
    <col min="2607" max="2607" width="22.6328125" bestFit="1" customWidth="1"/>
    <col min="2608" max="2608" width="30.08984375" bestFit="1" customWidth="1"/>
    <col min="2609" max="2609" width="20.1796875" bestFit="1" customWidth="1"/>
    <col min="2610" max="2610" width="52" bestFit="1" customWidth="1"/>
    <col min="2611" max="2611" width="13.08984375" bestFit="1" customWidth="1"/>
    <col min="2612" max="2612" width="35.6328125" bestFit="1" customWidth="1"/>
    <col min="2613" max="2613" width="40.6328125" bestFit="1" customWidth="1"/>
    <col min="2614" max="2614" width="17" bestFit="1" customWidth="1"/>
    <col min="2615" max="2615" width="14.7265625" bestFit="1" customWidth="1"/>
    <col min="2616" max="2616" width="20" bestFit="1" customWidth="1"/>
    <col min="2617" max="2617" width="50.26953125" bestFit="1" customWidth="1"/>
    <col min="2618" max="2618" width="40.453125" bestFit="1" customWidth="1"/>
    <col min="2619" max="2619" width="14.6328125" bestFit="1" customWidth="1"/>
    <col min="2620" max="2620" width="27.453125" bestFit="1" customWidth="1"/>
    <col min="2621" max="2621" width="36.08984375" bestFit="1" customWidth="1"/>
    <col min="2622" max="2622" width="24.7265625" bestFit="1" customWidth="1"/>
    <col min="2623" max="2623" width="24.08984375" bestFit="1" customWidth="1"/>
    <col min="2624" max="2624" width="13.26953125" bestFit="1" customWidth="1"/>
    <col min="2625" max="2625" width="39.81640625" bestFit="1" customWidth="1"/>
    <col min="2626" max="2626" width="28.54296875" bestFit="1" customWidth="1"/>
    <col min="2627" max="2627" width="8.7265625" bestFit="1" customWidth="1"/>
    <col min="2628" max="2628" width="21.26953125" bestFit="1" customWidth="1"/>
    <col min="2629" max="2629" width="53.6328125" bestFit="1" customWidth="1"/>
    <col min="2630" max="2630" width="6.6328125" bestFit="1" customWidth="1"/>
    <col min="2631" max="2631" width="20.453125" bestFit="1" customWidth="1"/>
    <col min="2632" max="2632" width="48.7265625" bestFit="1" customWidth="1"/>
    <col min="2633" max="2633" width="46.81640625" bestFit="1" customWidth="1"/>
    <col min="2634" max="2634" width="38.453125" bestFit="1" customWidth="1"/>
    <col min="2635" max="2635" width="18.54296875" bestFit="1" customWidth="1"/>
    <col min="2636" max="2636" width="27.36328125" bestFit="1" customWidth="1"/>
    <col min="2637" max="2637" width="45.26953125" bestFit="1" customWidth="1"/>
    <col min="2638" max="2638" width="25.7265625" bestFit="1" customWidth="1"/>
    <col min="2639" max="2639" width="42.90625" bestFit="1" customWidth="1"/>
    <col min="2640" max="2640" width="49.453125" bestFit="1" customWidth="1"/>
    <col min="2641" max="2641" width="41.54296875" bestFit="1" customWidth="1"/>
    <col min="2642" max="2642" width="35.08984375" bestFit="1" customWidth="1"/>
    <col min="2643" max="2643" width="44.453125" bestFit="1" customWidth="1"/>
    <col min="2644" max="2644" width="31.1796875" bestFit="1" customWidth="1"/>
    <col min="2645" max="2645" width="10.6328125" bestFit="1" customWidth="1"/>
    <col min="2646" max="2646" width="38.54296875" bestFit="1" customWidth="1"/>
    <col min="2647" max="2647" width="22.1796875" bestFit="1" customWidth="1"/>
    <col min="2648" max="2648" width="55.08984375" bestFit="1" customWidth="1"/>
    <col min="2649" max="2649" width="47.81640625" bestFit="1" customWidth="1"/>
    <col min="2650" max="2650" width="34.453125" bestFit="1" customWidth="1"/>
    <col min="2651" max="2651" width="7.453125" bestFit="1" customWidth="1"/>
    <col min="2652" max="2652" width="40.26953125" bestFit="1" customWidth="1"/>
    <col min="2653" max="2653" width="30.90625" bestFit="1" customWidth="1"/>
    <col min="2654" max="2654" width="32.90625" bestFit="1" customWidth="1"/>
    <col min="2655" max="2655" width="8.36328125" bestFit="1" customWidth="1"/>
    <col min="2656" max="2656" width="33.7265625" bestFit="1" customWidth="1"/>
    <col min="2657" max="2657" width="52" bestFit="1" customWidth="1"/>
    <col min="2658" max="2658" width="50.6328125" bestFit="1" customWidth="1"/>
    <col min="2659" max="2659" width="34.54296875" bestFit="1" customWidth="1"/>
    <col min="2660" max="2660" width="12.1796875" bestFit="1" customWidth="1"/>
    <col min="2661" max="2661" width="22.7265625" bestFit="1" customWidth="1"/>
    <col min="2662" max="2662" width="51.6328125" bestFit="1" customWidth="1"/>
    <col min="2663" max="2663" width="25.81640625" bestFit="1" customWidth="1"/>
    <col min="2664" max="2664" width="24.26953125" bestFit="1" customWidth="1"/>
    <col min="2665" max="2665" width="37.54296875" bestFit="1" customWidth="1"/>
    <col min="2666" max="2666" width="34.08984375" bestFit="1" customWidth="1"/>
    <col min="2667" max="2667" width="28.1796875" bestFit="1" customWidth="1"/>
    <col min="2668" max="2668" width="6.453125" bestFit="1" customWidth="1"/>
    <col min="2669" max="2669" width="28.90625" bestFit="1" customWidth="1"/>
    <col min="2670" max="2670" width="44.6328125" bestFit="1" customWidth="1"/>
    <col min="2671" max="2671" width="9.7265625" bestFit="1" customWidth="1"/>
    <col min="2672" max="2672" width="15.36328125" bestFit="1" customWidth="1"/>
    <col min="2673" max="2673" width="22.7265625" bestFit="1" customWidth="1"/>
    <col min="2674" max="2674" width="11.90625" bestFit="1" customWidth="1"/>
    <col min="2675" max="2675" width="46.7265625" bestFit="1" customWidth="1"/>
    <col min="2676" max="2676" width="50.453125" bestFit="1" customWidth="1"/>
    <col min="2677" max="2677" width="23.7265625" bestFit="1" customWidth="1"/>
    <col min="2678" max="2678" width="12.453125" bestFit="1" customWidth="1"/>
    <col min="2679" max="2679" width="16.36328125" bestFit="1" customWidth="1"/>
    <col min="2680" max="2680" width="50.90625" bestFit="1" customWidth="1"/>
    <col min="2681" max="2681" width="34.90625" bestFit="1" customWidth="1"/>
    <col min="2682" max="2682" width="10.36328125" bestFit="1" customWidth="1"/>
    <col min="2683" max="2683" width="54.7265625" bestFit="1" customWidth="1"/>
    <col min="2684" max="2684" width="25.453125" bestFit="1" customWidth="1"/>
    <col min="2685" max="2685" width="52.1796875" bestFit="1" customWidth="1"/>
    <col min="2686" max="2686" width="19.54296875" bestFit="1" customWidth="1"/>
    <col min="2687" max="2687" width="47.6328125" bestFit="1" customWidth="1"/>
    <col min="2688" max="2688" width="20.81640625" bestFit="1" customWidth="1"/>
    <col min="2689" max="2689" width="52.81640625" bestFit="1" customWidth="1"/>
    <col min="2690" max="2690" width="13.54296875" bestFit="1" customWidth="1"/>
    <col min="2691" max="2691" width="20.90625" bestFit="1" customWidth="1"/>
    <col min="2692" max="2692" width="36.36328125" bestFit="1" customWidth="1"/>
    <col min="2693" max="2693" width="16.6328125" bestFit="1" customWidth="1"/>
    <col min="2694" max="2694" width="52.6328125" bestFit="1" customWidth="1"/>
    <col min="2695" max="2695" width="36.7265625" bestFit="1" customWidth="1"/>
    <col min="2696" max="2696" width="25.1796875" bestFit="1" customWidth="1"/>
    <col min="2697" max="2697" width="20.26953125" bestFit="1" customWidth="1"/>
    <col min="2698" max="2698" width="21.90625" bestFit="1" customWidth="1"/>
    <col min="2699" max="2699" width="33.81640625" bestFit="1" customWidth="1"/>
    <col min="2700" max="2700" width="26.08984375" bestFit="1" customWidth="1"/>
    <col min="2701" max="2701" width="13.1796875" bestFit="1" customWidth="1"/>
    <col min="2702" max="2702" width="46.453125" bestFit="1" customWidth="1"/>
    <col min="2703" max="2703" width="56.90625" bestFit="1" customWidth="1"/>
    <col min="2704" max="2704" width="44.7265625" bestFit="1" customWidth="1"/>
    <col min="2705" max="2705" width="14.90625" bestFit="1" customWidth="1"/>
    <col min="2706" max="2706" width="19.6328125" bestFit="1" customWidth="1"/>
    <col min="2707" max="2707" width="43.36328125" bestFit="1" customWidth="1"/>
    <col min="2708" max="2708" width="43.6328125" bestFit="1" customWidth="1"/>
    <col min="2709" max="2709" width="10.26953125" bestFit="1" customWidth="1"/>
    <col min="2710" max="2710" width="40.7265625" bestFit="1" customWidth="1"/>
    <col min="2711" max="2711" width="36.453125" bestFit="1" customWidth="1"/>
    <col min="2712" max="2712" width="43.90625" bestFit="1" customWidth="1"/>
    <col min="2713" max="2713" width="21.36328125" bestFit="1" customWidth="1"/>
    <col min="2714" max="2714" width="21.6328125" bestFit="1" customWidth="1"/>
    <col min="2715" max="2715" width="26.36328125" bestFit="1" customWidth="1"/>
    <col min="2716" max="2716" width="19.1796875" bestFit="1" customWidth="1"/>
    <col min="2717" max="2717" width="19.81640625" bestFit="1" customWidth="1"/>
    <col min="2718" max="2718" width="20.1796875" bestFit="1" customWidth="1"/>
    <col min="2719" max="2719" width="21.26953125" bestFit="1" customWidth="1"/>
    <col min="2720" max="2720" width="17.1796875" bestFit="1" customWidth="1"/>
    <col min="2721" max="2721" width="30.453125" bestFit="1" customWidth="1"/>
    <col min="2722" max="2722" width="22.90625" bestFit="1" customWidth="1"/>
    <col min="2723" max="2723" width="28.26953125" bestFit="1" customWidth="1"/>
    <col min="2724" max="2724" width="40.08984375" bestFit="1" customWidth="1"/>
    <col min="2725" max="2725" width="51.08984375" bestFit="1" customWidth="1"/>
    <col min="2726" max="2726" width="40" bestFit="1" customWidth="1"/>
    <col min="2727" max="2727" width="45.26953125" bestFit="1" customWidth="1"/>
    <col min="2728" max="2728" width="40.90625" bestFit="1" customWidth="1"/>
    <col min="2729" max="2729" width="48.6328125" bestFit="1" customWidth="1"/>
    <col min="2730" max="2730" width="20" bestFit="1" customWidth="1"/>
    <col min="2731" max="2731" width="39.36328125" bestFit="1" customWidth="1"/>
    <col min="2732" max="2732" width="53.6328125" bestFit="1" customWidth="1"/>
    <col min="2733" max="2733" width="55.453125" bestFit="1" customWidth="1"/>
    <col min="2734" max="2734" width="33.08984375" bestFit="1" customWidth="1"/>
    <col min="2735" max="2735" width="28.54296875" bestFit="1" customWidth="1"/>
    <col min="2736" max="2736" width="14.1796875" bestFit="1" customWidth="1"/>
    <col min="2737" max="2737" width="38.453125" bestFit="1" customWidth="1"/>
    <col min="2738" max="2738" width="25.7265625" bestFit="1" customWidth="1"/>
    <col min="2739" max="2739" width="15.08984375" bestFit="1" customWidth="1"/>
    <col min="2740" max="2740" width="48.6328125" bestFit="1" customWidth="1"/>
    <col min="2741" max="2741" width="28.54296875" bestFit="1" customWidth="1"/>
    <col min="2742" max="2742" width="27.90625" bestFit="1" customWidth="1"/>
    <col min="2743" max="2743" width="9.54296875" bestFit="1" customWidth="1"/>
    <col min="2744" max="2744" width="47" bestFit="1" customWidth="1"/>
    <col min="2745" max="2745" width="9.1796875" bestFit="1" customWidth="1"/>
    <col min="2746" max="2746" width="54" bestFit="1" customWidth="1"/>
    <col min="2747" max="2747" width="33.90625" bestFit="1" customWidth="1"/>
    <col min="2748" max="2748" width="32.36328125" bestFit="1" customWidth="1"/>
    <col min="2749" max="2749" width="52" bestFit="1" customWidth="1"/>
    <col min="2750" max="2750" width="36.90625" bestFit="1" customWidth="1"/>
    <col min="2751" max="2751" width="41.08984375" bestFit="1" customWidth="1"/>
    <col min="2752" max="2752" width="39.6328125" bestFit="1" customWidth="1"/>
    <col min="2753" max="2753" width="11.6328125" bestFit="1" customWidth="1"/>
    <col min="2754" max="2754" width="50.90625" bestFit="1" customWidth="1"/>
    <col min="2755" max="2755" width="50.54296875" bestFit="1" customWidth="1"/>
    <col min="2756" max="2756" width="20.1796875" bestFit="1" customWidth="1"/>
    <col min="2757" max="2757" width="24.90625" bestFit="1" customWidth="1"/>
    <col min="2758" max="2758" width="56.26953125" bestFit="1" customWidth="1"/>
    <col min="2759" max="2759" width="51.1796875" bestFit="1" customWidth="1"/>
    <col min="2760" max="2760" width="23.90625" bestFit="1" customWidth="1"/>
    <col min="2761" max="2761" width="28.90625" bestFit="1" customWidth="1"/>
    <col min="2762" max="2762" width="13.453125" bestFit="1" customWidth="1"/>
    <col min="2763" max="2763" width="21.54296875" bestFit="1" customWidth="1"/>
    <col min="2764" max="2764" width="32.453125" bestFit="1" customWidth="1"/>
    <col min="2765" max="2765" width="43.81640625" bestFit="1" customWidth="1"/>
    <col min="2766" max="2766" width="42.81640625" bestFit="1" customWidth="1"/>
    <col min="2767" max="2767" width="51.453125" bestFit="1" customWidth="1"/>
    <col min="2768" max="2768" width="54.54296875" bestFit="1" customWidth="1"/>
    <col min="2769" max="2769" width="42.36328125" bestFit="1" customWidth="1"/>
    <col min="2770" max="2770" width="20.54296875" bestFit="1" customWidth="1"/>
    <col min="2771" max="2771" width="27.1796875" bestFit="1" customWidth="1"/>
    <col min="2772" max="2772" width="32.1796875" bestFit="1" customWidth="1"/>
    <col min="2773" max="2773" width="36.90625" bestFit="1" customWidth="1"/>
    <col min="2774" max="2774" width="21.08984375" bestFit="1" customWidth="1"/>
    <col min="2775" max="2775" width="25.54296875" bestFit="1" customWidth="1"/>
    <col min="2776" max="2776" width="13.54296875" bestFit="1" customWidth="1"/>
    <col min="2777" max="2777" width="29.08984375" bestFit="1" customWidth="1"/>
    <col min="2778" max="2778" width="27.54296875" bestFit="1" customWidth="1"/>
    <col min="2779" max="2779" width="38.453125" bestFit="1" customWidth="1"/>
    <col min="2780" max="2780" width="41.26953125" bestFit="1" customWidth="1"/>
    <col min="2781" max="2781" width="35.54296875" bestFit="1" customWidth="1"/>
    <col min="2782" max="2782" width="13.90625" bestFit="1" customWidth="1"/>
    <col min="2783" max="2783" width="19.36328125" bestFit="1" customWidth="1"/>
    <col min="2784" max="2784" width="11.26953125" bestFit="1" customWidth="1"/>
    <col min="2785" max="2785" width="51.81640625" bestFit="1" customWidth="1"/>
    <col min="2786" max="2786" width="41.90625" bestFit="1" customWidth="1"/>
    <col min="2787" max="2787" width="25.90625" bestFit="1" customWidth="1"/>
    <col min="2788" max="2788" width="45.08984375" bestFit="1" customWidth="1"/>
    <col min="2789" max="2789" width="41.08984375" bestFit="1" customWidth="1"/>
    <col min="2790" max="2790" width="36.26953125" bestFit="1" customWidth="1"/>
    <col min="2791" max="2791" width="29.90625" bestFit="1" customWidth="1"/>
    <col min="2792" max="2792" width="54.36328125" bestFit="1" customWidth="1"/>
    <col min="2793" max="2793" width="19.26953125" bestFit="1" customWidth="1"/>
    <col min="2794" max="2794" width="31.6328125" bestFit="1" customWidth="1"/>
    <col min="2795" max="2795" width="44.81640625" bestFit="1" customWidth="1"/>
    <col min="2796" max="2796" width="42.7265625" bestFit="1" customWidth="1"/>
    <col min="2797" max="2797" width="9.08984375" bestFit="1" customWidth="1"/>
    <col min="2798" max="2798" width="39.26953125" bestFit="1" customWidth="1"/>
    <col min="2799" max="2799" width="10.54296875" bestFit="1" customWidth="1"/>
    <col min="2800" max="2800" width="54.26953125" bestFit="1" customWidth="1"/>
    <col min="2801" max="2801" width="6.6328125" bestFit="1" customWidth="1"/>
    <col min="2802" max="2802" width="54.453125" bestFit="1" customWidth="1"/>
    <col min="2803" max="2803" width="20.7265625" bestFit="1" customWidth="1"/>
    <col min="2804" max="2804" width="14.90625" bestFit="1" customWidth="1"/>
    <col min="2805" max="2805" width="31.08984375" bestFit="1" customWidth="1"/>
    <col min="2806" max="2806" width="42.90625" bestFit="1" customWidth="1"/>
    <col min="2807" max="2807" width="44.6328125" bestFit="1" customWidth="1"/>
    <col min="2808" max="2808" width="36.90625" bestFit="1" customWidth="1"/>
    <col min="2809" max="2809" width="49.36328125" bestFit="1" customWidth="1"/>
    <col min="2810" max="2810" width="9.1796875" bestFit="1" customWidth="1"/>
    <col min="2811" max="2811" width="55.08984375" bestFit="1" customWidth="1"/>
    <col min="2812" max="2812" width="52.90625" bestFit="1" customWidth="1"/>
    <col min="2813" max="2813" width="17.26953125" bestFit="1" customWidth="1"/>
    <col min="2814" max="2814" width="7.6328125" bestFit="1" customWidth="1"/>
    <col min="2815" max="2815" width="38.36328125" bestFit="1" customWidth="1"/>
    <col min="2816" max="2816" width="21.7265625" bestFit="1" customWidth="1"/>
    <col min="2817" max="2817" width="37.81640625" bestFit="1" customWidth="1"/>
    <col min="2818" max="2818" width="29.453125" bestFit="1" customWidth="1"/>
    <col min="2819" max="2819" width="25.54296875" bestFit="1" customWidth="1"/>
    <col min="2820" max="2820" width="28.90625" bestFit="1" customWidth="1"/>
    <col min="2821" max="2821" width="30.08984375" bestFit="1" customWidth="1"/>
    <col min="2822" max="2822" width="48.54296875" bestFit="1" customWidth="1"/>
    <col min="2823" max="2823" width="27.453125" bestFit="1" customWidth="1"/>
    <col min="2824" max="2824" width="53.81640625" bestFit="1" customWidth="1"/>
    <col min="2825" max="2825" width="8.7265625" bestFit="1" customWidth="1"/>
    <col min="2826" max="2826" width="28.81640625" bestFit="1" customWidth="1"/>
    <col min="2827" max="2827" width="32.36328125" bestFit="1" customWidth="1"/>
    <col min="2828" max="2828" width="25.7265625" bestFit="1" customWidth="1"/>
    <col min="2829" max="2829" width="19.81640625" bestFit="1" customWidth="1"/>
    <col min="2830" max="2830" width="25.453125" bestFit="1" customWidth="1"/>
    <col min="2831" max="2831" width="23.36328125" bestFit="1" customWidth="1"/>
    <col min="2832" max="2832" width="21.6328125" bestFit="1" customWidth="1"/>
    <col min="2833" max="2833" width="36.81640625" bestFit="1" customWidth="1"/>
    <col min="2834" max="2834" width="34.90625" bestFit="1" customWidth="1"/>
    <col min="2835" max="2835" width="13" bestFit="1" customWidth="1"/>
    <col min="2836" max="2836" width="19.453125" bestFit="1" customWidth="1"/>
    <col min="2837" max="2837" width="14.453125" bestFit="1" customWidth="1"/>
    <col min="2838" max="2838" width="52.7265625" bestFit="1" customWidth="1"/>
    <col min="2839" max="2839" width="32.1796875" bestFit="1" customWidth="1"/>
    <col min="2840" max="2840" width="38.7265625" bestFit="1" customWidth="1"/>
    <col min="2841" max="2841" width="36.26953125" bestFit="1" customWidth="1"/>
    <col min="2842" max="2842" width="44.6328125" bestFit="1" customWidth="1"/>
    <col min="2843" max="2843" width="29.08984375" bestFit="1" customWidth="1"/>
    <col min="2844" max="2844" width="32" bestFit="1" customWidth="1"/>
    <col min="2845" max="2845" width="22.36328125" bestFit="1" customWidth="1"/>
    <col min="2846" max="2846" width="12.7265625" bestFit="1" customWidth="1"/>
    <col min="2847" max="2847" width="23.54296875" bestFit="1" customWidth="1"/>
    <col min="2848" max="2848" width="45.1796875" bestFit="1" customWidth="1"/>
    <col min="2849" max="2849" width="5.36328125" bestFit="1" customWidth="1"/>
    <col min="2850" max="2850" width="42.26953125" bestFit="1" customWidth="1"/>
    <col min="2851" max="2851" width="12.453125" bestFit="1" customWidth="1"/>
    <col min="2852" max="2852" width="44.26953125" bestFit="1" customWidth="1"/>
    <col min="2853" max="2853" width="6.1796875" bestFit="1" customWidth="1"/>
    <col min="2854" max="2854" width="40.36328125" bestFit="1" customWidth="1"/>
    <col min="2855" max="2855" width="25.36328125" bestFit="1" customWidth="1"/>
    <col min="2856" max="2857" width="40.54296875" bestFit="1" customWidth="1"/>
    <col min="2858" max="2858" width="42.7265625" bestFit="1" customWidth="1"/>
    <col min="2859" max="2859" width="45.08984375" bestFit="1" customWidth="1"/>
    <col min="2860" max="2860" width="51.453125" bestFit="1" customWidth="1"/>
    <col min="2861" max="2861" width="53.08984375" bestFit="1" customWidth="1"/>
    <col min="2862" max="2862" width="42.453125" bestFit="1" customWidth="1"/>
    <col min="2863" max="2863" width="44" bestFit="1" customWidth="1"/>
    <col min="2864" max="2864" width="17.1796875" bestFit="1" customWidth="1"/>
    <col min="2865" max="2865" width="27.7265625" bestFit="1" customWidth="1"/>
    <col min="2866" max="2866" width="34.453125" bestFit="1" customWidth="1"/>
    <col min="2867" max="2867" width="12.1796875" bestFit="1" customWidth="1"/>
    <col min="2868" max="2868" width="31.81640625" bestFit="1" customWidth="1"/>
    <col min="2869" max="2869" width="31.1796875" bestFit="1" customWidth="1"/>
    <col min="2870" max="2870" width="41.81640625" bestFit="1" customWidth="1"/>
    <col min="2871" max="2871" width="20" bestFit="1" customWidth="1"/>
    <col min="2872" max="2872" width="27" bestFit="1" customWidth="1"/>
    <col min="2873" max="2873" width="12.7265625" bestFit="1" customWidth="1"/>
    <col min="2874" max="2874" width="24.453125" bestFit="1" customWidth="1"/>
    <col min="2875" max="2875" width="40.453125" bestFit="1" customWidth="1"/>
    <col min="2876" max="2876" width="16.54296875" bestFit="1" customWidth="1"/>
    <col min="2877" max="2877" width="9.54296875" bestFit="1" customWidth="1"/>
    <col min="2878" max="2878" width="24" bestFit="1" customWidth="1"/>
    <col min="2879" max="2879" width="44.6328125" bestFit="1" customWidth="1"/>
    <col min="2880" max="2880" width="40.90625" bestFit="1" customWidth="1"/>
    <col min="2881" max="2881" width="26.08984375" bestFit="1" customWidth="1"/>
    <col min="2882" max="2882" width="53.90625" bestFit="1" customWidth="1"/>
    <col min="2883" max="2883" width="55.08984375" bestFit="1" customWidth="1"/>
    <col min="2884" max="2884" width="22" bestFit="1" customWidth="1"/>
    <col min="2885" max="2885" width="31.90625" bestFit="1" customWidth="1"/>
    <col min="2886" max="2886" width="31.54296875" bestFit="1" customWidth="1"/>
    <col min="2887" max="2887" width="44.54296875" bestFit="1" customWidth="1"/>
    <col min="2888" max="2888" width="22.453125" bestFit="1" customWidth="1"/>
    <col min="2889" max="2889" width="46.7265625" bestFit="1" customWidth="1"/>
    <col min="2890" max="2890" width="37.7265625" bestFit="1" customWidth="1"/>
    <col min="2891" max="2891" width="47" bestFit="1" customWidth="1"/>
    <col min="2892" max="2892" width="46.54296875" bestFit="1" customWidth="1"/>
    <col min="2893" max="2893" width="58.54296875" bestFit="1" customWidth="1"/>
    <col min="2894" max="2894" width="42.81640625" bestFit="1" customWidth="1"/>
    <col min="2895" max="2895" width="16.08984375" bestFit="1" customWidth="1"/>
    <col min="2896" max="2896" width="37.7265625" bestFit="1" customWidth="1"/>
    <col min="2897" max="2897" width="21.36328125" bestFit="1" customWidth="1"/>
    <col min="2898" max="2898" width="38.26953125" bestFit="1" customWidth="1"/>
    <col min="2899" max="2899" width="21.6328125" bestFit="1" customWidth="1"/>
    <col min="2900" max="2900" width="38.90625" bestFit="1" customWidth="1"/>
    <col min="2901" max="2901" width="44" bestFit="1" customWidth="1"/>
    <col min="2902" max="2902" width="34.08984375" bestFit="1" customWidth="1"/>
    <col min="2903" max="2903" width="44.7265625" bestFit="1" customWidth="1"/>
    <col min="2904" max="2904" width="31.7265625" bestFit="1" customWidth="1"/>
    <col min="2905" max="2905" width="32" bestFit="1" customWidth="1"/>
    <col min="2906" max="2906" width="51.36328125" bestFit="1" customWidth="1"/>
    <col min="2907" max="2907" width="43.7265625" bestFit="1" customWidth="1"/>
    <col min="2908" max="2908" width="32.453125" bestFit="1" customWidth="1"/>
    <col min="2909" max="2909" width="44.08984375" bestFit="1" customWidth="1"/>
    <col min="2910" max="2910" width="37" bestFit="1" customWidth="1"/>
    <col min="2911" max="2911" width="52.54296875" bestFit="1" customWidth="1"/>
    <col min="2912" max="2912" width="37.7265625" bestFit="1" customWidth="1"/>
    <col min="2913" max="2913" width="47.81640625" bestFit="1" customWidth="1"/>
    <col min="2914" max="2914" width="50.1796875" bestFit="1" customWidth="1"/>
    <col min="2915" max="2915" width="16.08984375" bestFit="1" customWidth="1"/>
    <col min="2916" max="2916" width="13.6328125" bestFit="1" customWidth="1"/>
    <col min="2917" max="2917" width="46" bestFit="1" customWidth="1"/>
    <col min="2918" max="2918" width="12.26953125" bestFit="1" customWidth="1"/>
    <col min="2919" max="2919" width="17.08984375" bestFit="1" customWidth="1"/>
    <col min="2920" max="2920" width="54.81640625" bestFit="1" customWidth="1"/>
    <col min="2921" max="2921" width="40.08984375" bestFit="1" customWidth="1"/>
    <col min="2922" max="2922" width="20.90625" bestFit="1" customWidth="1"/>
    <col min="2923" max="2923" width="50" bestFit="1" customWidth="1"/>
    <col min="2924" max="2924" width="26.7265625" bestFit="1" customWidth="1"/>
    <col min="2925" max="2925" width="9.54296875" bestFit="1" customWidth="1"/>
    <col min="2926" max="2926" width="40.7265625" bestFit="1" customWidth="1"/>
    <col min="2927" max="2927" width="19.81640625" bestFit="1" customWidth="1"/>
    <col min="2928" max="2928" width="9.90625" bestFit="1" customWidth="1"/>
    <col min="2929" max="2929" width="45.08984375" bestFit="1" customWidth="1"/>
    <col min="2930" max="2930" width="39.08984375" bestFit="1" customWidth="1"/>
    <col min="2931" max="2931" width="54.7265625" bestFit="1" customWidth="1"/>
    <col min="2932" max="2932" width="27.36328125" bestFit="1" customWidth="1"/>
    <col min="2933" max="2933" width="28.7265625" bestFit="1" customWidth="1"/>
    <col min="2934" max="2934" width="15.1796875" bestFit="1" customWidth="1"/>
    <col min="2935" max="2935" width="10.1796875" bestFit="1" customWidth="1"/>
    <col min="2936" max="2936" width="55.26953125" bestFit="1" customWidth="1"/>
    <col min="2937" max="2937" width="21.81640625" bestFit="1" customWidth="1"/>
    <col min="2938" max="2938" width="34.7265625" bestFit="1" customWidth="1"/>
    <col min="2939" max="2939" width="33.08984375" bestFit="1" customWidth="1"/>
    <col min="2940" max="2940" width="13.1796875" bestFit="1" customWidth="1"/>
    <col min="2941" max="2941" width="11.26953125" bestFit="1" customWidth="1"/>
    <col min="2942" max="2942" width="21.90625" bestFit="1" customWidth="1"/>
    <col min="2943" max="2943" width="20" bestFit="1" customWidth="1"/>
    <col min="2944" max="2944" width="50.90625" bestFit="1" customWidth="1"/>
    <col min="2945" max="2945" width="36.54296875" bestFit="1" customWidth="1"/>
    <col min="2946" max="2946" width="25.453125" bestFit="1" customWidth="1"/>
    <col min="2947" max="2947" width="17.7265625" bestFit="1" customWidth="1"/>
    <col min="2948" max="2948" width="22.36328125" bestFit="1" customWidth="1"/>
    <col min="2949" max="2949" width="29" bestFit="1" customWidth="1"/>
    <col min="2950" max="2950" width="52" bestFit="1" customWidth="1"/>
    <col min="2951" max="2951" width="44.81640625" bestFit="1" customWidth="1"/>
    <col min="2952" max="2952" width="17.7265625" bestFit="1" customWidth="1"/>
    <col min="2953" max="2953" width="26.08984375" bestFit="1" customWidth="1"/>
    <col min="2954" max="2954" width="24.1796875" bestFit="1" customWidth="1"/>
    <col min="2955" max="2955" width="40.08984375" bestFit="1" customWidth="1"/>
    <col min="2956" max="2956" width="29.81640625" bestFit="1" customWidth="1"/>
    <col min="2957" max="2957" width="35.08984375" bestFit="1" customWidth="1"/>
    <col min="2958" max="2958" width="50.36328125" bestFit="1" customWidth="1"/>
    <col min="2959" max="2959" width="52.36328125" bestFit="1" customWidth="1"/>
    <col min="2960" max="2960" width="11.7265625" bestFit="1" customWidth="1"/>
    <col min="2961" max="2961" width="34.90625" bestFit="1" customWidth="1"/>
    <col min="2962" max="2962" width="28.453125" bestFit="1" customWidth="1"/>
    <col min="2963" max="2963" width="33.54296875" bestFit="1" customWidth="1"/>
    <col min="2964" max="2964" width="27" bestFit="1" customWidth="1"/>
    <col min="2965" max="2965" width="20" bestFit="1" customWidth="1"/>
    <col min="2966" max="2966" width="52.7265625" bestFit="1" customWidth="1"/>
    <col min="2967" max="2967" width="42.1796875" bestFit="1" customWidth="1"/>
    <col min="2968" max="2968" width="18" bestFit="1" customWidth="1"/>
    <col min="2969" max="2969" width="13.08984375" bestFit="1" customWidth="1"/>
    <col min="2970" max="2970" width="46.90625" bestFit="1" customWidth="1"/>
    <col min="2971" max="2971" width="42.1796875" bestFit="1" customWidth="1"/>
    <col min="2972" max="2972" width="33.54296875" bestFit="1" customWidth="1"/>
    <col min="2973" max="2973" width="48.453125" bestFit="1" customWidth="1"/>
    <col min="2974" max="2974" width="28.6328125" bestFit="1" customWidth="1"/>
    <col min="2975" max="2975" width="54" bestFit="1" customWidth="1"/>
    <col min="2976" max="2976" width="10.1796875" bestFit="1" customWidth="1"/>
    <col min="2977" max="2977" width="38.6328125" bestFit="1" customWidth="1"/>
    <col min="2978" max="2978" width="44.54296875" bestFit="1" customWidth="1"/>
    <col min="2979" max="2979" width="45.6328125" bestFit="1" customWidth="1"/>
    <col min="2980" max="2980" width="48.7265625" bestFit="1" customWidth="1"/>
    <col min="2981" max="2981" width="7.90625" bestFit="1" customWidth="1"/>
    <col min="2982" max="2982" width="37" bestFit="1" customWidth="1"/>
    <col min="2983" max="2983" width="26" bestFit="1" customWidth="1"/>
    <col min="2984" max="2984" width="33.81640625" bestFit="1" customWidth="1"/>
    <col min="2985" max="2985" width="24.08984375" bestFit="1" customWidth="1"/>
    <col min="2986" max="2986" width="44.6328125" bestFit="1" customWidth="1"/>
    <col min="2987" max="2987" width="36.36328125" bestFit="1" customWidth="1"/>
    <col min="2988" max="2988" width="13.08984375" bestFit="1" customWidth="1"/>
    <col min="2989" max="2989" width="47" bestFit="1" customWidth="1"/>
    <col min="2990" max="2990" width="50.6328125" bestFit="1" customWidth="1"/>
    <col min="2991" max="2991" width="48.1796875" bestFit="1" customWidth="1"/>
    <col min="2992" max="2992" width="21.1796875" bestFit="1" customWidth="1"/>
    <col min="2993" max="2993" width="47.90625" bestFit="1" customWidth="1"/>
    <col min="2994" max="2994" width="19.08984375" bestFit="1" customWidth="1"/>
    <col min="2995" max="2995" width="35.453125" bestFit="1" customWidth="1"/>
    <col min="2996" max="2996" width="23.81640625" bestFit="1" customWidth="1"/>
    <col min="2997" max="2997" width="51.54296875" bestFit="1" customWidth="1"/>
    <col min="2998" max="2998" width="10.08984375" bestFit="1" customWidth="1"/>
    <col min="2999" max="2999" width="10.6328125" bestFit="1" customWidth="1"/>
    <col min="3000" max="3000" width="56" bestFit="1" customWidth="1"/>
    <col min="3001" max="3001" width="47.6328125" bestFit="1" customWidth="1"/>
    <col min="3002" max="3002" width="49.36328125" bestFit="1" customWidth="1"/>
    <col min="3003" max="3003" width="47.7265625" bestFit="1" customWidth="1"/>
    <col min="3004" max="3004" width="35.90625" bestFit="1" customWidth="1"/>
    <col min="3005" max="3005" width="16.26953125" bestFit="1" customWidth="1"/>
    <col min="3006" max="3006" width="16.36328125" bestFit="1" customWidth="1"/>
    <col min="3007" max="3007" width="47" bestFit="1" customWidth="1"/>
    <col min="3008" max="3008" width="27.7265625" bestFit="1" customWidth="1"/>
    <col min="3009" max="3009" width="35.08984375" bestFit="1" customWidth="1"/>
    <col min="3010" max="3010" width="28.26953125" bestFit="1" customWidth="1"/>
    <col min="3011" max="3011" width="48" bestFit="1" customWidth="1"/>
    <col min="3012" max="3012" width="33" bestFit="1" customWidth="1"/>
    <col min="3013" max="3013" width="49.08984375" bestFit="1" customWidth="1"/>
    <col min="3014" max="3014" width="14.08984375" bestFit="1" customWidth="1"/>
    <col min="3015" max="3015" width="33.1796875" bestFit="1" customWidth="1"/>
    <col min="3016" max="3016" width="48.7265625" bestFit="1" customWidth="1"/>
    <col min="3017" max="3017" width="26.6328125" bestFit="1" customWidth="1"/>
    <col min="3018" max="3018" width="18.1796875" bestFit="1" customWidth="1"/>
    <col min="3019" max="3019" width="40.08984375" bestFit="1" customWidth="1"/>
    <col min="3020" max="3020" width="30.1796875" bestFit="1" customWidth="1"/>
    <col min="3021" max="3021" width="30.26953125" bestFit="1" customWidth="1"/>
    <col min="3022" max="3022" width="14.26953125" bestFit="1" customWidth="1"/>
    <col min="3023" max="3023" width="17.453125" bestFit="1" customWidth="1"/>
    <col min="3024" max="3024" width="52.6328125" bestFit="1" customWidth="1"/>
    <col min="3025" max="3025" width="30.90625" bestFit="1" customWidth="1"/>
    <col min="3026" max="3026" width="36.90625" bestFit="1" customWidth="1"/>
    <col min="3027" max="3027" width="11.54296875" bestFit="1" customWidth="1"/>
    <col min="3028" max="3028" width="9.08984375" bestFit="1" customWidth="1"/>
    <col min="3029" max="3029" width="30.36328125" bestFit="1" customWidth="1"/>
    <col min="3030" max="3030" width="13.7265625" bestFit="1" customWidth="1"/>
    <col min="3031" max="3031" width="20" bestFit="1" customWidth="1"/>
    <col min="3032" max="3032" width="25" bestFit="1" customWidth="1"/>
    <col min="3033" max="3033" width="39.7265625" bestFit="1" customWidth="1"/>
    <col min="3034" max="3034" width="32.26953125" bestFit="1" customWidth="1"/>
    <col min="3035" max="3035" width="24" bestFit="1" customWidth="1"/>
    <col min="3036" max="3036" width="23" bestFit="1" customWidth="1"/>
    <col min="3037" max="3037" width="35.1796875" bestFit="1" customWidth="1"/>
    <col min="3038" max="3038" width="23.08984375" bestFit="1" customWidth="1"/>
    <col min="3039" max="3039" width="10" bestFit="1" customWidth="1"/>
    <col min="3040" max="3040" width="15.26953125" bestFit="1" customWidth="1"/>
    <col min="3041" max="3041" width="17.54296875" bestFit="1" customWidth="1"/>
    <col min="3042" max="3042" width="52.90625" bestFit="1" customWidth="1"/>
    <col min="3043" max="3043" width="17.26953125" bestFit="1" customWidth="1"/>
    <col min="3044" max="3044" width="34.26953125" bestFit="1" customWidth="1"/>
    <col min="3045" max="3045" width="34.1796875" bestFit="1" customWidth="1"/>
    <col min="3046" max="3046" width="22.36328125" bestFit="1" customWidth="1"/>
    <col min="3047" max="3047" width="32.81640625" bestFit="1" customWidth="1"/>
    <col min="3048" max="3048" width="43.54296875" bestFit="1" customWidth="1"/>
    <col min="3049" max="3049" width="53.453125" bestFit="1" customWidth="1"/>
    <col min="3050" max="3050" width="52.08984375" bestFit="1" customWidth="1"/>
    <col min="3051" max="3051" width="24" bestFit="1" customWidth="1"/>
    <col min="3052" max="3052" width="17.81640625" bestFit="1" customWidth="1"/>
    <col min="3053" max="3053" width="35.6328125" bestFit="1" customWidth="1"/>
    <col min="3054" max="3054" width="35.54296875" bestFit="1" customWidth="1"/>
    <col min="3055" max="3055" width="34.7265625" bestFit="1" customWidth="1"/>
    <col min="3056" max="3056" width="48.1796875" bestFit="1" customWidth="1"/>
    <col min="3057" max="3057" width="48.7265625" bestFit="1" customWidth="1"/>
    <col min="3058" max="3058" width="33.81640625" bestFit="1" customWidth="1"/>
    <col min="3059" max="3059" width="9.26953125" bestFit="1" customWidth="1"/>
    <col min="3060" max="3060" width="34.08984375" bestFit="1" customWidth="1"/>
    <col min="3061" max="3061" width="18" bestFit="1" customWidth="1"/>
    <col min="3062" max="3062" width="27.1796875" bestFit="1" customWidth="1"/>
    <col min="3063" max="3063" width="36.7265625" bestFit="1" customWidth="1"/>
    <col min="3064" max="3064" width="38.26953125" bestFit="1" customWidth="1"/>
    <col min="3065" max="3065" width="9.81640625" bestFit="1" customWidth="1"/>
    <col min="3066" max="3066" width="42.26953125" bestFit="1" customWidth="1"/>
    <col min="3067" max="3067" width="55.36328125" bestFit="1" customWidth="1"/>
    <col min="3068" max="3068" width="30.6328125" bestFit="1" customWidth="1"/>
    <col min="3069" max="3069" width="29.7265625" bestFit="1" customWidth="1"/>
    <col min="3070" max="3070" width="28.453125" bestFit="1" customWidth="1"/>
    <col min="3071" max="3071" width="20.08984375" bestFit="1" customWidth="1"/>
    <col min="3072" max="3072" width="27.7265625" bestFit="1" customWidth="1"/>
    <col min="3073" max="3073" width="26" bestFit="1" customWidth="1"/>
    <col min="3074" max="3074" width="50.08984375" bestFit="1" customWidth="1"/>
    <col min="3075" max="3075" width="21.08984375" bestFit="1" customWidth="1"/>
    <col min="3076" max="3076" width="19" bestFit="1" customWidth="1"/>
    <col min="3077" max="3077" width="39.6328125" bestFit="1" customWidth="1"/>
    <col min="3078" max="3078" width="50.6328125" bestFit="1" customWidth="1"/>
    <col min="3079" max="3079" width="47.54296875" bestFit="1" customWidth="1"/>
    <col min="3080" max="3080" width="14" bestFit="1" customWidth="1"/>
    <col min="3081" max="3081" width="18.453125" bestFit="1" customWidth="1"/>
    <col min="3082" max="3082" width="42.7265625" bestFit="1" customWidth="1"/>
    <col min="3083" max="3083" width="8.81640625" bestFit="1" customWidth="1"/>
    <col min="3084" max="3084" width="47.36328125" bestFit="1" customWidth="1"/>
    <col min="3085" max="3085" width="80.453125" bestFit="1" customWidth="1"/>
    <col min="3086" max="3086" width="47.54296875" bestFit="1" customWidth="1"/>
    <col min="3087" max="3087" width="39.26953125" bestFit="1" customWidth="1"/>
    <col min="3088" max="3088" width="29.08984375" bestFit="1" customWidth="1"/>
    <col min="3089" max="3089" width="24.26953125" bestFit="1" customWidth="1"/>
    <col min="3090" max="3090" width="44.36328125" bestFit="1" customWidth="1"/>
    <col min="3091" max="3091" width="38" bestFit="1" customWidth="1"/>
    <col min="3092" max="3092" width="39.36328125" bestFit="1" customWidth="1"/>
    <col min="3093" max="3093" width="19.08984375" bestFit="1" customWidth="1"/>
    <col min="3094" max="3094" width="29.36328125" bestFit="1" customWidth="1"/>
    <col min="3095" max="3095" width="26" bestFit="1" customWidth="1"/>
    <col min="3096" max="3096" width="17.6328125" bestFit="1" customWidth="1"/>
    <col min="3097" max="3097" width="45.26953125" bestFit="1" customWidth="1"/>
    <col min="3098" max="3098" width="26.1796875" bestFit="1" customWidth="1"/>
    <col min="3099" max="3099" width="47.81640625" bestFit="1" customWidth="1"/>
    <col min="3100" max="3100" width="40.54296875" bestFit="1" customWidth="1"/>
    <col min="3101" max="3101" width="39.453125" bestFit="1" customWidth="1"/>
    <col min="3102" max="3102" width="27.26953125" bestFit="1" customWidth="1"/>
    <col min="3103" max="3103" width="21.36328125" bestFit="1" customWidth="1"/>
    <col min="3104" max="3104" width="53.81640625" bestFit="1" customWidth="1"/>
    <col min="3105" max="3105" width="24.54296875" bestFit="1" customWidth="1"/>
    <col min="3106" max="3106" width="50.26953125" bestFit="1" customWidth="1"/>
    <col min="3107" max="3107" width="36.1796875" bestFit="1" customWidth="1"/>
    <col min="3108" max="3108" width="55" bestFit="1" customWidth="1"/>
    <col min="3109" max="3109" width="55.90625" bestFit="1" customWidth="1"/>
    <col min="3110" max="3110" width="28.1796875" bestFit="1" customWidth="1"/>
    <col min="3111" max="3111" width="50.26953125" bestFit="1" customWidth="1"/>
    <col min="3112" max="3112" width="26.7265625" bestFit="1" customWidth="1"/>
    <col min="3113" max="3113" width="16.81640625" bestFit="1" customWidth="1"/>
    <col min="3114" max="3114" width="8.26953125" bestFit="1" customWidth="1"/>
    <col min="3115" max="3115" width="10.1796875" bestFit="1" customWidth="1"/>
    <col min="3116" max="3116" width="22" bestFit="1" customWidth="1"/>
    <col min="3117" max="3117" width="25" bestFit="1" customWidth="1"/>
    <col min="3118" max="3118" width="52.36328125" bestFit="1" customWidth="1"/>
    <col min="3119" max="3119" width="37.08984375" bestFit="1" customWidth="1"/>
    <col min="3120" max="3120" width="18.81640625" bestFit="1" customWidth="1"/>
    <col min="3121" max="3121" width="44.453125" bestFit="1" customWidth="1"/>
    <col min="3122" max="3122" width="45.453125" bestFit="1" customWidth="1"/>
    <col min="3123" max="3123" width="42.54296875" bestFit="1" customWidth="1"/>
    <col min="3124" max="3124" width="33.08984375" bestFit="1" customWidth="1"/>
    <col min="3125" max="3125" width="29.54296875" bestFit="1" customWidth="1"/>
    <col min="3126" max="3126" width="10.54296875" bestFit="1" customWidth="1"/>
    <col min="3127" max="3127" width="39.1796875" bestFit="1" customWidth="1"/>
    <col min="3128" max="3128" width="31.08984375" bestFit="1" customWidth="1"/>
    <col min="3129" max="3129" width="14.7265625" bestFit="1" customWidth="1"/>
    <col min="3130" max="3130" width="34.6328125" bestFit="1" customWidth="1"/>
    <col min="3131" max="3131" width="20.90625" bestFit="1" customWidth="1"/>
    <col min="3132" max="3132" width="32" bestFit="1" customWidth="1"/>
    <col min="3133" max="3133" width="36.36328125" bestFit="1" customWidth="1"/>
    <col min="3134" max="3134" width="53.90625" bestFit="1" customWidth="1"/>
    <col min="3135" max="3135" width="5.54296875" bestFit="1" customWidth="1"/>
    <col min="3136" max="3136" width="31.1796875" bestFit="1" customWidth="1"/>
    <col min="3137" max="3137" width="52" bestFit="1" customWidth="1"/>
    <col min="3138" max="3138" width="47.36328125" bestFit="1" customWidth="1"/>
    <col min="3139" max="3139" width="18.1796875" bestFit="1" customWidth="1"/>
    <col min="3140" max="3140" width="46.453125" bestFit="1" customWidth="1"/>
    <col min="3141" max="3141" width="27" bestFit="1" customWidth="1"/>
    <col min="3142" max="3142" width="35.6328125" bestFit="1" customWidth="1"/>
    <col min="3143" max="3143" width="32" bestFit="1" customWidth="1"/>
    <col min="3144" max="3144" width="33.453125" bestFit="1" customWidth="1"/>
    <col min="3145" max="3145" width="27.08984375" bestFit="1" customWidth="1"/>
    <col min="3146" max="3146" width="14.90625" bestFit="1" customWidth="1"/>
    <col min="3147" max="3147" width="12.453125" bestFit="1" customWidth="1"/>
    <col min="3148" max="3148" width="26.08984375" bestFit="1" customWidth="1"/>
    <col min="3149" max="3149" width="16.54296875" bestFit="1" customWidth="1"/>
    <col min="3150" max="3150" width="26.81640625" bestFit="1" customWidth="1"/>
    <col min="3151" max="3151" width="31.6328125" bestFit="1" customWidth="1"/>
    <col min="3152" max="3152" width="52.81640625" bestFit="1" customWidth="1"/>
    <col min="3153" max="3153" width="15.6328125" bestFit="1" customWidth="1"/>
    <col min="3154" max="3154" width="29" bestFit="1" customWidth="1"/>
    <col min="3155" max="3155" width="34.90625" bestFit="1" customWidth="1"/>
    <col min="3156" max="3156" width="47.81640625" bestFit="1" customWidth="1"/>
    <col min="3157" max="3157" width="15.08984375" bestFit="1" customWidth="1"/>
    <col min="3158" max="3158" width="49.08984375" bestFit="1" customWidth="1"/>
    <col min="3159" max="3159" width="21.36328125" bestFit="1" customWidth="1"/>
    <col min="3160" max="3160" width="45.08984375" bestFit="1" customWidth="1"/>
    <col min="3161" max="3161" width="25.453125" bestFit="1" customWidth="1"/>
    <col min="3162" max="3162" width="19.7265625" bestFit="1" customWidth="1"/>
    <col min="3163" max="3163" width="17.7265625" bestFit="1" customWidth="1"/>
    <col min="3164" max="3164" width="47.81640625" bestFit="1" customWidth="1"/>
    <col min="3165" max="3165" width="31.1796875" bestFit="1" customWidth="1"/>
    <col min="3166" max="3166" width="34.7265625" bestFit="1" customWidth="1"/>
    <col min="3167" max="3167" width="35.6328125" bestFit="1" customWidth="1"/>
    <col min="3168" max="3168" width="47.90625" bestFit="1" customWidth="1"/>
    <col min="3169" max="3169" width="44.08984375" bestFit="1" customWidth="1"/>
    <col min="3170" max="3170" width="34.36328125" bestFit="1" customWidth="1"/>
    <col min="3171" max="3171" width="40.90625" bestFit="1" customWidth="1"/>
    <col min="3172" max="3172" width="41.08984375" bestFit="1" customWidth="1"/>
    <col min="3173" max="3173" width="41.1796875" bestFit="1" customWidth="1"/>
    <col min="3174" max="3174" width="25.90625" bestFit="1" customWidth="1"/>
    <col min="3175" max="3175" width="73.26953125" bestFit="1" customWidth="1"/>
    <col min="3176" max="3176" width="22.7265625" bestFit="1" customWidth="1"/>
    <col min="3177" max="3177" width="43.81640625" bestFit="1" customWidth="1"/>
    <col min="3178" max="3178" width="56.453125" bestFit="1" customWidth="1"/>
    <col min="3179" max="3179" width="17" bestFit="1" customWidth="1"/>
    <col min="3180" max="3180" width="37.08984375" bestFit="1" customWidth="1"/>
    <col min="3181" max="3181" width="15.7265625" bestFit="1" customWidth="1"/>
    <col min="3182" max="3182" width="37.453125" bestFit="1" customWidth="1"/>
    <col min="3183" max="3183" width="18.81640625" bestFit="1" customWidth="1"/>
    <col min="3184" max="3184" width="19.7265625" bestFit="1" customWidth="1"/>
    <col min="3185" max="3185" width="48.453125" bestFit="1" customWidth="1"/>
    <col min="3186" max="3186" width="57" bestFit="1" customWidth="1"/>
    <col min="3187" max="3187" width="48.36328125" bestFit="1" customWidth="1"/>
    <col min="3188" max="3188" width="25.1796875" bestFit="1" customWidth="1"/>
    <col min="3189" max="3189" width="45.36328125" bestFit="1" customWidth="1"/>
    <col min="3190" max="3190" width="22.6328125" bestFit="1" customWidth="1"/>
    <col min="3191" max="3191" width="32.1796875" bestFit="1" customWidth="1"/>
    <col min="3192" max="3192" width="36.81640625" bestFit="1" customWidth="1"/>
    <col min="3193" max="3193" width="53" bestFit="1" customWidth="1"/>
    <col min="3194" max="3194" width="50.08984375" bestFit="1" customWidth="1"/>
    <col min="3195" max="3195" width="17.1796875" bestFit="1" customWidth="1"/>
    <col min="3196" max="3196" width="22.453125" bestFit="1" customWidth="1"/>
    <col min="3197" max="3197" width="41.26953125" bestFit="1" customWidth="1"/>
    <col min="3198" max="3198" width="28.453125" bestFit="1" customWidth="1"/>
    <col min="3199" max="3199" width="36.81640625" bestFit="1" customWidth="1"/>
    <col min="3200" max="3200" width="41.08984375" bestFit="1" customWidth="1"/>
    <col min="3201" max="3201" width="38.90625" bestFit="1" customWidth="1"/>
    <col min="3202" max="3202" width="17.26953125" bestFit="1" customWidth="1"/>
    <col min="3203" max="3203" width="32.36328125" bestFit="1" customWidth="1"/>
    <col min="3204" max="3204" width="37.1796875" bestFit="1" customWidth="1"/>
    <col min="3205" max="3205" width="9.26953125" bestFit="1" customWidth="1"/>
    <col min="3206" max="3206" width="32.90625" bestFit="1" customWidth="1"/>
    <col min="3207" max="3207" width="51.26953125" bestFit="1" customWidth="1"/>
    <col min="3208" max="3208" width="28.54296875" bestFit="1" customWidth="1"/>
    <col min="3209" max="3209" width="30.81640625" bestFit="1" customWidth="1"/>
    <col min="3210" max="3210" width="51.54296875" bestFit="1" customWidth="1"/>
    <col min="3211" max="3211" width="36.7265625" bestFit="1" customWidth="1"/>
    <col min="3212" max="3212" width="45.90625" bestFit="1" customWidth="1"/>
    <col min="3213" max="3213" width="35.1796875" bestFit="1" customWidth="1"/>
    <col min="3214" max="3214" width="7.90625" bestFit="1" customWidth="1"/>
    <col min="3215" max="3215" width="24.26953125" bestFit="1" customWidth="1"/>
    <col min="3216" max="3216" width="22.54296875" bestFit="1" customWidth="1"/>
    <col min="3217" max="3217" width="46.26953125" bestFit="1" customWidth="1"/>
    <col min="3218" max="3218" width="23.08984375" bestFit="1" customWidth="1"/>
    <col min="3219" max="3219" width="54.08984375" bestFit="1" customWidth="1"/>
    <col min="3220" max="3220" width="44.1796875" bestFit="1" customWidth="1"/>
    <col min="3221" max="3221" width="55.81640625" bestFit="1" customWidth="1"/>
    <col min="3222" max="3222" width="18.81640625" bestFit="1" customWidth="1"/>
    <col min="3223" max="3223" width="20.1796875" bestFit="1" customWidth="1"/>
    <col min="3224" max="3224" width="33.54296875" bestFit="1" customWidth="1"/>
    <col min="3225" max="3225" width="54.1796875" bestFit="1" customWidth="1"/>
    <col min="3226" max="3226" width="26.08984375" bestFit="1" customWidth="1"/>
    <col min="3227" max="3227" width="46.7265625" bestFit="1" customWidth="1"/>
    <col min="3228" max="3228" width="13.90625" bestFit="1" customWidth="1"/>
    <col min="3229" max="3229" width="17.1796875" bestFit="1" customWidth="1"/>
    <col min="3230" max="3230" width="46.6328125" bestFit="1" customWidth="1"/>
    <col min="3231" max="3231" width="13.453125" bestFit="1" customWidth="1"/>
    <col min="3232" max="3232" width="14.08984375" bestFit="1" customWidth="1"/>
    <col min="3233" max="3233" width="35.36328125" bestFit="1" customWidth="1"/>
    <col min="3234" max="3234" width="35.54296875" bestFit="1" customWidth="1"/>
    <col min="3235" max="3235" width="38.7265625" bestFit="1" customWidth="1"/>
    <col min="3236" max="3236" width="38.81640625" bestFit="1" customWidth="1"/>
    <col min="3237" max="3237" width="20.54296875" bestFit="1" customWidth="1"/>
    <col min="3238" max="3238" width="19.90625" bestFit="1" customWidth="1"/>
    <col min="3239" max="3239" width="27.26953125" bestFit="1" customWidth="1"/>
    <col min="3240" max="3240" width="20.1796875" bestFit="1" customWidth="1"/>
    <col min="3241" max="3241" width="38.81640625" bestFit="1" customWidth="1"/>
    <col min="3242" max="3242" width="29.26953125" bestFit="1" customWidth="1"/>
    <col min="3243" max="3243" width="50.453125" bestFit="1" customWidth="1"/>
    <col min="3244" max="3244" width="35.08984375" bestFit="1" customWidth="1"/>
    <col min="3245" max="3245" width="39.453125" bestFit="1" customWidth="1"/>
    <col min="3246" max="3246" width="40.7265625" bestFit="1" customWidth="1"/>
    <col min="3247" max="3247" width="35.81640625" bestFit="1" customWidth="1"/>
    <col min="3248" max="3248" width="50.36328125" bestFit="1" customWidth="1"/>
    <col min="3249" max="3249" width="19.08984375" bestFit="1" customWidth="1"/>
    <col min="3250" max="3250" width="25.36328125" bestFit="1" customWidth="1"/>
    <col min="3251" max="3251" width="36.453125" bestFit="1" customWidth="1"/>
    <col min="3252" max="3252" width="25.90625" bestFit="1" customWidth="1"/>
    <col min="3253" max="3253" width="35.7265625" bestFit="1" customWidth="1"/>
    <col min="3254" max="3254" width="17.36328125" bestFit="1" customWidth="1"/>
    <col min="3255" max="3255" width="15.453125" bestFit="1" customWidth="1"/>
    <col min="3256" max="3256" width="41.1796875" bestFit="1" customWidth="1"/>
    <col min="3257" max="3257" width="36.36328125" bestFit="1" customWidth="1"/>
    <col min="3258" max="3258" width="48.6328125" bestFit="1" customWidth="1"/>
    <col min="3259" max="3260" width="15.6328125" bestFit="1" customWidth="1"/>
    <col min="3261" max="3261" width="16.54296875" bestFit="1" customWidth="1"/>
    <col min="3262" max="3262" width="41.54296875" bestFit="1" customWidth="1"/>
    <col min="3263" max="3263" width="50.7265625" bestFit="1" customWidth="1"/>
    <col min="3264" max="3264" width="51.7265625" bestFit="1" customWidth="1"/>
    <col min="3265" max="3265" width="8.26953125" bestFit="1" customWidth="1"/>
    <col min="3266" max="3266" width="36.81640625" bestFit="1" customWidth="1"/>
    <col min="3267" max="3267" width="42.453125" bestFit="1" customWidth="1"/>
    <col min="3268" max="3268" width="24.81640625" bestFit="1" customWidth="1"/>
    <col min="3269" max="3269" width="32.1796875" bestFit="1" customWidth="1"/>
    <col min="3270" max="3270" width="25.81640625" bestFit="1" customWidth="1"/>
    <col min="3271" max="3271" width="25.26953125" bestFit="1" customWidth="1"/>
    <col min="3272" max="3272" width="31.54296875" bestFit="1" customWidth="1"/>
    <col min="3273" max="3273" width="33" bestFit="1" customWidth="1"/>
    <col min="3274" max="3274" width="28.36328125" bestFit="1" customWidth="1"/>
    <col min="3275" max="3275" width="17.81640625" bestFit="1" customWidth="1"/>
    <col min="3276" max="3276" width="36.81640625" bestFit="1" customWidth="1"/>
    <col min="3277" max="3277" width="43.36328125" bestFit="1" customWidth="1"/>
    <col min="3278" max="3278" width="35.6328125" bestFit="1" customWidth="1"/>
    <col min="3279" max="3279" width="31" bestFit="1" customWidth="1"/>
    <col min="3280" max="3280" width="30.36328125" bestFit="1" customWidth="1"/>
    <col min="3281" max="3281" width="56.26953125" bestFit="1" customWidth="1"/>
    <col min="3282" max="3282" width="25" bestFit="1" customWidth="1"/>
    <col min="3283" max="3283" width="37.26953125" bestFit="1" customWidth="1"/>
    <col min="3284" max="3284" width="49.7265625" bestFit="1" customWidth="1"/>
    <col min="3285" max="3285" width="34" bestFit="1" customWidth="1"/>
    <col min="3286" max="3286" width="20.54296875" bestFit="1" customWidth="1"/>
    <col min="3287" max="3287" width="42.90625" bestFit="1" customWidth="1"/>
    <col min="3288" max="3288" width="25" bestFit="1" customWidth="1"/>
    <col min="3289" max="3289" width="28.90625" bestFit="1" customWidth="1"/>
    <col min="3290" max="3290" width="41.54296875" bestFit="1" customWidth="1"/>
    <col min="3291" max="3291" width="30.26953125" bestFit="1" customWidth="1"/>
    <col min="3292" max="3292" width="48.1796875" bestFit="1" customWidth="1"/>
    <col min="3293" max="3293" width="52" bestFit="1" customWidth="1"/>
    <col min="3294" max="3294" width="21.26953125" bestFit="1" customWidth="1"/>
    <col min="3295" max="3295" width="44.54296875" bestFit="1" customWidth="1"/>
    <col min="3296" max="3296" width="7.453125" bestFit="1" customWidth="1"/>
    <col min="3297" max="3297" width="54.81640625" bestFit="1" customWidth="1"/>
    <col min="3298" max="3298" width="9.36328125" bestFit="1" customWidth="1"/>
    <col min="3299" max="3299" width="53.26953125" bestFit="1" customWidth="1"/>
    <col min="3300" max="3300" width="21.1796875" bestFit="1" customWidth="1"/>
    <col min="3301" max="3301" width="7.81640625" bestFit="1" customWidth="1"/>
    <col min="3302" max="3302" width="39.08984375" bestFit="1" customWidth="1"/>
    <col min="3303" max="3303" width="18.81640625" bestFit="1" customWidth="1"/>
    <col min="3304" max="3304" width="9.90625" bestFit="1" customWidth="1"/>
    <col min="3305" max="3305" width="27.453125" bestFit="1" customWidth="1"/>
    <col min="3306" max="3306" width="11.36328125" bestFit="1" customWidth="1"/>
    <col min="3307" max="3307" width="43.54296875" bestFit="1" customWidth="1"/>
    <col min="3308" max="3308" width="49.453125" bestFit="1" customWidth="1"/>
    <col min="3309" max="3309" width="37.453125" bestFit="1" customWidth="1"/>
    <col min="3310" max="3310" width="28.1796875" bestFit="1" customWidth="1"/>
    <col min="3311" max="3311" width="16" bestFit="1" customWidth="1"/>
    <col min="3312" max="3312" width="22.6328125" bestFit="1" customWidth="1"/>
    <col min="3313" max="3313" width="39.1796875" bestFit="1" customWidth="1"/>
    <col min="3314" max="3314" width="29.90625" bestFit="1" customWidth="1"/>
    <col min="3315" max="3315" width="25" bestFit="1" customWidth="1"/>
    <col min="3316" max="3316" width="23.36328125" bestFit="1" customWidth="1"/>
    <col min="3317" max="3317" width="48.36328125" bestFit="1" customWidth="1"/>
    <col min="3318" max="3318" width="38" bestFit="1" customWidth="1"/>
    <col min="3319" max="3319" width="53.81640625" bestFit="1" customWidth="1"/>
    <col min="3320" max="3320" width="19" bestFit="1" customWidth="1"/>
    <col min="3321" max="3321" width="27.36328125" bestFit="1" customWidth="1"/>
    <col min="3322" max="3322" width="24.7265625" bestFit="1" customWidth="1"/>
    <col min="3323" max="3323" width="31.7265625" bestFit="1" customWidth="1"/>
    <col min="3324" max="3324" width="34.90625" bestFit="1" customWidth="1"/>
    <col min="3325" max="3325" width="24.81640625" bestFit="1" customWidth="1"/>
    <col min="3326" max="3326" width="41.54296875" bestFit="1" customWidth="1"/>
    <col min="3327" max="3327" width="17.81640625" bestFit="1" customWidth="1"/>
    <col min="3328" max="3328" width="25" bestFit="1" customWidth="1"/>
    <col min="3329" max="3329" width="51.08984375" bestFit="1" customWidth="1"/>
    <col min="3330" max="3330" width="48.453125" bestFit="1" customWidth="1"/>
    <col min="3331" max="3331" width="22.54296875" bestFit="1" customWidth="1"/>
    <col min="3332" max="3332" width="16.6328125" bestFit="1" customWidth="1"/>
    <col min="3333" max="3333" width="52" bestFit="1" customWidth="1"/>
    <col min="3334" max="3334" width="16.36328125" bestFit="1" customWidth="1"/>
    <col min="3335" max="3335" width="11.7265625" bestFit="1" customWidth="1"/>
    <col min="3336" max="3336" width="16.7265625" bestFit="1" customWidth="1"/>
    <col min="3337" max="3337" width="51.36328125" bestFit="1" customWidth="1"/>
    <col min="3338" max="3338" width="37.08984375" bestFit="1" customWidth="1"/>
    <col min="3339" max="3339" width="50.36328125" bestFit="1" customWidth="1"/>
    <col min="3340" max="3340" width="50.453125" bestFit="1" customWidth="1"/>
    <col min="3341" max="3341" width="12.7265625" bestFit="1" customWidth="1"/>
    <col min="3342" max="3342" width="27.7265625" bestFit="1" customWidth="1"/>
    <col min="3343" max="3343" width="38" bestFit="1" customWidth="1"/>
    <col min="3344" max="3344" width="20.26953125" bestFit="1" customWidth="1"/>
    <col min="3345" max="3345" width="44.08984375" bestFit="1" customWidth="1"/>
    <col min="3346" max="3346" width="19.54296875" bestFit="1" customWidth="1"/>
    <col min="3347" max="3347" width="37.54296875" bestFit="1" customWidth="1"/>
    <col min="3348" max="3348" width="39.1796875" bestFit="1" customWidth="1"/>
    <col min="3349" max="3349" width="40.08984375" bestFit="1" customWidth="1"/>
    <col min="3350" max="3350" width="22.08984375" bestFit="1" customWidth="1"/>
    <col min="3351" max="3351" width="44.08984375" bestFit="1" customWidth="1"/>
    <col min="3352" max="3352" width="39.54296875" bestFit="1" customWidth="1"/>
    <col min="3353" max="3353" width="49.81640625" bestFit="1" customWidth="1"/>
    <col min="3354" max="3354" width="28.26953125" bestFit="1" customWidth="1"/>
    <col min="3355" max="3355" width="28.453125" bestFit="1" customWidth="1"/>
    <col min="3356" max="3356" width="55.1796875" bestFit="1" customWidth="1"/>
    <col min="3357" max="3357" width="10.81640625" bestFit="1" customWidth="1"/>
    <col min="3358" max="3358" width="20" bestFit="1" customWidth="1"/>
    <col min="3359" max="3359" width="40.81640625" bestFit="1" customWidth="1"/>
    <col min="3360" max="3360" width="35.54296875" bestFit="1" customWidth="1"/>
    <col min="3361" max="3361" width="20.453125" bestFit="1" customWidth="1"/>
    <col min="3362" max="3362" width="25.1796875" bestFit="1" customWidth="1"/>
    <col min="3363" max="3363" width="10.81640625" bestFit="1" customWidth="1"/>
    <col min="3364" max="3364" width="10.36328125" bestFit="1" customWidth="1"/>
    <col min="3365" max="3365" width="17.90625" bestFit="1" customWidth="1"/>
    <col min="3366" max="3366" width="49.90625" bestFit="1" customWidth="1"/>
    <col min="3367" max="3367" width="44" bestFit="1" customWidth="1"/>
    <col min="3368" max="3368" width="26.26953125" bestFit="1" customWidth="1"/>
    <col min="3369" max="3369" width="16.81640625" bestFit="1" customWidth="1"/>
    <col min="3370" max="3370" width="26.7265625" bestFit="1" customWidth="1"/>
    <col min="3371" max="3371" width="31.26953125" bestFit="1" customWidth="1"/>
    <col min="3372" max="3372" width="33.36328125" bestFit="1" customWidth="1"/>
    <col min="3373" max="3373" width="40.54296875" bestFit="1" customWidth="1"/>
    <col min="3374" max="3374" width="32.54296875" bestFit="1" customWidth="1"/>
    <col min="3375" max="3375" width="50.26953125" bestFit="1" customWidth="1"/>
    <col min="3376" max="3376" width="36.08984375" bestFit="1" customWidth="1"/>
    <col min="3377" max="3377" width="36.36328125" bestFit="1" customWidth="1"/>
    <col min="3378" max="3378" width="46.453125" bestFit="1" customWidth="1"/>
    <col min="3379" max="3379" width="44.36328125" bestFit="1" customWidth="1"/>
    <col min="3380" max="3380" width="16.453125" bestFit="1" customWidth="1"/>
    <col min="3381" max="3381" width="47.08984375" bestFit="1" customWidth="1"/>
    <col min="3382" max="3382" width="26.1796875" bestFit="1" customWidth="1"/>
    <col min="3383" max="3383" width="36.26953125" bestFit="1" customWidth="1"/>
    <col min="3384" max="3384" width="21.6328125" bestFit="1" customWidth="1"/>
    <col min="3385" max="3385" width="13.26953125" bestFit="1" customWidth="1"/>
    <col min="3386" max="3386" width="16.453125" bestFit="1" customWidth="1"/>
    <col min="3387" max="3387" width="13" bestFit="1" customWidth="1"/>
    <col min="3388" max="3388" width="21.08984375" bestFit="1" customWidth="1"/>
    <col min="3389" max="3389" width="20" bestFit="1" customWidth="1"/>
    <col min="3390" max="3390" width="35.7265625" bestFit="1" customWidth="1"/>
    <col min="3391" max="3391" width="28.1796875" bestFit="1" customWidth="1"/>
    <col min="3392" max="3392" width="26.6328125" bestFit="1" customWidth="1"/>
    <col min="3393" max="3393" width="44.81640625" bestFit="1" customWidth="1"/>
    <col min="3394" max="3394" width="22.08984375" bestFit="1" customWidth="1"/>
    <col min="3395" max="3395" width="11.08984375" bestFit="1" customWidth="1"/>
    <col min="3396" max="3396" width="40.90625" bestFit="1" customWidth="1"/>
    <col min="3397" max="3397" width="23.453125" bestFit="1" customWidth="1"/>
    <col min="3398" max="3398" width="25" bestFit="1" customWidth="1"/>
    <col min="3399" max="3399" width="15.36328125" bestFit="1" customWidth="1"/>
    <col min="3400" max="3400" width="18.1796875" bestFit="1" customWidth="1"/>
    <col min="3401" max="3401" width="31.26953125" bestFit="1" customWidth="1"/>
    <col min="3402" max="3402" width="14.6328125" bestFit="1" customWidth="1"/>
    <col min="3403" max="3403" width="27.6328125" bestFit="1" customWidth="1"/>
    <col min="3404" max="3404" width="26.81640625" bestFit="1" customWidth="1"/>
    <col min="3405" max="3405" width="51.54296875" bestFit="1" customWidth="1"/>
    <col min="3406" max="3406" width="13.90625" bestFit="1" customWidth="1"/>
    <col min="3407" max="3407" width="23.08984375" bestFit="1" customWidth="1"/>
    <col min="3408" max="3408" width="18.08984375" bestFit="1" customWidth="1"/>
    <col min="3409" max="3409" width="52.7265625" bestFit="1" customWidth="1"/>
    <col min="3410" max="3410" width="24.26953125" bestFit="1" customWidth="1"/>
    <col min="3411" max="3411" width="12.54296875" bestFit="1" customWidth="1"/>
    <col min="3412" max="3412" width="23.08984375" bestFit="1" customWidth="1"/>
    <col min="3413" max="3413" width="34.7265625" bestFit="1" customWidth="1"/>
    <col min="3414" max="3414" width="43.6328125" bestFit="1" customWidth="1"/>
    <col min="3415" max="3415" width="48.36328125" bestFit="1" customWidth="1"/>
    <col min="3416" max="3416" width="28.1796875" bestFit="1" customWidth="1"/>
    <col min="3417" max="3417" width="27.81640625" bestFit="1" customWidth="1"/>
    <col min="3418" max="3418" width="10" bestFit="1" customWidth="1"/>
    <col min="3419" max="3419" width="36.36328125" bestFit="1" customWidth="1"/>
    <col min="3420" max="3420" width="22.26953125" bestFit="1" customWidth="1"/>
    <col min="3421" max="3421" width="18" bestFit="1" customWidth="1"/>
    <col min="3422" max="3422" width="27.36328125" bestFit="1" customWidth="1"/>
    <col min="3423" max="3423" width="53.90625" bestFit="1" customWidth="1"/>
    <col min="3424" max="3424" width="7.36328125" bestFit="1" customWidth="1"/>
    <col min="3425" max="3425" width="21.7265625" bestFit="1" customWidth="1"/>
    <col min="3426" max="3426" width="16.54296875" bestFit="1" customWidth="1"/>
    <col min="3427" max="3427" width="49.54296875" bestFit="1" customWidth="1"/>
    <col min="3428" max="3428" width="20.81640625" bestFit="1" customWidth="1"/>
    <col min="3429" max="3429" width="31.453125" bestFit="1" customWidth="1"/>
    <col min="3430" max="3430" width="13.36328125" bestFit="1" customWidth="1"/>
    <col min="3431" max="3431" width="46.7265625" bestFit="1" customWidth="1"/>
    <col min="3432" max="3432" width="12" bestFit="1" customWidth="1"/>
    <col min="3433" max="3433" width="49" bestFit="1" customWidth="1"/>
    <col min="3434" max="3434" width="44.7265625" bestFit="1" customWidth="1"/>
    <col min="3435" max="3435" width="35.26953125" bestFit="1" customWidth="1"/>
    <col min="3436" max="3436" width="47" bestFit="1" customWidth="1"/>
    <col min="3437" max="3437" width="29.36328125" bestFit="1" customWidth="1"/>
    <col min="3438" max="3438" width="21.36328125" bestFit="1" customWidth="1"/>
    <col min="3439" max="3439" width="42.6328125" bestFit="1" customWidth="1"/>
    <col min="3440" max="3440" width="41" bestFit="1" customWidth="1"/>
    <col min="3441" max="3441" width="25.26953125" bestFit="1" customWidth="1"/>
    <col min="3442" max="3442" width="16.6328125" bestFit="1" customWidth="1"/>
    <col min="3443" max="3443" width="27.7265625" bestFit="1" customWidth="1"/>
    <col min="3444" max="3444" width="51.7265625" bestFit="1" customWidth="1"/>
    <col min="3445" max="3445" width="24.26953125" bestFit="1" customWidth="1"/>
    <col min="3446" max="3446" width="24.90625" bestFit="1" customWidth="1"/>
    <col min="3447" max="3447" width="15" bestFit="1" customWidth="1"/>
    <col min="3448" max="3448" width="39.1796875" bestFit="1" customWidth="1"/>
    <col min="3449" max="3449" width="20.81640625" bestFit="1" customWidth="1"/>
    <col min="3450" max="3450" width="10.90625" bestFit="1" customWidth="1"/>
    <col min="3451" max="3451" width="19.453125" bestFit="1" customWidth="1"/>
    <col min="3452" max="3452" width="35.6328125" bestFit="1" customWidth="1"/>
    <col min="3453" max="3453" width="51.81640625" bestFit="1" customWidth="1"/>
    <col min="3454" max="3454" width="14.7265625" bestFit="1" customWidth="1"/>
    <col min="3455" max="3455" width="30.90625" bestFit="1" customWidth="1"/>
    <col min="3456" max="3456" width="24.36328125" bestFit="1" customWidth="1"/>
    <col min="3457" max="3457" width="25" bestFit="1" customWidth="1"/>
    <col min="3458" max="3458" width="18" bestFit="1" customWidth="1"/>
    <col min="3459" max="3459" width="26.453125" bestFit="1" customWidth="1"/>
    <col min="3460" max="3460" width="25.36328125" bestFit="1" customWidth="1"/>
    <col min="3461" max="3461" width="20.90625" bestFit="1" customWidth="1"/>
    <col min="3462" max="3462" width="32.81640625" bestFit="1" customWidth="1"/>
    <col min="3463" max="3463" width="52.08984375" bestFit="1" customWidth="1"/>
    <col min="3464" max="3464" width="39.1796875" bestFit="1" customWidth="1"/>
    <col min="3465" max="3465" width="12.1796875" bestFit="1" customWidth="1"/>
    <col min="3466" max="3466" width="44.453125" bestFit="1" customWidth="1"/>
    <col min="3467" max="3467" width="29.90625" bestFit="1" customWidth="1"/>
    <col min="3468" max="3468" width="26.08984375" bestFit="1" customWidth="1"/>
    <col min="3469" max="3469" width="50.453125" bestFit="1" customWidth="1"/>
    <col min="3470" max="3470" width="38.26953125" bestFit="1" customWidth="1"/>
    <col min="3471" max="3471" width="17.36328125" bestFit="1" customWidth="1"/>
    <col min="3472" max="3472" width="27.6328125" bestFit="1" customWidth="1"/>
    <col min="3473" max="3473" width="22.08984375" bestFit="1" customWidth="1"/>
    <col min="3474" max="3474" width="33.6328125" bestFit="1" customWidth="1"/>
    <col min="3475" max="3475" width="27" bestFit="1" customWidth="1"/>
    <col min="3476" max="3476" width="46.90625" bestFit="1" customWidth="1"/>
    <col min="3477" max="3477" width="26.90625" bestFit="1" customWidth="1"/>
    <col min="3478" max="3478" width="31.7265625" bestFit="1" customWidth="1"/>
    <col min="3479" max="3479" width="11.36328125" bestFit="1" customWidth="1"/>
    <col min="3480" max="3480" width="18.1796875" bestFit="1" customWidth="1"/>
    <col min="3481" max="3481" width="17.90625" bestFit="1" customWidth="1"/>
    <col min="3482" max="3482" width="32.1796875" bestFit="1" customWidth="1"/>
    <col min="3483" max="3483" width="14.7265625" bestFit="1" customWidth="1"/>
    <col min="3484" max="3484" width="13.54296875" bestFit="1" customWidth="1"/>
    <col min="3485" max="3485" width="24.1796875" bestFit="1" customWidth="1"/>
    <col min="3486" max="3486" width="16" bestFit="1" customWidth="1"/>
    <col min="3487" max="3487" width="52.08984375" bestFit="1" customWidth="1"/>
    <col min="3488" max="3488" width="56.36328125" bestFit="1" customWidth="1"/>
    <col min="3489" max="3489" width="53.90625" bestFit="1" customWidth="1"/>
    <col min="3490" max="3490" width="28.81640625" bestFit="1" customWidth="1"/>
    <col min="3491" max="3491" width="17.54296875" bestFit="1" customWidth="1"/>
    <col min="3492" max="3492" width="49.54296875" bestFit="1" customWidth="1"/>
    <col min="3493" max="3493" width="44.36328125" bestFit="1" customWidth="1"/>
    <col min="3494" max="3494" width="47" bestFit="1" customWidth="1"/>
    <col min="3495" max="3495" width="26.08984375" bestFit="1" customWidth="1"/>
    <col min="3496" max="3496" width="30.7265625" bestFit="1" customWidth="1"/>
    <col min="3497" max="3497" width="22.54296875" bestFit="1" customWidth="1"/>
    <col min="3498" max="3498" width="32.453125" bestFit="1" customWidth="1"/>
    <col min="3499" max="3499" width="35.36328125" bestFit="1" customWidth="1"/>
    <col min="3500" max="3500" width="18.26953125" bestFit="1" customWidth="1"/>
    <col min="3501" max="3501" width="28.6328125" bestFit="1" customWidth="1"/>
    <col min="3502" max="3502" width="20.90625" bestFit="1" customWidth="1"/>
    <col min="3503" max="3503" width="42.08984375" bestFit="1" customWidth="1"/>
    <col min="3504" max="3504" width="21.1796875" bestFit="1" customWidth="1"/>
    <col min="3505" max="3505" width="21.08984375" bestFit="1" customWidth="1"/>
    <col min="3506" max="3506" width="52.90625" bestFit="1" customWidth="1"/>
    <col min="3507" max="3507" width="36.08984375" bestFit="1" customWidth="1"/>
    <col min="3508" max="3508" width="26.6328125" bestFit="1" customWidth="1"/>
    <col min="3509" max="3509" width="26.54296875" bestFit="1" customWidth="1"/>
    <col min="3510" max="3510" width="20" bestFit="1" customWidth="1"/>
    <col min="3511" max="3511" width="37.08984375" bestFit="1" customWidth="1"/>
    <col min="3512" max="3512" width="42.1796875" bestFit="1" customWidth="1"/>
    <col min="3513" max="3513" width="38.6328125" bestFit="1" customWidth="1"/>
    <col min="3514" max="3514" width="17.08984375" bestFit="1" customWidth="1"/>
    <col min="3515" max="3515" width="14.90625" bestFit="1" customWidth="1"/>
    <col min="3516" max="3516" width="10.90625" bestFit="1" customWidth="1"/>
    <col min="3517" max="3517" width="34" bestFit="1" customWidth="1"/>
    <col min="3518" max="3518" width="21.7265625" bestFit="1" customWidth="1"/>
    <col min="3519" max="3519" width="33.90625" bestFit="1" customWidth="1"/>
    <col min="3520" max="3520" width="37.453125" bestFit="1" customWidth="1"/>
    <col min="3521" max="3521" width="16.453125" bestFit="1" customWidth="1"/>
    <col min="3522" max="3522" width="54.81640625" bestFit="1" customWidth="1"/>
    <col min="3523" max="3523" width="40.7265625" bestFit="1" customWidth="1"/>
    <col min="3524" max="3524" width="36.453125" bestFit="1" customWidth="1"/>
    <col min="3525" max="3525" width="42.26953125" bestFit="1" customWidth="1"/>
    <col min="3526" max="3526" width="56.81640625" bestFit="1" customWidth="1"/>
    <col min="3527" max="3527" width="24.453125" bestFit="1" customWidth="1"/>
    <col min="3528" max="3528" width="57.453125" bestFit="1" customWidth="1"/>
    <col min="3529" max="3529" width="23.90625" bestFit="1" customWidth="1"/>
    <col min="3530" max="3530" width="14.81640625" bestFit="1" customWidth="1"/>
    <col min="3531" max="3531" width="29.90625" bestFit="1" customWidth="1"/>
    <col min="3532" max="3532" width="49.7265625" bestFit="1" customWidth="1"/>
    <col min="3533" max="3533" width="50.6328125" bestFit="1" customWidth="1"/>
    <col min="3534" max="3534" width="32.6328125" bestFit="1" customWidth="1"/>
    <col min="3535" max="3535" width="35" bestFit="1" customWidth="1"/>
    <col min="3536" max="3536" width="28.26953125" bestFit="1" customWidth="1"/>
    <col min="3537" max="3537" width="30.1796875" bestFit="1" customWidth="1"/>
    <col min="3538" max="3538" width="44.36328125" bestFit="1" customWidth="1"/>
    <col min="3539" max="3539" width="35.81640625" bestFit="1" customWidth="1"/>
    <col min="3540" max="3540" width="27.36328125" bestFit="1" customWidth="1"/>
    <col min="3541" max="3541" width="22.26953125" bestFit="1" customWidth="1"/>
    <col min="3542" max="3542" width="43.90625" bestFit="1" customWidth="1"/>
    <col min="3543" max="3543" width="40.81640625" bestFit="1" customWidth="1"/>
    <col min="3544" max="3544" width="38.7265625" bestFit="1" customWidth="1"/>
    <col min="3545" max="3545" width="36.08984375" bestFit="1" customWidth="1"/>
    <col min="3546" max="3546" width="18.7265625" bestFit="1" customWidth="1"/>
    <col min="3547" max="3547" width="8.08984375" bestFit="1" customWidth="1"/>
    <col min="3548" max="3548" width="47.1796875" bestFit="1" customWidth="1"/>
    <col min="3549" max="3549" width="29.08984375" bestFit="1" customWidth="1"/>
    <col min="3550" max="3550" width="19.1796875" bestFit="1" customWidth="1"/>
    <col min="3551" max="3551" width="41.90625" bestFit="1" customWidth="1"/>
    <col min="3552" max="3552" width="38.08984375" bestFit="1" customWidth="1"/>
    <col min="3553" max="3553" width="53.90625" bestFit="1" customWidth="1"/>
    <col min="3554" max="3554" width="36.08984375" bestFit="1" customWidth="1"/>
    <col min="3555" max="3555" width="14.54296875" bestFit="1" customWidth="1"/>
    <col min="3556" max="3556" width="50" bestFit="1" customWidth="1"/>
    <col min="3557" max="3557" width="45.81640625" bestFit="1" customWidth="1"/>
    <col min="3558" max="3558" width="51.08984375" bestFit="1" customWidth="1"/>
    <col min="3559" max="3559" width="13.453125" bestFit="1" customWidth="1"/>
    <col min="3560" max="3560" width="22" bestFit="1" customWidth="1"/>
    <col min="3561" max="3561" width="52.08984375" bestFit="1" customWidth="1"/>
    <col min="3562" max="3562" width="47.453125" bestFit="1" customWidth="1"/>
    <col min="3563" max="3563" width="16.81640625" bestFit="1" customWidth="1"/>
    <col min="3564" max="3564" width="51.54296875" bestFit="1" customWidth="1"/>
    <col min="3565" max="3565" width="34.08984375" bestFit="1" customWidth="1"/>
    <col min="3566" max="3566" width="50.54296875" bestFit="1" customWidth="1"/>
    <col min="3567" max="3567" width="38.453125" bestFit="1" customWidth="1"/>
    <col min="3568" max="3568" width="38.6328125" bestFit="1" customWidth="1"/>
    <col min="3569" max="3569" width="14.81640625" bestFit="1" customWidth="1"/>
    <col min="3570" max="3570" width="11.1796875" bestFit="1" customWidth="1"/>
    <col min="3571" max="3571" width="22.36328125" bestFit="1" customWidth="1"/>
    <col min="3572" max="3572" width="41.54296875" bestFit="1" customWidth="1"/>
    <col min="3573" max="3573" width="27.453125" bestFit="1" customWidth="1"/>
    <col min="3574" max="3574" width="24.6328125" bestFit="1" customWidth="1"/>
    <col min="3575" max="3575" width="44" bestFit="1" customWidth="1"/>
    <col min="3576" max="3576" width="23.6328125" bestFit="1" customWidth="1"/>
    <col min="3577" max="3577" width="21.453125" bestFit="1" customWidth="1"/>
    <col min="3578" max="3578" width="44.08984375" bestFit="1" customWidth="1"/>
    <col min="3579" max="3579" width="34.81640625" bestFit="1" customWidth="1"/>
    <col min="3580" max="3580" width="31.1796875" bestFit="1" customWidth="1"/>
    <col min="3581" max="3581" width="26.08984375" bestFit="1" customWidth="1"/>
    <col min="3582" max="3582" width="13" bestFit="1" customWidth="1"/>
    <col min="3583" max="3583" width="27.36328125" bestFit="1" customWidth="1"/>
    <col min="3584" max="3584" width="22.26953125" bestFit="1" customWidth="1"/>
    <col min="3585" max="3585" width="22.7265625" bestFit="1" customWidth="1"/>
    <col min="3586" max="3586" width="37" bestFit="1" customWidth="1"/>
    <col min="3587" max="3587" width="37.26953125" bestFit="1" customWidth="1"/>
    <col min="3588" max="3588" width="47.453125" bestFit="1" customWidth="1"/>
    <col min="3589" max="3589" width="24.453125" bestFit="1" customWidth="1"/>
    <col min="3590" max="3590" width="20.08984375" bestFit="1" customWidth="1"/>
    <col min="3591" max="3591" width="41.90625" bestFit="1" customWidth="1"/>
    <col min="3592" max="3592" width="48.81640625" bestFit="1" customWidth="1"/>
    <col min="3593" max="3593" width="11.1796875" bestFit="1" customWidth="1"/>
    <col min="3594" max="3594" width="49.81640625" bestFit="1" customWidth="1"/>
    <col min="3595" max="3595" width="20.90625" bestFit="1" customWidth="1"/>
    <col min="3596" max="3596" width="29.54296875" bestFit="1" customWidth="1"/>
    <col min="3597" max="3597" width="18.36328125" bestFit="1" customWidth="1"/>
    <col min="3598" max="3598" width="51" bestFit="1" customWidth="1"/>
    <col min="3599" max="3599" width="41.90625" bestFit="1" customWidth="1"/>
    <col min="3600" max="3600" width="27.81640625" bestFit="1" customWidth="1"/>
    <col min="3601" max="3601" width="43.90625" bestFit="1" customWidth="1"/>
    <col min="3602" max="3602" width="22.7265625" bestFit="1" customWidth="1"/>
    <col min="3603" max="3603" width="43.453125" bestFit="1" customWidth="1"/>
    <col min="3604" max="3604" width="53.08984375" bestFit="1" customWidth="1"/>
    <col min="3605" max="3605" width="39.08984375" bestFit="1" customWidth="1"/>
    <col min="3606" max="3606" width="21.26953125" bestFit="1" customWidth="1"/>
    <col min="3607" max="3607" width="40.26953125" bestFit="1" customWidth="1"/>
    <col min="3608" max="3608" width="19" bestFit="1" customWidth="1"/>
    <col min="3609" max="3609" width="21.26953125" bestFit="1" customWidth="1"/>
    <col min="3610" max="3610" width="53.26953125" bestFit="1" customWidth="1"/>
    <col min="3611" max="3611" width="49.453125" bestFit="1" customWidth="1"/>
    <col min="3612" max="3612" width="50.26953125" bestFit="1" customWidth="1"/>
    <col min="3613" max="3613" width="25.6328125" bestFit="1" customWidth="1"/>
    <col min="3614" max="3614" width="40.81640625" bestFit="1" customWidth="1"/>
    <col min="3615" max="3615" width="30.36328125" bestFit="1" customWidth="1"/>
    <col min="3616" max="3616" width="53" bestFit="1" customWidth="1"/>
    <col min="3617" max="3617" width="30" bestFit="1" customWidth="1"/>
    <col min="3618" max="3618" width="16.54296875" bestFit="1" customWidth="1"/>
    <col min="3619" max="3619" width="40.36328125" bestFit="1" customWidth="1"/>
    <col min="3620" max="3620" width="19.1796875" bestFit="1" customWidth="1"/>
    <col min="3621" max="3621" width="25.26953125" bestFit="1" customWidth="1"/>
    <col min="3622" max="3622" width="17.453125" bestFit="1" customWidth="1"/>
    <col min="3623" max="3623" width="35.1796875" bestFit="1" customWidth="1"/>
    <col min="3624" max="3624" width="48.54296875" bestFit="1" customWidth="1"/>
    <col min="3625" max="3625" width="51.6328125" bestFit="1" customWidth="1"/>
    <col min="3626" max="3626" width="26.81640625" bestFit="1" customWidth="1"/>
    <col min="3627" max="3627" width="42.08984375" bestFit="1" customWidth="1"/>
    <col min="3628" max="3628" width="51.36328125" bestFit="1" customWidth="1"/>
    <col min="3629" max="3629" width="35" bestFit="1" customWidth="1"/>
    <col min="3630" max="3630" width="22.36328125" bestFit="1" customWidth="1"/>
    <col min="3631" max="3631" width="41.1796875" bestFit="1" customWidth="1"/>
    <col min="3632" max="3632" width="22.6328125" bestFit="1" customWidth="1"/>
    <col min="3633" max="3633" width="48.81640625" bestFit="1" customWidth="1"/>
    <col min="3634" max="3634" width="42.1796875" bestFit="1" customWidth="1"/>
    <col min="3635" max="3635" width="16.36328125" bestFit="1" customWidth="1"/>
    <col min="3636" max="3636" width="37.453125" bestFit="1" customWidth="1"/>
    <col min="3637" max="3637" width="29.90625" bestFit="1" customWidth="1"/>
    <col min="3638" max="3638" width="26.6328125" bestFit="1" customWidth="1"/>
    <col min="3639" max="3639" width="44.54296875" bestFit="1" customWidth="1"/>
    <col min="3640" max="3640" width="51.1796875" bestFit="1" customWidth="1"/>
    <col min="3641" max="3641" width="50.453125" bestFit="1" customWidth="1"/>
    <col min="3642" max="3642" width="21.81640625" bestFit="1" customWidth="1"/>
    <col min="3643" max="3643" width="48.7265625" bestFit="1" customWidth="1"/>
    <col min="3644" max="3644" width="28.90625" bestFit="1" customWidth="1"/>
    <col min="3645" max="3645" width="24.6328125" bestFit="1" customWidth="1"/>
    <col min="3646" max="3646" width="48.54296875" bestFit="1" customWidth="1"/>
    <col min="3647" max="3647" width="18.1796875" bestFit="1" customWidth="1"/>
    <col min="3648" max="3648" width="30.7265625" bestFit="1" customWidth="1"/>
    <col min="3649" max="3649" width="27.453125" bestFit="1" customWidth="1"/>
    <col min="3650" max="3650" width="17.26953125" bestFit="1" customWidth="1"/>
    <col min="3651" max="3651" width="21.7265625" bestFit="1" customWidth="1"/>
    <col min="3652" max="3652" width="9.81640625" bestFit="1" customWidth="1"/>
    <col min="3653" max="3653" width="19.6328125" bestFit="1" customWidth="1"/>
    <col min="3654" max="3654" width="25.6328125" bestFit="1" customWidth="1"/>
    <col min="3655" max="3655" width="33.453125" bestFit="1" customWidth="1"/>
    <col min="3656" max="3656" width="21.7265625" bestFit="1" customWidth="1"/>
    <col min="3657" max="3657" width="17.54296875" bestFit="1" customWidth="1"/>
    <col min="3658" max="3658" width="31.1796875" bestFit="1" customWidth="1"/>
    <col min="3659" max="3659" width="17.26953125" bestFit="1" customWidth="1"/>
    <col min="3660" max="3660" width="13.36328125" bestFit="1" customWidth="1"/>
    <col min="3661" max="3661" width="34.7265625" bestFit="1" customWidth="1"/>
    <col min="3662" max="3662" width="20.7265625" bestFit="1" customWidth="1"/>
    <col min="3663" max="3663" width="25.6328125" bestFit="1" customWidth="1"/>
    <col min="3664" max="3664" width="28.90625" bestFit="1" customWidth="1"/>
    <col min="3665" max="3665" width="20.81640625" bestFit="1" customWidth="1"/>
    <col min="3666" max="3666" width="26.54296875" bestFit="1" customWidth="1"/>
    <col min="3667" max="3667" width="33.7265625" bestFit="1" customWidth="1"/>
    <col min="3668" max="3668" width="19.1796875" bestFit="1" customWidth="1"/>
    <col min="3669" max="3669" width="43" bestFit="1" customWidth="1"/>
    <col min="3670" max="3670" width="33.08984375" bestFit="1" customWidth="1"/>
    <col min="3671" max="3671" width="43.54296875" bestFit="1" customWidth="1"/>
    <col min="3672" max="3672" width="51.54296875" bestFit="1" customWidth="1"/>
    <col min="3673" max="3673" width="41.26953125" bestFit="1" customWidth="1"/>
    <col min="3674" max="3674" width="11.81640625" bestFit="1" customWidth="1"/>
    <col min="3675" max="3675" width="13.54296875" bestFit="1" customWidth="1"/>
    <col min="3676" max="3676" width="44.26953125" bestFit="1" customWidth="1"/>
    <col min="3677" max="3677" width="29.54296875" bestFit="1" customWidth="1"/>
    <col min="3678" max="3678" width="18.08984375" bestFit="1" customWidth="1"/>
    <col min="3679" max="3679" width="11.36328125" bestFit="1" customWidth="1"/>
    <col min="3680" max="3680" width="16.26953125" bestFit="1" customWidth="1"/>
    <col min="3681" max="3681" width="39.26953125" bestFit="1" customWidth="1"/>
    <col min="3682" max="3682" width="21.81640625" bestFit="1" customWidth="1"/>
    <col min="3683" max="3683" width="34.81640625" bestFit="1" customWidth="1"/>
    <col min="3684" max="3684" width="36.453125" bestFit="1" customWidth="1"/>
    <col min="3685" max="3685" width="47.6328125" bestFit="1" customWidth="1"/>
    <col min="3686" max="3686" width="29.90625" bestFit="1" customWidth="1"/>
    <col min="3687" max="3687" width="39" bestFit="1" customWidth="1"/>
    <col min="3688" max="3688" width="47.26953125" bestFit="1" customWidth="1"/>
    <col min="3689" max="3689" width="47.54296875" bestFit="1" customWidth="1"/>
    <col min="3690" max="3690" width="23.81640625" bestFit="1" customWidth="1"/>
    <col min="3691" max="3691" width="42.1796875" bestFit="1" customWidth="1"/>
    <col min="3692" max="3692" width="54.36328125" bestFit="1" customWidth="1"/>
    <col min="3693" max="3693" width="20" bestFit="1" customWidth="1"/>
    <col min="3694" max="3694" width="23.1796875" bestFit="1" customWidth="1"/>
    <col min="3695" max="3695" width="17.36328125" bestFit="1" customWidth="1"/>
    <col min="3696" max="3696" width="31.81640625" bestFit="1" customWidth="1"/>
    <col min="3697" max="3697" width="19.81640625" bestFit="1" customWidth="1"/>
    <col min="3698" max="3698" width="21.26953125" bestFit="1" customWidth="1"/>
    <col min="3699" max="3699" width="32.7265625" bestFit="1" customWidth="1"/>
    <col min="3700" max="3700" width="47.7265625" bestFit="1" customWidth="1"/>
    <col min="3701" max="3701" width="15.26953125" bestFit="1" customWidth="1"/>
    <col min="3702" max="3702" width="51.26953125" bestFit="1" customWidth="1"/>
    <col min="3703" max="3703" width="47.26953125" bestFit="1" customWidth="1"/>
    <col min="3704" max="3704" width="31.6328125" bestFit="1" customWidth="1"/>
    <col min="3705" max="3705" width="15.54296875" bestFit="1" customWidth="1"/>
    <col min="3706" max="3706" width="43.453125" bestFit="1" customWidth="1"/>
    <col min="3707" max="3707" width="30.6328125" bestFit="1" customWidth="1"/>
    <col min="3708" max="3708" width="51.453125" bestFit="1" customWidth="1"/>
    <col min="3709" max="3709" width="52.6328125" bestFit="1" customWidth="1"/>
    <col min="3710" max="3710" width="32" bestFit="1" customWidth="1"/>
    <col min="3711" max="3711" width="5.6328125" bestFit="1" customWidth="1"/>
    <col min="3712" max="3712" width="52" bestFit="1" customWidth="1"/>
    <col min="3713" max="3713" width="24.6328125" bestFit="1" customWidth="1"/>
    <col min="3714" max="3714" width="18" bestFit="1" customWidth="1"/>
    <col min="3715" max="3715" width="23.90625" bestFit="1" customWidth="1"/>
    <col min="3716" max="3716" width="21.6328125" bestFit="1" customWidth="1"/>
    <col min="3717" max="3717" width="5.54296875" bestFit="1" customWidth="1"/>
    <col min="3718" max="3718" width="47.36328125" bestFit="1" customWidth="1"/>
    <col min="3719" max="3719" width="51.7265625" bestFit="1" customWidth="1"/>
    <col min="3720" max="3720" width="54.90625" bestFit="1" customWidth="1"/>
    <col min="3721" max="3721" width="31.36328125" bestFit="1" customWidth="1"/>
    <col min="3722" max="3722" width="24.6328125" bestFit="1" customWidth="1"/>
    <col min="3723" max="3723" width="43.7265625" bestFit="1" customWidth="1"/>
    <col min="3724" max="3724" width="14.08984375" bestFit="1" customWidth="1"/>
    <col min="3725" max="3725" width="32.36328125" bestFit="1" customWidth="1"/>
    <col min="3726" max="3726" width="27.81640625" bestFit="1" customWidth="1"/>
    <col min="3727" max="3727" width="32.1796875" bestFit="1" customWidth="1"/>
    <col min="3728" max="3728" width="12.90625" bestFit="1" customWidth="1"/>
    <col min="3729" max="3729" width="34.81640625" bestFit="1" customWidth="1"/>
    <col min="3730" max="3730" width="48.54296875" bestFit="1" customWidth="1"/>
    <col min="3731" max="3731" width="34.7265625" bestFit="1" customWidth="1"/>
    <col min="3732" max="3732" width="22.54296875" bestFit="1" customWidth="1"/>
    <col min="3733" max="3733" width="16.36328125" bestFit="1" customWidth="1"/>
    <col min="3734" max="3734" width="53.6328125" bestFit="1" customWidth="1"/>
    <col min="3735" max="3735" width="33.81640625" bestFit="1" customWidth="1"/>
    <col min="3736" max="3736" width="33.54296875" bestFit="1" customWidth="1"/>
    <col min="3737" max="3737" width="27.54296875" bestFit="1" customWidth="1"/>
    <col min="3738" max="3738" width="11.453125" bestFit="1" customWidth="1"/>
    <col min="3739" max="3739" width="36.54296875" bestFit="1" customWidth="1"/>
    <col min="3740" max="3740" width="47.453125" bestFit="1" customWidth="1"/>
    <col min="3741" max="3741" width="18.6328125" bestFit="1" customWidth="1"/>
    <col min="3742" max="3742" width="31.81640625" bestFit="1" customWidth="1"/>
    <col min="3743" max="3743" width="31.36328125" bestFit="1" customWidth="1"/>
    <col min="3744" max="3744" width="15" bestFit="1" customWidth="1"/>
    <col min="3745" max="3745" width="49.08984375" bestFit="1" customWidth="1"/>
    <col min="3746" max="3746" width="20.453125" bestFit="1" customWidth="1"/>
    <col min="3747" max="3747" width="19.26953125" bestFit="1" customWidth="1"/>
    <col min="3748" max="3748" width="15.6328125" bestFit="1" customWidth="1"/>
    <col min="3749" max="3749" width="38.7265625" bestFit="1" customWidth="1"/>
    <col min="3750" max="3750" width="22.54296875" bestFit="1" customWidth="1"/>
    <col min="3751" max="3751" width="38.7265625" bestFit="1" customWidth="1"/>
    <col min="3752" max="3752" width="47.7265625" bestFit="1" customWidth="1"/>
    <col min="3753" max="3753" width="49.90625" bestFit="1" customWidth="1"/>
    <col min="3754" max="3754" width="34" bestFit="1" customWidth="1"/>
    <col min="3755" max="3755" width="10.08984375" bestFit="1" customWidth="1"/>
    <col min="3756" max="3756" width="28.90625" bestFit="1" customWidth="1"/>
    <col min="3757" max="3757" width="11.6328125" bestFit="1" customWidth="1"/>
    <col min="3758" max="3758" width="16.36328125" bestFit="1" customWidth="1"/>
    <col min="3759" max="3759" width="52.81640625" bestFit="1" customWidth="1"/>
    <col min="3760" max="3760" width="46" bestFit="1" customWidth="1"/>
    <col min="3761" max="3761" width="27.7265625" bestFit="1" customWidth="1"/>
    <col min="3762" max="3762" width="43" bestFit="1" customWidth="1"/>
    <col min="3763" max="3763" width="27.6328125" bestFit="1" customWidth="1"/>
    <col min="3764" max="3764" width="53.81640625" bestFit="1" customWidth="1"/>
    <col min="3765" max="3765" width="43.453125" bestFit="1" customWidth="1"/>
    <col min="3766" max="3766" width="26" bestFit="1" customWidth="1"/>
    <col min="3767" max="3767" width="31.36328125" bestFit="1" customWidth="1"/>
    <col min="3768" max="3768" width="42.453125" bestFit="1" customWidth="1"/>
    <col min="3769" max="3769" width="22.6328125" bestFit="1" customWidth="1"/>
    <col min="3770" max="3770" width="15" bestFit="1" customWidth="1"/>
    <col min="3771" max="3771" width="21.54296875" bestFit="1" customWidth="1"/>
    <col min="3772" max="3772" width="13.26953125" bestFit="1" customWidth="1"/>
    <col min="3773" max="3773" width="10.54296875" bestFit="1" customWidth="1"/>
    <col min="3774" max="3774" width="40.36328125" bestFit="1" customWidth="1"/>
    <col min="3775" max="3775" width="38.08984375" bestFit="1" customWidth="1"/>
    <col min="3776" max="3776" width="40.26953125" bestFit="1" customWidth="1"/>
    <col min="3777" max="3777" width="16.54296875" bestFit="1" customWidth="1"/>
    <col min="3778" max="3778" width="43.81640625" bestFit="1" customWidth="1"/>
    <col min="3779" max="3779" width="50.90625" bestFit="1" customWidth="1"/>
    <col min="3780" max="3780" width="42.26953125" bestFit="1" customWidth="1"/>
    <col min="3781" max="3781" width="16.1796875" bestFit="1" customWidth="1"/>
    <col min="3782" max="3782" width="26.54296875" bestFit="1" customWidth="1"/>
    <col min="3783" max="3783" width="50.90625" bestFit="1" customWidth="1"/>
    <col min="3784" max="3784" width="30" bestFit="1" customWidth="1"/>
    <col min="3785" max="3785" width="57.08984375" bestFit="1" customWidth="1"/>
    <col min="3786" max="3786" width="23.08984375" bestFit="1" customWidth="1"/>
    <col min="3787" max="3787" width="27" bestFit="1" customWidth="1"/>
    <col min="3788" max="3788" width="45" bestFit="1" customWidth="1"/>
    <col min="3789" max="3789" width="48.08984375" bestFit="1" customWidth="1"/>
    <col min="3790" max="3790" width="50.54296875" bestFit="1" customWidth="1"/>
    <col min="3791" max="3791" width="36.08984375" bestFit="1" customWidth="1"/>
    <col min="3792" max="3792" width="45.08984375" bestFit="1" customWidth="1"/>
    <col min="3793" max="3793" width="56.26953125" bestFit="1" customWidth="1"/>
    <col min="3794" max="3794" width="15.08984375" bestFit="1" customWidth="1"/>
    <col min="3795" max="3795" width="14.7265625" bestFit="1" customWidth="1"/>
    <col min="3796" max="3796" width="24.453125" bestFit="1" customWidth="1"/>
    <col min="3797" max="3797" width="55.36328125" bestFit="1" customWidth="1"/>
    <col min="3798" max="3798" width="36.08984375" bestFit="1" customWidth="1"/>
    <col min="3799" max="3799" width="45.08984375" bestFit="1" customWidth="1"/>
    <col min="3800" max="3800" width="25.26953125" bestFit="1" customWidth="1"/>
    <col min="3801" max="3801" width="10.54296875" bestFit="1" customWidth="1"/>
    <col min="3802" max="3802" width="33.08984375" bestFit="1" customWidth="1"/>
    <col min="3803" max="3803" width="31.36328125" bestFit="1" customWidth="1"/>
    <col min="3804" max="3804" width="26.453125" bestFit="1" customWidth="1"/>
    <col min="3805" max="3805" width="6.26953125" bestFit="1" customWidth="1"/>
    <col min="3806" max="3806" width="18.08984375" bestFit="1" customWidth="1"/>
    <col min="3807" max="3807" width="32.90625" bestFit="1" customWidth="1"/>
    <col min="3808" max="3808" width="27.08984375" bestFit="1" customWidth="1"/>
    <col min="3809" max="3809" width="38.6328125" bestFit="1" customWidth="1"/>
    <col min="3810" max="3810" width="52" bestFit="1" customWidth="1"/>
    <col min="3811" max="3811" width="10.36328125" bestFit="1" customWidth="1"/>
    <col min="3812" max="3812" width="51.26953125" bestFit="1" customWidth="1"/>
    <col min="3813" max="3813" width="31.90625" bestFit="1" customWidth="1"/>
    <col min="3814" max="3814" width="11.7265625" bestFit="1" customWidth="1"/>
    <col min="3815" max="3815" width="34" bestFit="1" customWidth="1"/>
    <col min="3816" max="3816" width="6.90625" bestFit="1" customWidth="1"/>
    <col min="3817" max="3817" width="36.90625" bestFit="1" customWidth="1"/>
    <col min="3818" max="3818" width="39.453125" bestFit="1" customWidth="1"/>
    <col min="3819" max="3819" width="45.6328125" bestFit="1" customWidth="1"/>
    <col min="3820" max="3820" width="6.453125" bestFit="1" customWidth="1"/>
    <col min="3821" max="3821" width="48.7265625" bestFit="1" customWidth="1"/>
    <col min="3822" max="3822" width="18.81640625" bestFit="1" customWidth="1"/>
    <col min="3823" max="3823" width="15.81640625" bestFit="1" customWidth="1"/>
    <col min="3824" max="3824" width="32.81640625" bestFit="1" customWidth="1"/>
    <col min="3825" max="3825" width="27.08984375" bestFit="1" customWidth="1"/>
    <col min="3826" max="3826" width="19.1796875" bestFit="1" customWidth="1"/>
    <col min="3827" max="3827" width="37.81640625" bestFit="1" customWidth="1"/>
    <col min="3828" max="3828" width="18.08984375" bestFit="1" customWidth="1"/>
    <col min="3829" max="3829" width="45.7265625" bestFit="1" customWidth="1"/>
    <col min="3830" max="3830" width="31.7265625" bestFit="1" customWidth="1"/>
    <col min="3831" max="3831" width="28.1796875" bestFit="1" customWidth="1"/>
    <col min="3832" max="3832" width="31.7265625" bestFit="1" customWidth="1"/>
    <col min="3833" max="3833" width="10.26953125" bestFit="1" customWidth="1"/>
    <col min="3834" max="3834" width="21.36328125" bestFit="1" customWidth="1"/>
    <col min="3835" max="3835" width="52.453125" bestFit="1" customWidth="1"/>
    <col min="3836" max="3836" width="28.54296875" bestFit="1" customWidth="1"/>
    <col min="3837" max="3837" width="48.81640625" bestFit="1" customWidth="1"/>
    <col min="3838" max="3838" width="15.08984375" bestFit="1" customWidth="1"/>
    <col min="3839" max="3839" width="30.1796875" bestFit="1" customWidth="1"/>
    <col min="3840" max="3840" width="5.26953125" bestFit="1" customWidth="1"/>
    <col min="3841" max="3841" width="42.7265625" bestFit="1" customWidth="1"/>
    <col min="3842" max="3842" width="52.90625" bestFit="1" customWidth="1"/>
    <col min="3843" max="3843" width="37.453125" bestFit="1" customWidth="1"/>
    <col min="3844" max="3844" width="20.81640625" bestFit="1" customWidth="1"/>
    <col min="3845" max="3845" width="17.90625" bestFit="1" customWidth="1"/>
    <col min="3846" max="3846" width="33.6328125" bestFit="1" customWidth="1"/>
    <col min="3847" max="3847" width="13.453125" bestFit="1" customWidth="1"/>
    <col min="3848" max="3848" width="26.6328125" bestFit="1" customWidth="1"/>
    <col min="3849" max="3849" width="10.26953125" bestFit="1" customWidth="1"/>
    <col min="3850" max="3850" width="44.08984375" bestFit="1" customWidth="1"/>
    <col min="3851" max="3852" width="17.08984375" bestFit="1" customWidth="1"/>
    <col min="3853" max="3853" width="23.1796875" bestFit="1" customWidth="1"/>
    <col min="3854" max="3854" width="37" bestFit="1" customWidth="1"/>
    <col min="3855" max="3855" width="47.90625" bestFit="1" customWidth="1"/>
    <col min="3856" max="3856" width="46.26953125" bestFit="1" customWidth="1"/>
    <col min="3857" max="3857" width="23.6328125" bestFit="1" customWidth="1"/>
    <col min="3858" max="3858" width="50.453125" bestFit="1" customWidth="1"/>
    <col min="3859" max="3859" width="19.453125" bestFit="1" customWidth="1"/>
    <col min="3860" max="3860" width="38.54296875" bestFit="1" customWidth="1"/>
    <col min="3861" max="3861" width="52.7265625" bestFit="1" customWidth="1"/>
    <col min="3862" max="3862" width="28.90625" bestFit="1" customWidth="1"/>
    <col min="3863" max="3863" width="54.7265625" bestFit="1" customWidth="1"/>
    <col min="3864" max="3864" width="19.7265625" bestFit="1" customWidth="1"/>
    <col min="3865" max="3865" width="29" bestFit="1" customWidth="1"/>
    <col min="3866" max="3866" width="12.6328125" bestFit="1" customWidth="1"/>
    <col min="3867" max="3867" width="55.1796875" bestFit="1" customWidth="1"/>
    <col min="3868" max="3868" width="22.1796875" bestFit="1" customWidth="1"/>
    <col min="3869" max="3869" width="43.54296875" bestFit="1" customWidth="1"/>
    <col min="3870" max="3870" width="16" bestFit="1" customWidth="1"/>
    <col min="3871" max="3871" width="51.453125" bestFit="1" customWidth="1"/>
    <col min="3872" max="3872" width="47.26953125" bestFit="1" customWidth="1"/>
    <col min="3873" max="3873" width="44.7265625" bestFit="1" customWidth="1"/>
    <col min="3874" max="3874" width="29.90625" bestFit="1" customWidth="1"/>
    <col min="3875" max="3875" width="48.453125" bestFit="1" customWidth="1"/>
    <col min="3876" max="3876" width="19.81640625" bestFit="1" customWidth="1"/>
    <col min="3877" max="3877" width="20.1796875" bestFit="1" customWidth="1"/>
    <col min="3878" max="3878" width="25" bestFit="1" customWidth="1"/>
    <col min="3879" max="3879" width="42.08984375" bestFit="1" customWidth="1"/>
    <col min="3880" max="3880" width="46" bestFit="1" customWidth="1"/>
    <col min="3881" max="3881" width="14.81640625" bestFit="1" customWidth="1"/>
    <col min="3882" max="3882" width="24.1796875" bestFit="1" customWidth="1"/>
    <col min="3883" max="3883" width="38.7265625" bestFit="1" customWidth="1"/>
    <col min="3884" max="3884" width="36.453125" bestFit="1" customWidth="1"/>
    <col min="3885" max="3885" width="53.81640625" bestFit="1" customWidth="1"/>
    <col min="3886" max="3886" width="54.36328125" bestFit="1" customWidth="1"/>
    <col min="3887" max="3887" width="29.90625" bestFit="1" customWidth="1"/>
    <col min="3888" max="3888" width="43.36328125" bestFit="1" customWidth="1"/>
    <col min="3889" max="3889" width="23.26953125" bestFit="1" customWidth="1"/>
    <col min="3890" max="3890" width="32" bestFit="1" customWidth="1"/>
    <col min="3891" max="3891" width="38.36328125" bestFit="1" customWidth="1"/>
    <col min="3892" max="3892" width="41.81640625" bestFit="1" customWidth="1"/>
    <col min="3893" max="3893" width="55.36328125" bestFit="1" customWidth="1"/>
    <col min="3894" max="3894" width="8.26953125" bestFit="1" customWidth="1"/>
    <col min="3895" max="3895" width="22.08984375" bestFit="1" customWidth="1"/>
    <col min="3896" max="3896" width="23.1796875" bestFit="1" customWidth="1"/>
    <col min="3897" max="3897" width="28.90625" bestFit="1" customWidth="1"/>
    <col min="3898" max="3898" width="29.08984375" bestFit="1" customWidth="1"/>
    <col min="3899" max="3899" width="24.81640625" bestFit="1" customWidth="1"/>
    <col min="3900" max="3900" width="48.1796875" bestFit="1" customWidth="1"/>
    <col min="3901" max="3901" width="56.81640625" bestFit="1" customWidth="1"/>
    <col min="3902" max="3902" width="49.81640625" bestFit="1" customWidth="1"/>
    <col min="3903" max="3903" width="19.08984375" bestFit="1" customWidth="1"/>
    <col min="3904" max="3904" width="40.90625" bestFit="1" customWidth="1"/>
    <col min="3905" max="3905" width="30.81640625" bestFit="1" customWidth="1"/>
    <col min="3906" max="3906" width="8.90625" bestFit="1" customWidth="1"/>
    <col min="3907" max="3907" width="18.1796875" bestFit="1" customWidth="1"/>
    <col min="3908" max="3908" width="19.7265625" bestFit="1" customWidth="1"/>
    <col min="3909" max="3909" width="12.54296875" bestFit="1" customWidth="1"/>
    <col min="3910" max="3910" width="22.6328125" bestFit="1" customWidth="1"/>
    <col min="3911" max="3911" width="52" bestFit="1" customWidth="1"/>
    <col min="3912" max="3912" width="27" bestFit="1" customWidth="1"/>
    <col min="3913" max="3913" width="45.6328125" bestFit="1" customWidth="1"/>
    <col min="3914" max="3914" width="47.81640625" bestFit="1" customWidth="1"/>
    <col min="3915" max="3915" width="23" bestFit="1" customWidth="1"/>
    <col min="3916" max="3916" width="6.90625" bestFit="1" customWidth="1"/>
    <col min="3917" max="3917" width="23.36328125" bestFit="1" customWidth="1"/>
    <col min="3918" max="3918" width="41.36328125" bestFit="1" customWidth="1"/>
    <col min="3919" max="3919" width="26.6328125" bestFit="1" customWidth="1"/>
    <col min="3920" max="3920" width="48.453125" bestFit="1" customWidth="1"/>
    <col min="3921" max="3921" width="35.36328125" bestFit="1" customWidth="1"/>
    <col min="3922" max="3922" width="29" bestFit="1" customWidth="1"/>
    <col min="3923" max="3923" width="8.36328125" bestFit="1" customWidth="1"/>
    <col min="3924" max="3924" width="44.6328125" bestFit="1" customWidth="1"/>
    <col min="3925" max="3925" width="39.1796875" bestFit="1" customWidth="1"/>
    <col min="3926" max="3926" width="42.08984375" bestFit="1" customWidth="1"/>
    <col min="3927" max="3927" width="50.08984375" bestFit="1" customWidth="1"/>
    <col min="3928" max="3928" width="49.81640625" bestFit="1" customWidth="1"/>
    <col min="3929" max="3929" width="51.54296875" bestFit="1" customWidth="1"/>
    <col min="3930" max="3930" width="28" bestFit="1" customWidth="1"/>
    <col min="3931" max="3931" width="6.7265625" bestFit="1" customWidth="1"/>
    <col min="3932" max="3932" width="28.08984375" bestFit="1" customWidth="1"/>
    <col min="3933" max="3933" width="13.26953125" bestFit="1" customWidth="1"/>
    <col min="3934" max="3934" width="25.1796875" bestFit="1" customWidth="1"/>
    <col min="3935" max="3935" width="24.453125" bestFit="1" customWidth="1"/>
    <col min="3936" max="3936" width="20.7265625" bestFit="1" customWidth="1"/>
    <col min="3937" max="3937" width="15" bestFit="1" customWidth="1"/>
    <col min="3938" max="3938" width="26.54296875" bestFit="1" customWidth="1"/>
    <col min="3939" max="3939" width="10" bestFit="1" customWidth="1"/>
    <col min="3940" max="3940" width="21.7265625" bestFit="1" customWidth="1"/>
    <col min="3941" max="3941" width="47.36328125" bestFit="1" customWidth="1"/>
    <col min="3942" max="3942" width="49.81640625" bestFit="1" customWidth="1"/>
    <col min="3943" max="3943" width="26.36328125" bestFit="1" customWidth="1"/>
    <col min="3944" max="3944" width="40.54296875" bestFit="1" customWidth="1"/>
    <col min="3945" max="3945" width="47.26953125" bestFit="1" customWidth="1"/>
    <col min="3946" max="3946" width="11.90625" bestFit="1" customWidth="1"/>
    <col min="3947" max="3947" width="39.90625" bestFit="1" customWidth="1"/>
    <col min="3948" max="3948" width="15.7265625" bestFit="1" customWidth="1"/>
    <col min="3949" max="3949" width="15.54296875" bestFit="1" customWidth="1"/>
    <col min="3950" max="3950" width="46.54296875" bestFit="1" customWidth="1"/>
    <col min="3951" max="3951" width="37.81640625" bestFit="1" customWidth="1"/>
    <col min="3952" max="3952" width="14.1796875" bestFit="1" customWidth="1"/>
    <col min="3953" max="3953" width="24.54296875" bestFit="1" customWidth="1"/>
    <col min="3954" max="3954" width="18.26953125" bestFit="1" customWidth="1"/>
    <col min="3955" max="3955" width="27.36328125" bestFit="1" customWidth="1"/>
    <col min="3956" max="3956" width="26.90625" bestFit="1" customWidth="1"/>
    <col min="3957" max="3957" width="27.90625" bestFit="1" customWidth="1"/>
    <col min="3958" max="3958" width="10.26953125" bestFit="1" customWidth="1"/>
    <col min="3959" max="3959" width="11.7265625" bestFit="1" customWidth="1"/>
    <col min="3960" max="3960" width="46" bestFit="1" customWidth="1"/>
    <col min="3961" max="3961" width="30.36328125" bestFit="1" customWidth="1"/>
    <col min="3962" max="3962" width="15.08984375" bestFit="1" customWidth="1"/>
    <col min="3963" max="3963" width="18.90625" bestFit="1" customWidth="1"/>
    <col min="3964" max="3964" width="28.1796875" bestFit="1" customWidth="1"/>
    <col min="3965" max="3965" width="54.453125" bestFit="1" customWidth="1"/>
    <col min="3966" max="3966" width="52.453125" bestFit="1" customWidth="1"/>
    <col min="3967" max="3967" width="49.54296875" bestFit="1" customWidth="1"/>
    <col min="3968" max="3968" width="17.36328125" bestFit="1" customWidth="1"/>
    <col min="3969" max="3969" width="47.1796875" bestFit="1" customWidth="1"/>
    <col min="3970" max="3970" width="50.08984375" bestFit="1" customWidth="1"/>
    <col min="3971" max="3971" width="16.81640625" bestFit="1" customWidth="1"/>
    <col min="3972" max="3972" width="44.7265625" bestFit="1" customWidth="1"/>
    <col min="3973" max="3973" width="42.7265625" bestFit="1" customWidth="1"/>
    <col min="3974" max="3974" width="15.36328125" bestFit="1" customWidth="1"/>
    <col min="3975" max="3975" width="7.453125" bestFit="1" customWidth="1"/>
    <col min="3976" max="3976" width="18.7265625" bestFit="1" customWidth="1"/>
    <col min="3977" max="3977" width="13.54296875" bestFit="1" customWidth="1"/>
    <col min="3978" max="3978" width="29.36328125" bestFit="1" customWidth="1"/>
    <col min="3979" max="3979" width="49.90625" bestFit="1" customWidth="1"/>
    <col min="3980" max="3980" width="12.453125" bestFit="1" customWidth="1"/>
    <col min="3981" max="3981" width="26.26953125" bestFit="1" customWidth="1"/>
    <col min="3982" max="3982" width="45.90625" bestFit="1" customWidth="1"/>
    <col min="3983" max="3983" width="38" bestFit="1" customWidth="1"/>
    <col min="3984" max="3984" width="36.81640625" bestFit="1" customWidth="1"/>
    <col min="3985" max="3985" width="27.453125" bestFit="1" customWidth="1"/>
    <col min="3986" max="3986" width="21.81640625" bestFit="1" customWidth="1"/>
    <col min="3987" max="3987" width="40.1796875" bestFit="1" customWidth="1"/>
    <col min="3988" max="3988" width="55.90625" bestFit="1" customWidth="1"/>
    <col min="3989" max="3989" width="40.26953125" bestFit="1" customWidth="1"/>
    <col min="3990" max="3990" width="37.7265625" bestFit="1" customWidth="1"/>
    <col min="3991" max="3991" width="54" bestFit="1" customWidth="1"/>
    <col min="3992" max="3992" width="40.7265625" bestFit="1" customWidth="1"/>
    <col min="3993" max="3993" width="27.7265625" bestFit="1" customWidth="1"/>
    <col min="3994" max="3994" width="42.36328125" bestFit="1" customWidth="1"/>
    <col min="3995" max="3995" width="30.7265625" bestFit="1" customWidth="1"/>
    <col min="3996" max="3996" width="41.26953125" bestFit="1" customWidth="1"/>
    <col min="3997" max="3997" width="35.90625" bestFit="1" customWidth="1"/>
    <col min="3998" max="3998" width="11.1796875" bestFit="1" customWidth="1"/>
    <col min="3999" max="3999" width="16.81640625" bestFit="1" customWidth="1"/>
    <col min="4000" max="4000" width="25.453125" bestFit="1" customWidth="1"/>
    <col min="4001" max="4001" width="20.90625" bestFit="1" customWidth="1"/>
    <col min="4002" max="4002" width="36.453125" bestFit="1" customWidth="1"/>
    <col min="4003" max="4004" width="49.90625" bestFit="1" customWidth="1"/>
    <col min="4005" max="4005" width="48.1796875" bestFit="1" customWidth="1"/>
    <col min="4006" max="4006" width="32.453125" bestFit="1" customWidth="1"/>
    <col min="4007" max="4007" width="30.6328125" bestFit="1" customWidth="1"/>
    <col min="4008" max="4008" width="14.6328125" bestFit="1" customWidth="1"/>
    <col min="4009" max="4009" width="39.7265625" bestFit="1" customWidth="1"/>
    <col min="4010" max="4010" width="17" bestFit="1" customWidth="1"/>
    <col min="4011" max="4011" width="34.90625" bestFit="1" customWidth="1"/>
    <col min="4012" max="4012" width="14.7265625" bestFit="1" customWidth="1"/>
    <col min="4013" max="4013" width="43" bestFit="1" customWidth="1"/>
    <col min="4014" max="4014" width="43.26953125" bestFit="1" customWidth="1"/>
    <col min="4015" max="4015" width="15.453125" bestFit="1" customWidth="1"/>
    <col min="4016" max="4016" width="32.6328125" bestFit="1" customWidth="1"/>
    <col min="4017" max="4017" width="54.1796875" bestFit="1" customWidth="1"/>
    <col min="4018" max="4018" width="11.6328125" bestFit="1" customWidth="1"/>
    <col min="4019" max="4019" width="47.36328125" bestFit="1" customWidth="1"/>
    <col min="4020" max="4020" width="21.26953125" bestFit="1" customWidth="1"/>
    <col min="4021" max="4021" width="13.81640625" bestFit="1" customWidth="1"/>
    <col min="4022" max="4022" width="10.1796875" bestFit="1" customWidth="1"/>
    <col min="4023" max="4023" width="52.26953125" bestFit="1" customWidth="1"/>
    <col min="4024" max="4024" width="29.26953125" bestFit="1" customWidth="1"/>
    <col min="4025" max="4025" width="9.6328125" bestFit="1" customWidth="1"/>
    <col min="4026" max="4026" width="40.54296875" bestFit="1" customWidth="1"/>
    <col min="4027" max="4027" width="11.6328125" bestFit="1" customWidth="1"/>
    <col min="4028" max="4028" width="9.54296875" bestFit="1" customWidth="1"/>
    <col min="4029" max="4029" width="33.81640625" bestFit="1" customWidth="1"/>
    <col min="4030" max="4030" width="31.1796875" bestFit="1" customWidth="1"/>
    <col min="4031" max="4031" width="21.1796875" bestFit="1" customWidth="1"/>
    <col min="4032" max="4032" width="26.6328125" bestFit="1" customWidth="1"/>
    <col min="4033" max="4033" width="11" bestFit="1" customWidth="1"/>
    <col min="4034" max="4034" width="38.453125" bestFit="1" customWidth="1"/>
    <col min="4035" max="4035" width="14.6328125" bestFit="1" customWidth="1"/>
    <col min="4036" max="4036" width="16" bestFit="1" customWidth="1"/>
    <col min="4037" max="4037" width="22.26953125" bestFit="1" customWidth="1"/>
    <col min="4038" max="4038" width="19" bestFit="1" customWidth="1"/>
    <col min="4039" max="4039" width="50.36328125" bestFit="1" customWidth="1"/>
    <col min="4040" max="4040" width="26" bestFit="1" customWidth="1"/>
    <col min="4041" max="4041" width="38.453125" bestFit="1" customWidth="1"/>
    <col min="4042" max="4042" width="15.1796875" bestFit="1" customWidth="1"/>
    <col min="4043" max="4043" width="21.54296875" bestFit="1" customWidth="1"/>
    <col min="4044" max="4044" width="32.08984375" bestFit="1" customWidth="1"/>
    <col min="4045" max="4045" width="47.36328125" bestFit="1" customWidth="1"/>
    <col min="4046" max="4046" width="13.6328125" bestFit="1" customWidth="1"/>
    <col min="4047" max="4047" width="45.1796875" bestFit="1" customWidth="1"/>
    <col min="4048" max="4048" width="17" bestFit="1" customWidth="1"/>
    <col min="4049" max="4049" width="46.1796875" bestFit="1" customWidth="1"/>
    <col min="4050" max="4050" width="27.6328125" bestFit="1" customWidth="1"/>
    <col min="4051" max="4051" width="11.36328125" bestFit="1" customWidth="1"/>
    <col min="4052" max="4052" width="53.26953125" bestFit="1" customWidth="1"/>
    <col min="4053" max="4053" width="27.1796875" bestFit="1" customWidth="1"/>
    <col min="4054" max="4054" width="46.54296875" bestFit="1" customWidth="1"/>
    <col min="4055" max="4055" width="41.7265625" bestFit="1" customWidth="1"/>
    <col min="4056" max="4056" width="11.453125" bestFit="1" customWidth="1"/>
    <col min="4057" max="4057" width="60" bestFit="1" customWidth="1"/>
    <col min="4058" max="4058" width="48.81640625" bestFit="1" customWidth="1"/>
    <col min="4059" max="4059" width="45.453125" bestFit="1" customWidth="1"/>
    <col min="4060" max="4060" width="50.90625" bestFit="1" customWidth="1"/>
    <col min="4061" max="4061" width="18.6328125" bestFit="1" customWidth="1"/>
    <col min="4062" max="4062" width="56.54296875" bestFit="1" customWidth="1"/>
    <col min="4063" max="4063" width="43.90625" bestFit="1" customWidth="1"/>
    <col min="4064" max="4064" width="11.26953125" bestFit="1" customWidth="1"/>
    <col min="4065" max="4065" width="32.08984375" bestFit="1" customWidth="1"/>
    <col min="4066" max="4066" width="43.453125" bestFit="1" customWidth="1"/>
    <col min="4067" max="4067" width="21.453125" bestFit="1" customWidth="1"/>
    <col min="4068" max="4068" width="15.90625" bestFit="1" customWidth="1"/>
    <col min="4069" max="4069" width="17.453125" bestFit="1" customWidth="1"/>
    <col min="4070" max="4070" width="48" bestFit="1" customWidth="1"/>
    <col min="4071" max="4071" width="51.1796875" bestFit="1" customWidth="1"/>
    <col min="4072" max="4072" width="47.81640625" bestFit="1" customWidth="1"/>
    <col min="4073" max="4073" width="19.1796875" bestFit="1" customWidth="1"/>
    <col min="4074" max="4074" width="33.36328125" bestFit="1" customWidth="1"/>
    <col min="4075" max="4075" width="48.90625" bestFit="1" customWidth="1"/>
    <col min="4076" max="4076" width="15.6328125" bestFit="1" customWidth="1"/>
    <col min="4077" max="4077" width="37.26953125" bestFit="1" customWidth="1"/>
    <col min="4078" max="4078" width="56.08984375" bestFit="1" customWidth="1"/>
    <col min="4079" max="4079" width="46.08984375" bestFit="1" customWidth="1"/>
    <col min="4080" max="4080" width="40.36328125" bestFit="1" customWidth="1"/>
    <col min="4081" max="4081" width="58.81640625" bestFit="1" customWidth="1"/>
    <col min="4082" max="4082" width="22.81640625" bestFit="1" customWidth="1"/>
    <col min="4083" max="4083" width="18.08984375" bestFit="1" customWidth="1"/>
    <col min="4084" max="4084" width="16.26953125" bestFit="1" customWidth="1"/>
    <col min="4085" max="4085" width="20.90625" bestFit="1" customWidth="1"/>
    <col min="4086" max="4086" width="16.36328125" bestFit="1" customWidth="1"/>
    <col min="4087" max="4087" width="31.81640625" bestFit="1" customWidth="1"/>
    <col min="4088" max="4088" width="26.6328125" bestFit="1" customWidth="1"/>
    <col min="4089" max="4089" width="19.54296875" bestFit="1" customWidth="1"/>
    <col min="4090" max="4090" width="36.81640625" bestFit="1" customWidth="1"/>
    <col min="4091" max="4091" width="54" bestFit="1" customWidth="1"/>
    <col min="4092" max="4092" width="50.36328125" bestFit="1" customWidth="1"/>
    <col min="4093" max="4093" width="20" bestFit="1" customWidth="1"/>
    <col min="4094" max="4094" width="35.81640625" bestFit="1" customWidth="1"/>
    <col min="4095" max="4095" width="42.90625" bestFit="1" customWidth="1"/>
    <col min="4096" max="4096" width="45.26953125" bestFit="1" customWidth="1"/>
    <col min="4097" max="4097" width="15.1796875" bestFit="1" customWidth="1"/>
    <col min="4098" max="4098" width="41.26953125" bestFit="1" customWidth="1"/>
    <col min="4099" max="4099" width="10" bestFit="1" customWidth="1"/>
    <col min="4100" max="4100" width="50.81640625" bestFit="1" customWidth="1"/>
    <col min="4101" max="4101" width="34.26953125" bestFit="1" customWidth="1"/>
    <col min="4102" max="4102" width="49.7265625" bestFit="1" customWidth="1"/>
    <col min="4103" max="4103" width="27.36328125" bestFit="1" customWidth="1"/>
    <col min="4104" max="4104" width="11.81640625" bestFit="1" customWidth="1"/>
    <col min="4105" max="4105" width="10.26953125" bestFit="1" customWidth="1"/>
    <col min="4106" max="4106" width="44" bestFit="1" customWidth="1"/>
    <col min="4107" max="4107" width="53.453125" bestFit="1" customWidth="1"/>
    <col min="4108" max="4108" width="9.453125" bestFit="1" customWidth="1"/>
    <col min="4109" max="4109" width="10.7265625" bestFit="1" customWidth="1"/>
    <col min="4110" max="4117" width="11" bestFit="1" customWidth="1"/>
    <col min="4118" max="4118" width="14" bestFit="1" customWidth="1"/>
    <col min="4119" max="4119" width="10.7265625" bestFit="1" customWidth="1"/>
    <col min="4120" max="4120" width="26.1796875" bestFit="1" customWidth="1"/>
    <col min="4121" max="4121" width="29.26953125" bestFit="1" customWidth="1"/>
    <col min="4122" max="4122" width="39.54296875" bestFit="1" customWidth="1"/>
    <col min="4123" max="4123" width="42.54296875" bestFit="1" customWidth="1"/>
    <col min="4124" max="4124" width="56.54296875" bestFit="1" customWidth="1"/>
    <col min="4125" max="4125" width="59.54296875" bestFit="1" customWidth="1"/>
    <col min="4126" max="4126" width="50.6328125" bestFit="1" customWidth="1"/>
    <col min="4127" max="4127" width="53.6328125" bestFit="1" customWidth="1"/>
    <col min="4128" max="4128" width="35" bestFit="1" customWidth="1"/>
    <col min="4129" max="4129" width="38.08984375" bestFit="1" customWidth="1"/>
    <col min="4130" max="4130" width="27.26953125" bestFit="1" customWidth="1"/>
    <col min="4131" max="4131" width="30.26953125" bestFit="1" customWidth="1"/>
    <col min="4132" max="4132" width="37.6328125" bestFit="1" customWidth="1"/>
    <col min="4133" max="4133" width="40.6328125" bestFit="1" customWidth="1"/>
    <col min="4134" max="4134" width="29.1796875" bestFit="1" customWidth="1"/>
    <col min="4135" max="4135" width="32.1796875" bestFit="1" customWidth="1"/>
    <col min="4136" max="4136" width="35.7265625" bestFit="1" customWidth="1"/>
    <col min="4137" max="4137" width="38.7265625" bestFit="1" customWidth="1"/>
    <col min="4138" max="4138" width="29.81640625" bestFit="1" customWidth="1"/>
    <col min="4139" max="4139" width="32.81640625" bestFit="1" customWidth="1"/>
    <col min="4140" max="4140" width="46.90625" bestFit="1" customWidth="1"/>
    <col min="4141" max="4141" width="50" bestFit="1" customWidth="1"/>
    <col min="4142" max="4142" width="26.6328125" bestFit="1" customWidth="1"/>
    <col min="4143" max="4143" width="29.7265625" bestFit="1" customWidth="1"/>
    <col min="4144" max="4144" width="54.453125" bestFit="1" customWidth="1"/>
    <col min="4145" max="4145" width="57.453125" bestFit="1" customWidth="1"/>
    <col min="4146" max="4146" width="12.08984375" bestFit="1" customWidth="1"/>
    <col min="4147" max="4147" width="15.08984375" bestFit="1" customWidth="1"/>
    <col min="4148" max="4148" width="55.08984375" bestFit="1" customWidth="1"/>
    <col min="4149" max="4149" width="58.1796875" bestFit="1" customWidth="1"/>
    <col min="4150" max="4150" width="44" bestFit="1" customWidth="1"/>
    <col min="4151" max="4151" width="47" bestFit="1" customWidth="1"/>
    <col min="4152" max="4152" width="48.81640625" bestFit="1" customWidth="1"/>
    <col min="4153" max="4153" width="51.81640625" bestFit="1" customWidth="1"/>
    <col min="4154" max="4154" width="22.26953125" bestFit="1" customWidth="1"/>
    <col min="4155" max="4155" width="25.36328125" bestFit="1" customWidth="1"/>
    <col min="4156" max="4156" width="22.26953125" bestFit="1" customWidth="1"/>
    <col min="4157" max="4157" width="25.36328125" bestFit="1" customWidth="1"/>
    <col min="4158" max="4158" width="29.453125" bestFit="1" customWidth="1"/>
    <col min="4159" max="4159" width="32.453125" bestFit="1" customWidth="1"/>
    <col min="4160" max="4160" width="45.08984375" bestFit="1" customWidth="1"/>
    <col min="4161" max="4161" width="48.08984375" bestFit="1" customWidth="1"/>
    <col min="4162" max="4162" width="42.54296875" bestFit="1" customWidth="1"/>
    <col min="4163" max="4163" width="45.6328125" bestFit="1" customWidth="1"/>
    <col min="4164" max="4164" width="50.7265625" bestFit="1" customWidth="1"/>
    <col min="4165" max="4165" width="53.81640625" bestFit="1" customWidth="1"/>
    <col min="4166" max="4166" width="30" bestFit="1" customWidth="1"/>
    <col min="4167" max="4167" width="33" bestFit="1" customWidth="1"/>
    <col min="4168" max="4168" width="33.7265625" bestFit="1" customWidth="1"/>
    <col min="4169" max="4169" width="36.7265625" bestFit="1" customWidth="1"/>
    <col min="4170" max="4170" width="51" bestFit="1" customWidth="1"/>
    <col min="4171" max="4171" width="54.08984375" bestFit="1" customWidth="1"/>
    <col min="4172" max="4172" width="23.81640625" bestFit="1" customWidth="1"/>
    <col min="4173" max="4173" width="26.81640625" bestFit="1" customWidth="1"/>
    <col min="4174" max="4174" width="11.81640625" bestFit="1" customWidth="1"/>
    <col min="4175" max="4175" width="14.81640625" bestFit="1" customWidth="1"/>
    <col min="4176" max="4176" width="33.36328125" bestFit="1" customWidth="1"/>
    <col min="4177" max="4177" width="36.36328125" bestFit="1" customWidth="1"/>
    <col min="4178" max="4178" width="27.08984375" bestFit="1" customWidth="1"/>
    <col min="4179" max="4179" width="30.08984375" bestFit="1" customWidth="1"/>
    <col min="4180" max="4180" width="49" bestFit="1" customWidth="1"/>
    <col min="4181" max="4181" width="52" bestFit="1" customWidth="1"/>
    <col min="4182" max="4182" width="49.1796875" bestFit="1" customWidth="1"/>
    <col min="4183" max="4183" width="52.1796875" bestFit="1" customWidth="1"/>
    <col min="4184" max="4184" width="55.08984375" bestFit="1" customWidth="1"/>
    <col min="4185" max="4185" width="58.1796875" bestFit="1" customWidth="1"/>
    <col min="4186" max="4186" width="33.6328125" bestFit="1" customWidth="1"/>
    <col min="4187" max="4187" width="36.6328125" bestFit="1" customWidth="1"/>
    <col min="4188" max="4188" width="39.81640625" bestFit="1" customWidth="1"/>
    <col min="4189" max="4189" width="42.81640625" bestFit="1" customWidth="1"/>
    <col min="4190" max="4190" width="27.54296875" bestFit="1" customWidth="1"/>
    <col min="4191" max="4191" width="30.54296875" bestFit="1" customWidth="1"/>
    <col min="4192" max="4192" width="47.6328125" bestFit="1" customWidth="1"/>
    <col min="4193" max="4193" width="50.6328125" bestFit="1" customWidth="1"/>
    <col min="4194" max="4194" width="36.08984375" bestFit="1" customWidth="1"/>
    <col min="4195" max="4195" width="39.08984375" bestFit="1" customWidth="1"/>
    <col min="4196" max="4196" width="22.36328125" bestFit="1" customWidth="1"/>
    <col min="4197" max="4197" width="25.453125" bestFit="1" customWidth="1"/>
    <col min="4198" max="4198" width="52.90625" bestFit="1" customWidth="1"/>
    <col min="4199" max="4199" width="55.90625" bestFit="1" customWidth="1"/>
    <col min="4200" max="4200" width="33.7265625" bestFit="1" customWidth="1"/>
    <col min="4201" max="4201" width="36.7265625" bestFit="1" customWidth="1"/>
    <col min="4202" max="4202" width="42.26953125" bestFit="1" customWidth="1"/>
    <col min="4203" max="4203" width="45.26953125" bestFit="1" customWidth="1"/>
    <col min="4204" max="4204" width="23.1796875" bestFit="1" customWidth="1"/>
    <col min="4205" max="4205" width="26.1796875" bestFit="1" customWidth="1"/>
    <col min="4206" max="4206" width="17.1796875" bestFit="1" customWidth="1"/>
    <col min="4207" max="4207" width="20.1796875" bestFit="1" customWidth="1"/>
    <col min="4208" max="4208" width="23.54296875" bestFit="1" customWidth="1"/>
    <col min="4209" max="4209" width="26.54296875" bestFit="1" customWidth="1"/>
    <col min="4210" max="4210" width="20.90625" bestFit="1" customWidth="1"/>
    <col min="4211" max="4211" width="9.1796875" bestFit="1" customWidth="1"/>
    <col min="4212" max="4212" width="23.90625" bestFit="1" customWidth="1"/>
    <col min="4213" max="4213" width="45.54296875" bestFit="1" customWidth="1"/>
    <col min="4214" max="4214" width="48.54296875" bestFit="1" customWidth="1"/>
    <col min="4215" max="4215" width="56.54296875" bestFit="1" customWidth="1"/>
    <col min="4216" max="4216" width="59.54296875" bestFit="1" customWidth="1"/>
    <col min="4217" max="4217" width="49.1796875" bestFit="1" customWidth="1"/>
    <col min="4218" max="4218" width="52.1796875" bestFit="1" customWidth="1"/>
    <col min="4219" max="4219" width="21.7265625" bestFit="1" customWidth="1"/>
    <col min="4220" max="4220" width="24.7265625" bestFit="1" customWidth="1"/>
    <col min="4221" max="4221" width="50.90625" bestFit="1" customWidth="1"/>
    <col min="4222" max="4222" width="54" bestFit="1" customWidth="1"/>
    <col min="4223" max="4223" width="29.90625" bestFit="1" customWidth="1"/>
    <col min="4224" max="4224" width="32.90625" bestFit="1" customWidth="1"/>
    <col min="4225" max="4225" width="16.26953125" bestFit="1" customWidth="1"/>
    <col min="4226" max="4226" width="19.26953125" bestFit="1" customWidth="1"/>
    <col min="4227" max="4227" width="42" bestFit="1" customWidth="1"/>
    <col min="4228" max="4228" width="45" bestFit="1" customWidth="1"/>
    <col min="4229" max="4229" width="56.7265625" bestFit="1" customWidth="1"/>
    <col min="4230" max="4230" width="59.7265625" bestFit="1" customWidth="1"/>
    <col min="4231" max="4231" width="21.08984375" bestFit="1" customWidth="1"/>
    <col min="4232" max="4232" width="24.08984375" bestFit="1" customWidth="1"/>
    <col min="4233" max="4233" width="56" bestFit="1" customWidth="1"/>
    <col min="4234" max="4234" width="59" bestFit="1" customWidth="1"/>
    <col min="4235" max="4235" width="21" bestFit="1" customWidth="1"/>
    <col min="4236" max="4236" width="24" bestFit="1" customWidth="1"/>
    <col min="4237" max="4237" width="31.90625" bestFit="1" customWidth="1"/>
    <col min="4238" max="4238" width="34.90625" bestFit="1" customWidth="1"/>
    <col min="4239" max="4239" width="49.81640625" bestFit="1" customWidth="1"/>
    <col min="4240" max="4240" width="52.81640625" bestFit="1" customWidth="1"/>
    <col min="4241" max="4241" width="22.453125" bestFit="1" customWidth="1"/>
    <col min="4242" max="4242" width="25.54296875" bestFit="1" customWidth="1"/>
    <col min="4243" max="4243" width="26" bestFit="1" customWidth="1"/>
    <col min="4244" max="4244" width="29" bestFit="1" customWidth="1"/>
    <col min="4245" max="4245" width="27" bestFit="1" customWidth="1"/>
    <col min="4246" max="4246" width="30" bestFit="1" customWidth="1"/>
    <col min="4247" max="4247" width="13.54296875" bestFit="1" customWidth="1"/>
    <col min="4248" max="4248" width="16.54296875" bestFit="1" customWidth="1"/>
    <col min="4249" max="4249" width="28.1796875" bestFit="1" customWidth="1"/>
    <col min="4250" max="4250" width="31.1796875" bestFit="1" customWidth="1"/>
    <col min="4251" max="4251" width="46.54296875" bestFit="1" customWidth="1"/>
    <col min="4252" max="4252" width="49.54296875" bestFit="1" customWidth="1"/>
    <col min="4253" max="4253" width="42.54296875" bestFit="1" customWidth="1"/>
    <col min="4254" max="4254" width="45.6328125" bestFit="1" customWidth="1"/>
    <col min="4255" max="4255" width="38.90625" bestFit="1" customWidth="1"/>
    <col min="4256" max="4256" width="42" bestFit="1" customWidth="1"/>
    <col min="4257" max="4257" width="10.7265625" bestFit="1" customWidth="1"/>
    <col min="4258" max="4258" width="13.7265625" bestFit="1" customWidth="1"/>
    <col min="4259" max="4259" width="35.26953125" bestFit="1" customWidth="1"/>
    <col min="4260" max="4260" width="38.26953125" bestFit="1" customWidth="1"/>
    <col min="4261" max="4261" width="34" bestFit="1" customWidth="1"/>
    <col min="4262" max="4262" width="37" bestFit="1" customWidth="1"/>
    <col min="4263" max="4263" width="19" bestFit="1" customWidth="1"/>
    <col min="4264" max="4264" width="22" bestFit="1" customWidth="1"/>
    <col min="4265" max="4265" width="43.90625" bestFit="1" customWidth="1"/>
    <col min="4266" max="4266" width="46.90625" bestFit="1" customWidth="1"/>
    <col min="4267" max="4267" width="46.54296875" bestFit="1" customWidth="1"/>
    <col min="4268" max="4268" width="49.54296875" bestFit="1" customWidth="1"/>
    <col min="4269" max="4269" width="45" bestFit="1" customWidth="1"/>
    <col min="4270" max="4270" width="48" bestFit="1" customWidth="1"/>
    <col min="4271" max="4271" width="54.08984375" bestFit="1" customWidth="1"/>
    <col min="4272" max="4272" width="57.08984375" bestFit="1" customWidth="1"/>
    <col min="4273" max="4273" width="60.36328125" bestFit="1" customWidth="1"/>
    <col min="4274" max="4274" width="63.1796875" bestFit="1" customWidth="1"/>
    <col min="4275" max="4275" width="37" bestFit="1" customWidth="1"/>
    <col min="4276" max="4276" width="40" bestFit="1" customWidth="1"/>
    <col min="4277" max="4277" width="24.90625" bestFit="1" customWidth="1"/>
    <col min="4278" max="4278" width="27.90625" bestFit="1" customWidth="1"/>
    <col min="4279" max="4279" width="45.26953125" bestFit="1" customWidth="1"/>
    <col min="4280" max="4280" width="48.26953125" bestFit="1" customWidth="1"/>
    <col min="4281" max="4281" width="16.453125" bestFit="1" customWidth="1"/>
    <col min="4282" max="4282" width="19.453125" bestFit="1" customWidth="1"/>
    <col min="4283" max="4283" width="25.90625" bestFit="1" customWidth="1"/>
    <col min="4284" max="4284" width="28.90625" bestFit="1" customWidth="1"/>
    <col min="4285" max="4285" width="37.54296875" bestFit="1" customWidth="1"/>
    <col min="4286" max="4286" width="40.54296875" bestFit="1" customWidth="1"/>
    <col min="4287" max="4287" width="25.36328125" bestFit="1" customWidth="1"/>
    <col min="4288" max="4288" width="28.36328125" bestFit="1" customWidth="1"/>
    <col min="4289" max="4289" width="26.08984375" bestFit="1" customWidth="1"/>
    <col min="4290" max="4290" width="29.08984375" bestFit="1" customWidth="1"/>
    <col min="4291" max="4291" width="52.1796875" bestFit="1" customWidth="1"/>
    <col min="4292" max="4292" width="55.1796875" bestFit="1" customWidth="1"/>
    <col min="4293" max="4293" width="17.6328125" bestFit="1" customWidth="1"/>
    <col min="4294" max="4294" width="20.6328125" bestFit="1" customWidth="1"/>
    <col min="4295" max="4295" width="27.6328125" bestFit="1" customWidth="1"/>
    <col min="4296" max="4296" width="30.6328125" bestFit="1" customWidth="1"/>
    <col min="4297" max="4297" width="29.1796875" bestFit="1" customWidth="1"/>
    <col min="4298" max="4298" width="32.1796875" bestFit="1" customWidth="1"/>
    <col min="4299" max="4299" width="35.6328125" bestFit="1" customWidth="1"/>
    <col min="4300" max="4300" width="38.6328125" bestFit="1" customWidth="1"/>
    <col min="4301" max="4301" width="52.7265625" bestFit="1" customWidth="1"/>
    <col min="4302" max="4302" width="55.7265625" bestFit="1" customWidth="1"/>
    <col min="4303" max="4303" width="20.7265625" bestFit="1" customWidth="1"/>
    <col min="4304" max="4304" width="23.7265625" bestFit="1" customWidth="1"/>
    <col min="4305" max="4305" width="41.6328125" bestFit="1" customWidth="1"/>
    <col min="4306" max="4306" width="44.6328125" bestFit="1" customWidth="1"/>
    <col min="4307" max="4307" width="46" bestFit="1" customWidth="1"/>
    <col min="4308" max="4308" width="49" bestFit="1" customWidth="1"/>
    <col min="4309" max="4309" width="51.36328125" bestFit="1" customWidth="1"/>
    <col min="4310" max="4310" width="54.453125" bestFit="1" customWidth="1"/>
    <col min="4311" max="4311" width="30.36328125" bestFit="1" customWidth="1"/>
    <col min="4312" max="4312" width="33.453125" bestFit="1" customWidth="1"/>
    <col min="4313" max="4313" width="55.453125" bestFit="1" customWidth="1"/>
    <col min="4314" max="4314" width="58.54296875" bestFit="1" customWidth="1"/>
    <col min="4315" max="4315" width="18" bestFit="1" customWidth="1"/>
    <col min="4316" max="4316" width="21.08984375" bestFit="1" customWidth="1"/>
    <col min="4317" max="4317" width="16.36328125" bestFit="1" customWidth="1"/>
    <col min="4318" max="4318" width="19.36328125" bestFit="1" customWidth="1"/>
    <col min="4319" max="4319" width="45.6328125" bestFit="1" customWidth="1"/>
    <col min="4320" max="4320" width="48.6328125" bestFit="1" customWidth="1"/>
    <col min="4321" max="4321" width="7.08984375" bestFit="1" customWidth="1"/>
    <col min="4322" max="4322" width="10" bestFit="1" customWidth="1"/>
    <col min="4323" max="4323" width="11" bestFit="1" customWidth="1"/>
    <col min="4324" max="4324" width="14" bestFit="1" customWidth="1"/>
    <col min="4325" max="4325" width="11.1796875" bestFit="1" customWidth="1"/>
    <col min="4326" max="4326" width="14.1796875" bestFit="1" customWidth="1"/>
    <col min="4327" max="4327" width="13.6328125" bestFit="1" customWidth="1"/>
    <col min="4328" max="4328" width="16.6328125" bestFit="1" customWidth="1"/>
    <col min="4329" max="4329" width="31.6328125" bestFit="1" customWidth="1"/>
    <col min="4330" max="4330" width="34.6328125" bestFit="1" customWidth="1"/>
    <col min="4331" max="4331" width="24.453125" bestFit="1" customWidth="1"/>
    <col min="4332" max="4332" width="27.453125" bestFit="1" customWidth="1"/>
    <col min="4333" max="4333" width="49.1796875" bestFit="1" customWidth="1"/>
    <col min="4334" max="4334" width="52.1796875" bestFit="1" customWidth="1"/>
    <col min="4335" max="4335" width="34.08984375" bestFit="1" customWidth="1"/>
    <col min="4336" max="4336" width="37.08984375" bestFit="1" customWidth="1"/>
    <col min="4337" max="4337" width="33.1796875" bestFit="1" customWidth="1"/>
    <col min="4338" max="4338" width="36.1796875" bestFit="1" customWidth="1"/>
    <col min="4339" max="4339" width="14.36328125" bestFit="1" customWidth="1"/>
    <col min="4340" max="4340" width="17.453125" bestFit="1" customWidth="1"/>
    <col min="4341" max="4341" width="19.26953125" bestFit="1" customWidth="1"/>
    <col min="4342" max="4342" width="22.26953125" bestFit="1" customWidth="1"/>
    <col min="4343" max="4343" width="36.7265625" bestFit="1" customWidth="1"/>
    <col min="4344" max="4344" width="39.7265625" bestFit="1" customWidth="1"/>
    <col min="4345" max="4345" width="16.08984375" bestFit="1" customWidth="1"/>
    <col min="4346" max="4346" width="19.08984375" bestFit="1" customWidth="1"/>
    <col min="4347" max="4347" width="21.1796875" bestFit="1" customWidth="1"/>
    <col min="4348" max="4348" width="24.1796875" bestFit="1" customWidth="1"/>
    <col min="4349" max="4349" width="31.81640625" bestFit="1" customWidth="1"/>
    <col min="4350" max="4350" width="34.81640625" bestFit="1" customWidth="1"/>
    <col min="4351" max="4351" width="33.90625" bestFit="1" customWidth="1"/>
    <col min="4352" max="4352" width="36.90625" bestFit="1" customWidth="1"/>
    <col min="4353" max="4353" width="23.08984375" bestFit="1" customWidth="1"/>
    <col min="4354" max="4354" width="26.08984375" bestFit="1" customWidth="1"/>
    <col min="4355" max="4355" width="18.26953125" bestFit="1" customWidth="1"/>
    <col min="4356" max="4356" width="21.36328125" bestFit="1" customWidth="1"/>
    <col min="4357" max="4357" width="45.26953125" bestFit="1" customWidth="1"/>
    <col min="4358" max="4358" width="48.26953125" bestFit="1" customWidth="1"/>
    <col min="4359" max="4359" width="40.1796875" bestFit="1" customWidth="1"/>
    <col min="4360" max="4360" width="43.1796875" bestFit="1" customWidth="1"/>
    <col min="4361" max="4361" width="38.26953125" bestFit="1" customWidth="1"/>
    <col min="4362" max="4362" width="41.26953125" bestFit="1" customWidth="1"/>
    <col min="4363" max="4363" width="13.6328125" bestFit="1" customWidth="1"/>
    <col min="4364" max="4364" width="16.6328125" bestFit="1" customWidth="1"/>
    <col min="4365" max="4365" width="16.81640625" bestFit="1" customWidth="1"/>
    <col min="4366" max="4366" width="19.81640625" bestFit="1" customWidth="1"/>
    <col min="4367" max="4367" width="33.90625" bestFit="1" customWidth="1"/>
    <col min="4368" max="4368" width="36.90625" bestFit="1" customWidth="1"/>
    <col min="4369" max="4369" width="20.54296875" bestFit="1" customWidth="1"/>
    <col min="4370" max="4370" width="23.54296875" bestFit="1" customWidth="1"/>
    <col min="4371" max="4371" width="19.90625" bestFit="1" customWidth="1"/>
    <col min="4372" max="4372" width="22.90625" bestFit="1" customWidth="1"/>
    <col min="4373" max="4373" width="17.36328125" bestFit="1" customWidth="1"/>
    <col min="4374" max="4374" width="20.36328125" bestFit="1" customWidth="1"/>
    <col min="4375" max="4375" width="9.1796875" bestFit="1" customWidth="1"/>
    <col min="4376" max="4376" width="10.453125" bestFit="1" customWidth="1"/>
    <col min="4377" max="4377" width="23.1796875" bestFit="1" customWidth="1"/>
    <col min="4378" max="4378" width="26.1796875" bestFit="1" customWidth="1"/>
    <col min="4379" max="4379" width="9.81640625" bestFit="1" customWidth="1"/>
    <col min="4380" max="4380" width="12.7265625" bestFit="1" customWidth="1"/>
    <col min="4381" max="4381" width="13.1796875" bestFit="1" customWidth="1"/>
    <col min="4382" max="4382" width="16.1796875" bestFit="1" customWidth="1"/>
    <col min="4383" max="4383" width="17.6328125" bestFit="1" customWidth="1"/>
    <col min="4384" max="4384" width="20.6328125" bestFit="1" customWidth="1"/>
    <col min="4385" max="4385" width="22.1796875" bestFit="1" customWidth="1"/>
    <col min="4386" max="4386" width="25.26953125" bestFit="1" customWidth="1"/>
    <col min="4387" max="4387" width="27.54296875" bestFit="1" customWidth="1"/>
    <col min="4388" max="4388" width="30.54296875" bestFit="1" customWidth="1"/>
    <col min="4389" max="4389" width="53.1796875" bestFit="1" customWidth="1"/>
    <col min="4390" max="4390" width="56.1796875" bestFit="1" customWidth="1"/>
    <col min="4391" max="4391" width="57.08984375" bestFit="1" customWidth="1"/>
    <col min="4392" max="4392" width="60.08984375" bestFit="1" customWidth="1"/>
    <col min="4393" max="4393" width="22" bestFit="1" customWidth="1"/>
    <col min="4394" max="4394" width="25" bestFit="1" customWidth="1"/>
    <col min="4395" max="4395" width="49.90625" bestFit="1" customWidth="1"/>
    <col min="4396" max="4396" width="52.90625" bestFit="1" customWidth="1"/>
    <col min="4397" max="4397" width="12.54296875" bestFit="1" customWidth="1"/>
    <col min="4398" max="4398" width="15.54296875" bestFit="1" customWidth="1"/>
    <col min="4399" max="4399" width="62.54296875" bestFit="1" customWidth="1"/>
    <col min="4400" max="4400" width="65.54296875" bestFit="1" customWidth="1"/>
    <col min="4401" max="4401" width="35.6328125" bestFit="1" customWidth="1"/>
    <col min="4402" max="4402" width="38.6328125" bestFit="1" customWidth="1"/>
    <col min="4403" max="4403" width="18.36328125" bestFit="1" customWidth="1"/>
    <col min="4404" max="4404" width="21.453125" bestFit="1" customWidth="1"/>
    <col min="4405" max="4405" width="38.54296875" bestFit="1" customWidth="1"/>
    <col min="4406" max="4406" width="41.6328125" bestFit="1" customWidth="1"/>
    <col min="4407" max="4407" width="14.7265625" bestFit="1" customWidth="1"/>
    <col min="4408" max="4408" width="17.7265625" bestFit="1" customWidth="1"/>
    <col min="4409" max="4409" width="30.54296875" bestFit="1" customWidth="1"/>
    <col min="4410" max="4410" width="33.6328125" bestFit="1" customWidth="1"/>
    <col min="4411" max="4411" width="56.54296875" bestFit="1" customWidth="1"/>
    <col min="4412" max="4412" width="59.54296875" bestFit="1" customWidth="1"/>
    <col min="4413" max="4413" width="18.81640625" bestFit="1" customWidth="1"/>
    <col min="4414" max="4414" width="21.81640625" bestFit="1" customWidth="1"/>
    <col min="4415" max="4415" width="57" bestFit="1" customWidth="1"/>
    <col min="4416" max="4416" width="60" bestFit="1" customWidth="1"/>
    <col min="4417" max="4417" width="18.90625" bestFit="1" customWidth="1"/>
    <col min="4418" max="4418" width="21.90625" bestFit="1" customWidth="1"/>
    <col min="4419" max="4419" width="57.08984375" bestFit="1" customWidth="1"/>
    <col min="4420" max="4420" width="60.08984375" bestFit="1" customWidth="1"/>
    <col min="4421" max="4421" width="57" bestFit="1" customWidth="1"/>
    <col min="4422" max="4422" width="60" bestFit="1" customWidth="1"/>
    <col min="4423" max="4423" width="23.1796875" bestFit="1" customWidth="1"/>
    <col min="4424" max="4424" width="26.1796875" bestFit="1" customWidth="1"/>
    <col min="4425" max="4425" width="48.6328125" bestFit="1" customWidth="1"/>
    <col min="4426" max="4426" width="51.6328125" bestFit="1" customWidth="1"/>
    <col min="4427" max="4427" width="54.90625" bestFit="1" customWidth="1"/>
    <col min="4428" max="4428" width="58" bestFit="1" customWidth="1"/>
    <col min="4429" max="4429" width="14.26953125" bestFit="1" customWidth="1"/>
    <col min="4430" max="4430" width="17.36328125" bestFit="1" customWidth="1"/>
    <col min="4431" max="4431" width="50.453125" bestFit="1" customWidth="1"/>
    <col min="4432" max="4432" width="53.453125" bestFit="1" customWidth="1"/>
    <col min="4433" max="4433" width="10.36328125" bestFit="1" customWidth="1"/>
    <col min="4434" max="4434" width="13.36328125" bestFit="1" customWidth="1"/>
    <col min="4435" max="4435" width="31.1796875" bestFit="1" customWidth="1"/>
    <col min="4436" max="4436" width="34.1796875" bestFit="1" customWidth="1"/>
    <col min="4437" max="4437" width="33" bestFit="1" customWidth="1"/>
    <col min="4438" max="4438" width="36" bestFit="1" customWidth="1"/>
    <col min="4439" max="4439" width="36.81640625" bestFit="1" customWidth="1"/>
    <col min="4440" max="4440" width="39.81640625" bestFit="1" customWidth="1"/>
    <col min="4441" max="4441" width="11.7265625" bestFit="1" customWidth="1"/>
    <col min="4442" max="4442" width="14.7265625" bestFit="1" customWidth="1"/>
    <col min="4443" max="4443" width="51.81640625" bestFit="1" customWidth="1"/>
    <col min="4444" max="4444" width="54.81640625" bestFit="1" customWidth="1"/>
    <col min="4445" max="4445" width="39.54296875" bestFit="1" customWidth="1"/>
    <col min="4446" max="4446" width="42.54296875" bestFit="1" customWidth="1"/>
    <col min="4447" max="4447" width="54.1796875" bestFit="1" customWidth="1"/>
    <col min="4448" max="4448" width="57.1796875" bestFit="1" customWidth="1"/>
    <col min="4449" max="4449" width="24.453125" bestFit="1" customWidth="1"/>
    <col min="4450" max="4450" width="27.453125" bestFit="1" customWidth="1"/>
    <col min="4451" max="4451" width="15.81640625" bestFit="1" customWidth="1"/>
    <col min="4452" max="4452" width="18.81640625" bestFit="1" customWidth="1"/>
    <col min="4453" max="4453" width="35" bestFit="1" customWidth="1"/>
    <col min="4454" max="4454" width="38.08984375" bestFit="1" customWidth="1"/>
    <col min="4455" max="4455" width="30" bestFit="1" customWidth="1"/>
    <col min="4456" max="4456" width="33" bestFit="1" customWidth="1"/>
    <col min="4457" max="4457" width="39.453125" bestFit="1" customWidth="1"/>
    <col min="4458" max="4458" width="42.453125" bestFit="1" customWidth="1"/>
    <col min="4459" max="4459" width="24.1796875" bestFit="1" customWidth="1"/>
    <col min="4460" max="4460" width="27.1796875" bestFit="1" customWidth="1"/>
    <col min="4461" max="4461" width="55.7265625" bestFit="1" customWidth="1"/>
    <col min="4462" max="4462" width="58.7265625" bestFit="1" customWidth="1"/>
    <col min="4463" max="4463" width="29.6328125" bestFit="1" customWidth="1"/>
    <col min="4464" max="4464" width="32.6328125" bestFit="1" customWidth="1"/>
    <col min="4465" max="4465" width="43.1796875" bestFit="1" customWidth="1"/>
    <col min="4466" max="4466" width="46.26953125" bestFit="1" customWidth="1"/>
    <col min="4467" max="4467" width="27.36328125" bestFit="1" customWidth="1"/>
    <col min="4468" max="4468" width="30.36328125" bestFit="1" customWidth="1"/>
    <col min="4469" max="4469" width="14.90625" bestFit="1" customWidth="1"/>
    <col min="4470" max="4470" width="17.90625" bestFit="1" customWidth="1"/>
    <col min="4471" max="4471" width="20.54296875" bestFit="1" customWidth="1"/>
    <col min="4472" max="4472" width="23.54296875" bestFit="1" customWidth="1"/>
    <col min="4473" max="4473" width="53.36328125" bestFit="1" customWidth="1"/>
    <col min="4474" max="4474" width="56.36328125" bestFit="1" customWidth="1"/>
    <col min="4475" max="4475" width="53.90625" bestFit="1" customWidth="1"/>
    <col min="4476" max="4476" width="56.90625" bestFit="1" customWidth="1"/>
    <col min="4477" max="4477" width="50.1796875" bestFit="1" customWidth="1"/>
    <col min="4478" max="4478" width="53.1796875" bestFit="1" customWidth="1"/>
    <col min="4479" max="4479" width="25.1796875" bestFit="1" customWidth="1"/>
    <col min="4480" max="4480" width="28.1796875" bestFit="1" customWidth="1"/>
    <col min="4481" max="4481" width="16.26953125" bestFit="1" customWidth="1"/>
    <col min="4482" max="4482" width="19.26953125" bestFit="1" customWidth="1"/>
    <col min="4483" max="4483" width="20.81640625" bestFit="1" customWidth="1"/>
    <col min="4484" max="4484" width="23.81640625" bestFit="1" customWidth="1"/>
    <col min="4485" max="4485" width="18" bestFit="1" customWidth="1"/>
    <col min="4486" max="4486" width="21.08984375" bestFit="1" customWidth="1"/>
    <col min="4487" max="4487" width="20.54296875" bestFit="1" customWidth="1"/>
    <col min="4488" max="4488" width="23.54296875" bestFit="1" customWidth="1"/>
    <col min="4489" max="4489" width="30" bestFit="1" customWidth="1"/>
    <col min="4490" max="4490" width="33" bestFit="1" customWidth="1"/>
    <col min="4491" max="4491" width="17.81640625" bestFit="1" customWidth="1"/>
    <col min="4492" max="4492" width="20.81640625" bestFit="1" customWidth="1"/>
    <col min="4493" max="4493" width="22.54296875" bestFit="1" customWidth="1"/>
    <col min="4494" max="4494" width="25.6328125" bestFit="1" customWidth="1"/>
    <col min="4495" max="4495" width="38.1796875" bestFit="1" customWidth="1"/>
    <col min="4496" max="4496" width="41.1796875" bestFit="1" customWidth="1"/>
    <col min="4497" max="4497" width="16.453125" bestFit="1" customWidth="1"/>
    <col min="4498" max="4498" width="19.453125" bestFit="1" customWidth="1"/>
    <col min="4499" max="4499" width="16.1796875" bestFit="1" customWidth="1"/>
    <col min="4500" max="4500" width="19.1796875" bestFit="1" customWidth="1"/>
    <col min="4501" max="4501" width="24.54296875" bestFit="1" customWidth="1"/>
    <col min="4502" max="4502" width="27.54296875" bestFit="1" customWidth="1"/>
    <col min="4503" max="4503" width="35.90625" bestFit="1" customWidth="1"/>
    <col min="4504" max="4504" width="38.90625" bestFit="1" customWidth="1"/>
    <col min="4505" max="4505" width="50" bestFit="1" customWidth="1"/>
    <col min="4506" max="4506" width="53" bestFit="1" customWidth="1"/>
    <col min="4507" max="4507" width="31.54296875" bestFit="1" customWidth="1"/>
    <col min="4508" max="4508" width="34.54296875" bestFit="1" customWidth="1"/>
    <col min="4509" max="4509" width="19" bestFit="1" customWidth="1"/>
    <col min="4510" max="4510" width="22" bestFit="1" customWidth="1"/>
    <col min="4511" max="4511" width="38" bestFit="1" customWidth="1"/>
    <col min="4512" max="4512" width="41" bestFit="1" customWidth="1"/>
    <col min="4513" max="4513" width="50.81640625" bestFit="1" customWidth="1"/>
    <col min="4514" max="4514" width="53.90625" bestFit="1" customWidth="1"/>
    <col min="4515" max="4515" width="21.6328125" bestFit="1" customWidth="1"/>
    <col min="4516" max="4516" width="24.6328125" bestFit="1" customWidth="1"/>
    <col min="4517" max="4517" width="15.26953125" bestFit="1" customWidth="1"/>
    <col min="4518" max="4518" width="18.26953125" bestFit="1" customWidth="1"/>
    <col min="4519" max="4519" width="56.1796875" bestFit="1" customWidth="1"/>
    <col min="4520" max="4520" width="59.1796875" bestFit="1" customWidth="1"/>
    <col min="4521" max="4521" width="19.1796875" bestFit="1" customWidth="1"/>
    <col min="4522" max="4522" width="22.1796875" bestFit="1" customWidth="1"/>
    <col min="4523" max="4523" width="74.453125" bestFit="1" customWidth="1"/>
    <col min="4524" max="4524" width="77.453125" bestFit="1" customWidth="1"/>
    <col min="4525" max="4525" width="30.54296875" bestFit="1" customWidth="1"/>
    <col min="4526" max="4526" width="33.6328125" bestFit="1" customWidth="1"/>
    <col min="4527" max="4527" width="16" bestFit="1" customWidth="1"/>
    <col min="4528" max="4528" width="19" bestFit="1" customWidth="1"/>
    <col min="4529" max="4529" width="12" bestFit="1" customWidth="1"/>
    <col min="4530" max="4530" width="15" bestFit="1" customWidth="1"/>
    <col min="4531" max="4531" width="41.1796875" bestFit="1" customWidth="1"/>
    <col min="4532" max="4532" width="44.1796875" bestFit="1" customWidth="1"/>
    <col min="4533" max="4533" width="52.54296875" bestFit="1" customWidth="1"/>
    <col min="4534" max="4534" width="55.54296875" bestFit="1" customWidth="1"/>
    <col min="4535" max="4535" width="32.453125" bestFit="1" customWidth="1"/>
    <col min="4536" max="4536" width="35.453125" bestFit="1" customWidth="1"/>
    <col min="4537" max="4537" width="35.90625" bestFit="1" customWidth="1"/>
    <col min="4538" max="4538" width="38.90625" bestFit="1" customWidth="1"/>
    <col min="4539" max="4539" width="40.36328125" bestFit="1" customWidth="1"/>
    <col min="4540" max="4540" width="43.36328125" bestFit="1" customWidth="1"/>
    <col min="4541" max="4541" width="14.08984375" bestFit="1" customWidth="1"/>
    <col min="4542" max="4542" width="17.1796875" bestFit="1" customWidth="1"/>
    <col min="4543" max="4543" width="22.1796875" bestFit="1" customWidth="1"/>
    <col min="4544" max="4544" width="25.26953125" bestFit="1" customWidth="1"/>
    <col min="4545" max="4545" width="21.08984375" bestFit="1" customWidth="1"/>
    <col min="4546" max="4546" width="24.08984375" bestFit="1" customWidth="1"/>
    <col min="4547" max="4547" width="35.6328125" bestFit="1" customWidth="1"/>
    <col min="4548" max="4548" width="38.6328125" bestFit="1" customWidth="1"/>
    <col min="4549" max="4549" width="30.26953125" bestFit="1" customWidth="1"/>
    <col min="4550" max="4550" width="33.36328125" bestFit="1" customWidth="1"/>
    <col min="4551" max="4551" width="44.26953125" bestFit="1" customWidth="1"/>
    <col min="4552" max="4552" width="47.26953125" bestFit="1" customWidth="1"/>
    <col min="4553" max="4553" width="47.90625" bestFit="1" customWidth="1"/>
    <col min="4554" max="4554" width="50.90625" bestFit="1" customWidth="1"/>
    <col min="4555" max="4555" width="56.36328125" bestFit="1" customWidth="1"/>
    <col min="4556" max="4556" width="59.36328125" bestFit="1" customWidth="1"/>
    <col min="4557" max="4557" width="5.90625" bestFit="1" customWidth="1"/>
    <col min="4558" max="4558" width="8.81640625" bestFit="1" customWidth="1"/>
    <col min="4559" max="4559" width="57.6328125" bestFit="1" customWidth="1"/>
    <col min="4560" max="4560" width="60.6328125" bestFit="1" customWidth="1"/>
    <col min="4561" max="4561" width="36.453125" bestFit="1" customWidth="1"/>
    <col min="4562" max="4562" width="39.453125" bestFit="1" customWidth="1"/>
    <col min="4563" max="4563" width="53.54296875" bestFit="1" customWidth="1"/>
    <col min="4564" max="4564" width="56.54296875" bestFit="1" customWidth="1"/>
    <col min="4565" max="4565" width="21.54296875" bestFit="1" customWidth="1"/>
    <col min="4566" max="4566" width="24.54296875" bestFit="1" customWidth="1"/>
    <col min="4567" max="4567" width="31.7265625" bestFit="1" customWidth="1"/>
    <col min="4568" max="4568" width="34.7265625" bestFit="1" customWidth="1"/>
    <col min="4569" max="4569" width="26.36328125" bestFit="1" customWidth="1"/>
    <col min="4570" max="4570" width="29.453125" bestFit="1" customWidth="1"/>
    <col min="4571" max="4571" width="40.54296875" bestFit="1" customWidth="1"/>
    <col min="4572" max="4572" width="43.54296875" bestFit="1" customWidth="1"/>
    <col min="4573" max="4573" width="48" bestFit="1" customWidth="1"/>
    <col min="4574" max="4574" width="51" bestFit="1" customWidth="1"/>
    <col min="4575" max="4575" width="57" bestFit="1" customWidth="1"/>
    <col min="4576" max="4576" width="60" bestFit="1" customWidth="1"/>
    <col min="4577" max="4577" width="24.1796875" bestFit="1" customWidth="1"/>
    <col min="4578" max="4578" width="27.1796875" bestFit="1" customWidth="1"/>
    <col min="4579" max="4579" width="37" bestFit="1" customWidth="1"/>
    <col min="4580" max="4580" width="40" bestFit="1" customWidth="1"/>
    <col min="4581" max="4581" width="19.453125" bestFit="1" customWidth="1"/>
    <col min="4582" max="4582" width="22.453125" bestFit="1" customWidth="1"/>
    <col min="4583" max="4583" width="29.90625" bestFit="1" customWidth="1"/>
    <col min="4584" max="4584" width="32.90625" bestFit="1" customWidth="1"/>
    <col min="4585" max="4585" width="49.08984375" bestFit="1" customWidth="1"/>
    <col min="4586" max="4586" width="52.08984375" bestFit="1" customWidth="1"/>
    <col min="4587" max="4587" width="32.36328125" bestFit="1" customWidth="1"/>
    <col min="4588" max="4588" width="35.36328125" bestFit="1" customWidth="1"/>
    <col min="4589" max="4589" width="54.54296875" bestFit="1" customWidth="1"/>
    <col min="4590" max="4590" width="57.54296875" bestFit="1" customWidth="1"/>
    <col min="4591" max="4591" width="23.7265625" bestFit="1" customWidth="1"/>
    <col min="4592" max="4593" width="26.7265625" bestFit="1" customWidth="1"/>
    <col min="4594" max="4594" width="29.81640625" bestFit="1" customWidth="1"/>
    <col min="4595" max="4595" width="47.90625" bestFit="1" customWidth="1"/>
    <col min="4596" max="4596" width="50.90625" bestFit="1" customWidth="1"/>
    <col min="4597" max="4597" width="34.6328125" bestFit="1" customWidth="1"/>
    <col min="4598" max="4598" width="37.7265625" bestFit="1" customWidth="1"/>
    <col min="4599" max="4599" width="26.36328125" bestFit="1" customWidth="1"/>
    <col min="4600" max="4600" width="29.453125" bestFit="1" customWidth="1"/>
    <col min="4601" max="4601" width="43.7265625" bestFit="1" customWidth="1"/>
    <col min="4602" max="4602" width="46.7265625" bestFit="1" customWidth="1"/>
    <col min="4603" max="4603" width="54.7265625" bestFit="1" customWidth="1"/>
    <col min="4604" max="4604" width="57.7265625" bestFit="1" customWidth="1"/>
    <col min="4605" max="4605" width="25.36328125" bestFit="1" customWidth="1"/>
    <col min="4606" max="4606" width="28.36328125" bestFit="1" customWidth="1"/>
    <col min="4607" max="4607" width="16.36328125" bestFit="1" customWidth="1"/>
    <col min="4608" max="4608" width="19.36328125" bestFit="1" customWidth="1"/>
    <col min="4609" max="4609" width="14.7265625" bestFit="1" customWidth="1"/>
    <col min="4610" max="4610" width="17.7265625" bestFit="1" customWidth="1"/>
    <col min="4611" max="4611" width="19.1796875" bestFit="1" customWidth="1"/>
    <col min="4612" max="4612" width="22.1796875" bestFit="1" customWidth="1"/>
    <col min="4613" max="4613" width="24" bestFit="1" customWidth="1"/>
    <col min="4614" max="4614" width="27" bestFit="1" customWidth="1"/>
    <col min="4615" max="4615" width="5.453125" bestFit="1" customWidth="1"/>
    <col min="4616" max="4616" width="8.36328125" bestFit="1" customWidth="1"/>
    <col min="4617" max="4617" width="10.90625" bestFit="1" customWidth="1"/>
    <col min="4618" max="4618" width="13.90625" bestFit="1" customWidth="1"/>
    <col min="4619" max="4619" width="30.26953125" bestFit="1" customWidth="1"/>
    <col min="4620" max="4620" width="33.36328125" bestFit="1" customWidth="1"/>
    <col min="4621" max="4621" width="52.7265625" bestFit="1" customWidth="1"/>
    <col min="4622" max="4622" width="55.7265625" bestFit="1" customWidth="1"/>
    <col min="4623" max="4623" width="16.36328125" bestFit="1" customWidth="1"/>
    <col min="4624" max="4624" width="19.36328125" bestFit="1" customWidth="1"/>
    <col min="4625" max="4625" width="18.90625" bestFit="1" customWidth="1"/>
    <col min="4626" max="4626" width="21.90625" bestFit="1" customWidth="1"/>
    <col min="4627" max="4627" width="19.81640625" bestFit="1" customWidth="1"/>
    <col min="4628" max="4628" width="22.81640625" bestFit="1" customWidth="1"/>
    <col min="4629" max="4629" width="50" bestFit="1" customWidth="1"/>
    <col min="4630" max="4630" width="53" bestFit="1" customWidth="1"/>
    <col min="4631" max="4631" width="34.26953125" bestFit="1" customWidth="1"/>
    <col min="4632" max="4632" width="37.26953125" bestFit="1" customWidth="1"/>
    <col min="4633" max="4633" width="52.08984375" bestFit="1" customWidth="1"/>
    <col min="4634" max="4634" width="55.08984375" bestFit="1" customWidth="1"/>
    <col min="4635" max="4635" width="45.90625" bestFit="1" customWidth="1"/>
    <col min="4636" max="4636" width="48.90625" bestFit="1" customWidth="1"/>
    <col min="4637" max="4637" width="33.90625" bestFit="1" customWidth="1"/>
    <col min="4638" max="4638" width="36.90625" bestFit="1" customWidth="1"/>
    <col min="4639" max="4639" width="39.81640625" bestFit="1" customWidth="1"/>
    <col min="4640" max="4640" width="42.81640625" bestFit="1" customWidth="1"/>
    <col min="4641" max="4641" width="40.26953125" bestFit="1" customWidth="1"/>
    <col min="4642" max="4642" width="43.26953125" bestFit="1" customWidth="1"/>
    <col min="4643" max="4643" width="40.6328125" bestFit="1" customWidth="1"/>
    <col min="4644" max="4644" width="43.6328125" bestFit="1" customWidth="1"/>
    <col min="4645" max="4645" width="39.453125" bestFit="1" customWidth="1"/>
    <col min="4646" max="4646" width="42.453125" bestFit="1" customWidth="1"/>
    <col min="4647" max="4647" width="37.54296875" bestFit="1" customWidth="1"/>
    <col min="4648" max="4648" width="40.54296875" bestFit="1" customWidth="1"/>
    <col min="4649" max="4649" width="48.453125" bestFit="1" customWidth="1"/>
    <col min="4650" max="4650" width="51.453125" bestFit="1" customWidth="1"/>
    <col min="4651" max="4651" width="28.54296875" bestFit="1" customWidth="1"/>
    <col min="4652" max="4652" width="31.54296875" bestFit="1" customWidth="1"/>
    <col min="4653" max="4653" width="54.90625" bestFit="1" customWidth="1"/>
    <col min="4654" max="4654" width="58" bestFit="1" customWidth="1"/>
    <col min="4655" max="4655" width="30.54296875" bestFit="1" customWidth="1"/>
    <col min="4656" max="4656" width="33.6328125" bestFit="1" customWidth="1"/>
    <col min="4657" max="4657" width="16.81640625" bestFit="1" customWidth="1"/>
    <col min="4658" max="4658" width="19.81640625" bestFit="1" customWidth="1"/>
    <col min="4659" max="4659" width="25.90625" bestFit="1" customWidth="1"/>
    <col min="4660" max="4660" width="28.90625" bestFit="1" customWidth="1"/>
    <col min="4661" max="4661" width="39.08984375" bestFit="1" customWidth="1"/>
    <col min="4662" max="4662" width="42.1796875" bestFit="1" customWidth="1"/>
    <col min="4663" max="4663" width="53.54296875" bestFit="1" customWidth="1"/>
    <col min="4664" max="4664" width="56.54296875" bestFit="1" customWidth="1"/>
    <col min="4665" max="4665" width="32.08984375" bestFit="1" customWidth="1"/>
    <col min="4666" max="4666" width="35.08984375" bestFit="1" customWidth="1"/>
    <col min="4667" max="4667" width="51" bestFit="1" customWidth="1"/>
    <col min="4668" max="4668" width="54.08984375" bestFit="1" customWidth="1"/>
    <col min="4669" max="4669" width="21.7265625" bestFit="1" customWidth="1"/>
    <col min="4670" max="4670" width="24.7265625" bestFit="1" customWidth="1"/>
    <col min="4671" max="4671" width="26.08984375" bestFit="1" customWidth="1"/>
    <col min="4672" max="4672" width="29.08984375" bestFit="1" customWidth="1"/>
    <col min="4673" max="4673" width="36.26953125" bestFit="1" customWidth="1"/>
    <col min="4674" max="4674" width="39.26953125" bestFit="1" customWidth="1"/>
    <col min="4675" max="4675" width="28" bestFit="1" customWidth="1"/>
    <col min="4676" max="4676" width="31" bestFit="1" customWidth="1"/>
    <col min="4677" max="4677" width="15.453125" bestFit="1" customWidth="1"/>
    <col min="4678" max="4678" width="18.453125" bestFit="1" customWidth="1"/>
    <col min="4679" max="4679" width="54.1796875" bestFit="1" customWidth="1"/>
    <col min="4680" max="4680" width="57.1796875" bestFit="1" customWidth="1"/>
    <col min="4681" max="4681" width="45.08984375" bestFit="1" customWidth="1"/>
    <col min="4682" max="4682" width="48.08984375" bestFit="1" customWidth="1"/>
    <col min="4683" max="4683" width="49.36328125" bestFit="1" customWidth="1"/>
    <col min="4684" max="4684" width="52.36328125" bestFit="1" customWidth="1"/>
    <col min="4685" max="4685" width="19" bestFit="1" customWidth="1"/>
    <col min="4686" max="4686" width="21.81640625" bestFit="1" customWidth="1"/>
    <col min="4687" max="4687" width="19.26953125" bestFit="1" customWidth="1"/>
    <col min="4688" max="4688" width="22.26953125" bestFit="1" customWidth="1"/>
    <col min="4689" max="4689" width="34.7265625" bestFit="1" customWidth="1"/>
    <col min="4690" max="4690" width="37.81640625" bestFit="1" customWidth="1"/>
    <col min="4691" max="4691" width="50.08984375" bestFit="1" customWidth="1"/>
    <col min="4692" max="4692" width="53.08984375" bestFit="1" customWidth="1"/>
    <col min="4693" max="4693" width="56.54296875" bestFit="1" customWidth="1"/>
    <col min="4694" max="4694" width="59.54296875" bestFit="1" customWidth="1"/>
    <col min="4695" max="4695" width="44.08984375" bestFit="1" customWidth="1"/>
    <col min="4696" max="4696" width="47.08984375" bestFit="1" customWidth="1"/>
    <col min="4697" max="4697" width="50.6328125" bestFit="1" customWidth="1"/>
    <col min="4698" max="4698" width="53.6328125" bestFit="1" customWidth="1"/>
    <col min="4699" max="4699" width="21.26953125" bestFit="1" customWidth="1"/>
    <col min="4700" max="4700" width="24.26953125" bestFit="1" customWidth="1"/>
    <col min="4701" max="4701" width="56.81640625" bestFit="1" customWidth="1"/>
    <col min="4702" max="4702" width="59.81640625" bestFit="1" customWidth="1"/>
    <col min="4703" max="4703" width="28" bestFit="1" customWidth="1"/>
    <col min="4704" max="4704" width="31" bestFit="1" customWidth="1"/>
    <col min="4705" max="4705" width="37.54296875" bestFit="1" customWidth="1"/>
    <col min="4706" max="4706" width="40.54296875" bestFit="1" customWidth="1"/>
    <col min="4707" max="4707" width="50.90625" bestFit="1" customWidth="1"/>
    <col min="4708" max="4708" width="54" bestFit="1" customWidth="1"/>
    <col min="4709" max="4709" width="41.6328125" bestFit="1" customWidth="1"/>
    <col min="4710" max="4710" width="44.6328125" bestFit="1" customWidth="1"/>
    <col min="4711" max="4711" width="52.81640625" bestFit="1" customWidth="1"/>
    <col min="4712" max="4712" width="55.81640625" bestFit="1" customWidth="1"/>
    <col min="4713" max="4713" width="34.90625" bestFit="1" customWidth="1"/>
    <col min="4714" max="4714" width="38" bestFit="1" customWidth="1"/>
    <col min="4715" max="4715" width="34.7265625" bestFit="1" customWidth="1"/>
    <col min="4716" max="4716" width="37.81640625" bestFit="1" customWidth="1"/>
    <col min="4717" max="4717" width="14.26953125" bestFit="1" customWidth="1"/>
    <col min="4718" max="4718" width="17.36328125" bestFit="1" customWidth="1"/>
    <col min="4719" max="4719" width="25.7265625" bestFit="1" customWidth="1"/>
    <col min="4720" max="4720" width="28.7265625" bestFit="1" customWidth="1"/>
    <col min="4721" max="4721" width="8.26953125" bestFit="1" customWidth="1"/>
    <col min="4722" max="4722" width="11.1796875" bestFit="1" customWidth="1"/>
    <col min="4723" max="4723" width="35.6328125" bestFit="1" customWidth="1"/>
    <col min="4724" max="4724" width="38.6328125" bestFit="1" customWidth="1"/>
    <col min="4725" max="4725" width="23.1796875" bestFit="1" customWidth="1"/>
    <col min="4726" max="4726" width="26.1796875" bestFit="1" customWidth="1"/>
    <col min="4727" max="4727" width="50.08984375" bestFit="1" customWidth="1"/>
    <col min="4728" max="4728" width="53.08984375" bestFit="1" customWidth="1"/>
    <col min="4729" max="4729" width="17.7265625" bestFit="1" customWidth="1"/>
    <col min="4730" max="4730" width="20.7265625" bestFit="1" customWidth="1"/>
    <col min="4731" max="4731" width="21.08984375" bestFit="1" customWidth="1"/>
    <col min="4732" max="4732" width="24.08984375" bestFit="1" customWidth="1"/>
    <col min="4733" max="4733" width="71.26953125" bestFit="1" customWidth="1"/>
    <col min="4734" max="4734" width="74.36328125" bestFit="1" customWidth="1"/>
    <col min="4735" max="4735" width="56.90625" bestFit="1" customWidth="1"/>
    <col min="4736" max="4736" width="59.90625" bestFit="1" customWidth="1"/>
    <col min="4737" max="4737" width="23" bestFit="1" customWidth="1"/>
    <col min="4738" max="4738" width="26" bestFit="1" customWidth="1"/>
    <col min="4739" max="4739" width="23.08984375" bestFit="1" customWidth="1"/>
    <col min="4740" max="4740" width="26.08984375" bestFit="1" customWidth="1"/>
    <col min="4741" max="4741" width="6.08984375" bestFit="1" customWidth="1"/>
    <col min="4742" max="4742" width="9" bestFit="1" customWidth="1"/>
    <col min="4743" max="4743" width="32.36328125" bestFit="1" customWidth="1"/>
    <col min="4744" max="4744" width="35.36328125" bestFit="1" customWidth="1"/>
    <col min="4745" max="4745" width="31.1796875" bestFit="1" customWidth="1"/>
    <col min="4746" max="4746" width="34.1796875" bestFit="1" customWidth="1"/>
    <col min="4747" max="4747" width="22.6328125" bestFit="1" customWidth="1"/>
    <col min="4748" max="4748" width="25.7265625" bestFit="1" customWidth="1"/>
    <col min="4749" max="4749" width="57" bestFit="1" customWidth="1"/>
    <col min="4750" max="4750" width="60" bestFit="1" customWidth="1"/>
    <col min="4751" max="4751" width="26" bestFit="1" customWidth="1"/>
    <col min="4752" max="4752" width="29" bestFit="1" customWidth="1"/>
    <col min="4753" max="4753" width="49.54296875" bestFit="1" customWidth="1"/>
    <col min="4754" max="4754" width="52.54296875" bestFit="1" customWidth="1"/>
    <col min="4755" max="4755" width="43.1796875" bestFit="1" customWidth="1"/>
    <col min="4756" max="4756" width="46.26953125" bestFit="1" customWidth="1"/>
    <col min="4757" max="4757" width="46.6328125" bestFit="1" customWidth="1"/>
    <col min="4758" max="4758" width="49.7265625" bestFit="1" customWidth="1"/>
    <col min="4759" max="4759" width="61.54296875" bestFit="1" customWidth="1"/>
    <col min="4760" max="4760" width="64.54296875" bestFit="1" customWidth="1"/>
    <col min="4761" max="4761" width="50.08984375" bestFit="1" customWidth="1"/>
    <col min="4762" max="4762" width="53.08984375" bestFit="1" customWidth="1"/>
    <col min="4763" max="4763" width="31.36328125" bestFit="1" customWidth="1"/>
    <col min="4764" max="4764" width="34.36328125" bestFit="1" customWidth="1"/>
    <col min="4765" max="4765" width="37" bestFit="1" customWidth="1"/>
    <col min="4766" max="4766" width="40" bestFit="1" customWidth="1"/>
    <col min="4767" max="4767" width="49.36328125" bestFit="1" customWidth="1"/>
    <col min="4768" max="4768" width="52.36328125" bestFit="1" customWidth="1"/>
    <col min="4769" max="4769" width="45.81640625" bestFit="1" customWidth="1"/>
    <col min="4770" max="4770" width="48.81640625" bestFit="1" customWidth="1"/>
    <col min="4771" max="4771" width="20.08984375" bestFit="1" customWidth="1"/>
    <col min="4772" max="4772" width="23.08984375" bestFit="1" customWidth="1"/>
    <col min="4773" max="4773" width="46.1796875" bestFit="1" customWidth="1"/>
    <col min="4774" max="4774" width="49.1796875" bestFit="1" customWidth="1"/>
    <col min="4775" max="4775" width="41.90625" bestFit="1" customWidth="1"/>
    <col min="4776" max="4776" width="44.90625" bestFit="1" customWidth="1"/>
    <col min="4777" max="4777" width="57.453125" bestFit="1" customWidth="1"/>
    <col min="4778" max="4778" width="60.453125" bestFit="1" customWidth="1"/>
    <col min="4779" max="4779" width="31.26953125" bestFit="1" customWidth="1"/>
    <col min="4780" max="4780" width="34.26953125" bestFit="1" customWidth="1"/>
    <col min="4781" max="4781" width="41.1796875" bestFit="1" customWidth="1"/>
    <col min="4782" max="4782" width="44.1796875" bestFit="1" customWidth="1"/>
    <col min="4783" max="4783" width="32.26953125" bestFit="1" customWidth="1"/>
    <col min="4784" max="4784" width="35.26953125" bestFit="1" customWidth="1"/>
    <col min="4785" max="4785" width="51.1796875" bestFit="1" customWidth="1"/>
    <col min="4786" max="4786" width="54.26953125" bestFit="1" customWidth="1"/>
    <col min="4787" max="4787" width="58.54296875" bestFit="1" customWidth="1"/>
    <col min="4788" max="4788" width="61.54296875" bestFit="1" customWidth="1"/>
    <col min="4789" max="4789" width="23.36328125" bestFit="1" customWidth="1"/>
    <col min="4790" max="4790" width="26.36328125" bestFit="1" customWidth="1"/>
    <col min="4791" max="4791" width="51.1796875" bestFit="1" customWidth="1"/>
    <col min="4792" max="4792" width="54.26953125" bestFit="1" customWidth="1"/>
    <col min="4793" max="4793" width="15.7265625" bestFit="1" customWidth="1"/>
    <col min="4794" max="4794" width="18.7265625" bestFit="1" customWidth="1"/>
    <col min="4795" max="4795" width="52.7265625" bestFit="1" customWidth="1"/>
    <col min="4796" max="4796" width="55.7265625" bestFit="1" customWidth="1"/>
    <col min="4797" max="4797" width="48.7265625" bestFit="1" customWidth="1"/>
    <col min="4798" max="4798" width="51.7265625" bestFit="1" customWidth="1"/>
    <col min="4799" max="4799" width="42.1796875" bestFit="1" customWidth="1"/>
    <col min="4800" max="4800" width="45.1796875" bestFit="1" customWidth="1"/>
    <col min="4801" max="4801" width="36.36328125" bestFit="1" customWidth="1"/>
    <col min="4802" max="4802" width="39.36328125" bestFit="1" customWidth="1"/>
    <col min="4803" max="4803" width="39.7265625" bestFit="1" customWidth="1"/>
    <col min="4804" max="4804" width="42.7265625" bestFit="1" customWidth="1"/>
    <col min="4805" max="4805" width="44.54296875" bestFit="1" customWidth="1"/>
    <col min="4806" max="4806" width="47.54296875" bestFit="1" customWidth="1"/>
    <col min="4807" max="4807" width="32.26953125" bestFit="1" customWidth="1"/>
    <col min="4808" max="4808" width="35.26953125" bestFit="1" customWidth="1"/>
    <col min="4809" max="4809" width="28" bestFit="1" customWidth="1"/>
    <col min="4810" max="4810" width="31" bestFit="1" customWidth="1"/>
    <col min="4811" max="4811" width="56.6328125" bestFit="1" customWidth="1"/>
    <col min="4812" max="4812" width="59.6328125" bestFit="1" customWidth="1"/>
    <col min="4813" max="4813" width="35.54296875" bestFit="1" customWidth="1"/>
    <col min="4814" max="4814" width="38.54296875" bestFit="1" customWidth="1"/>
    <col min="4815" max="4815" width="19.453125" bestFit="1" customWidth="1"/>
    <col min="4816" max="4816" width="22.453125" bestFit="1" customWidth="1"/>
    <col min="4817" max="4817" width="55.7265625" bestFit="1" customWidth="1"/>
    <col min="4818" max="4818" width="58.7265625" bestFit="1" customWidth="1"/>
    <col min="4819" max="4819" width="17.54296875" bestFit="1" customWidth="1"/>
    <col min="4820" max="4820" width="20.54296875" bestFit="1" customWidth="1"/>
    <col min="4821" max="4821" width="51.36328125" bestFit="1" customWidth="1"/>
    <col min="4822" max="4822" width="54.453125" bestFit="1" customWidth="1"/>
    <col min="4823" max="4823" width="17.6328125" bestFit="1" customWidth="1"/>
    <col min="4824" max="4824" width="20.6328125" bestFit="1" customWidth="1"/>
    <col min="4825" max="4825" width="39" bestFit="1" customWidth="1"/>
    <col min="4826" max="4826" width="42.08984375" bestFit="1" customWidth="1"/>
    <col min="4827" max="4827" width="36.36328125" bestFit="1" customWidth="1"/>
    <col min="4828" max="4828" width="39.36328125" bestFit="1" customWidth="1"/>
    <col min="4829" max="4829" width="27.453125" bestFit="1" customWidth="1"/>
    <col min="4830" max="4830" width="30.453125" bestFit="1" customWidth="1"/>
    <col min="4831" max="4831" width="16.36328125" bestFit="1" customWidth="1"/>
    <col min="4832" max="4832" width="19.36328125" bestFit="1" customWidth="1"/>
    <col min="4833" max="4833" width="49.7265625" bestFit="1" customWidth="1"/>
    <col min="4834" max="4834" width="52.7265625" bestFit="1" customWidth="1"/>
    <col min="4835" max="4835" width="33.36328125" bestFit="1" customWidth="1"/>
    <col min="4836" max="4836" width="36.36328125" bestFit="1" customWidth="1"/>
    <col min="4837" max="4837" width="29.26953125" bestFit="1" customWidth="1"/>
    <col min="4838" max="4838" width="32.26953125" bestFit="1" customWidth="1"/>
    <col min="4839" max="4839" width="12.1796875" bestFit="1" customWidth="1"/>
    <col min="4840" max="4840" width="15.1796875" bestFit="1" customWidth="1"/>
    <col min="4841" max="4841" width="55.1796875" bestFit="1" customWidth="1"/>
    <col min="4842" max="4842" width="58.26953125" bestFit="1" customWidth="1"/>
    <col min="4843" max="4843" width="48.08984375" bestFit="1" customWidth="1"/>
    <col min="4844" max="4844" width="51.08984375" bestFit="1" customWidth="1"/>
    <col min="4845" max="4845" width="52.08984375" bestFit="1" customWidth="1"/>
    <col min="4846" max="4846" width="55.08984375" bestFit="1" customWidth="1"/>
    <col min="4847" max="4847" width="26.6328125" bestFit="1" customWidth="1"/>
    <col min="4848" max="4848" width="29.7265625" bestFit="1" customWidth="1"/>
    <col min="4849" max="4849" width="53" bestFit="1" customWidth="1"/>
    <col min="4850" max="4850" width="56" bestFit="1" customWidth="1"/>
    <col min="4851" max="4851" width="15.26953125" bestFit="1" customWidth="1"/>
    <col min="4852" max="4852" width="18.26953125" bestFit="1" customWidth="1"/>
    <col min="4853" max="4853" width="31.08984375" bestFit="1" customWidth="1"/>
    <col min="4854" max="4854" width="34.08984375" bestFit="1" customWidth="1"/>
    <col min="4855" max="4855" width="51.7265625" bestFit="1" customWidth="1"/>
    <col min="4856" max="4856" width="54.7265625" bestFit="1" customWidth="1"/>
    <col min="4857" max="4857" width="25.81640625" bestFit="1" customWidth="1"/>
    <col min="4858" max="4858" width="28.81640625" bestFit="1" customWidth="1"/>
    <col min="4859" max="4859" width="36.36328125" bestFit="1" customWidth="1"/>
    <col min="4860" max="4860" width="39.36328125" bestFit="1" customWidth="1"/>
    <col min="4861" max="4861" width="54" bestFit="1" customWidth="1"/>
    <col min="4862" max="4862" width="57" bestFit="1" customWidth="1"/>
    <col min="4863" max="4863" width="55.6328125" bestFit="1" customWidth="1"/>
    <col min="4864" max="4864" width="58.6328125" bestFit="1" customWidth="1"/>
    <col min="4865" max="4865" width="35.1796875" bestFit="1" customWidth="1"/>
    <col min="4866" max="4866" width="38.1796875" bestFit="1" customWidth="1"/>
    <col min="4867" max="4867" width="25.90625" bestFit="1" customWidth="1"/>
    <col min="4868" max="4868" width="28.90625" bestFit="1" customWidth="1"/>
    <col min="4869" max="4869" width="24.81640625" bestFit="1" customWidth="1"/>
    <col min="4870" max="4870" width="27.81640625" bestFit="1" customWidth="1"/>
    <col min="4871" max="4871" width="24.36328125" bestFit="1" customWidth="1"/>
    <col min="4872" max="4872" width="27.36328125" bestFit="1" customWidth="1"/>
    <col min="4873" max="4873" width="51.90625" bestFit="1" customWidth="1"/>
    <col min="4874" max="4874" width="54.90625" bestFit="1" customWidth="1"/>
    <col min="4875" max="4875" width="54.1796875" bestFit="1" customWidth="1"/>
    <col min="4876" max="4876" width="57.1796875" bestFit="1" customWidth="1"/>
    <col min="4877" max="4877" width="42.90625" bestFit="1" customWidth="1"/>
    <col min="4878" max="4878" width="46" bestFit="1" customWidth="1"/>
    <col min="4879" max="4879" width="50" bestFit="1" customWidth="1"/>
    <col min="4880" max="4880" width="53" bestFit="1" customWidth="1"/>
    <col min="4881" max="4881" width="33.08984375" bestFit="1" customWidth="1"/>
    <col min="4882" max="4882" width="36.08984375" bestFit="1" customWidth="1"/>
    <col min="4883" max="4883" width="37.90625" bestFit="1" customWidth="1"/>
    <col min="4884" max="4884" width="40.90625" bestFit="1" customWidth="1"/>
    <col min="4885" max="4885" width="53.26953125" bestFit="1" customWidth="1"/>
    <col min="4886" max="4886" width="56.26953125" bestFit="1" customWidth="1"/>
    <col min="4887" max="4887" width="34.7265625" bestFit="1" customWidth="1"/>
    <col min="4888" max="4888" width="37.81640625" bestFit="1" customWidth="1"/>
    <col min="4889" max="4889" width="23.7265625" bestFit="1" customWidth="1"/>
    <col min="4890" max="4890" width="26.7265625" bestFit="1" customWidth="1"/>
    <col min="4891" max="4891" width="45.81640625" bestFit="1" customWidth="1"/>
    <col min="4892" max="4892" width="48.81640625" bestFit="1" customWidth="1"/>
    <col min="4893" max="4893" width="9.1796875" bestFit="1" customWidth="1"/>
    <col min="4894" max="4894" width="10.90625" bestFit="1" customWidth="1"/>
    <col min="4895" max="4895" width="24.36328125" bestFit="1" customWidth="1"/>
    <col min="4896" max="4896" width="27.36328125" bestFit="1" customWidth="1"/>
    <col min="4897" max="4897" width="15.6328125" bestFit="1" customWidth="1"/>
    <col min="4898" max="4898" width="18.6328125" bestFit="1" customWidth="1"/>
    <col min="4899" max="4899" width="29.26953125" bestFit="1" customWidth="1"/>
    <col min="4900" max="4900" width="32.26953125" bestFit="1" customWidth="1"/>
    <col min="4901" max="4901" width="6.26953125" bestFit="1" customWidth="1"/>
    <col min="4902" max="4902" width="9.1796875" bestFit="1" customWidth="1"/>
    <col min="4903" max="4903" width="14.453125" bestFit="1" customWidth="1"/>
    <col min="4904" max="4904" width="17.54296875" bestFit="1" customWidth="1"/>
    <col min="4905" max="4905" width="28.453125" bestFit="1" customWidth="1"/>
    <col min="4906" max="4906" width="31.453125" bestFit="1" customWidth="1"/>
    <col min="4907" max="4907" width="46.90625" bestFit="1" customWidth="1"/>
    <col min="4908" max="4908" width="50" bestFit="1" customWidth="1"/>
    <col min="4909" max="4909" width="23.453125" bestFit="1" customWidth="1"/>
    <col min="4910" max="4910" width="26.453125" bestFit="1" customWidth="1"/>
    <col min="4911" max="4911" width="15.54296875" bestFit="1" customWidth="1"/>
    <col min="4912" max="4912" width="18.54296875" bestFit="1" customWidth="1"/>
    <col min="4913" max="4913" width="19.90625" bestFit="1" customWidth="1"/>
    <col min="4914" max="4914" width="22.90625" bestFit="1" customWidth="1"/>
    <col min="4915" max="4915" width="28.90625" bestFit="1" customWidth="1"/>
    <col min="4916" max="4916" width="31.90625" bestFit="1" customWidth="1"/>
    <col min="4917" max="4917" width="37.90625" bestFit="1" customWidth="1"/>
    <col min="4918" max="4918" width="40.90625" bestFit="1" customWidth="1"/>
    <col min="4919" max="4919" width="42" bestFit="1" customWidth="1"/>
    <col min="4920" max="4920" width="45" bestFit="1" customWidth="1"/>
    <col min="4921" max="4921" width="43.90625" bestFit="1" customWidth="1"/>
    <col min="4922" max="4922" width="46.90625" bestFit="1" customWidth="1"/>
    <col min="4923" max="4923" width="57.7265625" bestFit="1" customWidth="1"/>
    <col min="4924" max="4924" width="60.7265625" bestFit="1" customWidth="1"/>
    <col min="4925" max="4925" width="18.54296875" bestFit="1" customWidth="1"/>
    <col min="4926" max="4926" width="21.6328125" bestFit="1" customWidth="1"/>
    <col min="4927" max="4927" width="34" bestFit="1" customWidth="1"/>
    <col min="4928" max="4928" width="37" bestFit="1" customWidth="1"/>
    <col min="4929" max="4929" width="17.90625" bestFit="1" customWidth="1"/>
    <col min="4930" max="4930" width="20.90625" bestFit="1" customWidth="1"/>
    <col min="4931" max="4931" width="49.1796875" bestFit="1" customWidth="1"/>
    <col min="4932" max="4932" width="52.1796875" bestFit="1" customWidth="1"/>
    <col min="4933" max="4933" width="29.81640625" bestFit="1" customWidth="1"/>
    <col min="4934" max="4934" width="32.81640625" bestFit="1" customWidth="1"/>
    <col min="4935" max="4935" width="56.36328125" bestFit="1" customWidth="1"/>
    <col min="4936" max="4936" width="59.36328125" bestFit="1" customWidth="1"/>
    <col min="4937" max="4937" width="30" bestFit="1" customWidth="1"/>
    <col min="4938" max="4938" width="33" bestFit="1" customWidth="1"/>
    <col min="4939" max="4939" width="34.26953125" bestFit="1" customWidth="1"/>
    <col min="4940" max="4940" width="37.26953125" bestFit="1" customWidth="1"/>
    <col min="4941" max="4941" width="12.08984375" bestFit="1" customWidth="1"/>
    <col min="4942" max="4942" width="15.08984375" bestFit="1" customWidth="1"/>
    <col min="4943" max="4943" width="77.08984375" bestFit="1" customWidth="1"/>
    <col min="4944" max="4944" width="80.08984375" bestFit="1" customWidth="1"/>
    <col min="4945" max="4945" width="41.54296875" bestFit="1" customWidth="1"/>
    <col min="4946" max="4946" width="44.54296875" bestFit="1" customWidth="1"/>
    <col min="4947" max="4947" width="44.453125" bestFit="1" customWidth="1"/>
    <col min="4948" max="4948" width="47.453125" bestFit="1" customWidth="1"/>
    <col min="4949" max="4949" width="52.26953125" bestFit="1" customWidth="1"/>
    <col min="4950" max="4950" width="55.26953125" bestFit="1" customWidth="1"/>
    <col min="4951" max="4951" width="24" bestFit="1" customWidth="1"/>
    <col min="4952" max="4952" width="27" bestFit="1" customWidth="1"/>
    <col min="4953" max="4953" width="36.36328125" bestFit="1" customWidth="1"/>
    <col min="4954" max="4954" width="39.36328125" bestFit="1" customWidth="1"/>
    <col min="4955" max="4955" width="39.7265625" bestFit="1" customWidth="1"/>
    <col min="4956" max="4956" width="42.7265625" bestFit="1" customWidth="1"/>
    <col min="4957" max="4957" width="51.90625" bestFit="1" customWidth="1"/>
    <col min="4958" max="4958" width="54.90625" bestFit="1" customWidth="1"/>
    <col min="4959" max="4959" width="20" bestFit="1" customWidth="1"/>
    <col min="4960" max="4960" width="23" bestFit="1" customWidth="1"/>
    <col min="4961" max="4961" width="12.90625" bestFit="1" customWidth="1"/>
    <col min="4962" max="4962" width="15.90625" bestFit="1" customWidth="1"/>
    <col min="4963" max="4963" width="25.453125" bestFit="1" customWidth="1"/>
    <col min="4964" max="4964" width="28.453125" bestFit="1" customWidth="1"/>
    <col min="4965" max="4965" width="37.90625" bestFit="1" customWidth="1"/>
    <col min="4966" max="4966" width="40.90625" bestFit="1" customWidth="1"/>
    <col min="4967" max="4967" width="25.26953125" bestFit="1" customWidth="1"/>
    <col min="4968" max="4968" width="28.26953125" bestFit="1" customWidth="1"/>
    <col min="4969" max="4969" width="26.26953125" bestFit="1" customWidth="1"/>
    <col min="4970" max="4970" width="29.36328125" bestFit="1" customWidth="1"/>
    <col min="4971" max="4971" width="36.453125" bestFit="1" customWidth="1"/>
    <col min="4972" max="4972" width="39.453125" bestFit="1" customWidth="1"/>
    <col min="4973" max="4973" width="54.7265625" bestFit="1" customWidth="1"/>
    <col min="4974" max="4974" width="57.7265625" bestFit="1" customWidth="1"/>
    <col min="4975" max="4975" width="37.1796875" bestFit="1" customWidth="1"/>
    <col min="4976" max="4976" width="40.1796875" bestFit="1" customWidth="1"/>
    <col min="4977" max="4977" width="48.453125" bestFit="1" customWidth="1"/>
    <col min="4978" max="4978" width="51.453125" bestFit="1" customWidth="1"/>
    <col min="4979" max="4979" width="42.08984375" bestFit="1" customWidth="1"/>
    <col min="4980" max="4980" width="45.08984375" bestFit="1" customWidth="1"/>
    <col min="4981" max="4981" width="43.36328125" bestFit="1" customWidth="1"/>
    <col min="4982" max="4982" width="46.36328125" bestFit="1" customWidth="1"/>
    <col min="4983" max="4983" width="44.7265625" bestFit="1" customWidth="1"/>
    <col min="4984" max="4984" width="47.7265625" bestFit="1" customWidth="1"/>
    <col min="4985" max="4985" width="23.81640625" bestFit="1" customWidth="1"/>
    <col min="4986" max="4986" width="26.81640625" bestFit="1" customWidth="1"/>
    <col min="4987" max="4987" width="50.7265625" bestFit="1" customWidth="1"/>
    <col min="4988" max="4988" width="53.81640625" bestFit="1" customWidth="1"/>
    <col min="4989" max="4989" width="49" bestFit="1" customWidth="1"/>
    <col min="4990" max="4990" width="52" bestFit="1" customWidth="1"/>
    <col min="4991" max="4991" width="51.1796875" bestFit="1" customWidth="1"/>
    <col min="4992" max="4992" width="54.26953125" bestFit="1" customWidth="1"/>
    <col min="4993" max="4993" width="46.453125" bestFit="1" customWidth="1"/>
    <col min="4994" max="4994" width="49.453125" bestFit="1" customWidth="1"/>
    <col min="4995" max="4995" width="30.453125" bestFit="1" customWidth="1"/>
    <col min="4996" max="4996" width="33.54296875" bestFit="1" customWidth="1"/>
    <col min="4997" max="4997" width="48.26953125" bestFit="1" customWidth="1"/>
    <col min="4998" max="4998" width="51.26953125" bestFit="1" customWidth="1"/>
    <col min="4999" max="4999" width="44.08984375" bestFit="1" customWidth="1"/>
    <col min="5000" max="5000" width="47.08984375" bestFit="1" customWidth="1"/>
    <col min="5001" max="5001" width="13.453125" bestFit="1" customWidth="1"/>
    <col min="5002" max="5002" width="16.453125" bestFit="1" customWidth="1"/>
    <col min="5003" max="5003" width="54.6328125" bestFit="1" customWidth="1"/>
    <col min="5004" max="5004" width="57.6328125" bestFit="1" customWidth="1"/>
    <col min="5005" max="5005" width="49.81640625" bestFit="1" customWidth="1"/>
    <col min="5006" max="5006" width="52.81640625" bestFit="1" customWidth="1"/>
    <col min="5007" max="5007" width="55.7265625" bestFit="1" customWidth="1"/>
    <col min="5008" max="5008" width="58.7265625" bestFit="1" customWidth="1"/>
    <col min="5009" max="5009" width="31.26953125" bestFit="1" customWidth="1"/>
    <col min="5010" max="5010" width="34.26953125" bestFit="1" customWidth="1"/>
    <col min="5011" max="5011" width="44.08984375" bestFit="1" customWidth="1"/>
    <col min="5012" max="5012" width="47.08984375" bestFit="1" customWidth="1"/>
    <col min="5013" max="5013" width="14.08984375" bestFit="1" customWidth="1"/>
    <col min="5014" max="5014" width="17.1796875" bestFit="1" customWidth="1"/>
    <col min="5015" max="5015" width="47.1796875" bestFit="1" customWidth="1"/>
    <col min="5016" max="5016" width="50.26953125" bestFit="1" customWidth="1"/>
    <col min="5017" max="5017" width="13.1796875" bestFit="1" customWidth="1"/>
    <col min="5018" max="5018" width="16.1796875" bestFit="1" customWidth="1"/>
    <col min="5019" max="5019" width="22" bestFit="1" customWidth="1"/>
    <col min="5020" max="5020" width="25" bestFit="1" customWidth="1"/>
    <col min="5021" max="5021" width="15.08984375" bestFit="1" customWidth="1"/>
    <col min="5022" max="5022" width="18.08984375" bestFit="1" customWidth="1"/>
    <col min="5023" max="5023" width="12.90625" bestFit="1" customWidth="1"/>
    <col min="5024" max="5024" width="15.90625" bestFit="1" customWidth="1"/>
    <col min="5025" max="5025" width="29" bestFit="1" customWidth="1"/>
    <col min="5026" max="5026" width="32" bestFit="1" customWidth="1"/>
    <col min="5027" max="5027" width="47.90625" bestFit="1" customWidth="1"/>
    <col min="5028" max="5028" width="50.90625" bestFit="1" customWidth="1"/>
    <col min="5029" max="5029" width="23.26953125" bestFit="1" customWidth="1"/>
    <col min="5030" max="5030" width="26.26953125" bestFit="1" customWidth="1"/>
    <col min="5031" max="5031" width="50.08984375" bestFit="1" customWidth="1"/>
    <col min="5032" max="5032" width="53.08984375" bestFit="1" customWidth="1"/>
    <col min="5033" max="5033" width="46.54296875" bestFit="1" customWidth="1"/>
    <col min="5034" max="5034" width="49.54296875" bestFit="1" customWidth="1"/>
    <col min="5035" max="5035" width="6.1796875" bestFit="1" customWidth="1"/>
    <col min="5036" max="5036" width="9.08984375" bestFit="1" customWidth="1"/>
    <col min="5037" max="5037" width="43" bestFit="1" customWidth="1"/>
    <col min="5038" max="5038" width="46.08984375" bestFit="1" customWidth="1"/>
    <col min="5039" max="5039" width="21.36328125" bestFit="1" customWidth="1"/>
    <col min="5040" max="5040" width="24.36328125" bestFit="1" customWidth="1"/>
    <col min="5041" max="5041" width="57.7265625" bestFit="1" customWidth="1"/>
    <col min="5042" max="5042" width="60.7265625" bestFit="1" customWidth="1"/>
    <col min="5043" max="5043" width="25.6328125" bestFit="1" customWidth="1"/>
    <col min="5044" max="5044" width="28.6328125" bestFit="1" customWidth="1"/>
    <col min="5045" max="5045" width="32.81640625" bestFit="1" customWidth="1"/>
    <col min="5046" max="5046" width="35.81640625" bestFit="1" customWidth="1"/>
    <col min="5047" max="5047" width="49.1796875" bestFit="1" customWidth="1"/>
    <col min="5048" max="5048" width="52.1796875" bestFit="1" customWidth="1"/>
    <col min="5049" max="5049" width="42.90625" bestFit="1" customWidth="1"/>
    <col min="5050" max="5050" width="46" bestFit="1" customWidth="1"/>
    <col min="5051" max="5051" width="13.6328125" bestFit="1" customWidth="1"/>
    <col min="5052" max="5052" width="16.6328125" bestFit="1" customWidth="1"/>
    <col min="5053" max="5053" width="49.54296875" bestFit="1" customWidth="1"/>
    <col min="5054" max="5054" width="52.54296875" bestFit="1" customWidth="1"/>
    <col min="5055" max="5055" width="45.26953125" bestFit="1" customWidth="1"/>
    <col min="5056" max="5056" width="48.26953125" bestFit="1" customWidth="1"/>
    <col min="5057" max="5057" width="24.26953125" bestFit="1" customWidth="1"/>
    <col min="5058" max="5058" width="27.26953125" bestFit="1" customWidth="1"/>
    <col min="5059" max="5059" width="20.36328125" bestFit="1" customWidth="1"/>
    <col min="5060" max="5060" width="23.36328125" bestFit="1" customWidth="1"/>
    <col min="5061" max="5061" width="17.54296875" bestFit="1" customWidth="1"/>
    <col min="5062" max="5062" width="20.54296875" bestFit="1" customWidth="1"/>
    <col min="5063" max="5063" width="51.08984375" bestFit="1" customWidth="1"/>
    <col min="5064" max="5064" width="54.1796875" bestFit="1" customWidth="1"/>
    <col min="5065" max="5065" width="13.6328125" bestFit="1" customWidth="1"/>
    <col min="5066" max="5066" width="16.6328125" bestFit="1" customWidth="1"/>
    <col min="5067" max="5067" width="48.90625" bestFit="1" customWidth="1"/>
    <col min="5068" max="5068" width="51.90625" bestFit="1" customWidth="1"/>
    <col min="5069" max="5069" width="49.7265625" bestFit="1" customWidth="1"/>
    <col min="5070" max="5070" width="52.7265625" bestFit="1" customWidth="1"/>
    <col min="5071" max="5071" width="42.08984375" bestFit="1" customWidth="1"/>
    <col min="5072" max="5072" width="45.08984375" bestFit="1" customWidth="1"/>
    <col min="5073" max="5073" width="45.90625" bestFit="1" customWidth="1"/>
    <col min="5074" max="5074" width="48.90625" bestFit="1" customWidth="1"/>
    <col min="5075" max="5075" width="25.6328125" bestFit="1" customWidth="1"/>
    <col min="5076" max="5076" width="28.6328125" bestFit="1" customWidth="1"/>
    <col min="5077" max="5077" width="6.7265625" bestFit="1" customWidth="1"/>
    <col min="5078" max="5078" width="9.6328125" bestFit="1" customWidth="1"/>
    <col min="5079" max="5079" width="13.08984375" bestFit="1" customWidth="1"/>
    <col min="5080" max="5080" width="16.08984375" bestFit="1" customWidth="1"/>
    <col min="5081" max="5081" width="42.6328125" bestFit="1" customWidth="1"/>
    <col min="5082" max="5082" width="45.7265625" bestFit="1" customWidth="1"/>
    <col min="5083" max="5083" width="46.1796875" bestFit="1" customWidth="1"/>
    <col min="5084" max="5084" width="49.1796875" bestFit="1" customWidth="1"/>
    <col min="5085" max="5085" width="26.6328125" bestFit="1" customWidth="1"/>
    <col min="5086" max="5086" width="29.7265625" bestFit="1" customWidth="1"/>
    <col min="5087" max="5087" width="14.81640625" bestFit="1" customWidth="1"/>
    <col min="5088" max="5088" width="17.81640625" bestFit="1" customWidth="1"/>
    <col min="5089" max="5089" width="51.81640625" bestFit="1" customWidth="1"/>
    <col min="5090" max="5090" width="54.81640625" bestFit="1" customWidth="1"/>
    <col min="5091" max="5091" width="54.1796875" bestFit="1" customWidth="1"/>
    <col min="5092" max="5092" width="57.1796875" bestFit="1" customWidth="1"/>
    <col min="5093" max="5093" width="37.1796875" bestFit="1" customWidth="1"/>
    <col min="5094" max="5094" width="40.1796875" bestFit="1" customWidth="1"/>
    <col min="5095" max="5095" width="33.90625" bestFit="1" customWidth="1"/>
    <col min="5096" max="5096" width="36.90625" bestFit="1" customWidth="1"/>
    <col min="5097" max="5097" width="37.90625" bestFit="1" customWidth="1"/>
    <col min="5098" max="5098" width="40.90625" bestFit="1" customWidth="1"/>
    <col min="5099" max="5099" width="32.26953125" bestFit="1" customWidth="1"/>
    <col min="5100" max="5100" width="35.26953125" bestFit="1" customWidth="1"/>
    <col min="5101" max="5101" width="23.1796875" bestFit="1" customWidth="1"/>
    <col min="5102" max="5102" width="26.1796875" bestFit="1" customWidth="1"/>
    <col min="5103" max="5103" width="24.7265625" bestFit="1" customWidth="1"/>
    <col min="5104" max="5104" width="27.7265625" bestFit="1" customWidth="1"/>
    <col min="5105" max="5105" width="41.90625" bestFit="1" customWidth="1"/>
    <col min="5106" max="5106" width="44.90625" bestFit="1" customWidth="1"/>
    <col min="5107" max="5107" width="53.36328125" bestFit="1" customWidth="1"/>
    <col min="5108" max="5108" width="56.36328125" bestFit="1" customWidth="1"/>
    <col min="5109" max="5109" width="22.90625" bestFit="1" customWidth="1"/>
    <col min="5110" max="5110" width="25.90625" bestFit="1" customWidth="1"/>
    <col min="5111" max="5111" width="21" bestFit="1" customWidth="1"/>
    <col min="5112" max="5112" width="24" bestFit="1" customWidth="1"/>
    <col min="5113" max="5113" width="51.36328125" bestFit="1" customWidth="1"/>
    <col min="5114" max="5114" width="54.453125" bestFit="1" customWidth="1"/>
    <col min="5115" max="5115" width="55.08984375" bestFit="1" customWidth="1"/>
    <col min="5116" max="5116" width="58.1796875" bestFit="1" customWidth="1"/>
    <col min="5117" max="5117" width="21.1796875" bestFit="1" customWidth="1"/>
    <col min="5118" max="5118" width="24.1796875" bestFit="1" customWidth="1"/>
    <col min="5119" max="5119" width="44" bestFit="1" customWidth="1"/>
    <col min="5120" max="5120" width="47" bestFit="1" customWidth="1"/>
    <col min="5121" max="5121" width="47.1796875" bestFit="1" customWidth="1"/>
    <col min="5122" max="5122" width="50.26953125" bestFit="1" customWidth="1"/>
    <col min="5123" max="5123" width="12.7265625" bestFit="1" customWidth="1"/>
    <col min="5124" max="5124" width="15.7265625" bestFit="1" customWidth="1"/>
    <col min="5125" max="5125" width="35.36328125" bestFit="1" customWidth="1"/>
    <col min="5126" max="5126" width="38.36328125" bestFit="1" customWidth="1"/>
    <col min="5127" max="5127" width="21.7265625" bestFit="1" customWidth="1"/>
    <col min="5128" max="5128" width="24.7265625" bestFit="1" customWidth="1"/>
    <col min="5129" max="5129" width="33" bestFit="1" customWidth="1"/>
    <col min="5130" max="5130" width="36" bestFit="1" customWidth="1"/>
    <col min="5131" max="5131" width="39.36328125" bestFit="1" customWidth="1"/>
    <col min="5132" max="5132" width="42.36328125" bestFit="1" customWidth="1"/>
    <col min="5133" max="5133" width="57.08984375" bestFit="1" customWidth="1"/>
    <col min="5134" max="5134" width="60.08984375" bestFit="1" customWidth="1"/>
    <col min="5135" max="5135" width="31.1796875" bestFit="1" customWidth="1"/>
    <col min="5136" max="5136" width="34.1796875" bestFit="1" customWidth="1"/>
    <col min="5137" max="5137" width="18.6328125" bestFit="1" customWidth="1"/>
    <col min="5138" max="5138" width="21.7265625" bestFit="1" customWidth="1"/>
    <col min="5139" max="5139" width="17.1796875" bestFit="1" customWidth="1"/>
    <col min="5140" max="5140" width="20.1796875" bestFit="1" customWidth="1"/>
    <col min="5141" max="5141" width="34.453125" bestFit="1" customWidth="1"/>
    <col min="5142" max="5142" width="37.54296875" bestFit="1" customWidth="1"/>
    <col min="5143" max="5143" width="22.54296875" bestFit="1" customWidth="1"/>
    <col min="5144" max="5144" width="25.6328125" bestFit="1" customWidth="1"/>
    <col min="5145" max="5145" width="55.81640625" bestFit="1" customWidth="1"/>
    <col min="5146" max="5146" width="58.81640625" bestFit="1" customWidth="1"/>
    <col min="5147" max="5147" width="50.81640625" bestFit="1" customWidth="1"/>
    <col min="5148" max="5148" width="53.90625" bestFit="1" customWidth="1"/>
    <col min="5149" max="5149" width="28.6328125" bestFit="1" customWidth="1"/>
    <col min="5150" max="5150" width="31.6328125" bestFit="1" customWidth="1"/>
    <col min="5151" max="5151" width="51.90625" bestFit="1" customWidth="1"/>
    <col min="5152" max="5152" width="54.90625" bestFit="1" customWidth="1"/>
    <col min="5153" max="5153" width="48.6328125" bestFit="1" customWidth="1"/>
    <col min="5154" max="5154" width="51.6328125" bestFit="1" customWidth="1"/>
    <col min="5155" max="5155" width="30.7265625" bestFit="1" customWidth="1"/>
    <col min="5156" max="5156" width="33.81640625" bestFit="1" customWidth="1"/>
    <col min="5157" max="5157" width="9.90625" bestFit="1" customWidth="1"/>
    <col min="5158" max="5158" width="12.90625" bestFit="1" customWidth="1"/>
    <col min="5159" max="5159" width="13.08984375" bestFit="1" customWidth="1"/>
    <col min="5160" max="5160" width="16.08984375" bestFit="1" customWidth="1"/>
    <col min="5161" max="5161" width="17.26953125" bestFit="1" customWidth="1"/>
    <col min="5162" max="5162" width="20.26953125" bestFit="1" customWidth="1"/>
    <col min="5163" max="5163" width="45" bestFit="1" customWidth="1"/>
    <col min="5164" max="5164" width="48" bestFit="1" customWidth="1"/>
    <col min="5165" max="5165" width="56.81640625" bestFit="1" customWidth="1"/>
    <col min="5166" max="5166" width="59.81640625" bestFit="1" customWidth="1"/>
    <col min="5167" max="5167" width="45.08984375" bestFit="1" customWidth="1"/>
    <col min="5168" max="5168" width="48.08984375" bestFit="1" customWidth="1"/>
    <col min="5169" max="5169" width="25.26953125" bestFit="1" customWidth="1"/>
    <col min="5170" max="5170" width="28.26953125" bestFit="1" customWidth="1"/>
    <col min="5171" max="5171" width="34.81640625" bestFit="1" customWidth="1"/>
    <col min="5172" max="5172" width="37.90625" bestFit="1" customWidth="1"/>
    <col min="5173" max="5173" width="47.7265625" bestFit="1" customWidth="1"/>
    <col min="5174" max="5174" width="50.7265625" bestFit="1" customWidth="1"/>
    <col min="5175" max="5175" width="50" bestFit="1" customWidth="1"/>
    <col min="5176" max="5176" width="53" bestFit="1" customWidth="1"/>
    <col min="5177" max="5177" width="43.90625" bestFit="1" customWidth="1"/>
    <col min="5178" max="5178" width="46.90625" bestFit="1" customWidth="1"/>
    <col min="5179" max="5179" width="36.81640625" bestFit="1" customWidth="1"/>
    <col min="5180" max="5180" width="39.81640625" bestFit="1" customWidth="1"/>
    <col min="5181" max="5181" width="37.1796875" bestFit="1" customWidth="1"/>
    <col min="5182" max="5182" width="40.1796875" bestFit="1" customWidth="1"/>
    <col min="5183" max="5183" width="51.36328125" bestFit="1" customWidth="1"/>
    <col min="5184" max="5184" width="54.453125" bestFit="1" customWidth="1"/>
    <col min="5185" max="5185" width="35.1796875" bestFit="1" customWidth="1"/>
    <col min="5186" max="5186" width="38.1796875" bestFit="1" customWidth="1"/>
    <col min="5187" max="5187" width="47.54296875" bestFit="1" customWidth="1"/>
    <col min="5188" max="5188" width="50.54296875" bestFit="1" customWidth="1"/>
    <col min="5189" max="5189" width="45.90625" bestFit="1" customWidth="1"/>
    <col min="5190" max="5190" width="48.90625" bestFit="1" customWidth="1"/>
    <col min="5191" max="5191" width="34.81640625" bestFit="1" customWidth="1"/>
    <col min="5192" max="5192" width="37.90625" bestFit="1" customWidth="1"/>
    <col min="5193" max="5193" width="41.90625" bestFit="1" customWidth="1"/>
    <col min="5194" max="5194" width="44.90625" bestFit="1" customWidth="1"/>
    <col min="5195" max="5195" width="55.90625" bestFit="1" customWidth="1"/>
    <col min="5196" max="5196" width="58.90625" bestFit="1" customWidth="1"/>
    <col min="5197" max="5197" width="46.90625" bestFit="1" customWidth="1"/>
    <col min="5198" max="5198" width="50" bestFit="1" customWidth="1"/>
    <col min="5199" max="5199" width="33.36328125" bestFit="1" customWidth="1"/>
    <col min="5200" max="5200" width="36.36328125" bestFit="1" customWidth="1"/>
    <col min="5201" max="5201" width="51" bestFit="1" customWidth="1"/>
    <col min="5202" max="5202" width="54.08984375" bestFit="1" customWidth="1"/>
    <col min="5203" max="5203" width="50.1796875" bestFit="1" customWidth="1"/>
    <col min="5204" max="5204" width="53.1796875" bestFit="1" customWidth="1"/>
    <col min="5205" max="5205" width="23.7265625" bestFit="1" customWidth="1"/>
    <col min="5206" max="5206" width="26.7265625" bestFit="1" customWidth="1"/>
    <col min="5207" max="5207" width="42.81640625" bestFit="1" customWidth="1"/>
    <col min="5208" max="5208" width="45.90625" bestFit="1" customWidth="1"/>
    <col min="5209" max="5209" width="32.90625" bestFit="1" customWidth="1"/>
    <col min="5210" max="5210" width="35.90625" bestFit="1" customWidth="1"/>
    <col min="5211" max="5211" width="57.81640625" bestFit="1" customWidth="1"/>
    <col min="5212" max="5212" width="60.81640625" bestFit="1" customWidth="1"/>
    <col min="5213" max="5213" width="32.1796875" bestFit="1" customWidth="1"/>
    <col min="5214" max="5214" width="35.1796875" bestFit="1" customWidth="1"/>
    <col min="5215" max="5215" width="24.453125" bestFit="1" customWidth="1"/>
    <col min="5216" max="5216" width="27.453125" bestFit="1" customWidth="1"/>
    <col min="5217" max="5217" width="31.90625" bestFit="1" customWidth="1"/>
    <col min="5218" max="5218" width="34.90625" bestFit="1" customWidth="1"/>
    <col min="5219" max="5219" width="22" bestFit="1" customWidth="1"/>
    <col min="5220" max="5220" width="25" bestFit="1" customWidth="1"/>
    <col min="5221" max="5221" width="53.81640625" bestFit="1" customWidth="1"/>
    <col min="5222" max="5222" width="56.81640625" bestFit="1" customWidth="1"/>
    <col min="5223" max="5223" width="14.90625" bestFit="1" customWidth="1"/>
    <col min="5224" max="5224" width="17.90625" bestFit="1" customWidth="1"/>
    <col min="5225" max="5225" width="37.453125" bestFit="1" customWidth="1"/>
    <col min="5226" max="5226" width="40.453125" bestFit="1" customWidth="1"/>
    <col min="5227" max="5227" width="42.453125" bestFit="1" customWidth="1"/>
    <col min="5228" max="5228" width="45.453125" bestFit="1" customWidth="1"/>
    <col min="5229" max="5229" width="18.81640625" bestFit="1" customWidth="1"/>
    <col min="5230" max="5230" width="21.81640625" bestFit="1" customWidth="1"/>
    <col min="5231" max="5231" width="16.54296875" bestFit="1" customWidth="1"/>
    <col min="5232" max="5232" width="19.54296875" bestFit="1" customWidth="1"/>
    <col min="5233" max="5233" width="21.81640625" bestFit="1" customWidth="1"/>
    <col min="5234" max="5234" width="24.81640625" bestFit="1" customWidth="1"/>
    <col min="5235" max="5235" width="52.08984375" bestFit="1" customWidth="1"/>
    <col min="5236" max="5236" width="55.08984375" bestFit="1" customWidth="1"/>
    <col min="5237" max="5237" width="42.26953125" bestFit="1" customWidth="1"/>
    <col min="5238" max="5238" width="45.26953125" bestFit="1" customWidth="1"/>
    <col min="5239" max="5239" width="16.453125" bestFit="1" customWidth="1"/>
    <col min="5240" max="5240" width="19.453125" bestFit="1" customWidth="1"/>
    <col min="5241" max="5241" width="29.26953125" bestFit="1" customWidth="1"/>
    <col min="5242" max="5242" width="32.26953125" bestFit="1" customWidth="1"/>
    <col min="5243" max="5243" width="37.90625" bestFit="1" customWidth="1"/>
    <col min="5244" max="5244" width="40.90625" bestFit="1" customWidth="1"/>
    <col min="5245" max="5245" width="26.54296875" bestFit="1" customWidth="1"/>
    <col min="5246" max="5246" width="29.6328125" bestFit="1" customWidth="1"/>
    <col min="5247" max="5247" width="25.90625" bestFit="1" customWidth="1"/>
    <col min="5248" max="5248" width="28.90625" bestFit="1" customWidth="1"/>
    <col min="5249" max="5249" width="15.08984375" bestFit="1" customWidth="1"/>
    <col min="5250" max="5250" width="18.08984375" bestFit="1" customWidth="1"/>
    <col min="5251" max="5251" width="41.6328125" bestFit="1" customWidth="1"/>
    <col min="5252" max="5252" width="44.6328125" bestFit="1" customWidth="1"/>
    <col min="5253" max="5253" width="30.36328125" bestFit="1" customWidth="1"/>
    <col min="5254" max="5254" width="33.453125" bestFit="1" customWidth="1"/>
    <col min="5255" max="5255" width="10.54296875" bestFit="1" customWidth="1"/>
    <col min="5256" max="5256" width="13.54296875" bestFit="1" customWidth="1"/>
    <col min="5257" max="5257" width="23.08984375" bestFit="1" customWidth="1"/>
    <col min="5258" max="5258" width="26.08984375" bestFit="1" customWidth="1"/>
    <col min="5259" max="5259" width="55.453125" bestFit="1" customWidth="1"/>
    <col min="5260" max="5260" width="58.54296875" bestFit="1" customWidth="1"/>
    <col min="5261" max="5261" width="8.453125" bestFit="1" customWidth="1"/>
    <col min="5262" max="5262" width="11.36328125" bestFit="1" customWidth="1"/>
    <col min="5263" max="5263" width="22.26953125" bestFit="1" customWidth="1"/>
    <col min="5264" max="5264" width="25.36328125" bestFit="1" customWidth="1"/>
    <col min="5265" max="5265" width="50.54296875" bestFit="1" customWidth="1"/>
    <col min="5266" max="5266" width="53.54296875" bestFit="1" customWidth="1"/>
    <col min="5267" max="5267" width="48.6328125" bestFit="1" customWidth="1"/>
    <col min="5268" max="5268" width="51.6328125" bestFit="1" customWidth="1"/>
    <col min="5269" max="5269" width="40.26953125" bestFit="1" customWidth="1"/>
    <col min="5270" max="5270" width="43.26953125" bestFit="1" customWidth="1"/>
    <col min="5271" max="5271" width="20.36328125" bestFit="1" customWidth="1"/>
    <col min="5272" max="5272" width="23.36328125" bestFit="1" customWidth="1"/>
    <col min="5273" max="5273" width="29.1796875" bestFit="1" customWidth="1"/>
    <col min="5274" max="5274" width="32.1796875" bestFit="1" customWidth="1"/>
    <col min="5275" max="5275" width="47.08984375" bestFit="1" customWidth="1"/>
    <col min="5276" max="5276" width="50.1796875" bestFit="1" customWidth="1"/>
    <col min="5277" max="5277" width="27.54296875" bestFit="1" customWidth="1"/>
    <col min="5278" max="5278" width="30.54296875" bestFit="1" customWidth="1"/>
    <col min="5279" max="5279" width="44.7265625" bestFit="1" customWidth="1"/>
    <col min="5280" max="5280" width="47.7265625" bestFit="1" customWidth="1"/>
    <col min="5281" max="5281" width="51.26953125" bestFit="1" customWidth="1"/>
    <col min="5282" max="5282" width="54.36328125" bestFit="1" customWidth="1"/>
    <col min="5283" max="5283" width="43.36328125" bestFit="1" customWidth="1"/>
    <col min="5284" max="5284" width="46.36328125" bestFit="1" customWidth="1"/>
    <col min="5285" max="5285" width="36.90625" bestFit="1" customWidth="1"/>
    <col min="5286" max="5286" width="39.90625" bestFit="1" customWidth="1"/>
    <col min="5287" max="5287" width="46.26953125" bestFit="1" customWidth="1"/>
    <col min="5288" max="5288" width="49.26953125" bestFit="1" customWidth="1"/>
    <col min="5289" max="5289" width="33" bestFit="1" customWidth="1"/>
    <col min="5290" max="5290" width="36" bestFit="1" customWidth="1"/>
    <col min="5291" max="5291" width="12.453125" bestFit="1" customWidth="1"/>
    <col min="5292" max="5292" width="15.453125" bestFit="1" customWidth="1"/>
    <col min="5293" max="5293" width="40.36328125" bestFit="1" customWidth="1"/>
    <col min="5294" max="5294" width="43.36328125" bestFit="1" customWidth="1"/>
    <col min="5295" max="5295" width="24" bestFit="1" customWidth="1"/>
    <col min="5296" max="5296" width="27" bestFit="1" customWidth="1"/>
    <col min="5297" max="5297" width="56.90625" bestFit="1" customWidth="1"/>
    <col min="5298" max="5298" width="59.90625" bestFit="1" customWidth="1"/>
    <col min="5299" max="5299" width="49.6328125" bestFit="1" customWidth="1"/>
    <col min="5300" max="5300" width="52.6328125" bestFit="1" customWidth="1"/>
    <col min="5301" max="5301" width="36.26953125" bestFit="1" customWidth="1"/>
    <col min="5302" max="5302" width="39.26953125" bestFit="1" customWidth="1"/>
    <col min="5303" max="5303" width="9.26953125" bestFit="1" customWidth="1"/>
    <col min="5304" max="5304" width="12.1796875" bestFit="1" customWidth="1"/>
    <col min="5305" max="5305" width="42.08984375" bestFit="1" customWidth="1"/>
    <col min="5306" max="5306" width="45.08984375" bestFit="1" customWidth="1"/>
    <col min="5307" max="5307" width="32.7265625" bestFit="1" customWidth="1"/>
    <col min="5308" max="5308" width="35.7265625" bestFit="1" customWidth="1"/>
    <col min="5309" max="5309" width="34.7265625" bestFit="1" customWidth="1"/>
    <col min="5310" max="5310" width="37.81640625" bestFit="1" customWidth="1"/>
    <col min="5311" max="5311" width="10.1796875" bestFit="1" customWidth="1"/>
    <col min="5312" max="5312" width="13.1796875" bestFit="1" customWidth="1"/>
    <col min="5313" max="5313" width="35.54296875" bestFit="1" customWidth="1"/>
    <col min="5314" max="5314" width="38.54296875" bestFit="1" customWidth="1"/>
    <col min="5315" max="5315" width="53.81640625" bestFit="1" customWidth="1"/>
    <col min="5316" max="5316" width="56.81640625" bestFit="1" customWidth="1"/>
    <col min="5317" max="5317" width="52.453125" bestFit="1" customWidth="1"/>
    <col min="5318" max="5318" width="55.453125" bestFit="1" customWidth="1"/>
    <col min="5319" max="5319" width="36.36328125" bestFit="1" customWidth="1"/>
    <col min="5320" max="5320" width="39.36328125" bestFit="1" customWidth="1"/>
    <col min="5321" max="5321" width="14" bestFit="1" customWidth="1"/>
    <col min="5322" max="5322" width="17.08984375" bestFit="1" customWidth="1"/>
    <col min="5323" max="5323" width="24.54296875" bestFit="1" customWidth="1"/>
    <col min="5324" max="5324" width="27.54296875" bestFit="1" customWidth="1"/>
    <col min="5325" max="5325" width="53.453125" bestFit="1" customWidth="1"/>
    <col min="5326" max="5326" width="56.453125" bestFit="1" customWidth="1"/>
    <col min="5327" max="5327" width="27.6328125" bestFit="1" customWidth="1"/>
    <col min="5328" max="5328" width="30.6328125" bestFit="1" customWidth="1"/>
    <col min="5329" max="5329" width="26.08984375" bestFit="1" customWidth="1"/>
    <col min="5330" max="5330" width="29.08984375" bestFit="1" customWidth="1"/>
    <col min="5331" max="5331" width="39.36328125" bestFit="1" customWidth="1"/>
    <col min="5332" max="5332" width="42.36328125" bestFit="1" customWidth="1"/>
    <col min="5333" max="5333" width="35.90625" bestFit="1" customWidth="1"/>
    <col min="5334" max="5334" width="38.90625" bestFit="1" customWidth="1"/>
    <col min="5335" max="5335" width="30" bestFit="1" customWidth="1"/>
    <col min="5336" max="5336" width="33" bestFit="1" customWidth="1"/>
    <col min="5337" max="5337" width="8.26953125" bestFit="1" customWidth="1"/>
    <col min="5338" max="5338" width="11.1796875" bestFit="1" customWidth="1"/>
    <col min="5339" max="5339" width="30.7265625" bestFit="1" customWidth="1"/>
    <col min="5340" max="5340" width="33.81640625" bestFit="1" customWidth="1"/>
    <col min="5341" max="5341" width="46.453125" bestFit="1" customWidth="1"/>
    <col min="5342" max="5342" width="49.453125" bestFit="1" customWidth="1"/>
    <col min="5343" max="5343" width="11.54296875" bestFit="1" customWidth="1"/>
    <col min="5344" max="5344" width="14.54296875" bestFit="1" customWidth="1"/>
    <col min="5345" max="5345" width="17.1796875" bestFit="1" customWidth="1"/>
    <col min="5346" max="5346" width="20.1796875" bestFit="1" customWidth="1"/>
    <col min="5347" max="5347" width="24.54296875" bestFit="1" customWidth="1"/>
    <col min="5348" max="5348" width="27.54296875" bestFit="1" customWidth="1"/>
    <col min="5349" max="5349" width="13.7265625" bestFit="1" customWidth="1"/>
    <col min="5350" max="5350" width="16.7265625" bestFit="1" customWidth="1"/>
    <col min="5351" max="5351" width="48.54296875" bestFit="1" customWidth="1"/>
    <col min="5352" max="5352" width="51.54296875" bestFit="1" customWidth="1"/>
    <col min="5353" max="5353" width="52.26953125" bestFit="1" customWidth="1"/>
    <col min="5354" max="5354" width="55.26953125" bestFit="1" customWidth="1"/>
    <col min="5355" max="5355" width="25.54296875" bestFit="1" customWidth="1"/>
    <col min="5356" max="5356" width="28.54296875" bestFit="1" customWidth="1"/>
    <col min="5357" max="5357" width="14.26953125" bestFit="1" customWidth="1"/>
    <col min="5358" max="5358" width="17.36328125" bestFit="1" customWidth="1"/>
    <col min="5359" max="5359" width="18.1796875" bestFit="1" customWidth="1"/>
    <col min="5360" max="5360" width="21.26953125" bestFit="1" customWidth="1"/>
    <col min="5361" max="5361" width="52.7265625" bestFit="1" customWidth="1"/>
    <col min="5362" max="5362" width="55.7265625" bestFit="1" customWidth="1"/>
    <col min="5363" max="5363" width="36.7265625" bestFit="1" customWidth="1"/>
    <col min="5364" max="5364" width="39.7265625" bestFit="1" customWidth="1"/>
    <col min="5365" max="5365" width="12.1796875" bestFit="1" customWidth="1"/>
    <col min="5366" max="5366" width="15.1796875" bestFit="1" customWidth="1"/>
    <col min="5367" max="5367" width="56.54296875" bestFit="1" customWidth="1"/>
    <col min="5368" max="5368" width="59.54296875" bestFit="1" customWidth="1"/>
    <col min="5369" max="5369" width="27.26953125" bestFit="1" customWidth="1"/>
    <col min="5370" max="5370" width="30.26953125" bestFit="1" customWidth="1"/>
    <col min="5371" max="5371" width="54" bestFit="1" customWidth="1"/>
    <col min="5372" max="5372" width="57" bestFit="1" customWidth="1"/>
    <col min="5373" max="5373" width="21.36328125" bestFit="1" customWidth="1"/>
    <col min="5374" max="5374" width="24.36328125" bestFit="1" customWidth="1"/>
    <col min="5375" max="5375" width="49.453125" bestFit="1" customWidth="1"/>
    <col min="5376" max="5376" width="52.453125" bestFit="1" customWidth="1"/>
    <col min="5377" max="5377" width="22.6328125" bestFit="1" customWidth="1"/>
    <col min="5378" max="5378" width="25.7265625" bestFit="1" customWidth="1"/>
    <col min="5379" max="5379" width="54.6328125" bestFit="1" customWidth="1"/>
    <col min="5380" max="5380" width="57.6328125" bestFit="1" customWidth="1"/>
    <col min="5381" max="5381" width="15.36328125" bestFit="1" customWidth="1"/>
    <col min="5382" max="5382" width="18.36328125" bestFit="1" customWidth="1"/>
    <col min="5383" max="5383" width="22.7265625" bestFit="1" customWidth="1"/>
    <col min="5384" max="5384" width="25.81640625" bestFit="1" customWidth="1"/>
    <col min="5385" max="5385" width="38.1796875" bestFit="1" customWidth="1"/>
    <col min="5386" max="5386" width="41.1796875" bestFit="1" customWidth="1"/>
    <col min="5387" max="5387" width="18.453125" bestFit="1" customWidth="1"/>
    <col min="5388" max="5388" width="21.54296875" bestFit="1" customWidth="1"/>
    <col min="5389" max="5389" width="54.453125" bestFit="1" customWidth="1"/>
    <col min="5390" max="5390" width="57.453125" bestFit="1" customWidth="1"/>
    <col min="5391" max="5391" width="38.54296875" bestFit="1" customWidth="1"/>
    <col min="5392" max="5392" width="41.6328125" bestFit="1" customWidth="1"/>
    <col min="5393" max="5393" width="27" bestFit="1" customWidth="1"/>
    <col min="5394" max="5394" width="30" bestFit="1" customWidth="1"/>
    <col min="5395" max="5395" width="22.08984375" bestFit="1" customWidth="1"/>
    <col min="5396" max="5396" width="25.1796875" bestFit="1" customWidth="1"/>
    <col min="5397" max="5397" width="23.7265625" bestFit="1" customWidth="1"/>
    <col min="5398" max="5398" width="26.7265625" bestFit="1" customWidth="1"/>
    <col min="5399" max="5399" width="35.6328125" bestFit="1" customWidth="1"/>
    <col min="5400" max="5400" width="38.6328125" bestFit="1" customWidth="1"/>
    <col min="5401" max="5401" width="27.90625" bestFit="1" customWidth="1"/>
    <col min="5402" max="5402" width="30.90625" bestFit="1" customWidth="1"/>
    <col min="5403" max="5403" width="15" bestFit="1" customWidth="1"/>
    <col min="5404" max="5404" width="18" bestFit="1" customWidth="1"/>
    <col min="5405" max="5405" width="48.26953125" bestFit="1" customWidth="1"/>
    <col min="5406" max="5406" width="51.26953125" bestFit="1" customWidth="1"/>
    <col min="5407" max="5407" width="58.7265625" bestFit="1" customWidth="1"/>
    <col min="5408" max="5408" width="61.7265625" bestFit="1" customWidth="1"/>
    <col min="5409" max="5409" width="46.54296875" bestFit="1" customWidth="1"/>
    <col min="5410" max="5410" width="49.54296875" bestFit="1" customWidth="1"/>
    <col min="5411" max="5411" width="16.7265625" bestFit="1" customWidth="1"/>
    <col min="5412" max="5412" width="19.7265625" bestFit="1" customWidth="1"/>
    <col min="5413" max="5413" width="21.453125" bestFit="1" customWidth="1"/>
    <col min="5414" max="5414" width="24.453125" bestFit="1" customWidth="1"/>
    <col min="5415" max="5415" width="45.1796875" bestFit="1" customWidth="1"/>
    <col min="5416" max="5416" width="48.1796875" bestFit="1" customWidth="1"/>
    <col min="5417" max="5417" width="45.453125" bestFit="1" customWidth="1"/>
    <col min="5418" max="5418" width="48.453125" bestFit="1" customWidth="1"/>
    <col min="5419" max="5419" width="12.08984375" bestFit="1" customWidth="1"/>
    <col min="5420" max="5420" width="15.08984375" bestFit="1" customWidth="1"/>
    <col min="5421" max="5421" width="42.54296875" bestFit="1" customWidth="1"/>
    <col min="5422" max="5422" width="45.6328125" bestFit="1" customWidth="1"/>
    <col min="5423" max="5423" width="38.26953125" bestFit="1" customWidth="1"/>
    <col min="5424" max="5424" width="41.26953125" bestFit="1" customWidth="1"/>
    <col min="5425" max="5425" width="45.7265625" bestFit="1" customWidth="1"/>
    <col min="5426" max="5426" width="48.7265625" bestFit="1" customWidth="1"/>
    <col min="5427" max="5427" width="23.1796875" bestFit="1" customWidth="1"/>
    <col min="5428" max="5428" width="26.1796875" bestFit="1" customWidth="1"/>
    <col min="5429" max="5429" width="23.453125" bestFit="1" customWidth="1"/>
    <col min="5430" max="5430" width="26.453125" bestFit="1" customWidth="1"/>
    <col min="5431" max="5431" width="28.1796875" bestFit="1" customWidth="1"/>
    <col min="5432" max="5432" width="31.1796875" bestFit="1" customWidth="1"/>
    <col min="5433" max="5433" width="21" bestFit="1" customWidth="1"/>
    <col min="5434" max="5434" width="24" bestFit="1" customWidth="1"/>
    <col min="5435" max="5435" width="21.6328125" bestFit="1" customWidth="1"/>
    <col min="5436" max="5436" width="24.6328125" bestFit="1" customWidth="1"/>
    <col min="5437" max="5437" width="22" bestFit="1" customWidth="1"/>
    <col min="5438" max="5438" width="25" bestFit="1" customWidth="1"/>
    <col min="5439" max="5439" width="23.08984375" bestFit="1" customWidth="1"/>
    <col min="5440" max="5440" width="26.08984375" bestFit="1" customWidth="1"/>
    <col min="5441" max="5441" width="19" bestFit="1" customWidth="1"/>
    <col min="5442" max="5442" width="22" bestFit="1" customWidth="1"/>
    <col min="5443" max="5443" width="32.26953125" bestFit="1" customWidth="1"/>
    <col min="5444" max="5444" width="35.26953125" bestFit="1" customWidth="1"/>
    <col min="5445" max="5445" width="24.7265625" bestFit="1" customWidth="1"/>
    <col min="5446" max="5446" width="27.7265625" bestFit="1" customWidth="1"/>
    <col min="5447" max="5447" width="30.08984375" bestFit="1" customWidth="1"/>
    <col min="5448" max="5448" width="33.08984375" bestFit="1" customWidth="1"/>
    <col min="5449" max="5449" width="41.90625" bestFit="1" customWidth="1"/>
    <col min="5450" max="5450" width="44.90625" bestFit="1" customWidth="1"/>
    <col min="5451" max="5451" width="52.90625" bestFit="1" customWidth="1"/>
    <col min="5452" max="5452" width="55.90625" bestFit="1" customWidth="1"/>
    <col min="5453" max="5453" width="41.81640625" bestFit="1" customWidth="1"/>
    <col min="5454" max="5454" width="44.81640625" bestFit="1" customWidth="1"/>
    <col min="5455" max="5455" width="47.08984375" bestFit="1" customWidth="1"/>
    <col min="5456" max="5456" width="50.1796875" bestFit="1" customWidth="1"/>
    <col min="5457" max="5457" width="42.7265625" bestFit="1" customWidth="1"/>
    <col min="5458" max="5458" width="45.81640625" bestFit="1" customWidth="1"/>
    <col min="5459" max="5459" width="50.453125" bestFit="1" customWidth="1"/>
    <col min="5460" max="5460" width="53.453125" bestFit="1" customWidth="1"/>
    <col min="5461" max="5461" width="21.81640625" bestFit="1" customWidth="1"/>
    <col min="5462" max="5462" width="24.81640625" bestFit="1" customWidth="1"/>
    <col min="5463" max="5463" width="41.1796875" bestFit="1" customWidth="1"/>
    <col min="5464" max="5464" width="44.1796875" bestFit="1" customWidth="1"/>
    <col min="5465" max="5465" width="55.453125" bestFit="1" customWidth="1"/>
    <col min="5466" max="5466" width="58.54296875" bestFit="1" customWidth="1"/>
    <col min="5467" max="5467" width="57.26953125" bestFit="1" customWidth="1"/>
    <col min="5468" max="5468" width="60.26953125" bestFit="1" customWidth="1"/>
    <col min="5469" max="5469" width="34.90625" bestFit="1" customWidth="1"/>
    <col min="5470" max="5470" width="38" bestFit="1" customWidth="1"/>
    <col min="5471" max="5471" width="30.36328125" bestFit="1" customWidth="1"/>
    <col min="5472" max="5472" width="33.453125" bestFit="1" customWidth="1"/>
    <col min="5473" max="5473" width="16" bestFit="1" customWidth="1"/>
    <col min="5474" max="5474" width="19" bestFit="1" customWidth="1"/>
    <col min="5475" max="5475" width="40.26953125" bestFit="1" customWidth="1"/>
    <col min="5476" max="5476" width="43.26953125" bestFit="1" customWidth="1"/>
    <col min="5477" max="5477" width="27.54296875" bestFit="1" customWidth="1"/>
    <col min="5478" max="5478" width="30.54296875" bestFit="1" customWidth="1"/>
    <col min="5479" max="5479" width="16.90625" bestFit="1" customWidth="1"/>
    <col min="5480" max="5480" width="19.90625" bestFit="1" customWidth="1"/>
    <col min="5481" max="5481" width="50.453125" bestFit="1" customWidth="1"/>
    <col min="5482" max="5482" width="53.453125" bestFit="1" customWidth="1"/>
    <col min="5483" max="5483" width="30.36328125" bestFit="1" customWidth="1"/>
    <col min="5484" max="5484" width="33.453125" bestFit="1" customWidth="1"/>
    <col min="5485" max="5485" width="29.7265625" bestFit="1" customWidth="1"/>
    <col min="5486" max="5486" width="32.7265625" bestFit="1" customWidth="1"/>
    <col min="5487" max="5487" width="11.36328125" bestFit="1" customWidth="1"/>
    <col min="5488" max="5488" width="14.36328125" bestFit="1" customWidth="1"/>
    <col min="5489" max="5489" width="48.81640625" bestFit="1" customWidth="1"/>
    <col min="5490" max="5490" width="51.81640625" bestFit="1" customWidth="1"/>
    <col min="5491" max="5491" width="11" bestFit="1" customWidth="1"/>
    <col min="5492" max="5492" width="14" bestFit="1" customWidth="1"/>
    <col min="5493" max="5493" width="55.81640625" bestFit="1" customWidth="1"/>
    <col min="5494" max="5494" width="58.81640625" bestFit="1" customWidth="1"/>
    <col min="5495" max="5495" width="35.7265625" bestFit="1" customWidth="1"/>
    <col min="5496" max="5496" width="38.7265625" bestFit="1" customWidth="1"/>
    <col min="5497" max="5497" width="34.1796875" bestFit="1" customWidth="1"/>
    <col min="5498" max="5498" width="37.1796875" bestFit="1" customWidth="1"/>
    <col min="5499" max="5499" width="53.81640625" bestFit="1" customWidth="1"/>
    <col min="5500" max="5500" width="56.81640625" bestFit="1" customWidth="1"/>
    <col min="5501" max="5501" width="38.7265625" bestFit="1" customWidth="1"/>
    <col min="5502" max="5502" width="41.81640625" bestFit="1" customWidth="1"/>
    <col min="5503" max="5503" width="42.90625" bestFit="1" customWidth="1"/>
    <col min="5504" max="5504" width="46" bestFit="1" customWidth="1"/>
    <col min="5505" max="5505" width="41.453125" bestFit="1" customWidth="1"/>
    <col min="5506" max="5506" width="44.453125" bestFit="1" customWidth="1"/>
    <col min="5507" max="5507" width="13.453125" bestFit="1" customWidth="1"/>
    <col min="5508" max="5508" width="16.453125" bestFit="1" customWidth="1"/>
    <col min="5509" max="5509" width="52.7265625" bestFit="1" customWidth="1"/>
    <col min="5510" max="5510" width="55.7265625" bestFit="1" customWidth="1"/>
    <col min="5511" max="5511" width="52.36328125" bestFit="1" customWidth="1"/>
    <col min="5512" max="5512" width="55.36328125" bestFit="1" customWidth="1"/>
    <col min="5513" max="5513" width="22" bestFit="1" customWidth="1"/>
    <col min="5514" max="5514" width="25" bestFit="1" customWidth="1"/>
    <col min="5515" max="5515" width="26.7265625" bestFit="1" customWidth="1"/>
    <col min="5516" max="5516" width="29.81640625" bestFit="1" customWidth="1"/>
    <col min="5517" max="5517" width="58.08984375" bestFit="1" customWidth="1"/>
    <col min="5518" max="5518" width="61.08984375" bestFit="1" customWidth="1"/>
    <col min="5519" max="5519" width="53" bestFit="1" customWidth="1"/>
    <col min="5520" max="5520" width="56" bestFit="1" customWidth="1"/>
    <col min="5521" max="5521" width="25.7265625" bestFit="1" customWidth="1"/>
    <col min="5522" max="5522" width="28.7265625" bestFit="1" customWidth="1"/>
    <col min="5523" max="5523" width="30.7265625" bestFit="1" customWidth="1"/>
    <col min="5524" max="5524" width="33.81640625" bestFit="1" customWidth="1"/>
    <col min="5525" max="5525" width="15.26953125" bestFit="1" customWidth="1"/>
    <col min="5526" max="5526" width="18.26953125" bestFit="1" customWidth="1"/>
    <col min="5527" max="5527" width="23.36328125" bestFit="1" customWidth="1"/>
    <col min="5528" max="5528" width="26.36328125" bestFit="1" customWidth="1"/>
    <col min="5529" max="5529" width="34.26953125" bestFit="1" customWidth="1"/>
    <col min="5530" max="5530" width="37.26953125" bestFit="1" customWidth="1"/>
    <col min="5531" max="5531" width="45.6328125" bestFit="1" customWidth="1"/>
    <col min="5532" max="5532" width="48.6328125" bestFit="1" customWidth="1"/>
    <col min="5533" max="5533" width="44.6328125" bestFit="1" customWidth="1"/>
    <col min="5534" max="5534" width="47.6328125" bestFit="1" customWidth="1"/>
    <col min="5535" max="5535" width="53.26953125" bestFit="1" customWidth="1"/>
    <col min="5536" max="5536" width="56.26953125" bestFit="1" customWidth="1"/>
    <col min="5537" max="5537" width="56.36328125" bestFit="1" customWidth="1"/>
    <col min="5538" max="5538" width="59.36328125" bestFit="1" customWidth="1"/>
    <col min="5539" max="5539" width="44.1796875" bestFit="1" customWidth="1"/>
    <col min="5540" max="5540" width="47.1796875" bestFit="1" customWidth="1"/>
    <col min="5541" max="5541" width="22.36328125" bestFit="1" customWidth="1"/>
    <col min="5542" max="5542" width="25.453125" bestFit="1" customWidth="1"/>
    <col min="5543" max="5543" width="29" bestFit="1" customWidth="1"/>
    <col min="5544" max="5544" width="32" bestFit="1" customWidth="1"/>
    <col min="5545" max="5545" width="34" bestFit="1" customWidth="1"/>
    <col min="5546" max="5546" width="37" bestFit="1" customWidth="1"/>
    <col min="5547" max="5547" width="38.7265625" bestFit="1" customWidth="1"/>
    <col min="5548" max="5548" width="41.81640625" bestFit="1" customWidth="1"/>
    <col min="5549" max="5549" width="22.90625" bestFit="1" customWidth="1"/>
    <col min="5550" max="5550" width="25.90625" bestFit="1" customWidth="1"/>
    <col min="5551" max="5551" width="27.36328125" bestFit="1" customWidth="1"/>
    <col min="5552" max="5552" width="30.36328125" bestFit="1" customWidth="1"/>
    <col min="5553" max="5553" width="15.36328125" bestFit="1" customWidth="1"/>
    <col min="5554" max="5554" width="18.36328125" bestFit="1" customWidth="1"/>
    <col min="5555" max="5555" width="30.90625" bestFit="1" customWidth="1"/>
    <col min="5556" max="5556" width="34" bestFit="1" customWidth="1"/>
    <col min="5557" max="5557" width="29.36328125" bestFit="1" customWidth="1"/>
    <col min="5558" max="5558" width="32.36328125" bestFit="1" customWidth="1"/>
    <col min="5559" max="5559" width="40.26953125" bestFit="1" customWidth="1"/>
    <col min="5560" max="5560" width="43.26953125" bestFit="1" customWidth="1"/>
    <col min="5561" max="5561" width="43.08984375" bestFit="1" customWidth="1"/>
    <col min="5562" max="5562" width="46.1796875" bestFit="1" customWidth="1"/>
    <col min="5563" max="5563" width="37.36328125" bestFit="1" customWidth="1"/>
    <col min="5564" max="5564" width="40.36328125" bestFit="1" customWidth="1"/>
    <col min="5565" max="5565" width="15.7265625" bestFit="1" customWidth="1"/>
    <col min="5566" max="5566" width="18.7265625" bestFit="1" customWidth="1"/>
    <col min="5567" max="5567" width="21.1796875" bestFit="1" customWidth="1"/>
    <col min="5568" max="5568" width="24.1796875" bestFit="1" customWidth="1"/>
    <col min="5569" max="5569" width="13.08984375" bestFit="1" customWidth="1"/>
    <col min="5570" max="5570" width="16.08984375" bestFit="1" customWidth="1"/>
    <col min="5571" max="5571" width="53.6328125" bestFit="1" customWidth="1"/>
    <col min="5572" max="5572" width="56.6328125" bestFit="1" customWidth="1"/>
    <col min="5573" max="5573" width="43.7265625" bestFit="1" customWidth="1"/>
    <col min="5574" max="5574" width="46.7265625" bestFit="1" customWidth="1"/>
    <col min="5575" max="5575" width="27.7265625" bestFit="1" customWidth="1"/>
    <col min="5576" max="5576" width="30.7265625" bestFit="1" customWidth="1"/>
    <col min="5577" max="5577" width="46.90625" bestFit="1" customWidth="1"/>
    <col min="5578" max="5578" width="50" bestFit="1" customWidth="1"/>
    <col min="5579" max="5579" width="42.90625" bestFit="1" customWidth="1"/>
    <col min="5580" max="5580" width="46" bestFit="1" customWidth="1"/>
    <col min="5581" max="5581" width="38.08984375" bestFit="1" customWidth="1"/>
    <col min="5582" max="5582" width="41.08984375" bestFit="1" customWidth="1"/>
    <col min="5583" max="5583" width="31.7265625" bestFit="1" customWidth="1"/>
    <col min="5584" max="5584" width="34.7265625" bestFit="1" customWidth="1"/>
    <col min="5585" max="5585" width="56.1796875" bestFit="1" customWidth="1"/>
    <col min="5586" max="5586" width="59.1796875" bestFit="1" customWidth="1"/>
    <col min="5587" max="5587" width="21.08984375" bestFit="1" customWidth="1"/>
    <col min="5588" max="5588" width="24.08984375" bestFit="1" customWidth="1"/>
    <col min="5589" max="5589" width="33.453125" bestFit="1" customWidth="1"/>
    <col min="5590" max="5590" width="36.453125" bestFit="1" customWidth="1"/>
    <col min="5591" max="5591" width="46.6328125" bestFit="1" customWidth="1"/>
    <col min="5592" max="5592" width="49.7265625" bestFit="1" customWidth="1"/>
    <col min="5593" max="5593" width="44.54296875" bestFit="1" customWidth="1"/>
    <col min="5594" max="5594" width="47.54296875" bestFit="1" customWidth="1"/>
    <col min="5595" max="5595" width="10.90625" bestFit="1" customWidth="1"/>
    <col min="5596" max="5596" width="13.90625" bestFit="1" customWidth="1"/>
    <col min="5597" max="5597" width="41.08984375" bestFit="1" customWidth="1"/>
    <col min="5598" max="5598" width="44.08984375" bestFit="1" customWidth="1"/>
    <col min="5599" max="5599" width="12.36328125" bestFit="1" customWidth="1"/>
    <col min="5600" max="5600" width="15.36328125" bestFit="1" customWidth="1"/>
    <col min="5601" max="5601" width="56.08984375" bestFit="1" customWidth="1"/>
    <col min="5602" max="5602" width="59.08984375" bestFit="1" customWidth="1"/>
    <col min="5603" max="5603" width="8.453125" bestFit="1" customWidth="1"/>
    <col min="5604" max="5604" width="11.36328125" bestFit="1" customWidth="1"/>
    <col min="5605" max="5605" width="56.26953125" bestFit="1" customWidth="1"/>
    <col min="5606" max="5606" width="59.26953125" bestFit="1" customWidth="1"/>
    <col min="5607" max="5607" width="22.54296875" bestFit="1" customWidth="1"/>
    <col min="5608" max="5608" width="25.6328125" bestFit="1" customWidth="1"/>
    <col min="5609" max="5609" width="16.7265625" bestFit="1" customWidth="1"/>
    <col min="5610" max="5610" width="19.7265625" bestFit="1" customWidth="1"/>
    <col min="5611" max="5611" width="32.90625" bestFit="1" customWidth="1"/>
    <col min="5612" max="5612" width="35.90625" bestFit="1" customWidth="1"/>
    <col min="5613" max="5613" width="44.7265625" bestFit="1" customWidth="1"/>
    <col min="5614" max="5614" width="47.7265625" bestFit="1" customWidth="1"/>
    <col min="5615" max="5615" width="46.453125" bestFit="1" customWidth="1"/>
    <col min="5616" max="5616" width="49.453125" bestFit="1" customWidth="1"/>
    <col min="5617" max="5617" width="38.7265625" bestFit="1" customWidth="1"/>
    <col min="5618" max="5618" width="41.81640625" bestFit="1" customWidth="1"/>
    <col min="5619" max="5619" width="51.1796875" bestFit="1" customWidth="1"/>
    <col min="5620" max="5620" width="54.26953125" bestFit="1" customWidth="1"/>
    <col min="5621" max="5621" width="11" bestFit="1" customWidth="1"/>
    <col min="5622" max="5622" width="14" bestFit="1" customWidth="1"/>
    <col min="5623" max="5623" width="56.90625" bestFit="1" customWidth="1"/>
    <col min="5624" max="5624" width="59.90625" bestFit="1" customWidth="1"/>
    <col min="5625" max="5625" width="54.7265625" bestFit="1" customWidth="1"/>
    <col min="5626" max="5626" width="57.7265625" bestFit="1" customWidth="1"/>
    <col min="5627" max="5627" width="19.08984375" bestFit="1" customWidth="1"/>
    <col min="5628" max="5628" width="22.08984375" bestFit="1" customWidth="1"/>
    <col min="5629" max="5629" width="9.453125" bestFit="1" customWidth="1"/>
    <col min="5630" max="5630" width="12.36328125" bestFit="1" customWidth="1"/>
    <col min="5631" max="5631" width="40.1796875" bestFit="1" customWidth="1"/>
    <col min="5632" max="5632" width="43.1796875" bestFit="1" customWidth="1"/>
    <col min="5633" max="5633" width="23.54296875" bestFit="1" customWidth="1"/>
    <col min="5634" max="5634" width="26.54296875" bestFit="1" customWidth="1"/>
    <col min="5635" max="5635" width="39.6328125" bestFit="1" customWidth="1"/>
    <col min="5636" max="5636" width="42.6328125" bestFit="1" customWidth="1"/>
    <col min="5637" max="5637" width="31.26953125" bestFit="1" customWidth="1"/>
    <col min="5638" max="5638" width="34.26953125" bestFit="1" customWidth="1"/>
    <col min="5639" max="5639" width="27.36328125" bestFit="1" customWidth="1"/>
    <col min="5640" max="5640" width="30.36328125" bestFit="1" customWidth="1"/>
    <col min="5641" max="5641" width="30.7265625" bestFit="1" customWidth="1"/>
    <col min="5642" max="5642" width="33.81640625" bestFit="1" customWidth="1"/>
    <col min="5643" max="5643" width="31.90625" bestFit="1" customWidth="1"/>
    <col min="5644" max="5644" width="34.90625" bestFit="1" customWidth="1"/>
    <col min="5645" max="5645" width="50.36328125" bestFit="1" customWidth="1"/>
    <col min="5646" max="5646" width="53.36328125" bestFit="1" customWidth="1"/>
    <col min="5647" max="5647" width="29.26953125" bestFit="1" customWidth="1"/>
    <col min="5648" max="5648" width="32.26953125" bestFit="1" customWidth="1"/>
    <col min="5649" max="5649" width="55.6328125" bestFit="1" customWidth="1"/>
    <col min="5650" max="5650" width="58.6328125" bestFit="1" customWidth="1"/>
    <col min="5651" max="5651" width="10.54296875" bestFit="1" customWidth="1"/>
    <col min="5652" max="5652" width="13.54296875" bestFit="1" customWidth="1"/>
    <col min="5653" max="5653" width="30.6328125" bestFit="1" customWidth="1"/>
    <col min="5654" max="5654" width="33.7265625" bestFit="1" customWidth="1"/>
    <col min="5655" max="5655" width="34.1796875" bestFit="1" customWidth="1"/>
    <col min="5656" max="5656" width="37.1796875" bestFit="1" customWidth="1"/>
    <col min="5657" max="5657" width="27.54296875" bestFit="1" customWidth="1"/>
    <col min="5658" max="5658" width="30.54296875" bestFit="1" customWidth="1"/>
    <col min="5659" max="5659" width="21.6328125" bestFit="1" customWidth="1"/>
    <col min="5660" max="5660" width="24.6328125" bestFit="1" customWidth="1"/>
    <col min="5661" max="5661" width="27.26953125" bestFit="1" customWidth="1"/>
    <col min="5662" max="5662" width="30.26953125" bestFit="1" customWidth="1"/>
    <col min="5663" max="5663" width="25.1796875" bestFit="1" customWidth="1"/>
    <col min="5664" max="5664" width="28.1796875" bestFit="1" customWidth="1"/>
    <col min="5665" max="5665" width="23.453125" bestFit="1" customWidth="1"/>
    <col min="5666" max="5666" width="26.453125" bestFit="1" customWidth="1"/>
    <col min="5667" max="5667" width="38.6328125" bestFit="1" customWidth="1"/>
    <col min="5668" max="5668" width="41.7265625" bestFit="1" customWidth="1"/>
    <col min="5669" max="5669" width="36.7265625" bestFit="1" customWidth="1"/>
    <col min="5670" max="5670" width="39.7265625" bestFit="1" customWidth="1"/>
    <col min="5671" max="5671" width="14.81640625" bestFit="1" customWidth="1"/>
    <col min="5672" max="5672" width="17.81640625" bestFit="1" customWidth="1"/>
    <col min="5673" max="5673" width="21.26953125" bestFit="1" customWidth="1"/>
    <col min="5674" max="5674" width="24.26953125" bestFit="1" customWidth="1"/>
    <col min="5675" max="5675" width="16.26953125" bestFit="1" customWidth="1"/>
    <col min="5676" max="5676" width="19.26953125" bestFit="1" customWidth="1"/>
    <col min="5677" max="5677" width="54.54296875" bestFit="1" customWidth="1"/>
    <col min="5678" max="5678" width="57.54296875" bestFit="1" customWidth="1"/>
    <col min="5679" max="5679" width="34" bestFit="1" customWidth="1"/>
    <col min="5680" max="5680" width="37" bestFit="1" customWidth="1"/>
    <col min="5681" max="5681" width="40.54296875" bestFit="1" customWidth="1"/>
    <col min="5682" max="5682" width="43.54296875" bestFit="1" customWidth="1"/>
    <col min="5683" max="5683" width="38.08984375" bestFit="1" customWidth="1"/>
    <col min="5684" max="5684" width="41.08984375" bestFit="1" customWidth="1"/>
    <col min="5685" max="5685" width="46.453125" bestFit="1" customWidth="1"/>
    <col min="5686" max="5686" width="49.453125" bestFit="1" customWidth="1"/>
    <col min="5687" max="5687" width="30.90625" bestFit="1" customWidth="1"/>
    <col min="5688" max="5688" width="34" bestFit="1" customWidth="1"/>
    <col min="5689" max="5689" width="33.81640625" bestFit="1" customWidth="1"/>
    <col min="5690" max="5690" width="36.81640625" bestFit="1" customWidth="1"/>
    <col min="5691" max="5691" width="24.1796875" bestFit="1" customWidth="1"/>
    <col min="5692" max="5692" width="27.1796875" bestFit="1" customWidth="1"/>
    <col min="5693" max="5693" width="14.54296875" bestFit="1" customWidth="1"/>
    <col min="5694" max="5694" width="17.6328125" bestFit="1" customWidth="1"/>
    <col min="5695" max="5695" width="25.36328125" bestFit="1" customWidth="1"/>
    <col min="5696" max="5696" width="28.36328125" bestFit="1" customWidth="1"/>
    <col min="5697" max="5697" width="47" bestFit="1" customWidth="1"/>
    <col min="5698" max="5698" width="50.08984375" bestFit="1" customWidth="1"/>
    <col min="5699" max="5699" width="9.1796875" bestFit="1" customWidth="1"/>
    <col min="5700" max="5700" width="10.08984375" bestFit="1" customWidth="1"/>
    <col min="5701" max="5701" width="44.08984375" bestFit="1" customWidth="1"/>
    <col min="5702" max="5702" width="47.08984375" bestFit="1" customWidth="1"/>
    <col min="5703" max="5703" width="14.26953125" bestFit="1" customWidth="1"/>
    <col min="5704" max="5704" width="17.36328125" bestFit="1" customWidth="1"/>
    <col min="5705" max="5705" width="46.08984375" bestFit="1" customWidth="1"/>
    <col min="5706" max="5706" width="49.08984375" bestFit="1" customWidth="1"/>
    <col min="5707" max="5707" width="9.1796875" bestFit="1" customWidth="1"/>
    <col min="5708" max="5708" width="10.90625" bestFit="1" customWidth="1"/>
    <col min="5709" max="5709" width="42.1796875" bestFit="1" customWidth="1"/>
    <col min="5710" max="5710" width="45.1796875" bestFit="1" customWidth="1"/>
    <col min="5711" max="5711" width="27.1796875" bestFit="1" customWidth="1"/>
    <col min="5712" max="5712" width="30.1796875" bestFit="1" customWidth="1"/>
    <col min="5713" max="5713" width="42.36328125" bestFit="1" customWidth="1"/>
    <col min="5714" max="5714" width="45.36328125" bestFit="1" customWidth="1"/>
    <col min="5715" max="5715" width="42.36328125" bestFit="1" customWidth="1"/>
    <col min="5716" max="5716" width="45.36328125" bestFit="1" customWidth="1"/>
    <col min="5717" max="5717" width="44.54296875" bestFit="1" customWidth="1"/>
    <col min="5718" max="5718" width="47.54296875" bestFit="1" customWidth="1"/>
    <col min="5719" max="5719" width="46.90625" bestFit="1" customWidth="1"/>
    <col min="5720" max="5720" width="50" bestFit="1" customWidth="1"/>
    <col min="5721" max="5721" width="53.26953125" bestFit="1" customWidth="1"/>
    <col min="5722" max="5722" width="56.26953125" bestFit="1" customWidth="1"/>
    <col min="5723" max="5723" width="54.90625" bestFit="1" customWidth="1"/>
    <col min="5724" max="5724" width="58" bestFit="1" customWidth="1"/>
    <col min="5725" max="5725" width="44.26953125" bestFit="1" customWidth="1"/>
    <col min="5726" max="5726" width="47.26953125" bestFit="1" customWidth="1"/>
    <col min="5727" max="5727" width="45.81640625" bestFit="1" customWidth="1"/>
    <col min="5728" max="5728" width="48.81640625" bestFit="1" customWidth="1"/>
    <col min="5729" max="5729" width="19" bestFit="1" customWidth="1"/>
    <col min="5730" max="5730" width="22" bestFit="1" customWidth="1"/>
    <col min="5731" max="5731" width="29.54296875" bestFit="1" customWidth="1"/>
    <col min="5732" max="5732" width="32.54296875" bestFit="1" customWidth="1"/>
    <col min="5733" max="5733" width="36.26953125" bestFit="1" customWidth="1"/>
    <col min="5734" max="5734" width="39.08984375" bestFit="1" customWidth="1"/>
    <col min="5735" max="5735" width="14" bestFit="1" customWidth="1"/>
    <col min="5736" max="5736" width="17.08984375" bestFit="1" customWidth="1"/>
    <col min="5737" max="5737" width="33.6328125" bestFit="1" customWidth="1"/>
    <col min="5738" max="5738" width="36.6328125" bestFit="1" customWidth="1"/>
    <col min="5739" max="5739" width="33" bestFit="1" customWidth="1"/>
    <col min="5740" max="5740" width="36" bestFit="1" customWidth="1"/>
    <col min="5741" max="5741" width="43.6328125" bestFit="1" customWidth="1"/>
    <col min="5742" max="5742" width="46.6328125" bestFit="1" customWidth="1"/>
    <col min="5743" max="5743" width="21.81640625" bestFit="1" customWidth="1"/>
    <col min="5744" max="5744" width="24.81640625" bestFit="1" customWidth="1"/>
    <col min="5745" max="5745" width="28.81640625" bestFit="1" customWidth="1"/>
    <col min="5746" max="5746" width="31.81640625" bestFit="1" customWidth="1"/>
    <col min="5747" max="5747" width="14.54296875" bestFit="1" customWidth="1"/>
    <col min="5748" max="5748" width="17.6328125" bestFit="1" customWidth="1"/>
    <col min="5749" max="5749" width="26.26953125" bestFit="1" customWidth="1"/>
    <col min="5750" max="5750" width="29.36328125" bestFit="1" customWidth="1"/>
    <col min="5751" max="5751" width="42.26953125" bestFit="1" customWidth="1"/>
    <col min="5752" max="5752" width="45.26953125" bestFit="1" customWidth="1"/>
    <col min="5753" max="5753" width="18.36328125" bestFit="1" customWidth="1"/>
    <col min="5754" max="5754" width="21.453125" bestFit="1" customWidth="1"/>
    <col min="5755" max="5755" width="11.36328125" bestFit="1" customWidth="1"/>
    <col min="5756" max="5756" width="14.36328125" bestFit="1" customWidth="1"/>
    <col min="5757" max="5757" width="25.81640625" bestFit="1" customWidth="1"/>
    <col min="5758" max="5758" width="28.81640625" bestFit="1" customWidth="1"/>
    <col min="5759" max="5759" width="46.453125" bestFit="1" customWidth="1"/>
    <col min="5760" max="5760" width="49.453125" bestFit="1" customWidth="1"/>
    <col min="5761" max="5761" width="42.7265625" bestFit="1" customWidth="1"/>
    <col min="5762" max="5762" width="45.81640625" bestFit="1" customWidth="1"/>
    <col min="5763" max="5763" width="27.90625" bestFit="1" customWidth="1"/>
    <col min="5764" max="5764" width="30.90625" bestFit="1" customWidth="1"/>
    <col min="5765" max="5765" width="55.7265625" bestFit="1" customWidth="1"/>
    <col min="5766" max="5766" width="58.7265625" bestFit="1" customWidth="1"/>
    <col min="5767" max="5767" width="56.90625" bestFit="1" customWidth="1"/>
    <col min="5768" max="5768" width="59.90625" bestFit="1" customWidth="1"/>
    <col min="5769" max="5769" width="23.81640625" bestFit="1" customWidth="1"/>
    <col min="5770" max="5770" width="26.81640625" bestFit="1" customWidth="1"/>
    <col min="5771" max="5771" width="33.7265625" bestFit="1" customWidth="1"/>
    <col min="5772" max="5772" width="36.7265625" bestFit="1" customWidth="1"/>
    <col min="5773" max="5773" width="33.36328125" bestFit="1" customWidth="1"/>
    <col min="5774" max="5774" width="36.36328125" bestFit="1" customWidth="1"/>
    <col min="5775" max="5775" width="46.36328125" bestFit="1" customWidth="1"/>
    <col min="5776" max="5776" width="49.36328125" bestFit="1" customWidth="1"/>
    <col min="5777" max="5777" width="24.26953125" bestFit="1" customWidth="1"/>
    <col min="5778" max="5778" width="27.26953125" bestFit="1" customWidth="1"/>
    <col min="5779" max="5779" width="48.54296875" bestFit="1" customWidth="1"/>
    <col min="5780" max="5780" width="51.54296875" bestFit="1" customWidth="1"/>
    <col min="5781" max="5781" width="39.54296875" bestFit="1" customWidth="1"/>
    <col min="5782" max="5782" width="42.54296875" bestFit="1" customWidth="1"/>
    <col min="5783" max="5783" width="48.81640625" bestFit="1" customWidth="1"/>
    <col min="5784" max="5784" width="51.81640625" bestFit="1" customWidth="1"/>
    <col min="5785" max="5785" width="48.36328125" bestFit="1" customWidth="1"/>
    <col min="5786" max="5786" width="51.36328125" bestFit="1" customWidth="1"/>
    <col min="5787" max="5787" width="60.36328125" bestFit="1" customWidth="1"/>
    <col min="5788" max="5788" width="63.36328125" bestFit="1" customWidth="1"/>
    <col min="5789" max="5789" width="44.6328125" bestFit="1" customWidth="1"/>
    <col min="5790" max="5790" width="47.6328125" bestFit="1" customWidth="1"/>
    <col min="5791" max="5791" width="17.90625" bestFit="1" customWidth="1"/>
    <col min="5792" max="5792" width="20.90625" bestFit="1" customWidth="1"/>
    <col min="5793" max="5793" width="39.54296875" bestFit="1" customWidth="1"/>
    <col min="5794" max="5794" width="42.54296875" bestFit="1" customWidth="1"/>
    <col min="5795" max="5795" width="23.1796875" bestFit="1" customWidth="1"/>
    <col min="5796" max="5796" width="26.1796875" bestFit="1" customWidth="1"/>
    <col min="5797" max="5797" width="40.08984375" bestFit="1" customWidth="1"/>
    <col min="5798" max="5798" width="43.08984375" bestFit="1" customWidth="1"/>
    <col min="5799" max="5799" width="23.453125" bestFit="1" customWidth="1"/>
    <col min="5800" max="5800" width="26.453125" bestFit="1" customWidth="1"/>
    <col min="5801" max="5801" width="40.7265625" bestFit="1" customWidth="1"/>
    <col min="5802" max="5802" width="43.7265625" bestFit="1" customWidth="1"/>
    <col min="5803" max="5803" width="45.81640625" bestFit="1" customWidth="1"/>
    <col min="5804" max="5804" width="48.81640625" bestFit="1" customWidth="1"/>
    <col min="5805" max="5805" width="35.90625" bestFit="1" customWidth="1"/>
    <col min="5806" max="5806" width="38.90625" bestFit="1" customWidth="1"/>
    <col min="5807" max="5807" width="46.54296875" bestFit="1" customWidth="1"/>
    <col min="5808" max="5808" width="49.54296875" bestFit="1" customWidth="1"/>
    <col min="5809" max="5809" width="33.54296875" bestFit="1" customWidth="1"/>
    <col min="5810" max="5810" width="36.54296875" bestFit="1" customWidth="1"/>
    <col min="5811" max="5811" width="33.81640625" bestFit="1" customWidth="1"/>
    <col min="5812" max="5812" width="36.81640625" bestFit="1" customWidth="1"/>
    <col min="5813" max="5813" width="53.1796875" bestFit="1" customWidth="1"/>
    <col min="5814" max="5814" width="56.1796875" bestFit="1" customWidth="1"/>
    <col min="5815" max="5815" width="45.54296875" bestFit="1" customWidth="1"/>
    <col min="5816" max="5816" width="48.54296875" bestFit="1" customWidth="1"/>
    <col min="5817" max="5817" width="34.26953125" bestFit="1" customWidth="1"/>
    <col min="5818" max="5818" width="37.26953125" bestFit="1" customWidth="1"/>
    <col min="5819" max="5819" width="45.90625" bestFit="1" customWidth="1"/>
    <col min="5820" max="5820" width="48.90625" bestFit="1" customWidth="1"/>
    <col min="5821" max="5821" width="38.81640625" bestFit="1" customWidth="1"/>
    <col min="5822" max="5822" width="41.90625" bestFit="1" customWidth="1"/>
    <col min="5823" max="5823" width="54.36328125" bestFit="1" customWidth="1"/>
    <col min="5824" max="5824" width="57.36328125" bestFit="1" customWidth="1"/>
    <col min="5825" max="5825" width="39.54296875" bestFit="1" customWidth="1"/>
    <col min="5826" max="5826" width="42.54296875" bestFit="1" customWidth="1"/>
    <col min="5827" max="5827" width="49.6328125" bestFit="1" customWidth="1"/>
    <col min="5828" max="5828" width="52.6328125" bestFit="1" customWidth="1"/>
    <col min="5829" max="5829" width="52" bestFit="1" customWidth="1"/>
    <col min="5830" max="5830" width="55" bestFit="1" customWidth="1"/>
    <col min="5831" max="5831" width="17.90625" bestFit="1" customWidth="1"/>
    <col min="5832" max="5832" width="20.90625" bestFit="1" customWidth="1"/>
    <col min="5833" max="5833" width="15.453125" bestFit="1" customWidth="1"/>
    <col min="5834" max="5834" width="18.453125" bestFit="1" customWidth="1"/>
    <col min="5835" max="5835" width="47.81640625" bestFit="1" customWidth="1"/>
    <col min="5836" max="5836" width="50.81640625" bestFit="1" customWidth="1"/>
    <col min="5837" max="5837" width="14.08984375" bestFit="1" customWidth="1"/>
    <col min="5838" max="5838" width="17.1796875" bestFit="1" customWidth="1"/>
    <col min="5839" max="5839" width="18.90625" bestFit="1" customWidth="1"/>
    <col min="5840" max="5840" width="21.90625" bestFit="1" customWidth="1"/>
    <col min="5841" max="5841" width="56.6328125" bestFit="1" customWidth="1"/>
    <col min="5842" max="5842" width="59.6328125" bestFit="1" customWidth="1"/>
    <col min="5843" max="5843" width="41.90625" bestFit="1" customWidth="1"/>
    <col min="5844" max="5844" width="44.90625" bestFit="1" customWidth="1"/>
    <col min="5845" max="5845" width="22.7265625" bestFit="1" customWidth="1"/>
    <col min="5846" max="5846" width="25.81640625" bestFit="1" customWidth="1"/>
    <col min="5847" max="5847" width="51.81640625" bestFit="1" customWidth="1"/>
    <col min="5848" max="5848" width="54.81640625" bestFit="1" customWidth="1"/>
    <col min="5849" max="5849" width="28.54296875" bestFit="1" customWidth="1"/>
    <col min="5850" max="5850" width="31.54296875" bestFit="1" customWidth="1"/>
    <col min="5851" max="5851" width="11.36328125" bestFit="1" customWidth="1"/>
    <col min="5852" max="5852" width="14.36328125" bestFit="1" customWidth="1"/>
    <col min="5853" max="5853" width="42.54296875" bestFit="1" customWidth="1"/>
    <col min="5854" max="5854" width="45.6328125" bestFit="1" customWidth="1"/>
    <col min="5855" max="5855" width="21.6328125" bestFit="1" customWidth="1"/>
    <col min="5856" max="5856" width="24.6328125" bestFit="1" customWidth="1"/>
    <col min="5857" max="5857" width="11.7265625" bestFit="1" customWidth="1"/>
    <col min="5858" max="5858" width="14.7265625" bestFit="1" customWidth="1"/>
    <col min="5859" max="5859" width="46.90625" bestFit="1" customWidth="1"/>
    <col min="5860" max="5860" width="50" bestFit="1" customWidth="1"/>
    <col min="5861" max="5861" width="40.90625" bestFit="1" customWidth="1"/>
    <col min="5862" max="5862" width="43.90625" bestFit="1" customWidth="1"/>
    <col min="5863" max="5863" width="56.54296875" bestFit="1" customWidth="1"/>
    <col min="5864" max="5864" width="59.54296875" bestFit="1" customWidth="1"/>
    <col min="5865" max="5865" width="29.1796875" bestFit="1" customWidth="1"/>
    <col min="5866" max="5866" width="32.1796875" bestFit="1" customWidth="1"/>
    <col min="5867" max="5867" width="30.54296875" bestFit="1" customWidth="1"/>
    <col min="5868" max="5868" width="33.6328125" bestFit="1" customWidth="1"/>
    <col min="5869" max="5869" width="17" bestFit="1" customWidth="1"/>
    <col min="5870" max="5870" width="20" bestFit="1" customWidth="1"/>
    <col min="5871" max="5871" width="12" bestFit="1" customWidth="1"/>
    <col min="5872" max="5872" width="15" bestFit="1" customWidth="1"/>
    <col min="5873" max="5873" width="57.08984375" bestFit="1" customWidth="1"/>
    <col min="5874" max="5874" width="60.08984375" bestFit="1" customWidth="1"/>
    <col min="5875" max="5875" width="23.6328125" bestFit="1" customWidth="1"/>
    <col min="5876" max="5876" width="26.6328125" bestFit="1" customWidth="1"/>
    <col min="5877" max="5877" width="36.54296875" bestFit="1" customWidth="1"/>
    <col min="5878" max="5878" width="39.54296875" bestFit="1" customWidth="1"/>
    <col min="5879" max="5879" width="34.90625" bestFit="1" customWidth="1"/>
    <col min="5880" max="5880" width="38" bestFit="1" customWidth="1"/>
    <col min="5881" max="5881" width="15" bestFit="1" customWidth="1"/>
    <col min="5882" max="5882" width="18" bestFit="1" customWidth="1"/>
    <col min="5883" max="5883" width="13.08984375" bestFit="1" customWidth="1"/>
    <col min="5884" max="5884" width="16.08984375" bestFit="1" customWidth="1"/>
    <col min="5885" max="5885" width="23.7265625" bestFit="1" customWidth="1"/>
    <col min="5886" max="5886" width="26.7265625" bestFit="1" customWidth="1"/>
    <col min="5887" max="5887" width="21.81640625" bestFit="1" customWidth="1"/>
    <col min="5888" max="5888" width="24.81640625" bestFit="1" customWidth="1"/>
    <col min="5889" max="5889" width="52.7265625" bestFit="1" customWidth="1"/>
    <col min="5890" max="5890" width="55.7265625" bestFit="1" customWidth="1"/>
    <col min="5891" max="5891" width="38.36328125" bestFit="1" customWidth="1"/>
    <col min="5892" max="5892" width="41.36328125" bestFit="1" customWidth="1"/>
    <col min="5893" max="5893" width="27.26953125" bestFit="1" customWidth="1"/>
    <col min="5894" max="5894" width="30.26953125" bestFit="1" customWidth="1"/>
    <col min="5895" max="5895" width="19.54296875" bestFit="1" customWidth="1"/>
    <col min="5896" max="5896" width="22.54296875" bestFit="1" customWidth="1"/>
    <col min="5897" max="5897" width="24.1796875" bestFit="1" customWidth="1"/>
    <col min="5898" max="5898" width="27.1796875" bestFit="1" customWidth="1"/>
    <col min="5899" max="5899" width="30.81640625" bestFit="1" customWidth="1"/>
    <col min="5900" max="5900" width="33.90625" bestFit="1" customWidth="1"/>
    <col min="5901" max="5901" width="53.81640625" bestFit="1" customWidth="1"/>
    <col min="5902" max="5902" width="56.81640625" bestFit="1" customWidth="1"/>
    <col min="5903" max="5903" width="46.6328125" bestFit="1" customWidth="1"/>
    <col min="5904" max="5904" width="49.7265625" bestFit="1" customWidth="1"/>
    <col min="5905" max="5905" width="19.54296875" bestFit="1" customWidth="1"/>
    <col min="5906" max="5906" width="22.54296875" bestFit="1" customWidth="1"/>
    <col min="5907" max="5907" width="27.90625" bestFit="1" customWidth="1"/>
    <col min="5908" max="5908" width="30.90625" bestFit="1" customWidth="1"/>
    <col min="5909" max="5909" width="26" bestFit="1" customWidth="1"/>
    <col min="5910" max="5910" width="29" bestFit="1" customWidth="1"/>
    <col min="5911" max="5911" width="41.90625" bestFit="1" customWidth="1"/>
    <col min="5912" max="5912" width="44.90625" bestFit="1" customWidth="1"/>
    <col min="5913" max="5913" width="31.6328125" bestFit="1" customWidth="1"/>
    <col min="5914" max="5914" width="34.6328125" bestFit="1" customWidth="1"/>
    <col min="5915" max="5915" width="36.90625" bestFit="1" customWidth="1"/>
    <col min="5916" max="5916" width="39.90625" bestFit="1" customWidth="1"/>
    <col min="5917" max="5917" width="52.1796875" bestFit="1" customWidth="1"/>
    <col min="5918" max="5918" width="55.1796875" bestFit="1" customWidth="1"/>
    <col min="5919" max="5919" width="54.1796875" bestFit="1" customWidth="1"/>
    <col min="5920" max="5920" width="57.1796875" bestFit="1" customWidth="1"/>
    <col min="5921" max="5921" width="13.54296875" bestFit="1" customWidth="1"/>
    <col min="5922" max="5922" width="16.54296875" bestFit="1" customWidth="1"/>
    <col min="5923" max="5923" width="36.7265625" bestFit="1" customWidth="1"/>
    <col min="5924" max="5924" width="39.7265625" bestFit="1" customWidth="1"/>
    <col min="5925" max="5925" width="30.26953125" bestFit="1" customWidth="1"/>
    <col min="5926" max="5926" width="33.36328125" bestFit="1" customWidth="1"/>
    <col min="5927" max="5927" width="35.36328125" bestFit="1" customWidth="1"/>
    <col min="5928" max="5928" width="38.36328125" bestFit="1" customWidth="1"/>
    <col min="5929" max="5929" width="28.81640625" bestFit="1" customWidth="1"/>
    <col min="5930" max="5930" width="31.81640625" bestFit="1" customWidth="1"/>
    <col min="5931" max="5931" width="21.81640625" bestFit="1" customWidth="1"/>
    <col min="5932" max="5932" width="24.81640625" bestFit="1" customWidth="1"/>
    <col min="5933" max="5933" width="54.54296875" bestFit="1" customWidth="1"/>
    <col min="5934" max="5934" width="57.54296875" bestFit="1" customWidth="1"/>
    <col min="5935" max="5935" width="44" bestFit="1" customWidth="1"/>
    <col min="5936" max="5936" width="47" bestFit="1" customWidth="1"/>
    <col min="5937" max="5937" width="19.81640625" bestFit="1" customWidth="1"/>
    <col min="5938" max="5938" width="22.81640625" bestFit="1" customWidth="1"/>
    <col min="5939" max="5939" width="14.90625" bestFit="1" customWidth="1"/>
    <col min="5940" max="5940" width="17.90625" bestFit="1" customWidth="1"/>
    <col min="5941" max="5941" width="48.7265625" bestFit="1" customWidth="1"/>
    <col min="5942" max="5942" width="51.7265625" bestFit="1" customWidth="1"/>
    <col min="5943" max="5943" width="44" bestFit="1" customWidth="1"/>
    <col min="5944" max="5944" width="47" bestFit="1" customWidth="1"/>
    <col min="5945" max="5945" width="35.36328125" bestFit="1" customWidth="1"/>
    <col min="5946" max="5946" width="38.36328125" bestFit="1" customWidth="1"/>
    <col min="5947" max="5947" width="50.26953125" bestFit="1" customWidth="1"/>
    <col min="5948" max="5948" width="53.26953125" bestFit="1" customWidth="1"/>
    <col min="5949" max="5949" width="30.453125" bestFit="1" customWidth="1"/>
    <col min="5950" max="5950" width="33.54296875" bestFit="1" customWidth="1"/>
    <col min="5951" max="5951" width="55.81640625" bestFit="1" customWidth="1"/>
    <col min="5952" max="5952" width="58.81640625" bestFit="1" customWidth="1"/>
    <col min="5953" max="5953" width="12" bestFit="1" customWidth="1"/>
    <col min="5954" max="5954" width="15" bestFit="1" customWidth="1"/>
    <col min="5955" max="5955" width="40.453125" bestFit="1" customWidth="1"/>
    <col min="5956" max="5956" width="43.453125" bestFit="1" customWidth="1"/>
    <col min="5957" max="5957" width="46.36328125" bestFit="1" customWidth="1"/>
    <col min="5958" max="5958" width="49.36328125" bestFit="1" customWidth="1"/>
    <col min="5959" max="5959" width="47.453125" bestFit="1" customWidth="1"/>
    <col min="5960" max="5960" width="50.453125" bestFit="1" customWidth="1"/>
    <col min="5961" max="5961" width="50.54296875" bestFit="1" customWidth="1"/>
    <col min="5962" max="5962" width="53.54296875" bestFit="1" customWidth="1"/>
    <col min="5963" max="5963" width="9.7265625" bestFit="1" customWidth="1"/>
    <col min="5964" max="5964" width="12.6328125" bestFit="1" customWidth="1"/>
    <col min="5965" max="5965" width="38.81640625" bestFit="1" customWidth="1"/>
    <col min="5966" max="5966" width="41.90625" bestFit="1" customWidth="1"/>
    <col min="5967" max="5967" width="27.81640625" bestFit="1" customWidth="1"/>
    <col min="5968" max="5968" width="30.81640625" bestFit="1" customWidth="1"/>
    <col min="5969" max="5969" width="35.6328125" bestFit="1" customWidth="1"/>
    <col min="5970" max="5970" width="38.6328125" bestFit="1" customWidth="1"/>
    <col min="5971" max="5971" width="25.90625" bestFit="1" customWidth="1"/>
    <col min="5972" max="5972" width="28.90625" bestFit="1" customWidth="1"/>
    <col min="5973" max="5973" width="46.453125" bestFit="1" customWidth="1"/>
    <col min="5974" max="5974" width="49.453125" bestFit="1" customWidth="1"/>
    <col min="5975" max="5975" width="38.1796875" bestFit="1" customWidth="1"/>
    <col min="5976" max="5976" width="41.1796875" bestFit="1" customWidth="1"/>
    <col min="5977" max="5977" width="14.90625" bestFit="1" customWidth="1"/>
    <col min="5978" max="5978" width="17.90625" bestFit="1" customWidth="1"/>
    <col min="5979" max="5979" width="48.81640625" bestFit="1" customWidth="1"/>
    <col min="5980" max="5980" width="51.81640625" bestFit="1" customWidth="1"/>
    <col min="5981" max="5981" width="52.453125" bestFit="1" customWidth="1"/>
    <col min="5982" max="5982" width="55.453125" bestFit="1" customWidth="1"/>
    <col min="5983" max="5983" width="50" bestFit="1" customWidth="1"/>
    <col min="5984" max="5984" width="53" bestFit="1" customWidth="1"/>
    <col min="5985" max="5985" width="23" bestFit="1" customWidth="1"/>
    <col min="5986" max="5986" width="26" bestFit="1" customWidth="1"/>
    <col min="5987" max="5987" width="49.7265625" bestFit="1" customWidth="1"/>
    <col min="5988" max="5988" width="52.7265625" bestFit="1" customWidth="1"/>
    <col min="5989" max="5989" width="20.90625" bestFit="1" customWidth="1"/>
    <col min="5990" max="5990" width="23.90625" bestFit="1" customWidth="1"/>
    <col min="5991" max="5991" width="37.26953125" bestFit="1" customWidth="1"/>
    <col min="5992" max="5992" width="40.26953125" bestFit="1" customWidth="1"/>
    <col min="5993" max="5993" width="25.6328125" bestFit="1" customWidth="1"/>
    <col min="5994" max="5994" width="28.6328125" bestFit="1" customWidth="1"/>
    <col min="5995" max="5995" width="53.36328125" bestFit="1" customWidth="1"/>
    <col min="5996" max="5996" width="56.36328125" bestFit="1" customWidth="1"/>
    <col min="5997" max="5997" width="11.90625" bestFit="1" customWidth="1"/>
    <col min="5998" max="5998" width="14.90625" bestFit="1" customWidth="1"/>
    <col min="5999" max="5999" width="12.453125" bestFit="1" customWidth="1"/>
    <col min="6000" max="6000" width="15.453125" bestFit="1" customWidth="1"/>
    <col min="6001" max="6001" width="57.81640625" bestFit="1" customWidth="1"/>
    <col min="6002" max="6002" width="60.81640625" bestFit="1" customWidth="1"/>
    <col min="6003" max="6003" width="49.453125" bestFit="1" customWidth="1"/>
    <col min="6004" max="6004" width="52.453125" bestFit="1" customWidth="1"/>
    <col min="6005" max="6005" width="51.1796875" bestFit="1" customWidth="1"/>
    <col min="6006" max="6006" width="54.26953125" bestFit="1" customWidth="1"/>
    <col min="6007" max="6007" width="49.54296875" bestFit="1" customWidth="1"/>
    <col min="6008" max="6008" width="52.54296875" bestFit="1" customWidth="1"/>
    <col min="6009" max="6009" width="37.7265625" bestFit="1" customWidth="1"/>
    <col min="6010" max="6010" width="40.7265625" bestFit="1" customWidth="1"/>
    <col min="6011" max="6011" width="18.08984375" bestFit="1" customWidth="1"/>
    <col min="6012" max="6012" width="21.1796875" bestFit="1" customWidth="1"/>
    <col min="6013" max="6013" width="18.1796875" bestFit="1" customWidth="1"/>
    <col min="6014" max="6014" width="21.26953125" bestFit="1" customWidth="1"/>
    <col min="6015" max="6015" width="48.81640625" bestFit="1" customWidth="1"/>
    <col min="6016" max="6016" width="51.81640625" bestFit="1" customWidth="1"/>
    <col min="6017" max="6017" width="29.54296875" bestFit="1" customWidth="1"/>
    <col min="6018" max="6018" width="32.54296875" bestFit="1" customWidth="1"/>
    <col min="6019" max="6019" width="36.90625" bestFit="1" customWidth="1"/>
    <col min="6020" max="6020" width="39.90625" bestFit="1" customWidth="1"/>
    <col min="6021" max="6021" width="30.08984375" bestFit="1" customWidth="1"/>
    <col min="6022" max="6022" width="33.08984375" bestFit="1" customWidth="1"/>
    <col min="6023" max="6023" width="49.81640625" bestFit="1" customWidth="1"/>
    <col min="6024" max="6024" width="52.81640625" bestFit="1" customWidth="1"/>
    <col min="6025" max="6025" width="34.81640625" bestFit="1" customWidth="1"/>
    <col min="6026" max="6026" width="37.90625" bestFit="1" customWidth="1"/>
    <col min="6027" max="6027" width="50.90625" bestFit="1" customWidth="1"/>
    <col min="6028" max="6028" width="54" bestFit="1" customWidth="1"/>
    <col min="6029" max="6029" width="15.90625" bestFit="1" customWidth="1"/>
    <col min="6030" max="6030" width="18.90625" bestFit="1" customWidth="1"/>
    <col min="6031" max="6031" width="35" bestFit="1" customWidth="1"/>
    <col min="6032" max="6032" width="38.08984375" bestFit="1" customWidth="1"/>
    <col min="6033" max="6033" width="50.54296875" bestFit="1" customWidth="1"/>
    <col min="6034" max="6034" width="53.54296875" bestFit="1" customWidth="1"/>
    <col min="6035" max="6035" width="28.453125" bestFit="1" customWidth="1"/>
    <col min="6036" max="6036" width="31.453125" bestFit="1" customWidth="1"/>
    <col min="6037" max="6037" width="20" bestFit="1" customWidth="1"/>
    <col min="6038" max="6038" width="23" bestFit="1" customWidth="1"/>
    <col min="6039" max="6039" width="41.90625" bestFit="1" customWidth="1"/>
    <col min="6040" max="6040" width="44.90625" bestFit="1" customWidth="1"/>
    <col min="6041" max="6041" width="32" bestFit="1" customWidth="1"/>
    <col min="6042" max="6042" width="35" bestFit="1" customWidth="1"/>
    <col min="6043" max="6043" width="32.08984375" bestFit="1" customWidth="1"/>
    <col min="6044" max="6044" width="35.08984375" bestFit="1" customWidth="1"/>
    <col min="6045" max="6045" width="16.08984375" bestFit="1" customWidth="1"/>
    <col min="6046" max="6046" width="19.08984375" bestFit="1" customWidth="1"/>
    <col min="6047" max="6047" width="19.26953125" bestFit="1" customWidth="1"/>
    <col min="6048" max="6048" width="22.26953125" bestFit="1" customWidth="1"/>
    <col min="6049" max="6049" width="54.453125" bestFit="1" customWidth="1"/>
    <col min="6050" max="6050" width="57.453125" bestFit="1" customWidth="1"/>
    <col min="6051" max="6051" width="32.7265625" bestFit="1" customWidth="1"/>
    <col min="6052" max="6052" width="35.7265625" bestFit="1" customWidth="1"/>
    <col min="6053" max="6053" width="38.7265625" bestFit="1" customWidth="1"/>
    <col min="6054" max="6054" width="41.81640625" bestFit="1" customWidth="1"/>
    <col min="6055" max="6055" width="13.36328125" bestFit="1" customWidth="1"/>
    <col min="6056" max="6056" width="16.36328125" bestFit="1" customWidth="1"/>
    <col min="6057" max="6057" width="10.90625" bestFit="1" customWidth="1"/>
    <col min="6058" max="6058" width="13.90625" bestFit="1" customWidth="1"/>
    <col min="6059" max="6059" width="32.1796875" bestFit="1" customWidth="1"/>
    <col min="6060" max="6060" width="35.1796875" bestFit="1" customWidth="1"/>
    <col min="6061" max="6061" width="15.54296875" bestFit="1" customWidth="1"/>
    <col min="6062" max="6062" width="18.54296875" bestFit="1" customWidth="1"/>
    <col min="6063" max="6063" width="21.81640625" bestFit="1" customWidth="1"/>
    <col min="6064" max="6064" width="24.81640625" bestFit="1" customWidth="1"/>
    <col min="6065" max="6065" width="26.81640625" bestFit="1" customWidth="1"/>
    <col min="6066" max="6066" width="29.90625" bestFit="1" customWidth="1"/>
    <col min="6067" max="6067" width="41.54296875" bestFit="1" customWidth="1"/>
    <col min="6068" max="6068" width="44.54296875" bestFit="1" customWidth="1"/>
    <col min="6069" max="6069" width="34.08984375" bestFit="1" customWidth="1"/>
    <col min="6070" max="6070" width="37.08984375" bestFit="1" customWidth="1"/>
    <col min="6071" max="6071" width="25.81640625" bestFit="1" customWidth="1"/>
    <col min="6072" max="6072" width="28.81640625" bestFit="1" customWidth="1"/>
    <col min="6073" max="6073" width="24.81640625" bestFit="1" customWidth="1"/>
    <col min="6074" max="6074" width="27.81640625" bestFit="1" customWidth="1"/>
    <col min="6075" max="6075" width="37" bestFit="1" customWidth="1"/>
    <col min="6076" max="6076" width="40" bestFit="1" customWidth="1"/>
    <col min="6077" max="6077" width="24.90625" bestFit="1" customWidth="1"/>
    <col min="6078" max="6078" width="27.90625" bestFit="1" customWidth="1"/>
    <col min="6079" max="6079" width="11.81640625" bestFit="1" customWidth="1"/>
    <col min="6080" max="6080" width="14.81640625" bestFit="1" customWidth="1"/>
    <col min="6081" max="6081" width="17.08984375" bestFit="1" customWidth="1"/>
    <col min="6082" max="6082" width="20.08984375" bestFit="1" customWidth="1"/>
    <col min="6083" max="6083" width="19.36328125" bestFit="1" customWidth="1"/>
    <col min="6084" max="6084" width="22.36328125" bestFit="1" customWidth="1"/>
    <col min="6085" max="6085" width="54.7265625" bestFit="1" customWidth="1"/>
    <col min="6086" max="6086" width="57.7265625" bestFit="1" customWidth="1"/>
    <col min="6087" max="6087" width="19.08984375" bestFit="1" customWidth="1"/>
    <col min="6088" max="6088" width="22.08984375" bestFit="1" customWidth="1"/>
    <col min="6089" max="6089" width="36.08984375" bestFit="1" customWidth="1"/>
    <col min="6090" max="6090" width="39.08984375" bestFit="1" customWidth="1"/>
    <col min="6091" max="6091" width="36" bestFit="1" customWidth="1"/>
    <col min="6092" max="6092" width="39" bestFit="1" customWidth="1"/>
    <col min="6093" max="6093" width="24.1796875" bestFit="1" customWidth="1"/>
    <col min="6094" max="6094" width="27.1796875" bestFit="1" customWidth="1"/>
    <col min="6095" max="6095" width="34.6328125" bestFit="1" customWidth="1"/>
    <col min="6096" max="6096" width="37.7265625" bestFit="1" customWidth="1"/>
    <col min="6097" max="6097" width="45.36328125" bestFit="1" customWidth="1"/>
    <col min="6098" max="6098" width="48.36328125" bestFit="1" customWidth="1"/>
    <col min="6099" max="6099" width="55.26953125" bestFit="1" customWidth="1"/>
    <col min="6100" max="6100" width="58.36328125" bestFit="1" customWidth="1"/>
    <col min="6101" max="6101" width="53.90625" bestFit="1" customWidth="1"/>
    <col min="6102" max="6102" width="56.90625" bestFit="1" customWidth="1"/>
    <col min="6103" max="6103" width="25.81640625" bestFit="1" customWidth="1"/>
    <col min="6104" max="6104" width="28.81640625" bestFit="1" customWidth="1"/>
    <col min="6105" max="6105" width="19.6328125" bestFit="1" customWidth="1"/>
    <col min="6106" max="6106" width="22.6328125" bestFit="1" customWidth="1"/>
    <col min="6107" max="6107" width="37.453125" bestFit="1" customWidth="1"/>
    <col min="6108" max="6108" width="40.453125" bestFit="1" customWidth="1"/>
    <col min="6109" max="6109" width="37.36328125" bestFit="1" customWidth="1"/>
    <col min="6110" max="6110" width="40.36328125" bestFit="1" customWidth="1"/>
    <col min="6111" max="6111" width="36.54296875" bestFit="1" customWidth="1"/>
    <col min="6112" max="6112" width="39.54296875" bestFit="1" customWidth="1"/>
    <col min="6113" max="6113" width="50" bestFit="1" customWidth="1"/>
    <col min="6114" max="6114" width="53" bestFit="1" customWidth="1"/>
    <col min="6115" max="6115" width="50.54296875" bestFit="1" customWidth="1"/>
    <col min="6116" max="6116" width="53.54296875" bestFit="1" customWidth="1"/>
    <col min="6117" max="6117" width="35.6328125" bestFit="1" customWidth="1"/>
    <col min="6118" max="6118" width="38.6328125" bestFit="1" customWidth="1"/>
    <col min="6119" max="6119" width="11.08984375" bestFit="1" customWidth="1"/>
    <col min="6120" max="6120" width="14.08984375" bestFit="1" customWidth="1"/>
    <col min="6121" max="6121" width="35.90625" bestFit="1" customWidth="1"/>
    <col min="6122" max="6122" width="38.90625" bestFit="1" customWidth="1"/>
    <col min="6123" max="6123" width="19.81640625" bestFit="1" customWidth="1"/>
    <col min="6124" max="6124" width="22.81640625" bestFit="1" customWidth="1"/>
    <col min="6125" max="6125" width="29" bestFit="1" customWidth="1"/>
    <col min="6126" max="6126" width="32" bestFit="1" customWidth="1"/>
    <col min="6127" max="6127" width="38.54296875" bestFit="1" customWidth="1"/>
    <col min="6128" max="6128" width="41.6328125" bestFit="1" customWidth="1"/>
    <col min="6129" max="6129" width="40.08984375" bestFit="1" customWidth="1"/>
    <col min="6130" max="6130" width="43.08984375" bestFit="1" customWidth="1"/>
    <col min="6131" max="6131" width="11.6328125" bestFit="1" customWidth="1"/>
    <col min="6132" max="6132" width="14.6328125" bestFit="1" customWidth="1"/>
    <col min="6133" max="6133" width="44.08984375" bestFit="1" customWidth="1"/>
    <col min="6134" max="6134" width="47.08984375" bestFit="1" customWidth="1"/>
    <col min="6135" max="6135" width="57.1796875" bestFit="1" customWidth="1"/>
    <col min="6136" max="6136" width="60.1796875" bestFit="1" customWidth="1"/>
    <col min="6137" max="6137" width="32.453125" bestFit="1" customWidth="1"/>
    <col min="6138" max="6138" width="35.453125" bestFit="1" customWidth="1"/>
    <col min="6139" max="6139" width="31.54296875" bestFit="1" customWidth="1"/>
    <col min="6140" max="6140" width="34.54296875" bestFit="1" customWidth="1"/>
    <col min="6141" max="6141" width="30.26953125" bestFit="1" customWidth="1"/>
    <col min="6142" max="6142" width="33.36328125" bestFit="1" customWidth="1"/>
    <col min="6143" max="6143" width="21.90625" bestFit="1" customWidth="1"/>
    <col min="6144" max="6144" width="24.90625" bestFit="1" customWidth="1"/>
    <col min="6145" max="6145" width="29.54296875" bestFit="1" customWidth="1"/>
    <col min="6146" max="6146" width="32.54296875" bestFit="1" customWidth="1"/>
    <col min="6147" max="6147" width="27.81640625" bestFit="1" customWidth="1"/>
    <col min="6148" max="6148" width="30.81640625" bestFit="1" customWidth="1"/>
    <col min="6149" max="6149" width="51.90625" bestFit="1" customWidth="1"/>
    <col min="6150" max="6150" width="54.90625" bestFit="1" customWidth="1"/>
    <col min="6151" max="6151" width="22.90625" bestFit="1" customWidth="1"/>
    <col min="6152" max="6152" width="25.90625" bestFit="1" customWidth="1"/>
    <col min="6153" max="6153" width="20.81640625" bestFit="1" customWidth="1"/>
    <col min="6154" max="6154" width="23.81640625" bestFit="1" customWidth="1"/>
    <col min="6155" max="6155" width="41.453125" bestFit="1" customWidth="1"/>
    <col min="6156" max="6156" width="44.453125" bestFit="1" customWidth="1"/>
    <col min="6157" max="6157" width="52.453125" bestFit="1" customWidth="1"/>
    <col min="6158" max="6158" width="55.453125" bestFit="1" customWidth="1"/>
    <col min="6159" max="6159" width="49.36328125" bestFit="1" customWidth="1"/>
    <col min="6160" max="6160" width="52.36328125" bestFit="1" customWidth="1"/>
    <col min="6161" max="6161" width="15.81640625" bestFit="1" customWidth="1"/>
    <col min="6162" max="6162" width="18.81640625" bestFit="1" customWidth="1"/>
    <col min="6163" max="6163" width="20.26953125" bestFit="1" customWidth="1"/>
    <col min="6164" max="6164" width="23.26953125" bestFit="1" customWidth="1"/>
    <col min="6165" max="6165" width="44.54296875" bestFit="1" customWidth="1"/>
    <col min="6166" max="6166" width="47.54296875" bestFit="1" customWidth="1"/>
    <col min="6167" max="6167" width="10.6328125" bestFit="1" customWidth="1"/>
    <col min="6168" max="6168" width="13.6328125" bestFit="1" customWidth="1"/>
    <col min="6169" max="6169" width="49.1796875" bestFit="1" customWidth="1"/>
    <col min="6170" max="6170" width="52.1796875" bestFit="1" customWidth="1"/>
    <col min="6171" max="6171" width="82.26953125" bestFit="1" customWidth="1"/>
    <col min="6172" max="6172" width="85.26953125" bestFit="1" customWidth="1"/>
    <col min="6173" max="6173" width="49.36328125" bestFit="1" customWidth="1"/>
    <col min="6174" max="6174" width="52.36328125" bestFit="1" customWidth="1"/>
    <col min="6175" max="6175" width="41.08984375" bestFit="1" customWidth="1"/>
    <col min="6176" max="6176" width="44.08984375" bestFit="1" customWidth="1"/>
    <col min="6177" max="6177" width="30.90625" bestFit="1" customWidth="1"/>
    <col min="6178" max="6178" width="34" bestFit="1" customWidth="1"/>
    <col min="6179" max="6179" width="26.08984375" bestFit="1" customWidth="1"/>
    <col min="6180" max="6180" width="29.08984375" bestFit="1" customWidth="1"/>
    <col min="6181" max="6181" width="46.1796875" bestFit="1" customWidth="1"/>
    <col min="6182" max="6182" width="49.1796875" bestFit="1" customWidth="1"/>
    <col min="6183" max="6183" width="39.81640625" bestFit="1" customWidth="1"/>
    <col min="6184" max="6184" width="42.81640625" bestFit="1" customWidth="1"/>
    <col min="6185" max="6185" width="41.1796875" bestFit="1" customWidth="1"/>
    <col min="6186" max="6186" width="44.1796875" bestFit="1" customWidth="1"/>
    <col min="6187" max="6187" width="20.90625" bestFit="1" customWidth="1"/>
    <col min="6188" max="6188" width="23.90625" bestFit="1" customWidth="1"/>
    <col min="6189" max="6189" width="31.1796875" bestFit="1" customWidth="1"/>
    <col min="6190" max="6190" width="34.1796875" bestFit="1" customWidth="1"/>
    <col min="6191" max="6191" width="27.81640625" bestFit="1" customWidth="1"/>
    <col min="6192" max="6192" width="30.81640625" bestFit="1" customWidth="1"/>
    <col min="6193" max="6193" width="19.453125" bestFit="1" customWidth="1"/>
    <col min="6194" max="6194" width="22.453125" bestFit="1" customWidth="1"/>
    <col min="6195" max="6195" width="47.08984375" bestFit="1" customWidth="1"/>
    <col min="6196" max="6196" width="50.1796875" bestFit="1" customWidth="1"/>
    <col min="6197" max="6197" width="28" bestFit="1" customWidth="1"/>
    <col min="6198" max="6198" width="31" bestFit="1" customWidth="1"/>
    <col min="6199" max="6199" width="49.6328125" bestFit="1" customWidth="1"/>
    <col min="6200" max="6200" width="52.6328125" bestFit="1" customWidth="1"/>
    <col min="6201" max="6201" width="42.36328125" bestFit="1" customWidth="1"/>
    <col min="6202" max="6202" width="45.36328125" bestFit="1" customWidth="1"/>
    <col min="6203" max="6203" width="41.26953125" bestFit="1" customWidth="1"/>
    <col min="6204" max="6204" width="44.26953125" bestFit="1" customWidth="1"/>
    <col min="6205" max="6205" width="29.08984375" bestFit="1" customWidth="1"/>
    <col min="6206" max="6206" width="32.08984375" bestFit="1" customWidth="1"/>
    <col min="6207" max="6207" width="23.1796875" bestFit="1" customWidth="1"/>
    <col min="6208" max="6208" width="26.1796875" bestFit="1" customWidth="1"/>
    <col min="6209" max="6209" width="55.6328125" bestFit="1" customWidth="1"/>
    <col min="6210" max="6210" width="58.6328125" bestFit="1" customWidth="1"/>
    <col min="6211" max="6211" width="26.36328125" bestFit="1" customWidth="1"/>
    <col min="6212" max="6212" width="29.453125" bestFit="1" customWidth="1"/>
    <col min="6213" max="6213" width="52.08984375" bestFit="1" customWidth="1"/>
    <col min="6214" max="6214" width="55.08984375" bestFit="1" customWidth="1"/>
    <col min="6215" max="6215" width="38" bestFit="1" customWidth="1"/>
    <col min="6216" max="6216" width="41" bestFit="1" customWidth="1"/>
    <col min="6217" max="6217" width="56.81640625" bestFit="1" customWidth="1"/>
    <col min="6218" max="6218" width="59.81640625" bestFit="1" customWidth="1"/>
    <col min="6219" max="6219" width="57.7265625" bestFit="1" customWidth="1"/>
    <col min="6220" max="6220" width="60.7265625" bestFit="1" customWidth="1"/>
    <col min="6221" max="6221" width="30" bestFit="1" customWidth="1"/>
    <col min="6222" max="6222" width="33" bestFit="1" customWidth="1"/>
    <col min="6223" max="6223" width="52.08984375" bestFit="1" customWidth="1"/>
    <col min="6224" max="6224" width="55.08984375" bestFit="1" customWidth="1"/>
    <col min="6225" max="6225" width="28.54296875" bestFit="1" customWidth="1"/>
    <col min="6226" max="6226" width="31.54296875" bestFit="1" customWidth="1"/>
    <col min="6227" max="6227" width="18.6328125" bestFit="1" customWidth="1"/>
    <col min="6228" max="6228" width="21.7265625" bestFit="1" customWidth="1"/>
    <col min="6229" max="6229" width="10.08984375" bestFit="1" customWidth="1"/>
    <col min="6230" max="6230" width="13.08984375" bestFit="1" customWidth="1"/>
    <col min="6231" max="6231" width="12" bestFit="1" customWidth="1"/>
    <col min="6232" max="6232" width="15" bestFit="1" customWidth="1"/>
    <col min="6233" max="6233" width="23.81640625" bestFit="1" customWidth="1"/>
    <col min="6234" max="6235" width="26.81640625" bestFit="1" customWidth="1"/>
    <col min="6236" max="6236" width="29.90625" bestFit="1" customWidth="1"/>
    <col min="6237" max="6237" width="54.1796875" bestFit="1" customWidth="1"/>
    <col min="6238" max="6238" width="57.1796875" bestFit="1" customWidth="1"/>
    <col min="6239" max="6239" width="38.90625" bestFit="1" customWidth="1"/>
    <col min="6240" max="6240" width="42" bestFit="1" customWidth="1"/>
    <col min="6241" max="6241" width="20.6328125" bestFit="1" customWidth="1"/>
    <col min="6242" max="6242" width="23.6328125" bestFit="1" customWidth="1"/>
    <col min="6243" max="6243" width="46.26953125" bestFit="1" customWidth="1"/>
    <col min="6244" max="6244" width="49.26953125" bestFit="1" customWidth="1"/>
    <col min="6245" max="6245" width="47.26953125" bestFit="1" customWidth="1"/>
    <col min="6246" max="6246" width="50.36328125" bestFit="1" customWidth="1"/>
    <col min="6247" max="6247" width="44.36328125" bestFit="1" customWidth="1"/>
    <col min="6248" max="6248" width="47.36328125" bestFit="1" customWidth="1"/>
    <col min="6249" max="6249" width="34.90625" bestFit="1" customWidth="1"/>
    <col min="6250" max="6250" width="38" bestFit="1" customWidth="1"/>
    <col min="6251" max="6251" width="31.36328125" bestFit="1" customWidth="1"/>
    <col min="6252" max="6252" width="34.36328125" bestFit="1" customWidth="1"/>
    <col min="6253" max="6253" width="12.36328125" bestFit="1" customWidth="1"/>
    <col min="6254" max="6254" width="15.36328125" bestFit="1" customWidth="1"/>
    <col min="6255" max="6255" width="41" bestFit="1" customWidth="1"/>
    <col min="6256" max="6256" width="44" bestFit="1" customWidth="1"/>
    <col min="6257" max="6257" width="32.90625" bestFit="1" customWidth="1"/>
    <col min="6258" max="6258" width="35.90625" bestFit="1" customWidth="1"/>
    <col min="6259" max="6259" width="16.54296875" bestFit="1" customWidth="1"/>
    <col min="6260" max="6260" width="19.54296875" bestFit="1" customWidth="1"/>
    <col min="6261" max="6261" width="36.453125" bestFit="1" customWidth="1"/>
    <col min="6262" max="6262" width="39.453125" bestFit="1" customWidth="1"/>
    <col min="6263" max="6263" width="22.7265625" bestFit="1" customWidth="1"/>
    <col min="6264" max="6264" width="25.81640625" bestFit="1" customWidth="1"/>
    <col min="6265" max="6265" width="33.81640625" bestFit="1" customWidth="1"/>
    <col min="6266" max="6266" width="36.81640625" bestFit="1" customWidth="1"/>
    <col min="6267" max="6267" width="38.1796875" bestFit="1" customWidth="1"/>
    <col min="6268" max="6268" width="41.1796875" bestFit="1" customWidth="1"/>
    <col min="6269" max="6269" width="55.7265625" bestFit="1" customWidth="1"/>
    <col min="6270" max="6270" width="58.7265625" bestFit="1" customWidth="1"/>
    <col min="6271" max="6271" width="7.36328125" bestFit="1" customWidth="1"/>
    <col min="6272" max="6272" width="10.26953125" bestFit="1" customWidth="1"/>
    <col min="6273" max="6273" width="33" bestFit="1" customWidth="1"/>
    <col min="6274" max="6274" width="36" bestFit="1" customWidth="1"/>
    <col min="6275" max="6275" width="53.81640625" bestFit="1" customWidth="1"/>
    <col min="6276" max="6276" width="56.81640625" bestFit="1" customWidth="1"/>
    <col min="6277" max="6277" width="49.1796875" bestFit="1" customWidth="1"/>
    <col min="6278" max="6278" width="52.1796875" bestFit="1" customWidth="1"/>
    <col min="6279" max="6279" width="20" bestFit="1" customWidth="1"/>
    <col min="6280" max="6280" width="23" bestFit="1" customWidth="1"/>
    <col min="6281" max="6281" width="48.26953125" bestFit="1" customWidth="1"/>
    <col min="6282" max="6282" width="51.26953125" bestFit="1" customWidth="1"/>
    <col min="6283" max="6283" width="28.81640625" bestFit="1" customWidth="1"/>
    <col min="6284" max="6284" width="31.81640625" bestFit="1" customWidth="1"/>
    <col min="6285" max="6285" width="37.453125" bestFit="1" customWidth="1"/>
    <col min="6286" max="6286" width="40.453125" bestFit="1" customWidth="1"/>
    <col min="6287" max="6287" width="33.81640625" bestFit="1" customWidth="1"/>
    <col min="6288" max="6288" width="36.81640625" bestFit="1" customWidth="1"/>
    <col min="6289" max="6289" width="35.26953125" bestFit="1" customWidth="1"/>
    <col min="6290" max="6290" width="38.26953125" bestFit="1" customWidth="1"/>
    <col min="6291" max="6291" width="28.90625" bestFit="1" customWidth="1"/>
    <col min="6292" max="6292" width="31.90625" bestFit="1" customWidth="1"/>
    <col min="6293" max="6293" width="16.7265625" bestFit="1" customWidth="1"/>
    <col min="6294" max="6294" width="19.7265625" bestFit="1" customWidth="1"/>
    <col min="6295" max="6295" width="14.26953125" bestFit="1" customWidth="1"/>
    <col min="6296" max="6296" width="17.36328125" bestFit="1" customWidth="1"/>
    <col min="6297" max="6297" width="27.90625" bestFit="1" customWidth="1"/>
    <col min="6298" max="6298" width="30.90625" bestFit="1" customWidth="1"/>
    <col min="6299" max="6299" width="18.36328125" bestFit="1" customWidth="1"/>
    <col min="6300" max="6300" width="21.453125" bestFit="1" customWidth="1"/>
    <col min="6301" max="6301" width="28.6328125" bestFit="1" customWidth="1"/>
    <col min="6302" max="6302" width="31.6328125" bestFit="1" customWidth="1"/>
    <col min="6303" max="6303" width="33.453125" bestFit="1" customWidth="1"/>
    <col min="6304" max="6304" width="36.453125" bestFit="1" customWidth="1"/>
    <col min="6305" max="6305" width="54.6328125" bestFit="1" customWidth="1"/>
    <col min="6306" max="6306" width="57.6328125" bestFit="1" customWidth="1"/>
    <col min="6307" max="6307" width="17.453125" bestFit="1" customWidth="1"/>
    <col min="6308" max="6308" width="20.453125" bestFit="1" customWidth="1"/>
    <col min="6309" max="6309" width="30.81640625" bestFit="1" customWidth="1"/>
    <col min="6310" max="6310" width="33.90625" bestFit="1" customWidth="1"/>
    <col min="6311" max="6311" width="36.7265625" bestFit="1" customWidth="1"/>
    <col min="6312" max="6312" width="39.7265625" bestFit="1" customWidth="1"/>
    <col min="6313" max="6313" width="49.6328125" bestFit="1" customWidth="1"/>
    <col min="6314" max="6314" width="52.6328125" bestFit="1" customWidth="1"/>
    <col min="6315" max="6315" width="16.90625" bestFit="1" customWidth="1"/>
    <col min="6316" max="6316" width="19.90625" bestFit="1" customWidth="1"/>
    <col min="6317" max="6317" width="50.90625" bestFit="1" customWidth="1"/>
    <col min="6318" max="6318" width="54" bestFit="1" customWidth="1"/>
    <col min="6319" max="6319" width="23.1796875" bestFit="1" customWidth="1"/>
    <col min="6320" max="6320" width="26.1796875" bestFit="1" customWidth="1"/>
    <col min="6321" max="6321" width="46.90625" bestFit="1" customWidth="1"/>
    <col min="6322" max="6322" width="50" bestFit="1" customWidth="1"/>
    <col min="6323" max="6323" width="27.26953125" bestFit="1" customWidth="1"/>
    <col min="6324" max="6324" width="30.26953125" bestFit="1" customWidth="1"/>
    <col min="6325" max="6325" width="21.54296875" bestFit="1" customWidth="1"/>
    <col min="6326" max="6326" width="24.54296875" bestFit="1" customWidth="1"/>
    <col min="6327" max="6327" width="19.54296875" bestFit="1" customWidth="1"/>
    <col min="6328" max="6328" width="22.54296875" bestFit="1" customWidth="1"/>
    <col min="6329" max="6329" width="49.6328125" bestFit="1" customWidth="1"/>
    <col min="6330" max="6330" width="52.6328125" bestFit="1" customWidth="1"/>
    <col min="6331" max="6331" width="33" bestFit="1" customWidth="1"/>
    <col min="6332" max="6332" width="36" bestFit="1" customWidth="1"/>
    <col min="6333" max="6333" width="36.54296875" bestFit="1" customWidth="1"/>
    <col min="6334" max="6334" width="39.54296875" bestFit="1" customWidth="1"/>
    <col min="6335" max="6335" width="37.453125" bestFit="1" customWidth="1"/>
    <col min="6336" max="6336" width="40.453125" bestFit="1" customWidth="1"/>
    <col min="6337" max="6337" width="49.7265625" bestFit="1" customWidth="1"/>
    <col min="6338" max="6338" width="52.7265625" bestFit="1" customWidth="1"/>
    <col min="6339" max="6339" width="45.90625" bestFit="1" customWidth="1"/>
    <col min="6340" max="6340" width="48.90625" bestFit="1" customWidth="1"/>
    <col min="6341" max="6341" width="36.1796875" bestFit="1" customWidth="1"/>
    <col min="6342" max="6342" width="39.1796875" bestFit="1" customWidth="1"/>
    <col min="6343" max="6343" width="42.7265625" bestFit="1" customWidth="1"/>
    <col min="6344" max="6344" width="45.81640625" bestFit="1" customWidth="1"/>
    <col min="6345" max="6345" width="42.90625" bestFit="1" customWidth="1"/>
    <col min="6346" max="6346" width="46" bestFit="1" customWidth="1"/>
    <col min="6347" max="6347" width="43" bestFit="1" customWidth="1"/>
    <col min="6348" max="6348" width="46.08984375" bestFit="1" customWidth="1"/>
    <col min="6349" max="6349" width="27.7265625" bestFit="1" customWidth="1"/>
    <col min="6350" max="6350" width="30.7265625" bestFit="1" customWidth="1"/>
    <col min="6351" max="6351" width="75.08984375" bestFit="1" customWidth="1"/>
    <col min="6352" max="6352" width="78.08984375" bestFit="1" customWidth="1"/>
    <col min="6353" max="6353" width="24.54296875" bestFit="1" customWidth="1"/>
    <col min="6354" max="6354" width="27.54296875" bestFit="1" customWidth="1"/>
    <col min="6355" max="6355" width="45.6328125" bestFit="1" customWidth="1"/>
    <col min="6356" max="6356" width="48.6328125" bestFit="1" customWidth="1"/>
    <col min="6357" max="6357" width="58.26953125" bestFit="1" customWidth="1"/>
    <col min="6358" max="6358" width="61.26953125" bestFit="1" customWidth="1"/>
    <col min="6359" max="6359" width="18.81640625" bestFit="1" customWidth="1"/>
    <col min="6360" max="6360" width="21.81640625" bestFit="1" customWidth="1"/>
    <col min="6361" max="6361" width="38.90625" bestFit="1" customWidth="1"/>
    <col min="6362" max="6362" width="42" bestFit="1" customWidth="1"/>
    <col min="6363" max="6363" width="17.54296875" bestFit="1" customWidth="1"/>
    <col min="6364" max="6364" width="20.54296875" bestFit="1" customWidth="1"/>
    <col min="6365" max="6365" width="39.26953125" bestFit="1" customWidth="1"/>
    <col min="6366" max="6366" width="42.26953125" bestFit="1" customWidth="1"/>
    <col min="6367" max="6367" width="20.6328125" bestFit="1" customWidth="1"/>
    <col min="6368" max="6368" width="23.6328125" bestFit="1" customWidth="1"/>
    <col min="6369" max="6369" width="21.54296875" bestFit="1" customWidth="1"/>
    <col min="6370" max="6370" width="24.54296875" bestFit="1" customWidth="1"/>
    <col min="6371" max="6371" width="50.26953125" bestFit="1" customWidth="1"/>
    <col min="6372" max="6372" width="53.26953125" bestFit="1" customWidth="1"/>
    <col min="6373" max="6373" width="58.81640625" bestFit="1" customWidth="1"/>
    <col min="6374" max="6374" width="61.81640625" bestFit="1" customWidth="1"/>
    <col min="6375" max="6375" width="50.1796875" bestFit="1" customWidth="1"/>
    <col min="6376" max="6376" width="53.1796875" bestFit="1" customWidth="1"/>
    <col min="6377" max="6377" width="27" bestFit="1" customWidth="1"/>
    <col min="6378" max="6378" width="30" bestFit="1" customWidth="1"/>
    <col min="6379" max="6379" width="47.1796875" bestFit="1" customWidth="1"/>
    <col min="6380" max="6380" width="50.26953125" bestFit="1" customWidth="1"/>
    <col min="6381" max="6381" width="24.453125" bestFit="1" customWidth="1"/>
    <col min="6382" max="6382" width="27.453125" bestFit="1" customWidth="1"/>
    <col min="6383" max="6383" width="34" bestFit="1" customWidth="1"/>
    <col min="6384" max="6384" width="37" bestFit="1" customWidth="1"/>
    <col min="6385" max="6385" width="38.6328125" bestFit="1" customWidth="1"/>
    <col min="6386" max="6386" width="41.7265625" bestFit="1" customWidth="1"/>
    <col min="6387" max="6387" width="54.81640625" bestFit="1" customWidth="1"/>
    <col min="6388" max="6388" width="57.90625" bestFit="1" customWidth="1"/>
    <col min="6389" max="6389" width="51.90625" bestFit="1" customWidth="1"/>
    <col min="6390" max="6390" width="54.90625" bestFit="1" customWidth="1"/>
    <col min="6391" max="6391" width="19" bestFit="1" customWidth="1"/>
    <col min="6392" max="6392" width="21.81640625" bestFit="1" customWidth="1"/>
    <col min="6393" max="6393" width="24.26953125" bestFit="1" customWidth="1"/>
    <col min="6394" max="6394" width="27.26953125" bestFit="1" customWidth="1"/>
    <col min="6395" max="6395" width="43.08984375" bestFit="1" customWidth="1"/>
    <col min="6396" max="6396" width="46.1796875" bestFit="1" customWidth="1"/>
    <col min="6397" max="6397" width="30.26953125" bestFit="1" customWidth="1"/>
    <col min="6398" max="6398" width="33.36328125" bestFit="1" customWidth="1"/>
    <col min="6399" max="6399" width="38.6328125" bestFit="1" customWidth="1"/>
    <col min="6400" max="6400" width="41.7265625" bestFit="1" customWidth="1"/>
    <col min="6401" max="6401" width="42.90625" bestFit="1" customWidth="1"/>
    <col min="6402" max="6402" width="46" bestFit="1" customWidth="1"/>
    <col min="6403" max="6403" width="40.7265625" bestFit="1" customWidth="1"/>
    <col min="6404" max="6404" width="43.7265625" bestFit="1" customWidth="1"/>
    <col min="6405" max="6405" width="19.08984375" bestFit="1" customWidth="1"/>
    <col min="6406" max="6406" width="22.08984375" bestFit="1" customWidth="1"/>
    <col min="6407" max="6407" width="34.1796875" bestFit="1" customWidth="1"/>
    <col min="6408" max="6408" width="37.1796875" bestFit="1" customWidth="1"/>
    <col min="6409" max="6409" width="39" bestFit="1" customWidth="1"/>
    <col min="6410" max="6410" width="42.08984375" bestFit="1" customWidth="1"/>
    <col min="6411" max="6411" width="11.08984375" bestFit="1" customWidth="1"/>
    <col min="6412" max="6412" width="14.08984375" bestFit="1" customWidth="1"/>
    <col min="6413" max="6413" width="34.7265625" bestFit="1" customWidth="1"/>
    <col min="6414" max="6414" width="37.81640625" bestFit="1" customWidth="1"/>
    <col min="6415" max="6415" width="53.08984375" bestFit="1" customWidth="1"/>
    <col min="6416" max="6416" width="56.08984375" bestFit="1" customWidth="1"/>
    <col min="6417" max="6417" width="30.36328125" bestFit="1" customWidth="1"/>
    <col min="6418" max="6418" width="33.453125" bestFit="1" customWidth="1"/>
    <col min="6419" max="6419" width="32.6328125" bestFit="1" customWidth="1"/>
    <col min="6420" max="6420" width="35.6328125" bestFit="1" customWidth="1"/>
    <col min="6421" max="6421" width="53.36328125" bestFit="1" customWidth="1"/>
    <col min="6422" max="6422" width="56.36328125" bestFit="1" customWidth="1"/>
    <col min="6423" max="6423" width="38.54296875" bestFit="1" customWidth="1"/>
    <col min="6424" max="6424" width="41.6328125" bestFit="1" customWidth="1"/>
    <col min="6425" max="6425" width="47.7265625" bestFit="1" customWidth="1"/>
    <col min="6426" max="6426" width="50.7265625" bestFit="1" customWidth="1"/>
    <col min="6427" max="6427" width="37" bestFit="1" customWidth="1"/>
    <col min="6428" max="6428" width="40" bestFit="1" customWidth="1"/>
    <col min="6429" max="6429" width="9.7265625" bestFit="1" customWidth="1"/>
    <col min="6430" max="6430" width="12.6328125" bestFit="1" customWidth="1"/>
    <col min="6431" max="6431" width="26.08984375" bestFit="1" customWidth="1"/>
    <col min="6432" max="6432" width="29.08984375" bestFit="1" customWidth="1"/>
    <col min="6433" max="6433" width="24.36328125" bestFit="1" customWidth="1"/>
    <col min="6434" max="6434" width="27.36328125" bestFit="1" customWidth="1"/>
    <col min="6435" max="6435" width="48.08984375" bestFit="1" customWidth="1"/>
    <col min="6436" max="6436" width="51.08984375" bestFit="1" customWidth="1"/>
    <col min="6437" max="6437" width="24.90625" bestFit="1" customWidth="1"/>
    <col min="6438" max="6438" width="27.90625" bestFit="1" customWidth="1"/>
    <col min="6439" max="6439" width="55.90625" bestFit="1" customWidth="1"/>
    <col min="6440" max="6440" width="58.90625" bestFit="1" customWidth="1"/>
    <col min="6441" max="6441" width="46" bestFit="1" customWidth="1"/>
    <col min="6442" max="6442" width="49" bestFit="1" customWidth="1"/>
    <col min="6443" max="6443" width="57.6328125" bestFit="1" customWidth="1"/>
    <col min="6444" max="6444" width="60.6328125" bestFit="1" customWidth="1"/>
    <col min="6445" max="6445" width="20.6328125" bestFit="1" customWidth="1"/>
    <col min="6446" max="6446" width="23.6328125" bestFit="1" customWidth="1"/>
    <col min="6447" max="6447" width="22" bestFit="1" customWidth="1"/>
    <col min="6448" max="6448" width="25" bestFit="1" customWidth="1"/>
    <col min="6449" max="6449" width="35.36328125" bestFit="1" customWidth="1"/>
    <col min="6450" max="6450" width="38.36328125" bestFit="1" customWidth="1"/>
    <col min="6451" max="6451" width="56" bestFit="1" customWidth="1"/>
    <col min="6452" max="6452" width="59" bestFit="1" customWidth="1"/>
    <col min="6453" max="6453" width="27.90625" bestFit="1" customWidth="1"/>
    <col min="6454" max="6454" width="30.90625" bestFit="1" customWidth="1"/>
    <col min="6455" max="6455" width="48.54296875" bestFit="1" customWidth="1"/>
    <col min="6456" max="6456" width="51.54296875" bestFit="1" customWidth="1"/>
    <col min="6457" max="6457" width="15.7265625" bestFit="1" customWidth="1"/>
    <col min="6458" max="6458" width="18.7265625" bestFit="1" customWidth="1"/>
    <col min="6459" max="6459" width="19" bestFit="1" customWidth="1"/>
    <col min="6460" max="6460" width="22" bestFit="1" customWidth="1"/>
    <col min="6461" max="6461" width="48.453125" bestFit="1" customWidth="1"/>
    <col min="6462" max="6462" width="51.453125" bestFit="1" customWidth="1"/>
    <col min="6463" max="6463" width="15.26953125" bestFit="1" customWidth="1"/>
    <col min="6464" max="6464" width="18.26953125" bestFit="1" customWidth="1"/>
    <col min="6465" max="6465" width="15.90625" bestFit="1" customWidth="1"/>
    <col min="6466" max="6466" width="18.90625" bestFit="1" customWidth="1"/>
    <col min="6467" max="6467" width="37.1796875" bestFit="1" customWidth="1"/>
    <col min="6468" max="6468" width="40.1796875" bestFit="1" customWidth="1"/>
    <col min="6469" max="6469" width="37.36328125" bestFit="1" customWidth="1"/>
    <col min="6470" max="6470" width="40.36328125" bestFit="1" customWidth="1"/>
    <col min="6471" max="6471" width="40.54296875" bestFit="1" customWidth="1"/>
    <col min="6472" max="6472" width="43.54296875" bestFit="1" customWidth="1"/>
    <col min="6473" max="6473" width="40.6328125" bestFit="1" customWidth="1"/>
    <col min="6474" max="6474" width="43.6328125" bestFit="1" customWidth="1"/>
    <col min="6475" max="6475" width="22.36328125" bestFit="1" customWidth="1"/>
    <col min="6476" max="6476" width="25.453125" bestFit="1" customWidth="1"/>
    <col min="6477" max="6477" width="21.7265625" bestFit="1" customWidth="1"/>
    <col min="6478" max="6478" width="24.7265625" bestFit="1" customWidth="1"/>
    <col min="6479" max="6479" width="29.08984375" bestFit="1" customWidth="1"/>
    <col min="6480" max="6480" width="32.08984375" bestFit="1" customWidth="1"/>
    <col min="6481" max="6481" width="22" bestFit="1" customWidth="1"/>
    <col min="6482" max="6482" width="25" bestFit="1" customWidth="1"/>
    <col min="6483" max="6483" width="40.6328125" bestFit="1" customWidth="1"/>
    <col min="6484" max="6484" width="43.6328125" bestFit="1" customWidth="1"/>
    <col min="6485" max="6485" width="31.08984375" bestFit="1" customWidth="1"/>
    <col min="6486" max="6486" width="34.08984375" bestFit="1" customWidth="1"/>
    <col min="6487" max="6487" width="52.26953125" bestFit="1" customWidth="1"/>
    <col min="6488" max="6488" width="55.26953125" bestFit="1" customWidth="1"/>
    <col min="6489" max="6489" width="36.90625" bestFit="1" customWidth="1"/>
    <col min="6490" max="6490" width="39.90625" bestFit="1" customWidth="1"/>
    <col min="6491" max="6491" width="41.26953125" bestFit="1" customWidth="1"/>
    <col min="6492" max="6492" width="44.26953125" bestFit="1" customWidth="1"/>
    <col min="6493" max="6493" width="42.54296875" bestFit="1" customWidth="1"/>
    <col min="6494" max="6494" width="45.6328125" bestFit="1" customWidth="1"/>
    <col min="6495" max="6495" width="37.6328125" bestFit="1" customWidth="1"/>
    <col min="6496" max="6496" width="40.6328125" bestFit="1" customWidth="1"/>
    <col min="6497" max="6497" width="52.1796875" bestFit="1" customWidth="1"/>
    <col min="6498" max="6498" width="55.1796875" bestFit="1" customWidth="1"/>
    <col min="6499" max="6499" width="20.90625" bestFit="1" customWidth="1"/>
    <col min="6500" max="6500" width="23.90625" bestFit="1" customWidth="1"/>
    <col min="6501" max="6501" width="27.1796875" bestFit="1" customWidth="1"/>
    <col min="6502" max="6502" width="30.1796875" bestFit="1" customWidth="1"/>
    <col min="6503" max="6503" width="38.26953125" bestFit="1" customWidth="1"/>
    <col min="6504" max="6504" width="41.26953125" bestFit="1" customWidth="1"/>
    <col min="6505" max="6505" width="27.7265625" bestFit="1" customWidth="1"/>
    <col min="6506" max="6506" width="30.7265625" bestFit="1" customWidth="1"/>
    <col min="6507" max="6507" width="37.54296875" bestFit="1" customWidth="1"/>
    <col min="6508" max="6508" width="40.54296875" bestFit="1" customWidth="1"/>
    <col min="6509" max="6509" width="19.1796875" bestFit="1" customWidth="1"/>
    <col min="6510" max="6510" width="22.1796875" bestFit="1" customWidth="1"/>
    <col min="6511" max="6511" width="17.26953125" bestFit="1" customWidth="1"/>
    <col min="6512" max="6512" width="20.26953125" bestFit="1" customWidth="1"/>
    <col min="6513" max="6513" width="43" bestFit="1" customWidth="1"/>
    <col min="6514" max="6514" width="46.08984375" bestFit="1" customWidth="1"/>
    <col min="6515" max="6515" width="38.1796875" bestFit="1" customWidth="1"/>
    <col min="6516" max="6516" width="41.1796875" bestFit="1" customWidth="1"/>
    <col min="6517" max="6517" width="50.453125" bestFit="1" customWidth="1"/>
    <col min="6518" max="6518" width="53.453125" bestFit="1" customWidth="1"/>
    <col min="6519" max="6519" width="17.453125" bestFit="1" customWidth="1"/>
    <col min="6520" max="6520" width="20.453125" bestFit="1" customWidth="1"/>
    <col min="6521" max="6521" width="17.453125" bestFit="1" customWidth="1"/>
    <col min="6522" max="6522" width="20.453125" bestFit="1" customWidth="1"/>
    <col min="6523" max="6523" width="18.36328125" bestFit="1" customWidth="1"/>
    <col min="6524" max="6524" width="21.453125" bestFit="1" customWidth="1"/>
    <col min="6525" max="6525" width="43.36328125" bestFit="1" customWidth="1"/>
    <col min="6526" max="6526" width="46.36328125" bestFit="1" customWidth="1"/>
    <col min="6527" max="6527" width="52.54296875" bestFit="1" customWidth="1"/>
    <col min="6528" max="6528" width="55.54296875" bestFit="1" customWidth="1"/>
    <col min="6529" max="6529" width="53.54296875" bestFit="1" customWidth="1"/>
    <col min="6530" max="6530" width="56.54296875" bestFit="1" customWidth="1"/>
    <col min="6531" max="6531" width="10.08984375" bestFit="1" customWidth="1"/>
    <col min="6532" max="6532" width="13.08984375" bestFit="1" customWidth="1"/>
    <col min="6533" max="6533" width="38.6328125" bestFit="1" customWidth="1"/>
    <col min="6534" max="6534" width="41.7265625" bestFit="1" customWidth="1"/>
    <col min="6535" max="6535" width="44.26953125" bestFit="1" customWidth="1"/>
    <col min="6536" max="6536" width="47.26953125" bestFit="1" customWidth="1"/>
    <col min="6537" max="6537" width="26.6328125" bestFit="1" customWidth="1"/>
    <col min="6538" max="6538" width="29.7265625" bestFit="1" customWidth="1"/>
    <col min="6539" max="6539" width="34" bestFit="1" customWidth="1"/>
    <col min="6540" max="6540" width="37" bestFit="1" customWidth="1"/>
    <col min="6541" max="6541" width="27.6328125" bestFit="1" customWidth="1"/>
    <col min="6542" max="6542" width="30.6328125" bestFit="1" customWidth="1"/>
    <col min="6543" max="6543" width="27.08984375" bestFit="1" customWidth="1"/>
    <col min="6544" max="6544" width="30.08984375" bestFit="1" customWidth="1"/>
    <col min="6545" max="6545" width="33.36328125" bestFit="1" customWidth="1"/>
    <col min="6546" max="6546" width="36.36328125" bestFit="1" customWidth="1"/>
    <col min="6547" max="6547" width="34.81640625" bestFit="1" customWidth="1"/>
    <col min="6548" max="6548" width="37.90625" bestFit="1" customWidth="1"/>
    <col min="6549" max="6549" width="30.1796875" bestFit="1" customWidth="1"/>
    <col min="6550" max="6550" width="33.1796875" bestFit="1" customWidth="1"/>
    <col min="6551" max="6551" width="19.6328125" bestFit="1" customWidth="1"/>
    <col min="6552" max="6552" width="22.6328125" bestFit="1" customWidth="1"/>
    <col min="6553" max="6553" width="38.6328125" bestFit="1" customWidth="1"/>
    <col min="6554" max="6554" width="41.7265625" bestFit="1" customWidth="1"/>
    <col min="6555" max="6555" width="45.1796875" bestFit="1" customWidth="1"/>
    <col min="6556" max="6556" width="48.1796875" bestFit="1" customWidth="1"/>
    <col min="6557" max="6557" width="37.453125" bestFit="1" customWidth="1"/>
    <col min="6558" max="6558" width="40.453125" bestFit="1" customWidth="1"/>
    <col min="6559" max="6559" width="32.81640625" bestFit="1" customWidth="1"/>
    <col min="6560" max="6560" width="35.81640625" bestFit="1" customWidth="1"/>
    <col min="6561" max="6561" width="32.1796875" bestFit="1" customWidth="1"/>
    <col min="6562" max="6562" width="35.1796875" bestFit="1" customWidth="1"/>
    <col min="6563" max="6563" width="58.08984375" bestFit="1" customWidth="1"/>
    <col min="6564" max="6564" width="61.08984375" bestFit="1" customWidth="1"/>
    <col min="6565" max="6565" width="26.81640625" bestFit="1" customWidth="1"/>
    <col min="6566" max="6566" width="29.90625" bestFit="1" customWidth="1"/>
    <col min="6567" max="6567" width="39.08984375" bestFit="1" customWidth="1"/>
    <col min="6568" max="6568" width="42.1796875" bestFit="1" customWidth="1"/>
    <col min="6569" max="6569" width="51.54296875" bestFit="1" customWidth="1"/>
    <col min="6570" max="6570" width="54.54296875" bestFit="1" customWidth="1"/>
    <col min="6571" max="6571" width="35.81640625" bestFit="1" customWidth="1"/>
    <col min="6572" max="6572" width="38.81640625" bestFit="1" customWidth="1"/>
    <col min="6573" max="6573" width="22.36328125" bestFit="1" customWidth="1"/>
    <col min="6574" max="6574" width="25.453125" bestFit="1" customWidth="1"/>
    <col min="6575" max="6575" width="44.7265625" bestFit="1" customWidth="1"/>
    <col min="6576" max="6576" width="47.7265625" bestFit="1" customWidth="1"/>
    <col min="6577" max="6577" width="26.81640625" bestFit="1" customWidth="1"/>
    <col min="6578" max="6578" width="29.90625" bestFit="1" customWidth="1"/>
    <col min="6579" max="6579" width="30.7265625" bestFit="1" customWidth="1"/>
    <col min="6580" max="6580" width="33.81640625" bestFit="1" customWidth="1"/>
    <col min="6581" max="6581" width="43.36328125" bestFit="1" customWidth="1"/>
    <col min="6582" max="6582" width="46.36328125" bestFit="1" customWidth="1"/>
    <col min="6583" max="6583" width="32.08984375" bestFit="1" customWidth="1"/>
    <col min="6584" max="6584" width="35.08984375" bestFit="1" customWidth="1"/>
    <col min="6585" max="6585" width="50" bestFit="1" customWidth="1"/>
    <col min="6586" max="6586" width="53" bestFit="1" customWidth="1"/>
    <col min="6587" max="6587" width="53.81640625" bestFit="1" customWidth="1"/>
    <col min="6588" max="6588" width="56.81640625" bestFit="1" customWidth="1"/>
    <col min="6589" max="6589" width="23.08984375" bestFit="1" customWidth="1"/>
    <col min="6590" max="6590" width="26.08984375" bestFit="1" customWidth="1"/>
    <col min="6591" max="6591" width="46.36328125" bestFit="1" customWidth="1"/>
    <col min="6592" max="6592" width="49.36328125" bestFit="1" customWidth="1"/>
    <col min="6593" max="6593" width="9.26953125" bestFit="1" customWidth="1"/>
    <col min="6594" max="6594" width="12.1796875" bestFit="1" customWidth="1"/>
    <col min="6595" max="6595" width="56.6328125" bestFit="1" customWidth="1"/>
    <col min="6596" max="6596" width="59.6328125" bestFit="1" customWidth="1"/>
    <col min="6597" max="6597" width="11.1796875" bestFit="1" customWidth="1"/>
    <col min="6598" max="6598" width="14.1796875" bestFit="1" customWidth="1"/>
    <col min="6599" max="6599" width="55.08984375" bestFit="1" customWidth="1"/>
    <col min="6600" max="6600" width="58.1796875" bestFit="1" customWidth="1"/>
    <col min="6601" max="6601" width="23" bestFit="1" customWidth="1"/>
    <col min="6602" max="6602" width="26" bestFit="1" customWidth="1"/>
    <col min="6603" max="6603" width="9.6328125" bestFit="1" customWidth="1"/>
    <col min="6604" max="6604" width="12.54296875" bestFit="1" customWidth="1"/>
    <col min="6605" max="6605" width="40.90625" bestFit="1" customWidth="1"/>
    <col min="6606" max="6606" width="43.90625" bestFit="1" customWidth="1"/>
    <col min="6607" max="6607" width="20.6328125" bestFit="1" customWidth="1"/>
    <col min="6608" max="6608" width="23.6328125" bestFit="1" customWidth="1"/>
    <col min="6609" max="6609" width="11.7265625" bestFit="1" customWidth="1"/>
    <col min="6610" max="6610" width="14.7265625" bestFit="1" customWidth="1"/>
    <col min="6611" max="6611" width="29.26953125" bestFit="1" customWidth="1"/>
    <col min="6612" max="6612" width="32.26953125" bestFit="1" customWidth="1"/>
    <col min="6613" max="6613" width="13.1796875" bestFit="1" customWidth="1"/>
    <col min="6614" max="6614" width="16.1796875" bestFit="1" customWidth="1"/>
    <col min="6615" max="6615" width="45.36328125" bestFit="1" customWidth="1"/>
    <col min="6616" max="6616" width="48.36328125" bestFit="1" customWidth="1"/>
    <col min="6617" max="6617" width="51.26953125" bestFit="1" customWidth="1"/>
    <col min="6618" max="6618" width="54.36328125" bestFit="1" customWidth="1"/>
    <col min="6619" max="6619" width="39.26953125" bestFit="1" customWidth="1"/>
    <col min="6620" max="6620" width="42.26953125" bestFit="1" customWidth="1"/>
    <col min="6621" max="6621" width="30" bestFit="1" customWidth="1"/>
    <col min="6622" max="6622" width="33" bestFit="1" customWidth="1"/>
    <col min="6623" max="6623" width="17.81640625" bestFit="1" customWidth="1"/>
    <col min="6624" max="6624" width="20.81640625" bestFit="1" customWidth="1"/>
    <col min="6625" max="6625" width="24.453125" bestFit="1" customWidth="1"/>
    <col min="6626" max="6626" width="27.453125" bestFit="1" customWidth="1"/>
    <col min="6627" max="6627" width="41" bestFit="1" customWidth="1"/>
    <col min="6628" max="6628" width="44" bestFit="1" customWidth="1"/>
    <col min="6629" max="6629" width="31.7265625" bestFit="1" customWidth="1"/>
    <col min="6630" max="6630" width="34.7265625" bestFit="1" customWidth="1"/>
    <col min="6631" max="6631" width="26.81640625" bestFit="1" customWidth="1"/>
    <col min="6632" max="6632" width="29.90625" bestFit="1" customWidth="1"/>
    <col min="6633" max="6633" width="25.1796875" bestFit="1" customWidth="1"/>
    <col min="6634" max="6634" width="28.1796875" bestFit="1" customWidth="1"/>
    <col min="6635" max="6635" width="50.1796875" bestFit="1" customWidth="1"/>
    <col min="6636" max="6636" width="53.1796875" bestFit="1" customWidth="1"/>
    <col min="6637" max="6637" width="39.81640625" bestFit="1" customWidth="1"/>
    <col min="6638" max="6638" width="42.81640625" bestFit="1" customWidth="1"/>
    <col min="6639" max="6639" width="55.6328125" bestFit="1" customWidth="1"/>
    <col min="6640" max="6640" width="58.6328125" bestFit="1" customWidth="1"/>
    <col min="6641" max="6641" width="20.81640625" bestFit="1" customWidth="1"/>
    <col min="6642" max="6642" width="23.81640625" bestFit="1" customWidth="1"/>
    <col min="6643" max="6643" width="29.1796875" bestFit="1" customWidth="1"/>
    <col min="6644" max="6644" width="32.1796875" bestFit="1" customWidth="1"/>
    <col min="6645" max="6645" width="26.54296875" bestFit="1" customWidth="1"/>
    <col min="6646" max="6646" width="29.6328125" bestFit="1" customWidth="1"/>
    <col min="6647" max="6647" width="33.54296875" bestFit="1" customWidth="1"/>
    <col min="6648" max="6648" width="36.54296875" bestFit="1" customWidth="1"/>
    <col min="6649" max="6649" width="36.7265625" bestFit="1" customWidth="1"/>
    <col min="6650" max="6650" width="39.7265625" bestFit="1" customWidth="1"/>
    <col min="6651" max="6651" width="26.6328125" bestFit="1" customWidth="1"/>
    <col min="6652" max="6652" width="29.7265625" bestFit="1" customWidth="1"/>
    <col min="6653" max="6653" width="43.36328125" bestFit="1" customWidth="1"/>
    <col min="6654" max="6654" width="46.36328125" bestFit="1" customWidth="1"/>
    <col min="6655" max="6655" width="19.6328125" bestFit="1" customWidth="1"/>
    <col min="6656" max="6656" width="22.6328125" bestFit="1" customWidth="1"/>
    <col min="6657" max="6657" width="26.81640625" bestFit="1" customWidth="1"/>
    <col min="6658" max="6658" width="29.90625" bestFit="1" customWidth="1"/>
    <col min="6659" max="6659" width="52.90625" bestFit="1" customWidth="1"/>
    <col min="6660" max="6660" width="55.90625" bestFit="1" customWidth="1"/>
    <col min="6661" max="6661" width="50.26953125" bestFit="1" customWidth="1"/>
    <col min="6662" max="6662" width="53.26953125" bestFit="1" customWidth="1"/>
    <col min="6663" max="6663" width="24.36328125" bestFit="1" customWidth="1"/>
    <col min="6664" max="6664" width="27.36328125" bestFit="1" customWidth="1"/>
    <col min="6665" max="6665" width="18.453125" bestFit="1" customWidth="1"/>
    <col min="6666" max="6666" width="21.54296875" bestFit="1" customWidth="1"/>
    <col min="6667" max="6667" width="53.81640625" bestFit="1" customWidth="1"/>
    <col min="6668" max="6668" width="56.81640625" bestFit="1" customWidth="1"/>
    <col min="6669" max="6669" width="18.1796875" bestFit="1" customWidth="1"/>
    <col min="6670" max="6670" width="21.26953125" bestFit="1" customWidth="1"/>
    <col min="6671" max="6671" width="13.54296875" bestFit="1" customWidth="1"/>
    <col min="6672" max="6672" width="16.54296875" bestFit="1" customWidth="1"/>
    <col min="6673" max="6673" width="18.54296875" bestFit="1" customWidth="1"/>
    <col min="6674" max="6674" width="21.6328125" bestFit="1" customWidth="1"/>
    <col min="6675" max="6675" width="53.1796875" bestFit="1" customWidth="1"/>
    <col min="6676" max="6676" width="56.1796875" bestFit="1" customWidth="1"/>
    <col min="6677" max="6677" width="38.90625" bestFit="1" customWidth="1"/>
    <col min="6678" max="6678" width="42" bestFit="1" customWidth="1"/>
    <col min="6679" max="6679" width="52.1796875" bestFit="1" customWidth="1"/>
    <col min="6680" max="6680" width="55.1796875" bestFit="1" customWidth="1"/>
    <col min="6681" max="6681" width="52.26953125" bestFit="1" customWidth="1"/>
    <col min="6682" max="6682" width="55.26953125" bestFit="1" customWidth="1"/>
    <col min="6683" max="6683" width="14.54296875" bestFit="1" customWidth="1"/>
    <col min="6684" max="6684" width="17.6328125" bestFit="1" customWidth="1"/>
    <col min="6685" max="6685" width="29.54296875" bestFit="1" customWidth="1"/>
    <col min="6686" max="6686" width="32.54296875" bestFit="1" customWidth="1"/>
    <col min="6687" max="6687" width="39.81640625" bestFit="1" customWidth="1"/>
    <col min="6688" max="6688" width="42.81640625" bestFit="1" customWidth="1"/>
    <col min="6689" max="6689" width="22.08984375" bestFit="1" customWidth="1"/>
    <col min="6690" max="6690" width="25.1796875" bestFit="1" customWidth="1"/>
    <col min="6691" max="6691" width="45.90625" bestFit="1" customWidth="1"/>
    <col min="6692" max="6692" width="48.90625" bestFit="1" customWidth="1"/>
    <col min="6693" max="6693" width="21.36328125" bestFit="1" customWidth="1"/>
    <col min="6694" max="6694" width="24.36328125" bestFit="1" customWidth="1"/>
    <col min="6695" max="6695" width="39.36328125" bestFit="1" customWidth="1"/>
    <col min="6696" max="6696" width="42.36328125" bestFit="1" customWidth="1"/>
    <col min="6697" max="6697" width="41" bestFit="1" customWidth="1"/>
    <col min="6698" max="6698" width="43.81640625" bestFit="1" customWidth="1"/>
    <col min="6699" max="6699" width="41.90625" bestFit="1" customWidth="1"/>
    <col min="6700" max="6700" width="44.90625" bestFit="1" customWidth="1"/>
    <col min="6701" max="6701" width="23.90625" bestFit="1" customWidth="1"/>
    <col min="6702" max="6702" width="26.90625" bestFit="1" customWidth="1"/>
    <col min="6703" max="6703" width="45.90625" bestFit="1" customWidth="1"/>
    <col min="6704" max="6704" width="48.90625" bestFit="1" customWidth="1"/>
    <col min="6705" max="6705" width="41.36328125" bestFit="1" customWidth="1"/>
    <col min="6706" max="6706" width="44.36328125" bestFit="1" customWidth="1"/>
    <col min="6707" max="6707" width="51.6328125" bestFit="1" customWidth="1"/>
    <col min="6708" max="6708" width="54.6328125" bestFit="1" customWidth="1"/>
    <col min="6709" max="6709" width="30.08984375" bestFit="1" customWidth="1"/>
    <col min="6710" max="6710" width="33.08984375" bestFit="1" customWidth="1"/>
    <col min="6711" max="6711" width="30.26953125" bestFit="1" customWidth="1"/>
    <col min="6712" max="6712" width="33.36328125" bestFit="1" customWidth="1"/>
    <col min="6713" max="6713" width="57" bestFit="1" customWidth="1"/>
    <col min="6714" max="6714" width="60" bestFit="1" customWidth="1"/>
    <col min="6715" max="6715" width="12.6328125" bestFit="1" customWidth="1"/>
    <col min="6716" max="6716" width="15.6328125" bestFit="1" customWidth="1"/>
    <col min="6717" max="6717" width="21.81640625" bestFit="1" customWidth="1"/>
    <col min="6718" max="6718" width="24.81640625" bestFit="1" customWidth="1"/>
    <col min="6719" max="6719" width="42.6328125" bestFit="1" customWidth="1"/>
    <col min="6720" max="6720" width="45.7265625" bestFit="1" customWidth="1"/>
    <col min="6721" max="6721" width="37.36328125" bestFit="1" customWidth="1"/>
    <col min="6722" max="6722" width="40.36328125" bestFit="1" customWidth="1"/>
    <col min="6723" max="6723" width="22.26953125" bestFit="1" customWidth="1"/>
    <col min="6724" max="6724" width="25.36328125" bestFit="1" customWidth="1"/>
    <col min="6725" max="6725" width="27" bestFit="1" customWidth="1"/>
    <col min="6726" max="6726" width="30" bestFit="1" customWidth="1"/>
    <col min="6727" max="6727" width="12.6328125" bestFit="1" customWidth="1"/>
    <col min="6728" max="6728" width="15.6328125" bestFit="1" customWidth="1"/>
    <col min="6729" max="6729" width="12.1796875" bestFit="1" customWidth="1"/>
    <col min="6730" max="6730" width="15.1796875" bestFit="1" customWidth="1"/>
    <col min="6731" max="6731" width="19.7265625" bestFit="1" customWidth="1"/>
    <col min="6732" max="6732" width="22.7265625" bestFit="1" customWidth="1"/>
    <col min="6733" max="6733" width="51.7265625" bestFit="1" customWidth="1"/>
    <col min="6734" max="6734" width="54.7265625" bestFit="1" customWidth="1"/>
    <col min="6735" max="6735" width="45.81640625" bestFit="1" customWidth="1"/>
    <col min="6736" max="6736" width="48.81640625" bestFit="1" customWidth="1"/>
    <col min="6737" max="6737" width="28.08984375" bestFit="1" customWidth="1"/>
    <col min="6738" max="6738" width="31.08984375" bestFit="1" customWidth="1"/>
    <col min="6739" max="6739" width="18.6328125" bestFit="1" customWidth="1"/>
    <col min="6740" max="6740" width="21.7265625" bestFit="1" customWidth="1"/>
    <col min="6741" max="6741" width="28.54296875" bestFit="1" customWidth="1"/>
    <col min="6742" max="6742" width="31.54296875" bestFit="1" customWidth="1"/>
    <col min="6743" max="6743" width="33.08984375" bestFit="1" customWidth="1"/>
    <col min="6744" max="6744" width="36.08984375" bestFit="1" customWidth="1"/>
    <col min="6745" max="6745" width="35.1796875" bestFit="1" customWidth="1"/>
    <col min="6746" max="6746" width="38.1796875" bestFit="1" customWidth="1"/>
    <col min="6747" max="6747" width="42.36328125" bestFit="1" customWidth="1"/>
    <col min="6748" max="6748" width="45.36328125" bestFit="1" customWidth="1"/>
    <col min="6749" max="6749" width="34.36328125" bestFit="1" customWidth="1"/>
    <col min="6750" max="6750" width="37.453125" bestFit="1" customWidth="1"/>
    <col min="6751" max="6751" width="52.08984375" bestFit="1" customWidth="1"/>
    <col min="6752" max="6752" width="55.08984375" bestFit="1" customWidth="1"/>
    <col min="6753" max="6753" width="37.90625" bestFit="1" customWidth="1"/>
    <col min="6754" max="6754" width="40.90625" bestFit="1" customWidth="1"/>
    <col min="6755" max="6755" width="38.1796875" bestFit="1" customWidth="1"/>
    <col min="6756" max="6756" width="41.1796875" bestFit="1" customWidth="1"/>
    <col min="6757" max="6757" width="48.26953125" bestFit="1" customWidth="1"/>
    <col min="6758" max="6758" width="51.26953125" bestFit="1" customWidth="1"/>
    <col min="6759" max="6759" width="46.1796875" bestFit="1" customWidth="1"/>
    <col min="6760" max="6760" width="49.1796875" bestFit="1" customWidth="1"/>
    <col min="6761" max="6761" width="18.26953125" bestFit="1" customWidth="1"/>
    <col min="6762" max="6762" width="21.36328125" bestFit="1" customWidth="1"/>
    <col min="6763" max="6763" width="48.90625" bestFit="1" customWidth="1"/>
    <col min="6764" max="6764" width="51.90625" bestFit="1" customWidth="1"/>
    <col min="6765" max="6765" width="28" bestFit="1" customWidth="1"/>
    <col min="6766" max="6766" width="31" bestFit="1" customWidth="1"/>
    <col min="6767" max="6767" width="38.08984375" bestFit="1" customWidth="1"/>
    <col min="6768" max="6768" width="41.08984375" bestFit="1" customWidth="1"/>
    <col min="6769" max="6769" width="23.453125" bestFit="1" customWidth="1"/>
    <col min="6770" max="6770" width="26.453125" bestFit="1" customWidth="1"/>
    <col min="6771" max="6771" width="15.08984375" bestFit="1" customWidth="1"/>
    <col min="6772" max="6772" width="18.08984375" bestFit="1" customWidth="1"/>
    <col min="6773" max="6773" width="18.26953125" bestFit="1" customWidth="1"/>
    <col min="6774" max="6774" width="21.36328125" bestFit="1" customWidth="1"/>
    <col min="6775" max="6775" width="14.81640625" bestFit="1" customWidth="1"/>
    <col min="6776" max="6776" width="17.81640625" bestFit="1" customWidth="1"/>
    <col min="6777" max="6777" width="22.90625" bestFit="1" customWidth="1"/>
    <col min="6778" max="6778" width="25.90625" bestFit="1" customWidth="1"/>
    <col min="6779" max="6779" width="21.81640625" bestFit="1" customWidth="1"/>
    <col min="6780" max="6780" width="24.81640625" bestFit="1" customWidth="1"/>
    <col min="6781" max="6781" width="37.54296875" bestFit="1" customWidth="1"/>
    <col min="6782" max="6782" width="40.54296875" bestFit="1" customWidth="1"/>
    <col min="6783" max="6783" width="30" bestFit="1" customWidth="1"/>
    <col min="6784" max="6784" width="33" bestFit="1" customWidth="1"/>
    <col min="6785" max="6785" width="28.453125" bestFit="1" customWidth="1"/>
    <col min="6786" max="6786" width="31.453125" bestFit="1" customWidth="1"/>
    <col min="6787" max="6787" width="46.6328125" bestFit="1" customWidth="1"/>
    <col min="6788" max="6788" width="49.7265625" bestFit="1" customWidth="1"/>
    <col min="6789" max="6789" width="23.90625" bestFit="1" customWidth="1"/>
    <col min="6790" max="6790" width="26.90625" bestFit="1" customWidth="1"/>
    <col min="6791" max="6791" width="12.90625" bestFit="1" customWidth="1"/>
    <col min="6792" max="6792" width="15.90625" bestFit="1" customWidth="1"/>
    <col min="6793" max="6793" width="42.7265625" bestFit="1" customWidth="1"/>
    <col min="6794" max="6794" width="45.81640625" bestFit="1" customWidth="1"/>
    <col min="6795" max="6795" width="25.26953125" bestFit="1" customWidth="1"/>
    <col min="6796" max="6796" width="28.26953125" bestFit="1" customWidth="1"/>
    <col min="6797" max="6797" width="26.81640625" bestFit="1" customWidth="1"/>
    <col min="6798" max="6798" width="29.90625" bestFit="1" customWidth="1"/>
    <col min="6799" max="6799" width="17.1796875" bestFit="1" customWidth="1"/>
    <col min="6800" max="6800" width="20.1796875" bestFit="1" customWidth="1"/>
    <col min="6801" max="6801" width="20" bestFit="1" customWidth="1"/>
    <col min="6802" max="6802" width="23" bestFit="1" customWidth="1"/>
    <col min="6803" max="6803" width="33.08984375" bestFit="1" customWidth="1"/>
    <col min="6804" max="6804" width="36.08984375" bestFit="1" customWidth="1"/>
    <col min="6805" max="6805" width="16.453125" bestFit="1" customWidth="1"/>
    <col min="6806" max="6806" width="19.453125" bestFit="1" customWidth="1"/>
    <col min="6807" max="6807" width="29.453125" bestFit="1" customWidth="1"/>
    <col min="6808" max="6808" width="32.453125" bestFit="1" customWidth="1"/>
    <col min="6809" max="6809" width="28.6328125" bestFit="1" customWidth="1"/>
    <col min="6810" max="6810" width="31.6328125" bestFit="1" customWidth="1"/>
    <col min="6811" max="6811" width="53.36328125" bestFit="1" customWidth="1"/>
    <col min="6812" max="6812" width="56.36328125" bestFit="1" customWidth="1"/>
    <col min="6813" max="6813" width="15.7265625" bestFit="1" customWidth="1"/>
    <col min="6814" max="6814" width="18.7265625" bestFit="1" customWidth="1"/>
    <col min="6815" max="6815" width="24.90625" bestFit="1" customWidth="1"/>
    <col min="6816" max="6816" width="27.90625" bestFit="1" customWidth="1"/>
    <col min="6817" max="6817" width="19.90625" bestFit="1" customWidth="1"/>
    <col min="6818" max="6818" width="22.90625" bestFit="1" customWidth="1"/>
    <col min="6819" max="6819" width="54.54296875" bestFit="1" customWidth="1"/>
    <col min="6820" max="6820" width="57.54296875" bestFit="1" customWidth="1"/>
    <col min="6821" max="6821" width="26.08984375" bestFit="1" customWidth="1"/>
    <col min="6822" max="6822" width="29.08984375" bestFit="1" customWidth="1"/>
    <col min="6823" max="6823" width="14.36328125" bestFit="1" customWidth="1"/>
    <col min="6824" max="6824" width="17.453125" bestFit="1" customWidth="1"/>
    <col min="6825" max="6825" width="24.90625" bestFit="1" customWidth="1"/>
    <col min="6826" max="6826" width="27.90625" bestFit="1" customWidth="1"/>
    <col min="6827" max="6827" width="36.54296875" bestFit="1" customWidth="1"/>
    <col min="6828" max="6828" width="39.54296875" bestFit="1" customWidth="1"/>
    <col min="6829" max="6829" width="45.453125" bestFit="1" customWidth="1"/>
    <col min="6830" max="6830" width="48.453125" bestFit="1" customWidth="1"/>
    <col min="6831" max="6831" width="50.1796875" bestFit="1" customWidth="1"/>
    <col min="6832" max="6832" width="53.1796875" bestFit="1" customWidth="1"/>
    <col min="6833" max="6833" width="30" bestFit="1" customWidth="1"/>
    <col min="6834" max="6834" width="33" bestFit="1" customWidth="1"/>
    <col min="6835" max="6835" width="29.6328125" bestFit="1" customWidth="1"/>
    <col min="6836" max="6836" width="32.6328125" bestFit="1" customWidth="1"/>
    <col min="6837" max="6837" width="11.81640625" bestFit="1" customWidth="1"/>
    <col min="6838" max="6838" width="14.81640625" bestFit="1" customWidth="1"/>
    <col min="6839" max="6839" width="38.1796875" bestFit="1" customWidth="1"/>
    <col min="6840" max="6840" width="41.1796875" bestFit="1" customWidth="1"/>
    <col min="6841" max="6841" width="24.08984375" bestFit="1" customWidth="1"/>
    <col min="6842" max="6842" width="27.08984375" bestFit="1" customWidth="1"/>
    <col min="6843" max="6843" width="19.81640625" bestFit="1" customWidth="1"/>
    <col min="6844" max="6844" width="22.81640625" bestFit="1" customWidth="1"/>
    <col min="6845" max="6845" width="29.1796875" bestFit="1" customWidth="1"/>
    <col min="6846" max="6846" width="32.1796875" bestFit="1" customWidth="1"/>
    <col min="6847" max="6847" width="55.7265625" bestFit="1" customWidth="1"/>
    <col min="6848" max="6848" width="58.7265625" bestFit="1" customWidth="1"/>
    <col min="6849" max="6849" width="9.1796875" bestFit="1" customWidth="1"/>
    <col min="6850" max="6850" width="12.08984375" bestFit="1" customWidth="1"/>
    <col min="6851" max="6851" width="23.54296875" bestFit="1" customWidth="1"/>
    <col min="6852" max="6852" width="26.54296875" bestFit="1" customWidth="1"/>
    <col min="6853" max="6853" width="18.36328125" bestFit="1" customWidth="1"/>
    <col min="6854" max="6854" width="21.453125" bestFit="1" customWidth="1"/>
    <col min="6855" max="6855" width="51.36328125" bestFit="1" customWidth="1"/>
    <col min="6856" max="6856" width="54.453125" bestFit="1" customWidth="1"/>
    <col min="6857" max="6857" width="22.6328125" bestFit="1" customWidth="1"/>
    <col min="6858" max="6858" width="25.7265625" bestFit="1" customWidth="1"/>
    <col min="6859" max="6859" width="33.26953125" bestFit="1" customWidth="1"/>
    <col min="6860" max="6860" width="36.26953125" bestFit="1" customWidth="1"/>
    <col min="6861" max="6861" width="15.1796875" bestFit="1" customWidth="1"/>
    <col min="6862" max="6862" width="18.1796875" bestFit="1" customWidth="1"/>
    <col min="6863" max="6863" width="48.54296875" bestFit="1" customWidth="1"/>
    <col min="6864" max="6864" width="51.54296875" bestFit="1" customWidth="1"/>
    <col min="6865" max="6865" width="13.81640625" bestFit="1" customWidth="1"/>
    <col min="6866" max="6866" width="16.81640625" bestFit="1" customWidth="1"/>
    <col min="6867" max="6867" width="50.81640625" bestFit="1" customWidth="1"/>
    <col min="6868" max="6868" width="53.90625" bestFit="1" customWidth="1"/>
    <col min="6869" max="6869" width="46.54296875" bestFit="1" customWidth="1"/>
    <col min="6870" max="6870" width="49.54296875" bestFit="1" customWidth="1"/>
    <col min="6871" max="6871" width="37.08984375" bestFit="1" customWidth="1"/>
    <col min="6872" max="6872" width="40.08984375" bestFit="1" customWidth="1"/>
    <col min="6873" max="6873" width="48.81640625" bestFit="1" customWidth="1"/>
    <col min="6874" max="6874" width="51.81640625" bestFit="1" customWidth="1"/>
    <col min="6875" max="6875" width="31.1796875" bestFit="1" customWidth="1"/>
    <col min="6876" max="6876" width="34.1796875" bestFit="1" customWidth="1"/>
    <col min="6877" max="6877" width="23.1796875" bestFit="1" customWidth="1"/>
    <col min="6878" max="6878" width="26.1796875" bestFit="1" customWidth="1"/>
    <col min="6879" max="6879" width="44.453125" bestFit="1" customWidth="1"/>
    <col min="6880" max="6880" width="47.453125" bestFit="1" customWidth="1"/>
    <col min="6881" max="6881" width="42.81640625" bestFit="1" customWidth="1"/>
    <col min="6882" max="6882" width="45.90625" bestFit="1" customWidth="1"/>
    <col min="6883" max="6883" width="27.08984375" bestFit="1" customWidth="1"/>
    <col min="6884" max="6884" width="30.08984375" bestFit="1" customWidth="1"/>
    <col min="6885" max="6885" width="18.453125" bestFit="1" customWidth="1"/>
    <col min="6886" max="6886" width="21.54296875" bestFit="1" customWidth="1"/>
    <col min="6887" max="6887" width="29.54296875" bestFit="1" customWidth="1"/>
    <col min="6888" max="6888" width="32.54296875" bestFit="1" customWidth="1"/>
    <col min="6889" max="6889" width="53.54296875" bestFit="1" customWidth="1"/>
    <col min="6890" max="6890" width="56.54296875" bestFit="1" customWidth="1"/>
    <col min="6891" max="6891" width="26.08984375" bestFit="1" customWidth="1"/>
    <col min="6892" max="6892" width="29.08984375" bestFit="1" customWidth="1"/>
    <col min="6893" max="6893" width="26.7265625" bestFit="1" customWidth="1"/>
    <col min="6894" max="6894" width="29.81640625" bestFit="1" customWidth="1"/>
    <col min="6895" max="6895" width="16.81640625" bestFit="1" customWidth="1"/>
    <col min="6896" max="6896" width="19.81640625" bestFit="1" customWidth="1"/>
    <col min="6897" max="6897" width="41" bestFit="1" customWidth="1"/>
    <col min="6898" max="6898" width="44" bestFit="1" customWidth="1"/>
    <col min="6899" max="6899" width="22.6328125" bestFit="1" customWidth="1"/>
    <col min="6900" max="6900" width="25.7265625" bestFit="1" customWidth="1"/>
    <col min="6901" max="6901" width="12.7265625" bestFit="1" customWidth="1"/>
    <col min="6902" max="6902" width="15.7265625" bestFit="1" customWidth="1"/>
    <col min="6903" max="6903" width="21.26953125" bestFit="1" customWidth="1"/>
    <col min="6904" max="6904" width="24.26953125" bestFit="1" customWidth="1"/>
    <col min="6905" max="6905" width="37.453125" bestFit="1" customWidth="1"/>
    <col min="6906" max="6906" width="40.453125" bestFit="1" customWidth="1"/>
    <col min="6907" max="6907" width="53.6328125" bestFit="1" customWidth="1"/>
    <col min="6908" max="6908" width="56.6328125" bestFit="1" customWidth="1"/>
    <col min="6909" max="6909" width="16.54296875" bestFit="1" customWidth="1"/>
    <col min="6910" max="6910" width="19.54296875" bestFit="1" customWidth="1"/>
    <col min="6911" max="6911" width="32.7265625" bestFit="1" customWidth="1"/>
    <col min="6912" max="6912" width="35.7265625" bestFit="1" customWidth="1"/>
    <col min="6913" max="6913" width="26.1796875" bestFit="1" customWidth="1"/>
    <col min="6914" max="6914" width="29.26953125" bestFit="1" customWidth="1"/>
    <col min="6915" max="6915" width="26.81640625" bestFit="1" customWidth="1"/>
    <col min="6916" max="6916" width="29.90625" bestFit="1" customWidth="1"/>
    <col min="6917" max="6917" width="19.81640625" bestFit="1" customWidth="1"/>
    <col min="6918" max="6918" width="22.81640625" bestFit="1" customWidth="1"/>
    <col min="6919" max="6919" width="28.26953125" bestFit="1" customWidth="1"/>
    <col min="6920" max="6920" width="31.26953125" bestFit="1" customWidth="1"/>
    <col min="6921" max="6921" width="27.1796875" bestFit="1" customWidth="1"/>
    <col min="6922" max="6922" width="30.1796875" bestFit="1" customWidth="1"/>
    <col min="6923" max="6923" width="22.7265625" bestFit="1" customWidth="1"/>
    <col min="6924" max="6924" width="25.81640625" bestFit="1" customWidth="1"/>
    <col min="6925" max="6925" width="34.6328125" bestFit="1" customWidth="1"/>
    <col min="6926" max="6926" width="37.7265625" bestFit="1" customWidth="1"/>
    <col min="6927" max="6927" width="53.90625" bestFit="1" customWidth="1"/>
    <col min="6928" max="6928" width="56.90625" bestFit="1" customWidth="1"/>
    <col min="6929" max="6929" width="41" bestFit="1" customWidth="1"/>
    <col min="6930" max="6930" width="44" bestFit="1" customWidth="1"/>
    <col min="6931" max="6931" width="14" bestFit="1" customWidth="1"/>
    <col min="6932" max="6932" width="17.08984375" bestFit="1" customWidth="1"/>
    <col min="6933" max="6933" width="46.26953125" bestFit="1" customWidth="1"/>
    <col min="6934" max="6934" width="49.26953125" bestFit="1" customWidth="1"/>
    <col min="6935" max="6935" width="31.7265625" bestFit="1" customWidth="1"/>
    <col min="6936" max="6936" width="34.7265625" bestFit="1" customWidth="1"/>
    <col min="6937" max="6937" width="27.90625" bestFit="1" customWidth="1"/>
    <col min="6938" max="6938" width="30.90625" bestFit="1" customWidth="1"/>
    <col min="6939" max="6939" width="52.26953125" bestFit="1" customWidth="1"/>
    <col min="6940" max="6940" width="55.26953125" bestFit="1" customWidth="1"/>
    <col min="6941" max="6941" width="40.08984375" bestFit="1" customWidth="1"/>
    <col min="6942" max="6942" width="43.08984375" bestFit="1" customWidth="1"/>
    <col min="6943" max="6943" width="19.1796875" bestFit="1" customWidth="1"/>
    <col min="6944" max="6944" width="22.1796875" bestFit="1" customWidth="1"/>
    <col min="6945" max="6945" width="29.453125" bestFit="1" customWidth="1"/>
    <col min="6946" max="6946" width="32.453125" bestFit="1" customWidth="1"/>
    <col min="6947" max="6947" width="23.90625" bestFit="1" customWidth="1"/>
    <col min="6948" max="6948" width="26.90625" bestFit="1" customWidth="1"/>
    <col min="6949" max="6949" width="35.453125" bestFit="1" customWidth="1"/>
    <col min="6950" max="6950" width="38.453125" bestFit="1" customWidth="1"/>
    <col min="6951" max="6951" width="28.81640625" bestFit="1" customWidth="1"/>
    <col min="6952" max="6952" width="31.81640625" bestFit="1" customWidth="1"/>
    <col min="6953" max="6953" width="48.7265625" bestFit="1" customWidth="1"/>
    <col min="6954" max="6954" width="51.7265625" bestFit="1" customWidth="1"/>
    <col min="6955" max="6955" width="28.7265625" bestFit="1" customWidth="1"/>
    <col min="6956" max="6956" width="31.7265625" bestFit="1" customWidth="1"/>
    <col min="6957" max="6957" width="33.54296875" bestFit="1" customWidth="1"/>
    <col min="6958" max="6958" width="36.54296875" bestFit="1" customWidth="1"/>
    <col min="6959" max="6959" width="13.1796875" bestFit="1" customWidth="1"/>
    <col min="6960" max="6960" width="16.1796875" bestFit="1" customWidth="1"/>
    <col min="6961" max="6961" width="20" bestFit="1" customWidth="1"/>
    <col min="6962" max="6962" width="23" bestFit="1" customWidth="1"/>
    <col min="6963" max="6963" width="19.7265625" bestFit="1" customWidth="1"/>
    <col min="6964" max="6964" width="22.7265625" bestFit="1" customWidth="1"/>
    <col min="6965" max="6965" width="34" bestFit="1" customWidth="1"/>
    <col min="6966" max="6966" width="37" bestFit="1" customWidth="1"/>
    <col min="6967" max="6967" width="16.54296875" bestFit="1" customWidth="1"/>
    <col min="6968" max="6968" width="19.54296875" bestFit="1" customWidth="1"/>
    <col min="6969" max="6969" width="15.36328125" bestFit="1" customWidth="1"/>
    <col min="6970" max="6970" width="18.36328125" bestFit="1" customWidth="1"/>
    <col min="6971" max="6971" width="26" bestFit="1" customWidth="1"/>
    <col min="6972" max="6972" width="29" bestFit="1" customWidth="1"/>
    <col min="6973" max="6973" width="17.81640625" bestFit="1" customWidth="1"/>
    <col min="6974" max="6974" width="20.81640625" bestFit="1" customWidth="1"/>
    <col min="6975" max="6975" width="53.90625" bestFit="1" customWidth="1"/>
    <col min="6976" max="6976" width="56.90625" bestFit="1" customWidth="1"/>
    <col min="6977" max="6977" width="58.1796875" bestFit="1" customWidth="1"/>
    <col min="6978" max="6978" width="61.1796875" bestFit="1" customWidth="1"/>
    <col min="6979" max="6979" width="55.7265625" bestFit="1" customWidth="1"/>
    <col min="6980" max="6980" width="58.7265625" bestFit="1" customWidth="1"/>
    <col min="6981" max="6981" width="30.6328125" bestFit="1" customWidth="1"/>
    <col min="6982" max="6982" width="33.7265625" bestFit="1" customWidth="1"/>
    <col min="6983" max="6983" width="19.36328125" bestFit="1" customWidth="1"/>
    <col min="6984" max="6984" width="22.36328125" bestFit="1" customWidth="1"/>
    <col min="6985" max="6985" width="51.36328125" bestFit="1" customWidth="1"/>
    <col min="6986" max="6986" width="54.453125" bestFit="1" customWidth="1"/>
    <col min="6987" max="6987" width="46.1796875" bestFit="1" customWidth="1"/>
    <col min="6988" max="6988" width="49.1796875" bestFit="1" customWidth="1"/>
    <col min="6989" max="6989" width="48.81640625" bestFit="1" customWidth="1"/>
    <col min="6990" max="6990" width="51.81640625" bestFit="1" customWidth="1"/>
    <col min="6991" max="6991" width="27.90625" bestFit="1" customWidth="1"/>
    <col min="6992" max="6992" width="30.90625" bestFit="1" customWidth="1"/>
    <col min="6993" max="6993" width="32.54296875" bestFit="1" customWidth="1"/>
    <col min="6994" max="6994" width="35.54296875" bestFit="1" customWidth="1"/>
    <col min="6995" max="6995" width="24.36328125" bestFit="1" customWidth="1"/>
    <col min="6996" max="6996" width="27.36328125" bestFit="1" customWidth="1"/>
    <col min="6997" max="6997" width="34.26953125" bestFit="1" customWidth="1"/>
    <col min="6998" max="6998" width="37.26953125" bestFit="1" customWidth="1"/>
    <col min="6999" max="6999" width="37.1796875" bestFit="1" customWidth="1"/>
    <col min="7000" max="7000" width="40.1796875" bestFit="1" customWidth="1"/>
    <col min="7001" max="7001" width="20.08984375" bestFit="1" customWidth="1"/>
    <col min="7002" max="7002" width="23.08984375" bestFit="1" customWidth="1"/>
    <col min="7003" max="7003" width="30.453125" bestFit="1" customWidth="1"/>
    <col min="7004" max="7004" width="33.54296875" bestFit="1" customWidth="1"/>
    <col min="7005" max="7005" width="22.7265625" bestFit="1" customWidth="1"/>
    <col min="7006" max="7006" width="25.81640625" bestFit="1" customWidth="1"/>
    <col min="7007" max="7007" width="43.90625" bestFit="1" customWidth="1"/>
    <col min="7008" max="7008" width="46.90625" bestFit="1" customWidth="1"/>
    <col min="7009" max="7009" width="23" bestFit="1" customWidth="1"/>
    <col min="7010" max="7010" width="26" bestFit="1" customWidth="1"/>
    <col min="7011" max="7011" width="22.90625" bestFit="1" customWidth="1"/>
    <col min="7012" max="7012" width="25.90625" bestFit="1" customWidth="1"/>
    <col min="7013" max="7013" width="54.7265625" bestFit="1" customWidth="1"/>
    <col min="7014" max="7014" width="57.7265625" bestFit="1" customWidth="1"/>
    <col min="7015" max="7015" width="37.90625" bestFit="1" customWidth="1"/>
    <col min="7016" max="7016" width="40.90625" bestFit="1" customWidth="1"/>
    <col min="7017" max="7017" width="28.453125" bestFit="1" customWidth="1"/>
    <col min="7018" max="7018" width="31.453125" bestFit="1" customWidth="1"/>
    <col min="7019" max="7019" width="28.36328125" bestFit="1" customWidth="1"/>
    <col min="7020" max="7020" width="31.36328125" bestFit="1" customWidth="1"/>
    <col min="7021" max="7021" width="21.81640625" bestFit="1" customWidth="1"/>
    <col min="7022" max="7022" width="24.81640625" bestFit="1" customWidth="1"/>
    <col min="7023" max="7023" width="38.90625" bestFit="1" customWidth="1"/>
    <col min="7024" max="7024" width="42" bestFit="1" customWidth="1"/>
    <col min="7025" max="7025" width="44" bestFit="1" customWidth="1"/>
    <col min="7026" max="7026" width="47" bestFit="1" customWidth="1"/>
    <col min="7027" max="7027" width="40.453125" bestFit="1" customWidth="1"/>
    <col min="7028" max="7028" width="43.453125" bestFit="1" customWidth="1"/>
    <col min="7029" max="7029" width="18.90625" bestFit="1" customWidth="1"/>
    <col min="7030" max="7030" width="21.90625" bestFit="1" customWidth="1"/>
    <col min="7031" max="7031" width="16.7265625" bestFit="1" customWidth="1"/>
    <col min="7032" max="7032" width="19.7265625" bestFit="1" customWidth="1"/>
    <col min="7033" max="7033" width="12.7265625" bestFit="1" customWidth="1"/>
    <col min="7034" max="7034" width="15.7265625" bestFit="1" customWidth="1"/>
    <col min="7035" max="7035" width="35.81640625" bestFit="1" customWidth="1"/>
    <col min="7036" max="7036" width="38.81640625" bestFit="1" customWidth="1"/>
    <col min="7037" max="7037" width="23.54296875" bestFit="1" customWidth="1"/>
    <col min="7038" max="7038" width="26.54296875" bestFit="1" customWidth="1"/>
    <col min="7039" max="7039" width="35.7265625" bestFit="1" customWidth="1"/>
    <col min="7040" max="7040" width="38.7265625" bestFit="1" customWidth="1"/>
    <col min="7041" max="7041" width="39.26953125" bestFit="1" customWidth="1"/>
    <col min="7042" max="7042" width="42.26953125" bestFit="1" customWidth="1"/>
    <col min="7043" max="7043" width="18.26953125" bestFit="1" customWidth="1"/>
    <col min="7044" max="7044" width="21.36328125" bestFit="1" customWidth="1"/>
    <col min="7045" max="7045" width="56.6328125" bestFit="1" customWidth="1"/>
    <col min="7046" max="7046" width="59.6328125" bestFit="1" customWidth="1"/>
    <col min="7047" max="7047" width="42.54296875" bestFit="1" customWidth="1"/>
    <col min="7048" max="7048" width="45.6328125" bestFit="1" customWidth="1"/>
    <col min="7049" max="7049" width="38.26953125" bestFit="1" customWidth="1"/>
    <col min="7050" max="7050" width="41.26953125" bestFit="1" customWidth="1"/>
    <col min="7051" max="7051" width="44.08984375" bestFit="1" customWidth="1"/>
    <col min="7052" max="7052" width="47.08984375" bestFit="1" customWidth="1"/>
    <col min="7053" max="7053" width="58.6328125" bestFit="1" customWidth="1"/>
    <col min="7054" max="7054" width="61.6328125" bestFit="1" customWidth="1"/>
    <col min="7055" max="7055" width="26.26953125" bestFit="1" customWidth="1"/>
    <col min="7056" max="7056" width="29.36328125" bestFit="1" customWidth="1"/>
    <col min="7057" max="7057" width="59.26953125" bestFit="1" customWidth="1"/>
    <col min="7058" max="7058" width="62.36328125" bestFit="1" customWidth="1"/>
    <col min="7059" max="7059" width="25.7265625" bestFit="1" customWidth="1"/>
    <col min="7060" max="7060" width="28.7265625" bestFit="1" customWidth="1"/>
    <col min="7061" max="7061" width="16.6328125" bestFit="1" customWidth="1"/>
    <col min="7062" max="7062" width="19.6328125" bestFit="1" customWidth="1"/>
    <col min="7063" max="7063" width="31.7265625" bestFit="1" customWidth="1"/>
    <col min="7064" max="7064" width="34.7265625" bestFit="1" customWidth="1"/>
    <col min="7065" max="7065" width="51.54296875" bestFit="1" customWidth="1"/>
    <col min="7066" max="7066" width="54.54296875" bestFit="1" customWidth="1"/>
    <col min="7067" max="7067" width="52.453125" bestFit="1" customWidth="1"/>
    <col min="7068" max="7068" width="55.453125" bestFit="1" customWidth="1"/>
    <col min="7069" max="7069" width="34.453125" bestFit="1" customWidth="1"/>
    <col min="7070" max="7070" width="37.54296875" bestFit="1" customWidth="1"/>
    <col min="7071" max="7071" width="36.81640625" bestFit="1" customWidth="1"/>
    <col min="7072" max="7072" width="39.81640625" bestFit="1" customWidth="1"/>
    <col min="7073" max="7073" width="30.08984375" bestFit="1" customWidth="1"/>
    <col min="7074" max="7074" width="33.08984375" bestFit="1" customWidth="1"/>
    <col min="7075" max="7075" width="32" bestFit="1" customWidth="1"/>
    <col min="7076" max="7076" width="35" bestFit="1" customWidth="1"/>
    <col min="7077" max="7077" width="46.1796875" bestFit="1" customWidth="1"/>
    <col min="7078" max="7078" width="49.1796875" bestFit="1" customWidth="1"/>
    <col min="7079" max="7079" width="37.6328125" bestFit="1" customWidth="1"/>
    <col min="7080" max="7080" width="40.6328125" bestFit="1" customWidth="1"/>
    <col min="7081" max="7081" width="29.1796875" bestFit="1" customWidth="1"/>
    <col min="7082" max="7082" width="32.1796875" bestFit="1" customWidth="1"/>
    <col min="7083" max="7083" width="24.08984375" bestFit="1" customWidth="1"/>
    <col min="7084" max="7084" width="27.08984375" bestFit="1" customWidth="1"/>
    <col min="7085" max="7085" width="45.7265625" bestFit="1" customWidth="1"/>
    <col min="7086" max="7086" width="48.7265625" bestFit="1" customWidth="1"/>
    <col min="7087" max="7087" width="42.6328125" bestFit="1" customWidth="1"/>
    <col min="7088" max="7088" width="45.7265625" bestFit="1" customWidth="1"/>
    <col min="7089" max="7089" width="40.54296875" bestFit="1" customWidth="1"/>
    <col min="7090" max="7090" width="43.54296875" bestFit="1" customWidth="1"/>
    <col min="7091" max="7091" width="37.90625" bestFit="1" customWidth="1"/>
    <col min="7092" max="7092" width="40.90625" bestFit="1" customWidth="1"/>
    <col min="7093" max="7093" width="20.54296875" bestFit="1" customWidth="1"/>
    <col min="7094" max="7094" width="23.54296875" bestFit="1" customWidth="1"/>
    <col min="7095" max="7095" width="9.90625" bestFit="1" customWidth="1"/>
    <col min="7096" max="7096" width="12.90625" bestFit="1" customWidth="1"/>
    <col min="7097" max="7097" width="49" bestFit="1" customWidth="1"/>
    <col min="7098" max="7098" width="52" bestFit="1" customWidth="1"/>
    <col min="7099" max="7099" width="30.90625" bestFit="1" customWidth="1"/>
    <col min="7100" max="7100" width="34" bestFit="1" customWidth="1"/>
    <col min="7101" max="7101" width="21" bestFit="1" customWidth="1"/>
    <col min="7102" max="7102" width="24" bestFit="1" customWidth="1"/>
    <col min="7103" max="7103" width="43.7265625" bestFit="1" customWidth="1"/>
    <col min="7104" max="7104" width="46.7265625" bestFit="1" customWidth="1"/>
    <col min="7105" max="7105" width="39.90625" bestFit="1" customWidth="1"/>
    <col min="7106" max="7106" width="42.90625" bestFit="1" customWidth="1"/>
    <col min="7107" max="7107" width="55.7265625" bestFit="1" customWidth="1"/>
    <col min="7108" max="7108" width="58.7265625" bestFit="1" customWidth="1"/>
    <col min="7109" max="7109" width="37.90625" bestFit="1" customWidth="1"/>
    <col min="7110" max="7110" width="40.90625" bestFit="1" customWidth="1"/>
    <col min="7111" max="7111" width="16.36328125" bestFit="1" customWidth="1"/>
    <col min="7112" max="7112" width="19.36328125" bestFit="1" customWidth="1"/>
    <col min="7113" max="7113" width="51.81640625" bestFit="1" customWidth="1"/>
    <col min="7114" max="7114" width="54.81640625" bestFit="1" customWidth="1"/>
    <col min="7115" max="7115" width="47.6328125" bestFit="1" customWidth="1"/>
    <col min="7116" max="7116" width="50.6328125" bestFit="1" customWidth="1"/>
    <col min="7117" max="7117" width="52.90625" bestFit="1" customWidth="1"/>
    <col min="7118" max="7118" width="55.90625" bestFit="1" customWidth="1"/>
    <col min="7119" max="7119" width="15.26953125" bestFit="1" customWidth="1"/>
    <col min="7120" max="7120" width="18.26953125" bestFit="1" customWidth="1"/>
    <col min="7121" max="7121" width="23.81640625" bestFit="1" customWidth="1"/>
    <col min="7122" max="7122" width="26.81640625" bestFit="1" customWidth="1"/>
    <col min="7123" max="7123" width="53.90625" bestFit="1" customWidth="1"/>
    <col min="7124" max="7124" width="56.90625" bestFit="1" customWidth="1"/>
    <col min="7125" max="7125" width="49.26953125" bestFit="1" customWidth="1"/>
    <col min="7126" max="7126" width="52.26953125" bestFit="1" customWidth="1"/>
    <col min="7127" max="7127" width="18.6328125" bestFit="1" customWidth="1"/>
    <col min="7128" max="7128" width="21.7265625" bestFit="1" customWidth="1"/>
    <col min="7129" max="7129" width="53.36328125" bestFit="1" customWidth="1"/>
    <col min="7130" max="7130" width="56.36328125" bestFit="1" customWidth="1"/>
    <col min="7131" max="7131" width="35.90625" bestFit="1" customWidth="1"/>
    <col min="7132" max="7132" width="38.90625" bestFit="1" customWidth="1"/>
    <col min="7133" max="7133" width="52.36328125" bestFit="1" customWidth="1"/>
    <col min="7134" max="7134" width="55.36328125" bestFit="1" customWidth="1"/>
    <col min="7135" max="7135" width="40.26953125" bestFit="1" customWidth="1"/>
    <col min="7136" max="7136" width="43.26953125" bestFit="1" customWidth="1"/>
    <col min="7137" max="7137" width="40.453125" bestFit="1" customWidth="1"/>
    <col min="7138" max="7138" width="43.453125" bestFit="1" customWidth="1"/>
    <col min="7139" max="7139" width="16.6328125" bestFit="1" customWidth="1"/>
    <col min="7140" max="7140" width="19.6328125" bestFit="1" customWidth="1"/>
    <col min="7141" max="7141" width="13" bestFit="1" customWidth="1"/>
    <col min="7142" max="7142" width="16" bestFit="1" customWidth="1"/>
    <col min="7143" max="7143" width="24.1796875" bestFit="1" customWidth="1"/>
    <col min="7144" max="7144" width="27.1796875" bestFit="1" customWidth="1"/>
    <col min="7145" max="7145" width="43.36328125" bestFit="1" customWidth="1"/>
    <col min="7146" max="7146" width="46.36328125" bestFit="1" customWidth="1"/>
    <col min="7147" max="7147" width="29.26953125" bestFit="1" customWidth="1"/>
    <col min="7148" max="7148" width="32.26953125" bestFit="1" customWidth="1"/>
    <col min="7149" max="7149" width="26.453125" bestFit="1" customWidth="1"/>
    <col min="7150" max="7150" width="29.54296875" bestFit="1" customWidth="1"/>
    <col min="7151" max="7151" width="45.81640625" bestFit="1" customWidth="1"/>
    <col min="7152" max="7152" width="48.81640625" bestFit="1" customWidth="1"/>
    <col min="7153" max="7153" width="25.453125" bestFit="1" customWidth="1"/>
    <col min="7154" max="7154" width="28.453125" bestFit="1" customWidth="1"/>
    <col min="7155" max="7155" width="23.26953125" bestFit="1" customWidth="1"/>
    <col min="7156" max="7156" width="26.26953125" bestFit="1" customWidth="1"/>
    <col min="7157" max="7157" width="45.90625" bestFit="1" customWidth="1"/>
    <col min="7158" max="7158" width="48.90625" bestFit="1" customWidth="1"/>
    <col min="7159" max="7159" width="36.6328125" bestFit="1" customWidth="1"/>
    <col min="7160" max="7160" width="39.6328125" bestFit="1" customWidth="1"/>
    <col min="7161" max="7161" width="33" bestFit="1" customWidth="1"/>
    <col min="7162" max="7162" width="36" bestFit="1" customWidth="1"/>
    <col min="7163" max="7163" width="27.90625" bestFit="1" customWidth="1"/>
    <col min="7164" max="7164" width="30.90625" bestFit="1" customWidth="1"/>
    <col min="7165" max="7165" width="14.81640625" bestFit="1" customWidth="1"/>
    <col min="7166" max="7166" width="17.81640625" bestFit="1" customWidth="1"/>
    <col min="7167" max="7167" width="29.1796875" bestFit="1" customWidth="1"/>
    <col min="7168" max="7168" width="32.1796875" bestFit="1" customWidth="1"/>
    <col min="7169" max="7169" width="24.08984375" bestFit="1" customWidth="1"/>
    <col min="7170" max="7170" width="27.08984375" bestFit="1" customWidth="1"/>
    <col min="7171" max="7171" width="24.54296875" bestFit="1" customWidth="1"/>
    <col min="7172" max="7172" width="27.54296875" bestFit="1" customWidth="1"/>
    <col min="7173" max="7173" width="38.81640625" bestFit="1" customWidth="1"/>
    <col min="7174" max="7174" width="41.90625" bestFit="1" customWidth="1"/>
    <col min="7175" max="7175" width="39.08984375" bestFit="1" customWidth="1"/>
    <col min="7176" max="7176" width="42.1796875" bestFit="1" customWidth="1"/>
    <col min="7177" max="7177" width="49.26953125" bestFit="1" customWidth="1"/>
    <col min="7178" max="7178" width="52.26953125" bestFit="1" customWidth="1"/>
    <col min="7179" max="7179" width="26.26953125" bestFit="1" customWidth="1"/>
    <col min="7180" max="7180" width="29.36328125" bestFit="1" customWidth="1"/>
    <col min="7181" max="7181" width="21.90625" bestFit="1" customWidth="1"/>
    <col min="7182" max="7182" width="24.90625" bestFit="1" customWidth="1"/>
    <col min="7183" max="7183" width="43.7265625" bestFit="1" customWidth="1"/>
    <col min="7184" max="7184" width="46.7265625" bestFit="1" customWidth="1"/>
    <col min="7185" max="7185" width="50.6328125" bestFit="1" customWidth="1"/>
    <col min="7186" max="7186" width="53.6328125" bestFit="1" customWidth="1"/>
    <col min="7187" max="7187" width="13" bestFit="1" customWidth="1"/>
    <col min="7188" max="7188" width="16" bestFit="1" customWidth="1"/>
    <col min="7189" max="7189" width="51.6328125" bestFit="1" customWidth="1"/>
    <col min="7190" max="7190" width="54.6328125" bestFit="1" customWidth="1"/>
    <col min="7191" max="7191" width="22.7265625" bestFit="1" customWidth="1"/>
    <col min="7192" max="7192" width="25.81640625" bestFit="1" customWidth="1"/>
    <col min="7193" max="7193" width="31.36328125" bestFit="1" customWidth="1"/>
    <col min="7194" max="7194" width="34.36328125" bestFit="1" customWidth="1"/>
    <col min="7195" max="7195" width="20.1796875" bestFit="1" customWidth="1"/>
    <col min="7196" max="7196" width="23.1796875" bestFit="1" customWidth="1"/>
    <col min="7197" max="7197" width="52.81640625" bestFit="1" customWidth="1"/>
    <col min="7198" max="7198" width="55.81640625" bestFit="1" customWidth="1"/>
    <col min="7199" max="7199" width="43.7265625" bestFit="1" customWidth="1"/>
    <col min="7200" max="7200" width="46.7265625" bestFit="1" customWidth="1"/>
    <col min="7201" max="7201" width="29.6328125" bestFit="1" customWidth="1"/>
    <col min="7202" max="7202" width="32.6328125" bestFit="1" customWidth="1"/>
    <col min="7203" max="7203" width="45.7265625" bestFit="1" customWidth="1"/>
    <col min="7204" max="7204" width="48.7265625" bestFit="1" customWidth="1"/>
    <col min="7205" max="7205" width="24.54296875" bestFit="1" customWidth="1"/>
    <col min="7206" max="7206" width="27.54296875" bestFit="1" customWidth="1"/>
    <col min="7207" max="7207" width="45.26953125" bestFit="1" customWidth="1"/>
    <col min="7208" max="7208" width="48.26953125" bestFit="1" customWidth="1"/>
    <col min="7209" max="7209" width="54.90625" bestFit="1" customWidth="1"/>
    <col min="7210" max="7210" width="58" bestFit="1" customWidth="1"/>
    <col min="7211" max="7211" width="40.90625" bestFit="1" customWidth="1"/>
    <col min="7212" max="7212" width="43.90625" bestFit="1" customWidth="1"/>
    <col min="7213" max="7213" width="23.08984375" bestFit="1" customWidth="1"/>
    <col min="7214" max="7214" width="26.08984375" bestFit="1" customWidth="1"/>
    <col min="7215" max="7215" width="42.08984375" bestFit="1" customWidth="1"/>
    <col min="7216" max="7216" width="45.08984375" bestFit="1" customWidth="1"/>
    <col min="7217" max="7217" width="20.81640625" bestFit="1" customWidth="1"/>
    <col min="7218" max="7218" width="23.81640625" bestFit="1" customWidth="1"/>
    <col min="7219" max="7219" width="23.08984375" bestFit="1" customWidth="1"/>
    <col min="7220" max="7220" width="26.08984375" bestFit="1" customWidth="1"/>
    <col min="7221" max="7221" width="55.08984375" bestFit="1" customWidth="1"/>
    <col min="7222" max="7222" width="58.1796875" bestFit="1" customWidth="1"/>
    <col min="7223" max="7223" width="51.26953125" bestFit="1" customWidth="1"/>
    <col min="7224" max="7224" width="54.36328125" bestFit="1" customWidth="1"/>
    <col min="7225" max="7225" width="52.08984375" bestFit="1" customWidth="1"/>
    <col min="7226" max="7226" width="55.08984375" bestFit="1" customWidth="1"/>
    <col min="7227" max="7227" width="27.453125" bestFit="1" customWidth="1"/>
    <col min="7228" max="7228" width="30.453125" bestFit="1" customWidth="1"/>
    <col min="7229" max="7229" width="42.6328125" bestFit="1" customWidth="1"/>
    <col min="7230" max="7230" width="45.7265625" bestFit="1" customWidth="1"/>
    <col min="7231" max="7231" width="32.1796875" bestFit="1" customWidth="1"/>
    <col min="7232" max="7232" width="35.1796875" bestFit="1" customWidth="1"/>
    <col min="7233" max="7233" width="54.81640625" bestFit="1" customWidth="1"/>
    <col min="7234" max="7234" width="57.90625" bestFit="1" customWidth="1"/>
    <col min="7235" max="7235" width="31.81640625" bestFit="1" customWidth="1"/>
    <col min="7236" max="7236" width="34.81640625" bestFit="1" customWidth="1"/>
    <col min="7237" max="7237" width="18.36328125" bestFit="1" customWidth="1"/>
    <col min="7238" max="7238" width="21.453125" bestFit="1" customWidth="1"/>
    <col min="7239" max="7239" width="42.1796875" bestFit="1" customWidth="1"/>
    <col min="7240" max="7240" width="45.1796875" bestFit="1" customWidth="1"/>
    <col min="7241" max="7241" width="21" bestFit="1" customWidth="1"/>
    <col min="7242" max="7242" width="24" bestFit="1" customWidth="1"/>
    <col min="7243" max="7243" width="27.08984375" bestFit="1" customWidth="1"/>
    <col min="7244" max="7244" width="30.08984375" bestFit="1" customWidth="1"/>
    <col min="7245" max="7245" width="19.26953125" bestFit="1" customWidth="1"/>
    <col min="7246" max="7246" width="22.26953125" bestFit="1" customWidth="1"/>
    <col min="7247" max="7247" width="37" bestFit="1" customWidth="1"/>
    <col min="7248" max="7248" width="40" bestFit="1" customWidth="1"/>
    <col min="7249" max="7249" width="50.36328125" bestFit="1" customWidth="1"/>
    <col min="7250" max="7250" width="53.36328125" bestFit="1" customWidth="1"/>
    <col min="7251" max="7251" width="53.453125" bestFit="1" customWidth="1"/>
    <col min="7252" max="7252" width="56.453125" bestFit="1" customWidth="1"/>
    <col min="7253" max="7253" width="28.6328125" bestFit="1" customWidth="1"/>
    <col min="7254" max="7254" width="31.6328125" bestFit="1" customWidth="1"/>
    <col min="7255" max="7255" width="43.90625" bestFit="1" customWidth="1"/>
    <col min="7256" max="7256" width="46.90625" bestFit="1" customWidth="1"/>
    <col min="7257" max="7257" width="53.1796875" bestFit="1" customWidth="1"/>
    <col min="7258" max="7258" width="56.1796875" bestFit="1" customWidth="1"/>
    <col min="7259" max="7259" width="36.81640625" bestFit="1" customWidth="1"/>
    <col min="7260" max="7260" width="39.81640625" bestFit="1" customWidth="1"/>
    <col min="7261" max="7261" width="24.1796875" bestFit="1" customWidth="1"/>
    <col min="7262" max="7262" width="27.1796875" bestFit="1" customWidth="1"/>
    <col min="7263" max="7263" width="43" bestFit="1" customWidth="1"/>
    <col min="7264" max="7264" width="46.08984375" bestFit="1" customWidth="1"/>
    <col min="7265" max="7265" width="24.453125" bestFit="1" customWidth="1"/>
    <col min="7266" max="7266" width="27.453125" bestFit="1" customWidth="1"/>
    <col min="7267" max="7267" width="50.6328125" bestFit="1" customWidth="1"/>
    <col min="7268" max="7268" width="53.6328125" bestFit="1" customWidth="1"/>
    <col min="7269" max="7269" width="44" bestFit="1" customWidth="1"/>
    <col min="7270" max="7270" width="47" bestFit="1" customWidth="1"/>
    <col min="7271" max="7271" width="18.1796875" bestFit="1" customWidth="1"/>
    <col min="7272" max="7272" width="21.26953125" bestFit="1" customWidth="1"/>
    <col min="7273" max="7273" width="39.26953125" bestFit="1" customWidth="1"/>
    <col min="7274" max="7274" width="42.26953125" bestFit="1" customWidth="1"/>
    <col min="7275" max="7275" width="31.7265625" bestFit="1" customWidth="1"/>
    <col min="7276" max="7276" width="34.7265625" bestFit="1" customWidth="1"/>
    <col min="7277" max="7277" width="28.453125" bestFit="1" customWidth="1"/>
    <col min="7278" max="7278" width="31.453125" bestFit="1" customWidth="1"/>
    <col min="7279" max="7279" width="46.36328125" bestFit="1" customWidth="1"/>
    <col min="7280" max="7280" width="49.36328125" bestFit="1" customWidth="1"/>
    <col min="7281" max="7281" width="53" bestFit="1" customWidth="1"/>
    <col min="7282" max="7282" width="56" bestFit="1" customWidth="1"/>
    <col min="7283" max="7283" width="52.26953125" bestFit="1" customWidth="1"/>
    <col min="7284" max="7284" width="55.26953125" bestFit="1" customWidth="1"/>
    <col min="7285" max="7285" width="23.6328125" bestFit="1" customWidth="1"/>
    <col min="7286" max="7286" width="26.6328125" bestFit="1" customWidth="1"/>
    <col min="7287" max="7287" width="50.54296875" bestFit="1" customWidth="1"/>
    <col min="7288" max="7288" width="53.54296875" bestFit="1" customWidth="1"/>
    <col min="7289" max="7289" width="30.7265625" bestFit="1" customWidth="1"/>
    <col min="7290" max="7290" width="33.81640625" bestFit="1" customWidth="1"/>
    <col min="7291" max="7291" width="26.453125" bestFit="1" customWidth="1"/>
    <col min="7292" max="7292" width="29.54296875" bestFit="1" customWidth="1"/>
    <col min="7293" max="7293" width="50.36328125" bestFit="1" customWidth="1"/>
    <col min="7294" max="7294" width="53.36328125" bestFit="1" customWidth="1"/>
    <col min="7295" max="7295" width="20" bestFit="1" customWidth="1"/>
    <col min="7296" max="7296" width="23" bestFit="1" customWidth="1"/>
    <col min="7297" max="7297" width="32.54296875" bestFit="1" customWidth="1"/>
    <col min="7298" max="7298" width="35.54296875" bestFit="1" customWidth="1"/>
    <col min="7299" max="7299" width="29.26953125" bestFit="1" customWidth="1"/>
    <col min="7300" max="7300" width="32.26953125" bestFit="1" customWidth="1"/>
    <col min="7301" max="7301" width="19.08984375" bestFit="1" customWidth="1"/>
    <col min="7302" max="7302" width="22.08984375" bestFit="1" customWidth="1"/>
    <col min="7303" max="7303" width="23.54296875" bestFit="1" customWidth="1"/>
    <col min="7304" max="7304" width="26.54296875" bestFit="1" customWidth="1"/>
    <col min="7305" max="7305" width="11.6328125" bestFit="1" customWidth="1"/>
    <col min="7306" max="7306" width="14.6328125" bestFit="1" customWidth="1"/>
    <col min="7307" max="7307" width="21.453125" bestFit="1" customWidth="1"/>
    <col min="7308" max="7308" width="24.453125" bestFit="1" customWidth="1"/>
    <col min="7309" max="7309" width="27.453125" bestFit="1" customWidth="1"/>
    <col min="7310" max="7310" width="30.453125" bestFit="1" customWidth="1"/>
    <col min="7311" max="7311" width="35.26953125" bestFit="1" customWidth="1"/>
    <col min="7312" max="7312" width="38.26953125" bestFit="1" customWidth="1"/>
    <col min="7313" max="7313" width="23.54296875" bestFit="1" customWidth="1"/>
    <col min="7314" max="7314" width="26.54296875" bestFit="1" customWidth="1"/>
    <col min="7315" max="7315" width="19.36328125" bestFit="1" customWidth="1"/>
    <col min="7316" max="7316" width="22.36328125" bestFit="1" customWidth="1"/>
    <col min="7317" max="7317" width="33" bestFit="1" customWidth="1"/>
    <col min="7318" max="7318" width="36" bestFit="1" customWidth="1"/>
    <col min="7319" max="7319" width="19.08984375" bestFit="1" customWidth="1"/>
    <col min="7320" max="7320" width="22.08984375" bestFit="1" customWidth="1"/>
    <col min="7321" max="7321" width="15.1796875" bestFit="1" customWidth="1"/>
    <col min="7322" max="7322" width="18.1796875" bestFit="1" customWidth="1"/>
    <col min="7323" max="7323" width="36.54296875" bestFit="1" customWidth="1"/>
    <col min="7324" max="7324" width="39.54296875" bestFit="1" customWidth="1"/>
    <col min="7325" max="7325" width="22.54296875" bestFit="1" customWidth="1"/>
    <col min="7326" max="7326" width="25.6328125" bestFit="1" customWidth="1"/>
    <col min="7327" max="7327" width="27.453125" bestFit="1" customWidth="1"/>
    <col min="7328" max="7328" width="30.453125" bestFit="1" customWidth="1"/>
    <col min="7329" max="7329" width="30.7265625" bestFit="1" customWidth="1"/>
    <col min="7330" max="7330" width="33.81640625" bestFit="1" customWidth="1"/>
    <col min="7331" max="7331" width="22.6328125" bestFit="1" customWidth="1"/>
    <col min="7332" max="7332" width="25.7265625" bestFit="1" customWidth="1"/>
    <col min="7333" max="7333" width="28.36328125" bestFit="1" customWidth="1"/>
    <col min="7334" max="7334" width="31.36328125" bestFit="1" customWidth="1"/>
    <col min="7335" max="7335" width="35.54296875" bestFit="1" customWidth="1"/>
    <col min="7336" max="7336" width="38.54296875" bestFit="1" customWidth="1"/>
    <col min="7337" max="7337" width="21" bestFit="1" customWidth="1"/>
    <col min="7338" max="7338" width="24" bestFit="1" customWidth="1"/>
    <col min="7339" max="7339" width="44.81640625" bestFit="1" customWidth="1"/>
    <col min="7340" max="7340" width="47.81640625" bestFit="1" customWidth="1"/>
    <col min="7341" max="7341" width="34.90625" bestFit="1" customWidth="1"/>
    <col min="7342" max="7342" width="38" bestFit="1" customWidth="1"/>
    <col min="7343" max="7343" width="45.36328125" bestFit="1" customWidth="1"/>
    <col min="7344" max="7344" width="48.36328125" bestFit="1" customWidth="1"/>
    <col min="7345" max="7345" width="53.36328125" bestFit="1" customWidth="1"/>
    <col min="7346" max="7346" width="56.36328125" bestFit="1" customWidth="1"/>
    <col min="7347" max="7347" width="43.08984375" bestFit="1" customWidth="1"/>
    <col min="7348" max="7348" width="46.1796875" bestFit="1" customWidth="1"/>
    <col min="7349" max="7349" width="13.6328125" bestFit="1" customWidth="1"/>
    <col min="7350" max="7350" width="16.6328125" bestFit="1" customWidth="1"/>
    <col min="7351" max="7351" width="15.36328125" bestFit="1" customWidth="1"/>
    <col min="7352" max="7352" width="18.36328125" bestFit="1" customWidth="1"/>
    <col min="7353" max="7353" width="46.08984375" bestFit="1" customWidth="1"/>
    <col min="7354" max="7354" width="49.08984375" bestFit="1" customWidth="1"/>
    <col min="7355" max="7355" width="31.36328125" bestFit="1" customWidth="1"/>
    <col min="7356" max="7356" width="34.36328125" bestFit="1" customWidth="1"/>
    <col min="7357" max="7357" width="19.90625" bestFit="1" customWidth="1"/>
    <col min="7358" max="7358" width="22.90625" bestFit="1" customWidth="1"/>
    <col min="7359" max="7359" width="13.1796875" bestFit="1" customWidth="1"/>
    <col min="7360" max="7360" width="16.1796875" bestFit="1" customWidth="1"/>
    <col min="7361" max="7361" width="18.08984375" bestFit="1" customWidth="1"/>
    <col min="7362" max="7362" width="21.1796875" bestFit="1" customWidth="1"/>
    <col min="7363" max="7363" width="41.08984375" bestFit="1" customWidth="1"/>
    <col min="7364" max="7364" width="44.08984375" bestFit="1" customWidth="1"/>
    <col min="7365" max="7365" width="23.6328125" bestFit="1" customWidth="1"/>
    <col min="7366" max="7366" width="26.6328125" bestFit="1" customWidth="1"/>
    <col min="7367" max="7367" width="36.6328125" bestFit="1" customWidth="1"/>
    <col min="7368" max="7368" width="39.6328125" bestFit="1" customWidth="1"/>
    <col min="7369" max="7369" width="38.26953125" bestFit="1" customWidth="1"/>
    <col min="7370" max="7370" width="41.26953125" bestFit="1" customWidth="1"/>
    <col min="7371" max="7371" width="49.453125" bestFit="1" customWidth="1"/>
    <col min="7372" max="7372" width="52.453125" bestFit="1" customWidth="1"/>
    <col min="7373" max="7373" width="31.7265625" bestFit="1" customWidth="1"/>
    <col min="7374" max="7374" width="34.7265625" bestFit="1" customWidth="1"/>
    <col min="7375" max="7375" width="40.81640625" bestFit="1" customWidth="1"/>
    <col min="7376" max="7376" width="43.81640625" bestFit="1" customWidth="1"/>
    <col min="7377" max="7377" width="49.08984375" bestFit="1" customWidth="1"/>
    <col min="7378" max="7378" width="52.08984375" bestFit="1" customWidth="1"/>
    <col min="7379" max="7379" width="49.36328125" bestFit="1" customWidth="1"/>
    <col min="7380" max="7380" width="52.36328125" bestFit="1" customWidth="1"/>
    <col min="7381" max="7381" width="25.6328125" bestFit="1" customWidth="1"/>
    <col min="7382" max="7382" width="28.6328125" bestFit="1" customWidth="1"/>
    <col min="7383" max="7383" width="44" bestFit="1" customWidth="1"/>
    <col min="7384" max="7384" width="47" bestFit="1" customWidth="1"/>
    <col min="7385" max="7385" width="56.1796875" bestFit="1" customWidth="1"/>
    <col min="7386" max="7386" width="59.1796875" bestFit="1" customWidth="1"/>
    <col min="7387" max="7387" width="21.81640625" bestFit="1" customWidth="1"/>
    <col min="7388" max="7388" width="24.81640625" bestFit="1" customWidth="1"/>
    <col min="7389" max="7389" width="25" bestFit="1" customWidth="1"/>
    <col min="7390" max="7390" width="28" bestFit="1" customWidth="1"/>
    <col min="7391" max="7391" width="19.1796875" bestFit="1" customWidth="1"/>
    <col min="7392" max="7392" width="22.1796875" bestFit="1" customWidth="1"/>
    <col min="7393" max="7393" width="33.6328125" bestFit="1" customWidth="1"/>
    <col min="7394" max="7394" width="36.6328125" bestFit="1" customWidth="1"/>
    <col min="7395" max="7395" width="21.6328125" bestFit="1" customWidth="1"/>
    <col min="7396" max="7396" width="24.6328125" bestFit="1" customWidth="1"/>
    <col min="7397" max="7397" width="23.08984375" bestFit="1" customWidth="1"/>
    <col min="7398" max="7398" width="26.08984375" bestFit="1" customWidth="1"/>
    <col min="7399" max="7399" width="34.54296875" bestFit="1" customWidth="1"/>
    <col min="7400" max="7400" width="37.6328125" bestFit="1" customWidth="1"/>
    <col min="7401" max="7401" width="49.54296875" bestFit="1" customWidth="1"/>
    <col min="7402" max="7402" width="52.54296875" bestFit="1" customWidth="1"/>
    <col min="7403" max="7403" width="17.08984375" bestFit="1" customWidth="1"/>
    <col min="7404" max="7404" width="20.08984375" bestFit="1" customWidth="1"/>
    <col min="7405" max="7405" width="53.08984375" bestFit="1" customWidth="1"/>
    <col min="7406" max="7406" width="56.08984375" bestFit="1" customWidth="1"/>
    <col min="7407" max="7407" width="49.08984375" bestFit="1" customWidth="1"/>
    <col min="7408" max="7408" width="52.08984375" bestFit="1" customWidth="1"/>
    <col min="7409" max="7409" width="33.453125" bestFit="1" customWidth="1"/>
    <col min="7410" max="7410" width="36.453125" bestFit="1" customWidth="1"/>
    <col min="7411" max="7411" width="17.36328125" bestFit="1" customWidth="1"/>
    <col min="7412" max="7412" width="20.36328125" bestFit="1" customWidth="1"/>
    <col min="7413" max="7413" width="45.26953125" bestFit="1" customWidth="1"/>
    <col min="7414" max="7414" width="48.26953125" bestFit="1" customWidth="1"/>
    <col min="7415" max="7415" width="32.453125" bestFit="1" customWidth="1"/>
    <col min="7416" max="7416" width="35.453125" bestFit="1" customWidth="1"/>
    <col min="7417" max="7417" width="53.26953125" bestFit="1" customWidth="1"/>
    <col min="7418" max="7418" width="56.26953125" bestFit="1" customWidth="1"/>
    <col min="7419" max="7419" width="54.453125" bestFit="1" customWidth="1"/>
    <col min="7420" max="7420" width="57.453125" bestFit="1" customWidth="1"/>
    <col min="7421" max="7421" width="33.81640625" bestFit="1" customWidth="1"/>
    <col min="7422" max="7422" width="36.81640625" bestFit="1" customWidth="1"/>
    <col min="7423" max="7423" width="7.453125" bestFit="1" customWidth="1"/>
    <col min="7424" max="7424" width="10.36328125" bestFit="1" customWidth="1"/>
    <col min="7425" max="7425" width="53.81640625" bestFit="1" customWidth="1"/>
    <col min="7426" max="7426" width="56.81640625" bestFit="1" customWidth="1"/>
    <col min="7427" max="7427" width="26.453125" bestFit="1" customWidth="1"/>
    <col min="7428" max="7428" width="29.54296875" bestFit="1" customWidth="1"/>
    <col min="7429" max="7429" width="19.81640625" bestFit="1" customWidth="1"/>
    <col min="7430" max="7430" width="22.81640625" bestFit="1" customWidth="1"/>
    <col min="7431" max="7431" width="25.7265625" bestFit="1" customWidth="1"/>
    <col min="7432" max="7432" width="28.7265625" bestFit="1" customWidth="1"/>
    <col min="7433" max="7433" width="23.453125" bestFit="1" customWidth="1"/>
    <col min="7434" max="7434" width="26.453125" bestFit="1" customWidth="1"/>
    <col min="7435" max="7435" width="9.1796875" bestFit="1" customWidth="1"/>
    <col min="7436" max="7436" width="10.26953125" bestFit="1" customWidth="1"/>
    <col min="7437" max="7437" width="49.1796875" bestFit="1" customWidth="1"/>
    <col min="7438" max="7438" width="52.1796875" bestFit="1" customWidth="1"/>
    <col min="7439" max="7439" width="53.54296875" bestFit="1" customWidth="1"/>
    <col min="7440" max="7440" width="56.54296875" bestFit="1" customWidth="1"/>
    <col min="7441" max="7441" width="56.7265625" bestFit="1" customWidth="1"/>
    <col min="7442" max="7442" width="59.7265625" bestFit="1" customWidth="1"/>
    <col min="7443" max="7443" width="33.1796875" bestFit="1" customWidth="1"/>
    <col min="7444" max="7444" width="36.1796875" bestFit="1" customWidth="1"/>
    <col min="7445" max="7445" width="26.453125" bestFit="1" customWidth="1"/>
    <col min="7446" max="7446" width="29.54296875" bestFit="1" customWidth="1"/>
    <col min="7447" max="7447" width="45.54296875" bestFit="1" customWidth="1"/>
    <col min="7448" max="7448" width="48.54296875" bestFit="1" customWidth="1"/>
    <col min="7449" max="7449" width="15.90625" bestFit="1" customWidth="1"/>
    <col min="7450" max="7450" width="18.90625" bestFit="1" customWidth="1"/>
    <col min="7451" max="7451" width="34.1796875" bestFit="1" customWidth="1"/>
    <col min="7452" max="7452" width="37.1796875" bestFit="1" customWidth="1"/>
    <col min="7453" max="7453" width="29.6328125" bestFit="1" customWidth="1"/>
    <col min="7454" max="7454" width="32.6328125" bestFit="1" customWidth="1"/>
    <col min="7455" max="7455" width="34" bestFit="1" customWidth="1"/>
    <col min="7456" max="7456" width="37" bestFit="1" customWidth="1"/>
    <col min="7457" max="7457" width="14.7265625" bestFit="1" customWidth="1"/>
    <col min="7458" max="7458" width="17.7265625" bestFit="1" customWidth="1"/>
    <col min="7459" max="7459" width="36.6328125" bestFit="1" customWidth="1"/>
    <col min="7460" max="7460" width="39.6328125" bestFit="1" customWidth="1"/>
    <col min="7461" max="7461" width="50.36328125" bestFit="1" customWidth="1"/>
    <col min="7462" max="7462" width="53.36328125" bestFit="1" customWidth="1"/>
    <col min="7463" max="7463" width="36.54296875" bestFit="1" customWidth="1"/>
    <col min="7464" max="7464" width="39.54296875" bestFit="1" customWidth="1"/>
    <col min="7465" max="7465" width="24.36328125" bestFit="1" customWidth="1"/>
    <col min="7466" max="7466" width="27.36328125" bestFit="1" customWidth="1"/>
    <col min="7467" max="7467" width="18.1796875" bestFit="1" customWidth="1"/>
    <col min="7468" max="7468" width="21.26953125" bestFit="1" customWidth="1"/>
    <col min="7469" max="7469" width="55.453125" bestFit="1" customWidth="1"/>
    <col min="7470" max="7470" width="58.54296875" bestFit="1" customWidth="1"/>
    <col min="7471" max="7471" width="35.6328125" bestFit="1" customWidth="1"/>
    <col min="7472" max="7472" width="38.6328125" bestFit="1" customWidth="1"/>
    <col min="7473" max="7473" width="35.36328125" bestFit="1" customWidth="1"/>
    <col min="7474" max="7474" width="38.36328125" bestFit="1" customWidth="1"/>
    <col min="7475" max="7475" width="29.36328125" bestFit="1" customWidth="1"/>
    <col min="7476" max="7476" width="32.36328125" bestFit="1" customWidth="1"/>
    <col min="7477" max="7477" width="13.26953125" bestFit="1" customWidth="1"/>
    <col min="7478" max="7478" width="16.26953125" bestFit="1" customWidth="1"/>
    <col min="7479" max="7479" width="38.36328125" bestFit="1" customWidth="1"/>
    <col min="7480" max="7480" width="41.36328125" bestFit="1" customWidth="1"/>
    <col min="7481" max="7481" width="49.26953125" bestFit="1" customWidth="1"/>
    <col min="7482" max="7482" width="52.26953125" bestFit="1" customWidth="1"/>
    <col min="7483" max="7483" width="20.453125" bestFit="1" customWidth="1"/>
    <col min="7484" max="7484" width="23.453125" bestFit="1" customWidth="1"/>
    <col min="7485" max="7485" width="33.6328125" bestFit="1" customWidth="1"/>
    <col min="7486" max="7486" width="36.6328125" bestFit="1" customWidth="1"/>
    <col min="7487" max="7487" width="33.1796875" bestFit="1" customWidth="1"/>
    <col min="7488" max="7488" width="36.1796875" bestFit="1" customWidth="1"/>
    <col min="7489" max="7489" width="16.81640625" bestFit="1" customWidth="1"/>
    <col min="7490" max="7490" width="19.81640625" bestFit="1" customWidth="1"/>
    <col min="7491" max="7491" width="50.90625" bestFit="1" customWidth="1"/>
    <col min="7492" max="7492" width="54" bestFit="1" customWidth="1"/>
    <col min="7493" max="7493" width="22.26953125" bestFit="1" customWidth="1"/>
    <col min="7494" max="7494" width="25.36328125" bestFit="1" customWidth="1"/>
    <col min="7495" max="7495" width="21.08984375" bestFit="1" customWidth="1"/>
    <col min="7496" max="7496" width="24.08984375" bestFit="1" customWidth="1"/>
    <col min="7497" max="7497" width="17.453125" bestFit="1" customWidth="1"/>
    <col min="7498" max="7498" width="20.453125" bestFit="1" customWidth="1"/>
    <col min="7499" max="7499" width="40.54296875" bestFit="1" customWidth="1"/>
    <col min="7500" max="7500" width="43.54296875" bestFit="1" customWidth="1"/>
    <col min="7501" max="7501" width="24.36328125" bestFit="1" customWidth="1"/>
    <col min="7502" max="7502" width="27.36328125" bestFit="1" customWidth="1"/>
    <col min="7503" max="7503" width="40.54296875" bestFit="1" customWidth="1"/>
    <col min="7504" max="7504" width="43.54296875" bestFit="1" customWidth="1"/>
    <col min="7505" max="7505" width="49.54296875" bestFit="1" customWidth="1"/>
    <col min="7506" max="7506" width="52.54296875" bestFit="1" customWidth="1"/>
    <col min="7507" max="7507" width="51.7265625" bestFit="1" customWidth="1"/>
    <col min="7508" max="7508" width="54.7265625" bestFit="1" customWidth="1"/>
    <col min="7509" max="7509" width="35.81640625" bestFit="1" customWidth="1"/>
    <col min="7510" max="7510" width="38.81640625" bestFit="1" customWidth="1"/>
    <col min="7511" max="7511" width="11.90625" bestFit="1" customWidth="1"/>
    <col min="7512" max="7512" width="14.90625" bestFit="1" customWidth="1"/>
    <col min="7513" max="7513" width="30.7265625" bestFit="1" customWidth="1"/>
    <col min="7514" max="7514" width="33.81640625" bestFit="1" customWidth="1"/>
    <col min="7515" max="7515" width="13.453125" bestFit="1" customWidth="1"/>
    <col min="7516" max="7516" width="16.453125" bestFit="1" customWidth="1"/>
    <col min="7517" max="7517" width="18.1796875" bestFit="1" customWidth="1"/>
    <col min="7518" max="7518" width="21.26953125" bestFit="1" customWidth="1"/>
    <col min="7519" max="7519" width="54.6328125" bestFit="1" customWidth="1"/>
    <col min="7520" max="7520" width="57.6328125" bestFit="1" customWidth="1"/>
    <col min="7521" max="7521" width="47.81640625" bestFit="1" customWidth="1"/>
    <col min="7522" max="7522" width="50.81640625" bestFit="1" customWidth="1"/>
    <col min="7523" max="7523" width="29.54296875" bestFit="1" customWidth="1"/>
    <col min="7524" max="7524" width="32.54296875" bestFit="1" customWidth="1"/>
    <col min="7525" max="7525" width="44.81640625" bestFit="1" customWidth="1"/>
    <col min="7526" max="7526" width="47.81640625" bestFit="1" customWidth="1"/>
    <col min="7527" max="7527" width="29.453125" bestFit="1" customWidth="1"/>
    <col min="7528" max="7528" width="32.453125" bestFit="1" customWidth="1"/>
    <col min="7529" max="7529" width="55.6328125" bestFit="1" customWidth="1"/>
    <col min="7530" max="7530" width="58.6328125" bestFit="1" customWidth="1"/>
    <col min="7531" max="7531" width="45.26953125" bestFit="1" customWidth="1"/>
    <col min="7532" max="7532" width="48.26953125" bestFit="1" customWidth="1"/>
    <col min="7533" max="7533" width="27.81640625" bestFit="1" customWidth="1"/>
    <col min="7534" max="7534" width="30.81640625" bestFit="1" customWidth="1"/>
    <col min="7535" max="7535" width="33.1796875" bestFit="1" customWidth="1"/>
    <col min="7536" max="7536" width="36.1796875" bestFit="1" customWidth="1"/>
    <col min="7537" max="7537" width="44.26953125" bestFit="1" customWidth="1"/>
    <col min="7538" max="7538" width="47.26953125" bestFit="1" customWidth="1"/>
    <col min="7539" max="7539" width="24.453125" bestFit="1" customWidth="1"/>
    <col min="7540" max="7540" width="27.453125" bestFit="1" customWidth="1"/>
    <col min="7541" max="7541" width="16.81640625" bestFit="1" customWidth="1"/>
    <col min="7542" max="7542" width="19.81640625" bestFit="1" customWidth="1"/>
    <col min="7543" max="7543" width="23.36328125" bestFit="1" customWidth="1"/>
    <col min="7544" max="7544" width="26.36328125" bestFit="1" customWidth="1"/>
    <col min="7545" max="7545" width="15.08984375" bestFit="1" customWidth="1"/>
    <col min="7546" max="7546" width="18.08984375" bestFit="1" customWidth="1"/>
    <col min="7547" max="7547" width="12.36328125" bestFit="1" customWidth="1"/>
    <col min="7548" max="7548" width="15.36328125" bestFit="1" customWidth="1"/>
    <col min="7549" max="7549" width="42.1796875" bestFit="1" customWidth="1"/>
    <col min="7550" max="7550" width="45.1796875" bestFit="1" customWidth="1"/>
    <col min="7551" max="7551" width="39.90625" bestFit="1" customWidth="1"/>
    <col min="7552" max="7552" width="42.90625" bestFit="1" customWidth="1"/>
    <col min="7553" max="7553" width="42.08984375" bestFit="1" customWidth="1"/>
    <col min="7554" max="7554" width="45.08984375" bestFit="1" customWidth="1"/>
    <col min="7555" max="7555" width="18.36328125" bestFit="1" customWidth="1"/>
    <col min="7556" max="7556" width="21.453125" bestFit="1" customWidth="1"/>
    <col min="7557" max="7557" width="45.6328125" bestFit="1" customWidth="1"/>
    <col min="7558" max="7558" width="48.6328125" bestFit="1" customWidth="1"/>
    <col min="7559" max="7559" width="52.7265625" bestFit="1" customWidth="1"/>
    <col min="7560" max="7560" width="55.7265625" bestFit="1" customWidth="1"/>
    <col min="7561" max="7561" width="44.08984375" bestFit="1" customWidth="1"/>
    <col min="7562" max="7562" width="47.08984375" bestFit="1" customWidth="1"/>
    <col min="7563" max="7563" width="18" bestFit="1" customWidth="1"/>
    <col min="7564" max="7564" width="21.08984375" bestFit="1" customWidth="1"/>
    <col min="7565" max="7565" width="28.36328125" bestFit="1" customWidth="1"/>
    <col min="7566" max="7566" width="31.36328125" bestFit="1" customWidth="1"/>
    <col min="7567" max="7567" width="52.7265625" bestFit="1" customWidth="1"/>
    <col min="7568" max="7568" width="55.7265625" bestFit="1" customWidth="1"/>
    <col min="7569" max="7569" width="31.81640625" bestFit="1" customWidth="1"/>
    <col min="7570" max="7570" width="34.81640625" bestFit="1" customWidth="1"/>
    <col min="7571" max="7571" width="58.90625" bestFit="1" customWidth="1"/>
    <col min="7572" max="7572" width="62" bestFit="1" customWidth="1"/>
    <col min="7573" max="7573" width="24.90625" bestFit="1" customWidth="1"/>
    <col min="7574" max="7574" width="27.90625" bestFit="1" customWidth="1"/>
    <col min="7575" max="7575" width="28.81640625" bestFit="1" customWidth="1"/>
    <col min="7576" max="7576" width="31.81640625" bestFit="1" customWidth="1"/>
    <col min="7577" max="7577" width="46.81640625" bestFit="1" customWidth="1"/>
    <col min="7578" max="7579" width="49.90625" bestFit="1" customWidth="1"/>
    <col min="7580" max="7580" width="52.90625" bestFit="1" customWidth="1"/>
    <col min="7581" max="7581" width="52.36328125" bestFit="1" customWidth="1"/>
    <col min="7582" max="7582" width="55.36328125" bestFit="1" customWidth="1"/>
    <col min="7583" max="7583" width="37.90625" bestFit="1" customWidth="1"/>
    <col min="7584" max="7584" width="40.90625" bestFit="1" customWidth="1"/>
    <col min="7585" max="7585" width="46.90625" bestFit="1" customWidth="1"/>
    <col min="7586" max="7586" width="50" bestFit="1" customWidth="1"/>
    <col min="7587" max="7587" width="58.08984375" bestFit="1" customWidth="1"/>
    <col min="7588" max="7588" width="61.08984375" bestFit="1" customWidth="1"/>
    <col min="7589" max="7589" width="16.90625" bestFit="1" customWidth="1"/>
    <col min="7590" max="7590" width="19.90625" bestFit="1" customWidth="1"/>
    <col min="7591" max="7591" width="16.54296875" bestFit="1" customWidth="1"/>
    <col min="7592" max="7592" width="19.54296875" bestFit="1" customWidth="1"/>
    <col min="7593" max="7593" width="26.26953125" bestFit="1" customWidth="1"/>
    <col min="7594" max="7594" width="29.36328125" bestFit="1" customWidth="1"/>
    <col min="7595" max="7595" width="57.1796875" bestFit="1" customWidth="1"/>
    <col min="7596" max="7596" width="60.1796875" bestFit="1" customWidth="1"/>
    <col min="7597" max="7597" width="37.90625" bestFit="1" customWidth="1"/>
    <col min="7598" max="7598" width="40.90625" bestFit="1" customWidth="1"/>
    <col min="7599" max="7599" width="46.90625" bestFit="1" customWidth="1"/>
    <col min="7600" max="7600" width="50" bestFit="1" customWidth="1"/>
    <col min="7601" max="7601" width="27.08984375" bestFit="1" customWidth="1"/>
    <col min="7602" max="7602" width="30.08984375" bestFit="1" customWidth="1"/>
    <col min="7603" max="7603" width="12.36328125" bestFit="1" customWidth="1"/>
    <col min="7604" max="7604" width="15.36328125" bestFit="1" customWidth="1"/>
    <col min="7605" max="7605" width="34.90625" bestFit="1" customWidth="1"/>
    <col min="7606" max="7606" width="38" bestFit="1" customWidth="1"/>
    <col min="7607" max="7607" width="33.1796875" bestFit="1" customWidth="1"/>
    <col min="7608" max="7608" width="36.1796875" bestFit="1" customWidth="1"/>
    <col min="7609" max="7609" width="28.26953125" bestFit="1" customWidth="1"/>
    <col min="7610" max="7610" width="31.26953125" bestFit="1" customWidth="1"/>
    <col min="7611" max="7611" width="9.1796875" bestFit="1" customWidth="1"/>
    <col min="7612" max="7612" width="11" bestFit="1" customWidth="1"/>
    <col min="7613" max="7613" width="19.90625" bestFit="1" customWidth="1"/>
    <col min="7614" max="7614" width="22.90625" bestFit="1" customWidth="1"/>
    <col min="7615" max="7615" width="34.7265625" bestFit="1" customWidth="1"/>
    <col min="7616" max="7616" width="37.81640625" bestFit="1" customWidth="1"/>
    <col min="7617" max="7617" width="28.90625" bestFit="1" customWidth="1"/>
    <col min="7618" max="7618" width="31.90625" bestFit="1" customWidth="1"/>
    <col min="7619" max="7619" width="40.453125" bestFit="1" customWidth="1"/>
    <col min="7620" max="7620" width="43.453125" bestFit="1" customWidth="1"/>
    <col min="7621" max="7621" width="53.81640625" bestFit="1" customWidth="1"/>
    <col min="7622" max="7622" width="56.81640625" bestFit="1" customWidth="1"/>
    <col min="7623" max="7623" width="12.1796875" bestFit="1" customWidth="1"/>
    <col min="7624" max="7624" width="15.1796875" bestFit="1" customWidth="1"/>
    <col min="7625" max="7625" width="53.08984375" bestFit="1" customWidth="1"/>
    <col min="7626" max="7626" width="56.08984375" bestFit="1" customWidth="1"/>
    <col min="7627" max="7627" width="33.7265625" bestFit="1" customWidth="1"/>
    <col min="7628" max="7628" width="36.7265625" bestFit="1" customWidth="1"/>
    <col min="7629" max="7629" width="13.54296875" bestFit="1" customWidth="1"/>
    <col min="7630" max="7630" width="16.54296875" bestFit="1" customWidth="1"/>
    <col min="7631" max="7631" width="35.81640625" bestFit="1" customWidth="1"/>
    <col min="7632" max="7632" width="38.81640625" bestFit="1" customWidth="1"/>
    <col min="7634" max="7634" width="11.6328125" bestFit="1" customWidth="1"/>
    <col min="7635" max="7635" width="38.7265625" bestFit="1" customWidth="1"/>
    <col min="7636" max="7636" width="41.81640625" bestFit="1" customWidth="1"/>
    <col min="7637" max="7637" width="41.26953125" bestFit="1" customWidth="1"/>
    <col min="7638" max="7638" width="44.26953125" bestFit="1" customWidth="1"/>
    <col min="7639" max="7639" width="47.453125" bestFit="1" customWidth="1"/>
    <col min="7640" max="7640" width="50.453125" bestFit="1" customWidth="1"/>
    <col min="7641" max="7641" width="9.1796875" bestFit="1" customWidth="1"/>
    <col min="7642" max="7642" width="11.1796875" bestFit="1" customWidth="1"/>
    <col min="7643" max="7643" width="50.54296875" bestFit="1" customWidth="1"/>
    <col min="7644" max="7644" width="53.54296875" bestFit="1" customWidth="1"/>
    <col min="7645" max="7645" width="20.6328125" bestFit="1" customWidth="1"/>
    <col min="7646" max="7646" width="23.6328125" bestFit="1" customWidth="1"/>
    <col min="7647" max="7647" width="17.6328125" bestFit="1" customWidth="1"/>
    <col min="7648" max="7648" width="20.6328125" bestFit="1" customWidth="1"/>
    <col min="7649" max="7649" width="34.6328125" bestFit="1" customWidth="1"/>
    <col min="7650" max="7650" width="37.7265625" bestFit="1" customWidth="1"/>
    <col min="7651" max="7651" width="28.90625" bestFit="1" customWidth="1"/>
    <col min="7652" max="7652" width="31.90625" bestFit="1" customWidth="1"/>
    <col min="7653" max="7653" width="21" bestFit="1" customWidth="1"/>
    <col min="7654" max="7654" width="24" bestFit="1" customWidth="1"/>
    <col min="7655" max="7655" width="39.6328125" bestFit="1" customWidth="1"/>
    <col min="7656" max="7656" width="42.6328125" bestFit="1" customWidth="1"/>
    <col min="7657" max="7657" width="19.90625" bestFit="1" customWidth="1"/>
    <col min="7658" max="7658" width="22.90625" bestFit="1" customWidth="1"/>
    <col min="7659" max="7659" width="47.54296875" bestFit="1" customWidth="1"/>
    <col min="7660" max="7660" width="50.54296875" bestFit="1" customWidth="1"/>
    <col min="7661" max="7661" width="33.54296875" bestFit="1" customWidth="1"/>
    <col min="7662" max="7662" width="36.54296875" bestFit="1" customWidth="1"/>
    <col min="7663" max="7663" width="30" bestFit="1" customWidth="1"/>
    <col min="7664" max="7664" width="33" bestFit="1" customWidth="1"/>
    <col min="7665" max="7665" width="33.54296875" bestFit="1" customWidth="1"/>
    <col min="7666" max="7666" width="36.54296875" bestFit="1" customWidth="1"/>
    <col min="7667" max="7667" width="12.08984375" bestFit="1" customWidth="1"/>
    <col min="7668" max="7668" width="15.08984375" bestFit="1" customWidth="1"/>
    <col min="7669" max="7669" width="23.1796875" bestFit="1" customWidth="1"/>
    <col min="7670" max="7670" width="26.1796875" bestFit="1" customWidth="1"/>
    <col min="7671" max="7671" width="54.26953125" bestFit="1" customWidth="1"/>
    <col min="7672" max="7672" width="57.26953125" bestFit="1" customWidth="1"/>
    <col min="7673" max="7673" width="30.36328125" bestFit="1" customWidth="1"/>
    <col min="7674" max="7674" width="33.453125" bestFit="1" customWidth="1"/>
    <col min="7675" max="7675" width="50.6328125" bestFit="1" customWidth="1"/>
    <col min="7676" max="7676" width="53.6328125" bestFit="1" customWidth="1"/>
    <col min="7677" max="7677" width="16.90625" bestFit="1" customWidth="1"/>
    <col min="7678" max="7678" width="19.90625" bestFit="1" customWidth="1"/>
    <col min="7679" max="7679" width="32" bestFit="1" customWidth="1"/>
    <col min="7680" max="7680" width="35" bestFit="1" customWidth="1"/>
    <col min="7681" max="7681" width="9.1796875" bestFit="1" customWidth="1"/>
    <col min="7682" max="7682" width="10" bestFit="1" customWidth="1"/>
    <col min="7683" max="7683" width="44.54296875" bestFit="1" customWidth="1"/>
    <col min="7684" max="7684" width="47.54296875" bestFit="1" customWidth="1"/>
    <col min="7685" max="7685" width="54.7265625" bestFit="1" customWidth="1"/>
    <col min="7686" max="7686" width="57.7265625" bestFit="1" customWidth="1"/>
    <col min="7687" max="7687" width="39.26953125" bestFit="1" customWidth="1"/>
    <col min="7688" max="7688" width="42.26953125" bestFit="1" customWidth="1"/>
    <col min="7689" max="7689" width="22.6328125" bestFit="1" customWidth="1"/>
    <col min="7690" max="7690" width="25.7265625" bestFit="1" customWidth="1"/>
    <col min="7691" max="7691" width="19.7265625" bestFit="1" customWidth="1"/>
    <col min="7692" max="7692" width="22.7265625" bestFit="1" customWidth="1"/>
    <col min="7693" max="7693" width="35.453125" bestFit="1" customWidth="1"/>
    <col min="7694" max="7694" width="38.453125" bestFit="1" customWidth="1"/>
    <col min="7695" max="7695" width="15.26953125" bestFit="1" customWidth="1"/>
    <col min="7696" max="7696" width="18.26953125" bestFit="1" customWidth="1"/>
    <col min="7697" max="7697" width="28.453125" bestFit="1" customWidth="1"/>
    <col min="7698" max="7698" width="31.453125" bestFit="1" customWidth="1"/>
    <col min="7699" max="7699" width="12.08984375" bestFit="1" customWidth="1"/>
    <col min="7700" max="7700" width="15.08984375" bestFit="1" customWidth="1"/>
    <col min="7701" max="7701" width="45.90625" bestFit="1" customWidth="1"/>
    <col min="7702" max="7702" width="48.90625" bestFit="1" customWidth="1"/>
    <col min="7703" max="7703" width="18.90625" bestFit="1" customWidth="1"/>
    <col min="7704" max="7704" width="21.90625" bestFit="1" customWidth="1"/>
    <col min="7705" max="7705" width="18.90625" bestFit="1" customWidth="1"/>
    <col min="7706" max="7706" width="21.90625" bestFit="1" customWidth="1"/>
    <col min="7707" max="7707" width="25" bestFit="1" customWidth="1"/>
    <col min="7708" max="7708" width="28" bestFit="1" customWidth="1"/>
    <col min="7709" max="7709" width="38.81640625" bestFit="1" customWidth="1"/>
    <col min="7710" max="7710" width="41.90625" bestFit="1" customWidth="1"/>
    <col min="7711" max="7711" width="49.7265625" bestFit="1" customWidth="1"/>
    <col min="7712" max="7712" width="52.7265625" bestFit="1" customWidth="1"/>
    <col min="7713" max="7713" width="48.08984375" bestFit="1" customWidth="1"/>
    <col min="7714" max="7714" width="51.08984375" bestFit="1" customWidth="1"/>
    <col min="7715" max="7715" width="25.453125" bestFit="1" customWidth="1"/>
    <col min="7716" max="7716" width="28.453125" bestFit="1" customWidth="1"/>
    <col min="7717" max="7717" width="52.26953125" bestFit="1" customWidth="1"/>
    <col min="7718" max="7718" width="55.26953125" bestFit="1" customWidth="1"/>
    <col min="7719" max="7719" width="21.26953125" bestFit="1" customWidth="1"/>
    <col min="7720" max="7720" width="24.26953125" bestFit="1" customWidth="1"/>
    <col min="7721" max="7721" width="40.36328125" bestFit="1" customWidth="1"/>
    <col min="7722" max="7722" width="43.36328125" bestFit="1" customWidth="1"/>
    <col min="7723" max="7723" width="54.54296875" bestFit="1" customWidth="1"/>
    <col min="7724" max="7724" width="57.54296875" bestFit="1" customWidth="1"/>
    <col min="7725" max="7725" width="30.7265625" bestFit="1" customWidth="1"/>
    <col min="7726" max="7726" width="33.81640625" bestFit="1" customWidth="1"/>
    <col min="7727" max="7727" width="56.54296875" bestFit="1" customWidth="1"/>
    <col min="7728" max="7728" width="59.54296875" bestFit="1" customWidth="1"/>
    <col min="7729" max="7729" width="21.54296875" bestFit="1" customWidth="1"/>
    <col min="7730" max="7730" width="24.54296875" bestFit="1" customWidth="1"/>
    <col min="7731" max="7731" width="30.81640625" bestFit="1" customWidth="1"/>
    <col min="7732" max="7732" width="33.90625" bestFit="1" customWidth="1"/>
    <col min="7733" max="7733" width="14.453125" bestFit="1" customWidth="1"/>
    <col min="7734" max="7734" width="17.54296875" bestFit="1" customWidth="1"/>
    <col min="7735" max="7735" width="57" bestFit="1" customWidth="1"/>
    <col min="7736" max="7736" width="60" bestFit="1" customWidth="1"/>
    <col min="7737" max="7737" width="24" bestFit="1" customWidth="1"/>
    <col min="7738" max="7738" width="27" bestFit="1" customWidth="1"/>
    <col min="7739" max="7739" width="45.36328125" bestFit="1" customWidth="1"/>
    <col min="7740" max="7740" width="48.36328125" bestFit="1" customWidth="1"/>
    <col min="7741" max="7741" width="17.81640625" bestFit="1" customWidth="1"/>
    <col min="7742" max="7742" width="20.81640625" bestFit="1" customWidth="1"/>
    <col min="7743" max="7743" width="53.26953125" bestFit="1" customWidth="1"/>
    <col min="7744" max="7744" width="56.26953125" bestFit="1" customWidth="1"/>
    <col min="7745" max="7745" width="49.08984375" bestFit="1" customWidth="1"/>
    <col min="7746" max="7746" width="52.08984375" bestFit="1" customWidth="1"/>
    <col min="7747" max="7747" width="46.54296875" bestFit="1" customWidth="1"/>
    <col min="7748" max="7748" width="49.54296875" bestFit="1" customWidth="1"/>
    <col min="7749" max="7749" width="31.7265625" bestFit="1" customWidth="1"/>
    <col min="7750" max="7750" width="34.7265625" bestFit="1" customWidth="1"/>
    <col min="7751" max="7751" width="50.26953125" bestFit="1" customWidth="1"/>
    <col min="7752" max="7752" width="53.26953125" bestFit="1" customWidth="1"/>
    <col min="7753" max="7753" width="21.6328125" bestFit="1" customWidth="1"/>
    <col min="7754" max="7754" width="24.6328125" bestFit="1" customWidth="1"/>
    <col min="7755" max="7755" width="22" bestFit="1" customWidth="1"/>
    <col min="7756" max="7756" width="25" bestFit="1" customWidth="1"/>
    <col min="7757" max="7757" width="26.81640625" bestFit="1" customWidth="1"/>
    <col min="7758" max="7758" width="29.90625" bestFit="1" customWidth="1"/>
    <col min="7759" max="7759" width="43.90625" bestFit="1" customWidth="1"/>
    <col min="7760" max="7760" width="46.90625" bestFit="1" customWidth="1"/>
    <col min="7761" max="7761" width="47.81640625" bestFit="1" customWidth="1"/>
    <col min="7762" max="7762" width="50.81640625" bestFit="1" customWidth="1"/>
    <col min="7763" max="7763" width="16.6328125" bestFit="1" customWidth="1"/>
    <col min="7764" max="7764" width="19.6328125" bestFit="1" customWidth="1"/>
    <col min="7765" max="7765" width="26" bestFit="1" customWidth="1"/>
    <col min="7766" max="7766" width="29" bestFit="1" customWidth="1"/>
    <col min="7767" max="7767" width="40.54296875" bestFit="1" customWidth="1"/>
    <col min="7768" max="7768" width="43.54296875" bestFit="1" customWidth="1"/>
    <col min="7769" max="7769" width="38.26953125" bestFit="1" customWidth="1"/>
    <col min="7770" max="7770" width="41.26953125" bestFit="1" customWidth="1"/>
    <col min="7771" max="7771" width="55.6328125" bestFit="1" customWidth="1"/>
    <col min="7772" max="7772" width="58.6328125" bestFit="1" customWidth="1"/>
    <col min="7773" max="7773" width="56.1796875" bestFit="1" customWidth="1"/>
    <col min="7774" max="7774" width="59.1796875" bestFit="1" customWidth="1"/>
    <col min="7775" max="7775" width="31.7265625" bestFit="1" customWidth="1"/>
    <col min="7776" max="7776" width="34.7265625" bestFit="1" customWidth="1"/>
    <col min="7777" max="7777" width="45.1796875" bestFit="1" customWidth="1"/>
    <col min="7778" max="7778" width="48.1796875" bestFit="1" customWidth="1"/>
    <col min="7779" max="7779" width="25.08984375" bestFit="1" customWidth="1"/>
    <col min="7780" max="7780" width="28.08984375" bestFit="1" customWidth="1"/>
    <col min="7781" max="7781" width="33.81640625" bestFit="1" customWidth="1"/>
    <col min="7782" max="7782" width="36.81640625" bestFit="1" customWidth="1"/>
    <col min="7783" max="7783" width="40.1796875" bestFit="1" customWidth="1"/>
    <col min="7784" max="7784" width="43.1796875" bestFit="1" customWidth="1"/>
    <col min="7785" max="7785" width="43.6328125" bestFit="1" customWidth="1"/>
    <col min="7786" max="7786" width="46.6328125" bestFit="1" customWidth="1"/>
    <col min="7787" max="7787" width="57.1796875" bestFit="1" customWidth="1"/>
    <col min="7788" max="7788" width="60.1796875" bestFit="1" customWidth="1"/>
    <col min="7789" max="7789" width="10.08984375" bestFit="1" customWidth="1"/>
    <col min="7790" max="7790" width="13.08984375" bestFit="1" customWidth="1"/>
    <col min="7791" max="7791" width="23.90625" bestFit="1" customWidth="1"/>
    <col min="7792" max="7792" width="26.90625" bestFit="1" customWidth="1"/>
    <col min="7793" max="7793" width="25" bestFit="1" customWidth="1"/>
    <col min="7794" max="7794" width="28" bestFit="1" customWidth="1"/>
    <col min="7795" max="7795" width="30.7265625" bestFit="1" customWidth="1"/>
    <col min="7796" max="7796" width="33.81640625" bestFit="1" customWidth="1"/>
    <col min="7797" max="7797" width="30.90625" bestFit="1" customWidth="1"/>
    <col min="7798" max="7798" width="34" bestFit="1" customWidth="1"/>
    <col min="7799" max="7799" width="26.6328125" bestFit="1" customWidth="1"/>
    <col min="7800" max="7800" width="29.7265625" bestFit="1" customWidth="1"/>
    <col min="7801" max="7801" width="50" bestFit="1" customWidth="1"/>
    <col min="7802" max="7802" width="53" bestFit="1" customWidth="1"/>
    <col min="7803" max="7803" width="58.6328125" bestFit="1" customWidth="1"/>
    <col min="7804" max="7804" width="61.6328125" bestFit="1" customWidth="1"/>
    <col min="7805" max="7805" width="51.6328125" bestFit="1" customWidth="1"/>
    <col min="7806" max="7806" width="54.6328125" bestFit="1" customWidth="1"/>
    <col min="7807" max="7807" width="20.90625" bestFit="1" customWidth="1"/>
    <col min="7808" max="7808" width="23.90625" bestFit="1" customWidth="1"/>
    <col min="7809" max="7809" width="42.7265625" bestFit="1" customWidth="1"/>
    <col min="7810" max="7810" width="45.81640625" bestFit="1" customWidth="1"/>
    <col min="7811" max="7811" width="32.6328125" bestFit="1" customWidth="1"/>
    <col min="7812" max="7812" width="35.6328125" bestFit="1" customWidth="1"/>
    <col min="7813" max="7813" width="10.7265625" bestFit="1" customWidth="1"/>
    <col min="7814" max="7814" width="13.7265625" bestFit="1" customWidth="1"/>
    <col min="7815" max="7815" width="20" bestFit="1" customWidth="1"/>
    <col min="7816" max="7816" width="23" bestFit="1" customWidth="1"/>
    <col min="7817" max="7817" width="21.54296875" bestFit="1" customWidth="1"/>
    <col min="7818" max="7818" width="24.54296875" bestFit="1" customWidth="1"/>
    <col min="7819" max="7819" width="14.36328125" bestFit="1" customWidth="1"/>
    <col min="7820" max="7820" width="17.453125" bestFit="1" customWidth="1"/>
    <col min="7821" max="7821" width="24.453125" bestFit="1" customWidth="1"/>
    <col min="7822" max="7822" width="27.453125" bestFit="1" customWidth="1"/>
    <col min="7823" max="7823" width="53.81640625" bestFit="1" customWidth="1"/>
    <col min="7824" max="7824" width="56.81640625" bestFit="1" customWidth="1"/>
    <col min="7825" max="7825" width="28.81640625" bestFit="1" customWidth="1"/>
    <col min="7826" max="7826" width="31.81640625" bestFit="1" customWidth="1"/>
    <col min="7827" max="7827" width="47.453125" bestFit="1" customWidth="1"/>
    <col min="7828" max="7828" width="50.453125" bestFit="1" customWidth="1"/>
    <col min="7829" max="7829" width="49.6328125" bestFit="1" customWidth="1"/>
    <col min="7830" max="7830" width="52.6328125" bestFit="1" customWidth="1"/>
    <col min="7831" max="7831" width="24.81640625" bestFit="1" customWidth="1"/>
    <col min="7832" max="7832" width="27.81640625" bestFit="1" customWidth="1"/>
    <col min="7834" max="7834" width="11.6328125" bestFit="1" customWidth="1"/>
    <col min="7835" max="7835" width="25.1796875" bestFit="1" customWidth="1"/>
    <col min="7836" max="7836" width="28.1796875" bestFit="1" customWidth="1"/>
    <col min="7837" max="7837" width="43.1796875" bestFit="1" customWidth="1"/>
    <col min="7838" max="7838" width="46.26953125" bestFit="1" customWidth="1"/>
    <col min="7839" max="7839" width="28.453125" bestFit="1" customWidth="1"/>
    <col min="7840" max="7840" width="31.453125" bestFit="1" customWidth="1"/>
    <col min="7841" max="7841" width="50.26953125" bestFit="1" customWidth="1"/>
    <col min="7842" max="7842" width="53.26953125" bestFit="1" customWidth="1"/>
    <col min="7843" max="7843" width="37.1796875" bestFit="1" customWidth="1"/>
    <col min="7844" max="7844" width="40.1796875" bestFit="1" customWidth="1"/>
    <col min="7845" max="7845" width="30.81640625" bestFit="1" customWidth="1"/>
    <col min="7846" max="7846" width="33.90625" bestFit="1" customWidth="1"/>
    <col min="7847" max="7847" width="10.1796875" bestFit="1" customWidth="1"/>
    <col min="7848" max="7848" width="13.1796875" bestFit="1" customWidth="1"/>
    <col min="7849" max="7849" width="46.453125" bestFit="1" customWidth="1"/>
    <col min="7850" max="7850" width="49.453125" bestFit="1" customWidth="1"/>
    <col min="7851" max="7851" width="41" bestFit="1" customWidth="1"/>
    <col min="7852" max="7852" width="44" bestFit="1" customWidth="1"/>
    <col min="7853" max="7853" width="43.90625" bestFit="1" customWidth="1"/>
    <col min="7854" max="7854" width="46.90625" bestFit="1" customWidth="1"/>
    <col min="7855" max="7855" width="51.90625" bestFit="1" customWidth="1"/>
    <col min="7856" max="7856" width="54.90625" bestFit="1" customWidth="1"/>
    <col min="7857" max="7857" width="51.6328125" bestFit="1" customWidth="1"/>
    <col min="7858" max="7858" width="54.6328125" bestFit="1" customWidth="1"/>
    <col min="7859" max="7859" width="53.36328125" bestFit="1" customWidth="1"/>
    <col min="7860" max="7860" width="56.36328125" bestFit="1" customWidth="1"/>
    <col min="7861" max="7861" width="29.81640625" bestFit="1" customWidth="1"/>
    <col min="7862" max="7862" width="32.81640625" bestFit="1" customWidth="1"/>
    <col min="7863" max="7863" width="9.1796875" bestFit="1" customWidth="1"/>
    <col min="7864" max="7864" width="11.453125" bestFit="1" customWidth="1"/>
    <col min="7865" max="7865" width="29.90625" bestFit="1" customWidth="1"/>
    <col min="7866" max="7866" width="32.90625" bestFit="1" customWidth="1"/>
    <col min="7867" max="7867" width="15.08984375" bestFit="1" customWidth="1"/>
    <col min="7868" max="7868" width="18.08984375" bestFit="1" customWidth="1"/>
    <col min="7869" max="7869" width="27" bestFit="1" customWidth="1"/>
    <col min="7870" max="7870" width="30" bestFit="1" customWidth="1"/>
    <col min="7871" max="7871" width="26.26953125" bestFit="1" customWidth="1"/>
    <col min="7872" max="7872" width="29.36328125" bestFit="1" customWidth="1"/>
    <col min="7873" max="7873" width="22.54296875" bestFit="1" customWidth="1"/>
    <col min="7874" max="7874" width="25.6328125" bestFit="1" customWidth="1"/>
    <col min="7875" max="7875" width="16.81640625" bestFit="1" customWidth="1"/>
    <col min="7876" max="7876" width="19.81640625" bestFit="1" customWidth="1"/>
    <col min="7877" max="7877" width="28.36328125" bestFit="1" customWidth="1"/>
    <col min="7878" max="7878" width="31.36328125" bestFit="1" customWidth="1"/>
    <col min="7879" max="7879" width="11.81640625" bestFit="1" customWidth="1"/>
    <col min="7880" max="7880" width="14.81640625" bestFit="1" customWidth="1"/>
    <col min="7881" max="7881" width="23.54296875" bestFit="1" customWidth="1"/>
    <col min="7882" max="7882" width="26.54296875" bestFit="1" customWidth="1"/>
    <col min="7883" max="7883" width="49.1796875" bestFit="1" customWidth="1"/>
    <col min="7884" max="7884" width="52.1796875" bestFit="1" customWidth="1"/>
    <col min="7885" max="7885" width="51.6328125" bestFit="1" customWidth="1"/>
    <col min="7886" max="7886" width="54.6328125" bestFit="1" customWidth="1"/>
    <col min="7887" max="7887" width="28.1796875" bestFit="1" customWidth="1"/>
    <col min="7888" max="7888" width="31.1796875" bestFit="1" customWidth="1"/>
    <col min="7889" max="7889" width="42.36328125" bestFit="1" customWidth="1"/>
    <col min="7890" max="7890" width="45.36328125" bestFit="1" customWidth="1"/>
    <col min="7891" max="7891" width="49.08984375" bestFit="1" customWidth="1"/>
    <col min="7892" max="7892" width="52.08984375" bestFit="1" customWidth="1"/>
    <col min="7893" max="7893" width="13.7265625" bestFit="1" customWidth="1"/>
    <col min="7894" max="7894" width="16.7265625" bestFit="1" customWidth="1"/>
    <col min="7895" max="7895" width="41.7265625" bestFit="1" customWidth="1"/>
    <col min="7896" max="7896" width="44.7265625" bestFit="1" customWidth="1"/>
    <col min="7897" max="7897" width="17.54296875" bestFit="1" customWidth="1"/>
    <col min="7898" max="7898" width="20.54296875" bestFit="1" customWidth="1"/>
    <col min="7899" max="7899" width="17.36328125" bestFit="1" customWidth="1"/>
    <col min="7900" max="7900" width="20.36328125" bestFit="1" customWidth="1"/>
    <col min="7901" max="7901" width="48.36328125" bestFit="1" customWidth="1"/>
    <col min="7902" max="7902" width="51.36328125" bestFit="1" customWidth="1"/>
    <col min="7903" max="7903" width="39.6328125" bestFit="1" customWidth="1"/>
    <col min="7904" max="7904" width="42.6328125" bestFit="1" customWidth="1"/>
    <col min="7905" max="7905" width="16" bestFit="1" customWidth="1"/>
    <col min="7906" max="7906" width="19" bestFit="1" customWidth="1"/>
    <col min="7907" max="7907" width="26.36328125" bestFit="1" customWidth="1"/>
    <col min="7908" max="7908" width="29.453125" bestFit="1" customWidth="1"/>
    <col min="7909" max="7909" width="20.08984375" bestFit="1" customWidth="1"/>
    <col min="7910" max="7910" width="23.08984375" bestFit="1" customWidth="1"/>
    <col min="7911" max="7911" width="29.1796875" bestFit="1" customWidth="1"/>
    <col min="7912" max="7912" width="32.1796875" bestFit="1" customWidth="1"/>
    <col min="7913" max="7913" width="28.7265625" bestFit="1" customWidth="1"/>
    <col min="7914" max="7914" width="31.7265625" bestFit="1" customWidth="1"/>
    <col min="7915" max="7915" width="29.7265625" bestFit="1" customWidth="1"/>
    <col min="7916" max="7916" width="32.7265625" bestFit="1" customWidth="1"/>
    <col min="7917" max="7917" width="12.08984375" bestFit="1" customWidth="1"/>
    <col min="7918" max="7918" width="15.08984375" bestFit="1" customWidth="1"/>
    <col min="7919" max="7919" width="13.54296875" bestFit="1" customWidth="1"/>
    <col min="7920" max="7920" width="16.54296875" bestFit="1" customWidth="1"/>
    <col min="7921" max="7921" width="47.81640625" bestFit="1" customWidth="1"/>
    <col min="7922" max="7922" width="50.81640625" bestFit="1" customWidth="1"/>
    <col min="7923" max="7923" width="32.1796875" bestFit="1" customWidth="1"/>
    <col min="7924" max="7924" width="35.1796875" bestFit="1" customWidth="1"/>
    <col min="7925" max="7925" width="16.90625" bestFit="1" customWidth="1"/>
    <col min="7926" max="7926" width="19.90625" bestFit="1" customWidth="1"/>
    <col min="7927" max="7927" width="20.7265625" bestFit="1" customWidth="1"/>
    <col min="7928" max="7928" width="23.7265625" bestFit="1" customWidth="1"/>
    <col min="7929" max="7929" width="30" bestFit="1" customWidth="1"/>
    <col min="7930" max="7930" width="33" bestFit="1" customWidth="1"/>
    <col min="7931" max="7931" width="56.26953125" bestFit="1" customWidth="1"/>
    <col min="7932" max="7932" width="59.26953125" bestFit="1" customWidth="1"/>
    <col min="7933" max="7933" width="54.26953125" bestFit="1" customWidth="1"/>
    <col min="7934" max="7934" width="57.26953125" bestFit="1" customWidth="1"/>
    <col min="7935" max="7935" width="51.36328125" bestFit="1" customWidth="1"/>
    <col min="7936" max="7936" width="54.453125" bestFit="1" customWidth="1"/>
    <col min="7937" max="7937" width="19.1796875" bestFit="1" customWidth="1"/>
    <col min="7938" max="7938" width="22.1796875" bestFit="1" customWidth="1"/>
    <col min="7939" max="7939" width="49" bestFit="1" customWidth="1"/>
    <col min="7940" max="7940" width="52" bestFit="1" customWidth="1"/>
    <col min="7941" max="7941" width="51.90625" bestFit="1" customWidth="1"/>
    <col min="7942" max="7942" width="54.90625" bestFit="1" customWidth="1"/>
    <col min="7943" max="7943" width="18.6328125" bestFit="1" customWidth="1"/>
    <col min="7944" max="7944" width="21.7265625" bestFit="1" customWidth="1"/>
    <col min="7945" max="7945" width="46.54296875" bestFit="1" customWidth="1"/>
    <col min="7946" max="7946" width="49.54296875" bestFit="1" customWidth="1"/>
    <col min="7947" max="7947" width="44.54296875" bestFit="1" customWidth="1"/>
    <col min="7948" max="7948" width="47.54296875" bestFit="1" customWidth="1"/>
    <col min="7949" max="7949" width="17.1796875" bestFit="1" customWidth="1"/>
    <col min="7950" max="7950" width="20.1796875" bestFit="1" customWidth="1"/>
    <col min="7951" max="7951" width="9.26953125" bestFit="1" customWidth="1"/>
    <col min="7952" max="7952" width="12.1796875" bestFit="1" customWidth="1"/>
    <col min="7953" max="7953" width="20.54296875" bestFit="1" customWidth="1"/>
    <col min="7954" max="7954" width="23.54296875" bestFit="1" customWidth="1"/>
    <col min="7955" max="7955" width="15.36328125" bestFit="1" customWidth="1"/>
    <col min="7956" max="7956" width="18.36328125" bestFit="1" customWidth="1"/>
    <col min="7957" max="7957" width="31.1796875" bestFit="1" customWidth="1"/>
    <col min="7958" max="7958" width="34.1796875" bestFit="1" customWidth="1"/>
    <col min="7959" max="7959" width="51.7265625" bestFit="1" customWidth="1"/>
    <col min="7960" max="7960" width="54.7265625" bestFit="1" customWidth="1"/>
    <col min="7961" max="7961" width="14.26953125" bestFit="1" customWidth="1"/>
    <col min="7962" max="7962" width="17.36328125" bestFit="1" customWidth="1"/>
    <col min="7963" max="7963" width="28.08984375" bestFit="1" customWidth="1"/>
    <col min="7964" max="7964" width="31.08984375" bestFit="1" customWidth="1"/>
    <col min="7965" max="7965" width="47.7265625" bestFit="1" customWidth="1"/>
    <col min="7966" max="7966" width="50.7265625" bestFit="1" customWidth="1"/>
    <col min="7967" max="7967" width="39.81640625" bestFit="1" customWidth="1"/>
    <col min="7968" max="7968" width="42.81640625" bestFit="1" customWidth="1"/>
    <col min="7969" max="7969" width="38.6328125" bestFit="1" customWidth="1"/>
    <col min="7970" max="7970" width="41.7265625" bestFit="1" customWidth="1"/>
    <col min="7971" max="7971" width="29.26953125" bestFit="1" customWidth="1"/>
    <col min="7972" max="7972" width="32.26953125" bestFit="1" customWidth="1"/>
    <col min="7973" max="7973" width="23.6328125" bestFit="1" customWidth="1"/>
    <col min="7974" max="7974" width="26.6328125" bestFit="1" customWidth="1"/>
    <col min="7975" max="7975" width="42" bestFit="1" customWidth="1"/>
    <col min="7976" max="7976" width="45" bestFit="1" customWidth="1"/>
    <col min="7977" max="7977" width="57.7265625" bestFit="1" customWidth="1"/>
    <col min="7978" max="7978" width="60.7265625" bestFit="1" customWidth="1"/>
    <col min="7979" max="7979" width="42.08984375" bestFit="1" customWidth="1"/>
    <col min="7980" max="7980" width="45.08984375" bestFit="1" customWidth="1"/>
    <col min="7981" max="7981" width="39.54296875" bestFit="1" customWidth="1"/>
    <col min="7982" max="7982" width="42.54296875" bestFit="1" customWidth="1"/>
    <col min="7983" max="7983" width="55.81640625" bestFit="1" customWidth="1"/>
    <col min="7984" max="7984" width="58.81640625" bestFit="1" customWidth="1"/>
    <col min="7985" max="7985" width="42.54296875" bestFit="1" customWidth="1"/>
    <col min="7986" max="7986" width="45.6328125" bestFit="1" customWidth="1"/>
    <col min="7987" max="7987" width="29.54296875" bestFit="1" customWidth="1"/>
    <col min="7988" max="7988" width="32.54296875" bestFit="1" customWidth="1"/>
    <col min="7989" max="7989" width="44.1796875" bestFit="1" customWidth="1"/>
    <col min="7990" max="7990" width="47.1796875" bestFit="1" customWidth="1"/>
    <col min="7991" max="7991" width="32.54296875" bestFit="1" customWidth="1"/>
    <col min="7992" max="7992" width="35.54296875" bestFit="1" customWidth="1"/>
    <col min="7993" max="7993" width="43.08984375" bestFit="1" customWidth="1"/>
    <col min="7994" max="7994" width="46.1796875" bestFit="1" customWidth="1"/>
    <col min="7995" max="7995" width="37.7265625" bestFit="1" customWidth="1"/>
    <col min="7996" max="7996" width="40.7265625" bestFit="1" customWidth="1"/>
    <col min="7997" max="7997" width="13" bestFit="1" customWidth="1"/>
    <col min="7998" max="7998" width="16" bestFit="1" customWidth="1"/>
    <col min="7999" max="7999" width="18.6328125" bestFit="1" customWidth="1"/>
    <col min="8000" max="8000" width="21.7265625" bestFit="1" customWidth="1"/>
    <col min="8001" max="8001" width="27.26953125" bestFit="1" customWidth="1"/>
    <col min="8002" max="8002" width="30.26953125" bestFit="1" customWidth="1"/>
    <col min="8003" max="8003" width="22.7265625" bestFit="1" customWidth="1"/>
    <col min="8004" max="8004" width="25.81640625" bestFit="1" customWidth="1"/>
    <col min="8005" max="8005" width="38.26953125" bestFit="1" customWidth="1"/>
    <col min="8006" max="8006" width="41.26953125" bestFit="1" customWidth="1"/>
    <col min="8007" max="8007" width="51.7265625" bestFit="1" customWidth="1"/>
    <col min="8008" max="8008" width="54.7265625" bestFit="1" customWidth="1"/>
    <col min="8009" max="8009" width="51.7265625" bestFit="1" customWidth="1"/>
    <col min="8010" max="8010" width="54.7265625" bestFit="1" customWidth="1"/>
    <col min="8011" max="8011" width="50" bestFit="1" customWidth="1"/>
    <col min="8012" max="8012" width="53" bestFit="1" customWidth="1"/>
    <col min="8013" max="8013" width="34.26953125" bestFit="1" customWidth="1"/>
    <col min="8014" max="8014" width="37.26953125" bestFit="1" customWidth="1"/>
    <col min="8015" max="8015" width="32.453125" bestFit="1" customWidth="1"/>
    <col min="8016" max="8016" width="35.453125" bestFit="1" customWidth="1"/>
    <col min="8017" max="8017" width="16.453125" bestFit="1" customWidth="1"/>
    <col min="8018" max="8018" width="19.453125" bestFit="1" customWidth="1"/>
    <col min="8019" max="8019" width="41.54296875" bestFit="1" customWidth="1"/>
    <col min="8020" max="8020" width="44.54296875" bestFit="1" customWidth="1"/>
    <col min="8021" max="8021" width="18.81640625" bestFit="1" customWidth="1"/>
    <col min="8022" max="8022" width="21.81640625" bestFit="1" customWidth="1"/>
    <col min="8023" max="8023" width="36.7265625" bestFit="1" customWidth="1"/>
    <col min="8024" max="8024" width="39.7265625" bestFit="1" customWidth="1"/>
    <col min="8025" max="8025" width="16.54296875" bestFit="1" customWidth="1"/>
    <col min="8026" max="8026" width="19.54296875" bestFit="1" customWidth="1"/>
    <col min="8027" max="8027" width="44.81640625" bestFit="1" customWidth="1"/>
    <col min="8028" max="8028" width="47.81640625" bestFit="1" customWidth="1"/>
    <col min="8029" max="8029" width="45.08984375" bestFit="1" customWidth="1"/>
    <col min="8030" max="8030" width="48.08984375" bestFit="1" customWidth="1"/>
    <col min="8031" max="8031" width="17.26953125" bestFit="1" customWidth="1"/>
    <col min="8032" max="8032" width="20.26953125" bestFit="1" customWidth="1"/>
    <col min="8033" max="8033" width="34.453125" bestFit="1" customWidth="1"/>
    <col min="8034" max="8034" width="37.54296875" bestFit="1" customWidth="1"/>
    <col min="8035" max="8035" width="56" bestFit="1" customWidth="1"/>
    <col min="8036" max="8036" width="59" bestFit="1" customWidth="1"/>
    <col min="8037" max="8037" width="13.453125" bestFit="1" customWidth="1"/>
    <col min="8038" max="8038" width="16.453125" bestFit="1" customWidth="1"/>
    <col min="8039" max="8039" width="49.1796875" bestFit="1" customWidth="1"/>
    <col min="8040" max="8040" width="52.1796875" bestFit="1" customWidth="1"/>
    <col min="8041" max="8041" width="23.08984375" bestFit="1" customWidth="1"/>
    <col min="8042" max="8042" width="26.08984375" bestFit="1" customWidth="1"/>
    <col min="8043" max="8043" width="15.6328125" bestFit="1" customWidth="1"/>
    <col min="8044" max="8044" width="18.6328125" bestFit="1" customWidth="1"/>
    <col min="8045" max="8045" width="12" bestFit="1" customWidth="1"/>
    <col min="8046" max="8046" width="15" bestFit="1" customWidth="1"/>
    <col min="8047" max="8047" width="54.08984375" bestFit="1" customWidth="1"/>
    <col min="8048" max="8048" width="57.08984375" bestFit="1" customWidth="1"/>
    <col min="8049" max="8049" width="31.08984375" bestFit="1" customWidth="1"/>
    <col min="8050" max="8050" width="34.08984375" bestFit="1" customWidth="1"/>
    <col min="8051" max="8051" width="11.453125" bestFit="1" customWidth="1"/>
    <col min="8052" max="8052" width="14.453125" bestFit="1" customWidth="1"/>
    <col min="8053" max="8053" width="42.36328125" bestFit="1" customWidth="1"/>
    <col min="8054" max="8054" width="45.36328125" bestFit="1" customWidth="1"/>
    <col min="8055" max="8055" width="13.453125" bestFit="1" customWidth="1"/>
    <col min="8056" max="8056" width="16.453125" bestFit="1" customWidth="1"/>
    <col min="8057" max="8057" width="11.36328125" bestFit="1" customWidth="1"/>
    <col min="8058" max="8058" width="14.36328125" bestFit="1" customWidth="1"/>
    <col min="8059" max="8059" width="35.6328125" bestFit="1" customWidth="1"/>
    <col min="8060" max="8060" width="38.6328125" bestFit="1" customWidth="1"/>
    <col min="8061" max="8061" width="33" bestFit="1" customWidth="1"/>
    <col min="8062" max="8062" width="36" bestFit="1" customWidth="1"/>
    <col min="8063" max="8063" width="23" bestFit="1" customWidth="1"/>
    <col min="8064" max="8064" width="26" bestFit="1" customWidth="1"/>
    <col min="8065" max="8065" width="28.453125" bestFit="1" customWidth="1"/>
    <col min="8066" max="8066" width="31.453125" bestFit="1" customWidth="1"/>
    <col min="8067" max="8067" width="12.81640625" bestFit="1" customWidth="1"/>
    <col min="8068" max="8068" width="15.81640625" bestFit="1" customWidth="1"/>
    <col min="8069" max="8069" width="40.26953125" bestFit="1" customWidth="1"/>
    <col min="8070" max="8070" width="43.26953125" bestFit="1" customWidth="1"/>
    <col min="8071" max="8071" width="16.453125" bestFit="1" customWidth="1"/>
    <col min="8072" max="8072" width="19.453125" bestFit="1" customWidth="1"/>
    <col min="8073" max="8073" width="17.81640625" bestFit="1" customWidth="1"/>
    <col min="8074" max="8074" width="20.81640625" bestFit="1" customWidth="1"/>
    <col min="8075" max="8075" width="24.08984375" bestFit="1" customWidth="1"/>
    <col min="8076" max="8076" width="27.08984375" bestFit="1" customWidth="1"/>
    <col min="8077" max="8077" width="20.81640625" bestFit="1" customWidth="1"/>
    <col min="8078" max="8078" width="23.81640625" bestFit="1" customWidth="1"/>
    <col min="8079" max="8079" width="52.1796875" bestFit="1" customWidth="1"/>
    <col min="8080" max="8080" width="55.1796875" bestFit="1" customWidth="1"/>
    <col min="8081" max="8081" width="27.81640625" bestFit="1" customWidth="1"/>
    <col min="8082" max="8082" width="30.81640625" bestFit="1" customWidth="1"/>
    <col min="8083" max="8083" width="40.26953125" bestFit="1" customWidth="1"/>
    <col min="8084" max="8084" width="43.26953125" bestFit="1" customWidth="1"/>
    <col min="8085" max="8085" width="17" bestFit="1" customWidth="1"/>
    <col min="8086" max="8086" width="20" bestFit="1" customWidth="1"/>
    <col min="8087" max="8087" width="23.36328125" bestFit="1" customWidth="1"/>
    <col min="8088" max="8088" width="26.36328125" bestFit="1" customWidth="1"/>
    <col min="8089" max="8089" width="33.90625" bestFit="1" customWidth="1"/>
    <col min="8090" max="8090" width="36.90625" bestFit="1" customWidth="1"/>
    <col min="8091" max="8091" width="49.1796875" bestFit="1" customWidth="1"/>
    <col min="8092" max="8092" width="52.1796875" bestFit="1" customWidth="1"/>
    <col min="8093" max="8093" width="15.453125" bestFit="1" customWidth="1"/>
    <col min="8094" max="8094" width="18.453125" bestFit="1" customWidth="1"/>
    <col min="8095" max="8095" width="47" bestFit="1" customWidth="1"/>
    <col min="8096" max="8096" width="50.08984375" bestFit="1" customWidth="1"/>
    <col min="8097" max="8097" width="18.81640625" bestFit="1" customWidth="1"/>
    <col min="8098" max="8098" width="21.81640625" bestFit="1" customWidth="1"/>
    <col min="8099" max="8099" width="48" bestFit="1" customWidth="1"/>
    <col min="8100" max="8100" width="51" bestFit="1" customWidth="1"/>
    <col min="8101" max="8101" width="29.453125" bestFit="1" customWidth="1"/>
    <col min="8102" max="8102" width="32.453125" bestFit="1" customWidth="1"/>
    <col min="8103" max="8103" width="13.1796875" bestFit="1" customWidth="1"/>
    <col min="8104" max="8104" width="16.1796875" bestFit="1" customWidth="1"/>
    <col min="8105" max="8105" width="55.08984375" bestFit="1" customWidth="1"/>
    <col min="8106" max="8106" width="58.1796875" bestFit="1" customWidth="1"/>
    <col min="8107" max="8107" width="29" bestFit="1" customWidth="1"/>
    <col min="8108" max="8108" width="32" bestFit="1" customWidth="1"/>
    <col min="8109" max="8109" width="48.36328125" bestFit="1" customWidth="1"/>
    <col min="8110" max="8110" width="51.36328125" bestFit="1" customWidth="1"/>
    <col min="8111" max="8111" width="43.54296875" bestFit="1" customWidth="1"/>
    <col min="8112" max="8112" width="46.54296875" bestFit="1" customWidth="1"/>
    <col min="8113" max="8113" width="13.26953125" bestFit="1" customWidth="1"/>
    <col min="8114" max="8114" width="16.26953125" bestFit="1" customWidth="1"/>
    <col min="8115" max="8115" width="61.81640625" bestFit="1" customWidth="1"/>
    <col min="8116" max="8116" width="64.81640625" bestFit="1" customWidth="1"/>
    <col min="8117" max="8117" width="50.6328125" bestFit="1" customWidth="1"/>
    <col min="8118" max="8118" width="53.6328125" bestFit="1" customWidth="1"/>
    <col min="8119" max="8119" width="47.26953125" bestFit="1" customWidth="1"/>
    <col min="8120" max="8120" width="50.36328125" bestFit="1" customWidth="1"/>
    <col min="8121" max="8121" width="52.7265625" bestFit="1" customWidth="1"/>
    <col min="8122" max="8122" width="55.7265625" bestFit="1" customWidth="1"/>
    <col min="8123" max="8123" width="20.453125" bestFit="1" customWidth="1"/>
    <col min="8124" max="8124" width="23.453125" bestFit="1" customWidth="1"/>
    <col min="8125" max="8125" width="58.36328125" bestFit="1" customWidth="1"/>
    <col min="8126" max="8126" width="61.36328125" bestFit="1" customWidth="1"/>
    <col min="8127" max="8127" width="45.7265625" bestFit="1" customWidth="1"/>
    <col min="8128" max="8128" width="48.7265625" bestFit="1" customWidth="1"/>
    <col min="8129" max="8129" width="13.08984375" bestFit="1" customWidth="1"/>
    <col min="8130" max="8130" width="16.08984375" bestFit="1" customWidth="1"/>
    <col min="8131" max="8131" width="33.90625" bestFit="1" customWidth="1"/>
    <col min="8132" max="8132" width="36.90625" bestFit="1" customWidth="1"/>
    <col min="8133" max="8133" width="45.26953125" bestFit="1" customWidth="1"/>
    <col min="8134" max="8134" width="48.26953125" bestFit="1" customWidth="1"/>
    <col min="8135" max="8135" width="23.26953125" bestFit="1" customWidth="1"/>
    <col min="8136" max="8136" width="26.26953125" bestFit="1" customWidth="1"/>
    <col min="8137" max="8137" width="17.7265625" bestFit="1" customWidth="1"/>
    <col min="8138" max="8138" width="20.7265625" bestFit="1" customWidth="1"/>
    <col min="8139" max="8139" width="19.26953125" bestFit="1" customWidth="1"/>
    <col min="8140" max="8140" width="22.26953125" bestFit="1" customWidth="1"/>
    <col min="8141" max="8141" width="49.81640625" bestFit="1" customWidth="1"/>
    <col min="8142" max="8142" width="52.81640625" bestFit="1" customWidth="1"/>
    <col min="8143" max="8143" width="53" bestFit="1" customWidth="1"/>
    <col min="8144" max="8144" width="56" bestFit="1" customWidth="1"/>
    <col min="8145" max="8145" width="49.6328125" bestFit="1" customWidth="1"/>
    <col min="8146" max="8146" width="52.6328125" bestFit="1" customWidth="1"/>
    <col min="8147" max="8147" width="21" bestFit="1" customWidth="1"/>
    <col min="8148" max="8148" width="24" bestFit="1" customWidth="1"/>
    <col min="8149" max="8149" width="35.1796875" bestFit="1" customWidth="1"/>
    <col min="8150" max="8150" width="38.1796875" bestFit="1" customWidth="1"/>
    <col min="8151" max="8151" width="50.7265625" bestFit="1" customWidth="1"/>
    <col min="8152" max="8152" width="53.81640625" bestFit="1" customWidth="1"/>
    <col min="8153" max="8153" width="17.453125" bestFit="1" customWidth="1"/>
    <col min="8154" max="8154" width="20.453125" bestFit="1" customWidth="1"/>
    <col min="8155" max="8155" width="39.08984375" bestFit="1" customWidth="1"/>
    <col min="8156" max="8156" width="42.1796875" bestFit="1" customWidth="1"/>
    <col min="8157" max="8157" width="57.90625" bestFit="1" customWidth="1"/>
    <col min="8158" max="8158" width="60.90625" bestFit="1" customWidth="1"/>
    <col min="8159" max="8159" width="47.90625" bestFit="1" customWidth="1"/>
    <col min="8160" max="8160" width="50.90625" bestFit="1" customWidth="1"/>
    <col min="8161" max="8161" width="42.1796875" bestFit="1" customWidth="1"/>
    <col min="8162" max="8162" width="45.1796875" bestFit="1" customWidth="1"/>
    <col min="8163" max="8163" width="60.6328125" bestFit="1" customWidth="1"/>
    <col min="8164" max="8164" width="63.453125" bestFit="1" customWidth="1"/>
    <col min="8165" max="8165" width="24.6328125" bestFit="1" customWidth="1"/>
    <col min="8166" max="8166" width="27.6328125" bestFit="1" customWidth="1"/>
    <col min="8167" max="8167" width="19.90625" bestFit="1" customWidth="1"/>
    <col min="8168" max="8168" width="22.90625" bestFit="1" customWidth="1"/>
    <col min="8169" max="8169" width="18.08984375" bestFit="1" customWidth="1"/>
    <col min="8170" max="8170" width="21.1796875" bestFit="1" customWidth="1"/>
    <col min="8171" max="8171" width="22.7265625" bestFit="1" customWidth="1"/>
    <col min="8172" max="8172" width="25.81640625" bestFit="1" customWidth="1"/>
    <col min="8173" max="8173" width="18.1796875" bestFit="1" customWidth="1"/>
    <col min="8174" max="8174" width="21.26953125" bestFit="1" customWidth="1"/>
    <col min="8175" max="8175" width="33.6328125" bestFit="1" customWidth="1"/>
    <col min="8176" max="8176" width="36.6328125" bestFit="1" customWidth="1"/>
    <col min="8177" max="8177" width="28.453125" bestFit="1" customWidth="1"/>
    <col min="8178" max="8178" width="31.453125" bestFit="1" customWidth="1"/>
    <col min="8179" max="8179" width="21.36328125" bestFit="1" customWidth="1"/>
    <col min="8180" max="8180" width="24.36328125" bestFit="1" customWidth="1"/>
    <col min="8181" max="8181" width="38.6328125" bestFit="1" customWidth="1"/>
    <col min="8182" max="8182" width="41.7265625" bestFit="1" customWidth="1"/>
    <col min="8183" max="8183" width="55.81640625" bestFit="1" customWidth="1"/>
    <col min="8184" max="8184" width="58.81640625" bestFit="1" customWidth="1"/>
    <col min="8185" max="8185" width="52.1796875" bestFit="1" customWidth="1"/>
    <col min="8186" max="8186" width="55.1796875" bestFit="1" customWidth="1"/>
    <col min="8187" max="8187" width="21.81640625" bestFit="1" customWidth="1"/>
    <col min="8188" max="8188" width="24.81640625" bestFit="1" customWidth="1"/>
    <col min="8189" max="8189" width="37.6328125" bestFit="1" customWidth="1"/>
    <col min="8190" max="8190" width="40.6328125" bestFit="1" customWidth="1"/>
    <col min="8191" max="8191" width="44.7265625" bestFit="1" customWidth="1"/>
    <col min="8192" max="8192" width="47.7265625" bestFit="1" customWidth="1"/>
    <col min="8193" max="8193" width="47.08984375" bestFit="1" customWidth="1"/>
    <col min="8194" max="8194" width="50.1796875" bestFit="1" customWidth="1"/>
    <col min="8195" max="8195" width="17" bestFit="1" customWidth="1"/>
    <col min="8196" max="8196" width="20" bestFit="1" customWidth="1"/>
    <col min="8197" max="8197" width="43.08984375" bestFit="1" customWidth="1"/>
    <col min="8198" max="8198" width="46.1796875" bestFit="1" customWidth="1"/>
    <col min="8199" max="8199" width="11.81640625" bestFit="1" customWidth="1"/>
    <col min="8200" max="8200" width="14.81640625" bestFit="1" customWidth="1"/>
    <col min="8201" max="8201" width="52.6328125" bestFit="1" customWidth="1"/>
    <col min="8202" max="8202" width="55.6328125" bestFit="1" customWidth="1"/>
    <col min="8203" max="8203" width="36.08984375" bestFit="1" customWidth="1"/>
    <col min="8204" max="8204" width="39.08984375" bestFit="1" customWidth="1"/>
    <col min="8205" max="8205" width="51.54296875" bestFit="1" customWidth="1"/>
    <col min="8206" max="8206" width="54.54296875" bestFit="1" customWidth="1"/>
    <col min="8207" max="8207" width="29.1796875" bestFit="1" customWidth="1"/>
    <col min="8208" max="8208" width="32.1796875" bestFit="1" customWidth="1"/>
    <col min="8209" max="8209" width="13.6328125" bestFit="1" customWidth="1"/>
    <col min="8210" max="8210" width="16.6328125" bestFit="1" customWidth="1"/>
    <col min="8211" max="8211" width="12.08984375" bestFit="1" customWidth="1"/>
    <col min="8212" max="8212" width="15.08984375" bestFit="1" customWidth="1"/>
    <col min="8213" max="8213" width="45.81640625" bestFit="1" customWidth="1"/>
    <col min="8214" max="8214" width="48.81640625" bestFit="1" customWidth="1"/>
    <col min="8215" max="8215" width="55.26953125" bestFit="1" customWidth="1"/>
    <col min="8216" max="8216" width="58.36328125" bestFit="1" customWidth="1"/>
    <col min="8217" max="8217" width="11.26953125" bestFit="1" customWidth="1"/>
    <col min="8218" max="8218" width="14.26953125" bestFit="1" customWidth="1"/>
    <col min="8219" max="8219" width="10.7265625" bestFit="1" customWidth="1"/>
  </cols>
  <sheetData>
    <row r="3" spans="1:6">
      <c r="A3" s="7" t="s">
        <v>8363</v>
      </c>
      <c r="B3" s="7" t="s">
        <v>8362</v>
      </c>
    </row>
    <row r="4" spans="1:6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>
      <c r="A5" s="8" t="s">
        <v>8313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>
      <c r="A6" s="8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>
      <c r="A7" s="8" t="s">
        <v>8312</v>
      </c>
      <c r="B7" s="9">
        <v>80</v>
      </c>
      <c r="C7" s="9"/>
      <c r="D7" s="9">
        <v>140</v>
      </c>
      <c r="E7" s="9"/>
      <c r="F7" s="9">
        <v>220</v>
      </c>
    </row>
    <row r="8" spans="1:6">
      <c r="A8" s="8" t="s">
        <v>8331</v>
      </c>
      <c r="B8" s="9"/>
      <c r="C8" s="9"/>
      <c r="D8" s="9"/>
      <c r="E8" s="9">
        <v>24</v>
      </c>
      <c r="F8" s="9">
        <v>24</v>
      </c>
    </row>
    <row r="9" spans="1:6">
      <c r="A9" s="8" t="s">
        <v>8311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>
      <c r="A10" s="8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>
      <c r="A11" s="8" t="s">
        <v>8325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>
      <c r="A12" s="8" t="s">
        <v>8322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>
      <c r="A13" s="8" t="s">
        <v>8320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9A94C-9325-40C1-9628-F2AA91AAF755}">
  <dimension ref="A3:F46"/>
  <sheetViews>
    <sheetView topLeftCell="A10" workbookViewId="0">
      <selection activeCell="B6" sqref="B6"/>
    </sheetView>
  </sheetViews>
  <sheetFormatPr defaultRowHeight="14.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3" spans="1:6">
      <c r="A3" s="7" t="s">
        <v>8363</v>
      </c>
      <c r="B3" s="7" t="s">
        <v>8362</v>
      </c>
    </row>
    <row r="4" spans="1:6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8" t="s">
        <v>8319</v>
      </c>
      <c r="B5" s="9"/>
      <c r="C5" s="9">
        <v>100</v>
      </c>
      <c r="D5" s="9"/>
      <c r="E5" s="9"/>
      <c r="F5" s="9">
        <v>100</v>
      </c>
    </row>
    <row r="6" spans="1:6">
      <c r="A6" s="8" t="s">
        <v>8343</v>
      </c>
      <c r="B6" s="9"/>
      <c r="C6" s="9"/>
      <c r="D6" s="9">
        <v>20</v>
      </c>
      <c r="E6" s="9"/>
      <c r="F6" s="9">
        <v>20</v>
      </c>
    </row>
    <row r="7" spans="1:6">
      <c r="A7" s="8" t="s">
        <v>8332</v>
      </c>
      <c r="B7" s="9"/>
      <c r="C7" s="9"/>
      <c r="D7" s="9">
        <v>24</v>
      </c>
      <c r="E7" s="9"/>
      <c r="F7" s="9">
        <v>24</v>
      </c>
    </row>
    <row r="8" spans="1:6">
      <c r="A8" s="8" t="s">
        <v>8357</v>
      </c>
      <c r="B8" s="9"/>
      <c r="C8" s="9">
        <v>40</v>
      </c>
      <c r="D8" s="9"/>
      <c r="E8" s="9"/>
      <c r="F8" s="9">
        <v>40</v>
      </c>
    </row>
    <row r="9" spans="1:6">
      <c r="A9" s="8" t="s">
        <v>8353</v>
      </c>
      <c r="B9" s="9">
        <v>40</v>
      </c>
      <c r="C9" s="9"/>
      <c r="D9" s="9"/>
      <c r="E9" s="9"/>
      <c r="F9" s="9">
        <v>40</v>
      </c>
    </row>
    <row r="10" spans="1:6">
      <c r="A10" s="8" t="s">
        <v>8318</v>
      </c>
      <c r="B10" s="9">
        <v>180</v>
      </c>
      <c r="C10" s="9"/>
      <c r="D10" s="9"/>
      <c r="E10" s="9"/>
      <c r="F10" s="9">
        <v>180</v>
      </c>
    </row>
    <row r="11" spans="1:6">
      <c r="A11" s="8" t="s">
        <v>8317</v>
      </c>
      <c r="B11" s="9"/>
      <c r="C11" s="9">
        <v>80</v>
      </c>
      <c r="D11" s="9"/>
      <c r="E11" s="9"/>
      <c r="F11" s="9">
        <v>80</v>
      </c>
    </row>
    <row r="12" spans="1:6">
      <c r="A12" s="8" t="s">
        <v>8330</v>
      </c>
      <c r="B12" s="9">
        <v>40</v>
      </c>
      <c r="C12" s="9"/>
      <c r="D12" s="9"/>
      <c r="E12" s="9"/>
      <c r="F12" s="9">
        <v>40</v>
      </c>
    </row>
    <row r="13" spans="1:6">
      <c r="A13" s="8" t="s">
        <v>8346</v>
      </c>
      <c r="B13" s="9"/>
      <c r="C13" s="9">
        <v>40</v>
      </c>
      <c r="D13" s="9"/>
      <c r="E13" s="9">
        <v>20</v>
      </c>
      <c r="F13" s="9">
        <v>60</v>
      </c>
    </row>
    <row r="14" spans="1:6">
      <c r="A14" s="8" t="s">
        <v>8309</v>
      </c>
      <c r="B14" s="9"/>
      <c r="C14" s="9">
        <v>40</v>
      </c>
      <c r="D14" s="9"/>
      <c r="E14" s="9"/>
      <c r="F14" s="9">
        <v>40</v>
      </c>
    </row>
    <row r="15" spans="1:6">
      <c r="A15" s="8" t="s">
        <v>8336</v>
      </c>
      <c r="B15" s="9"/>
      <c r="C15" s="9">
        <v>120</v>
      </c>
      <c r="D15" s="9">
        <v>20</v>
      </c>
      <c r="E15" s="9"/>
      <c r="F15" s="9">
        <v>140</v>
      </c>
    </row>
    <row r="16" spans="1:6">
      <c r="A16" s="8" t="s">
        <v>8347</v>
      </c>
      <c r="B16" s="9"/>
      <c r="C16" s="9">
        <v>20</v>
      </c>
      <c r="D16" s="9"/>
      <c r="E16" s="9"/>
      <c r="F16" s="9">
        <v>20</v>
      </c>
    </row>
    <row r="17" spans="1:6">
      <c r="A17" s="8" t="s">
        <v>8348</v>
      </c>
      <c r="B17" s="9">
        <v>140</v>
      </c>
      <c r="C17" s="9"/>
      <c r="D17" s="9"/>
      <c r="E17" s="9"/>
      <c r="F17" s="9">
        <v>140</v>
      </c>
    </row>
    <row r="18" spans="1:6">
      <c r="A18" s="8" t="s">
        <v>8329</v>
      </c>
      <c r="B18" s="9">
        <v>140</v>
      </c>
      <c r="C18" s="9">
        <v>20</v>
      </c>
      <c r="D18" s="9"/>
      <c r="E18" s="9"/>
      <c r="F18" s="9">
        <v>160</v>
      </c>
    </row>
    <row r="19" spans="1:6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>
      <c r="A20" s="8" t="s">
        <v>8355</v>
      </c>
      <c r="B20" s="9">
        <v>9</v>
      </c>
      <c r="C20" s="9">
        <v>11</v>
      </c>
      <c r="D20" s="9"/>
      <c r="E20" s="9"/>
      <c r="F20" s="9">
        <v>20</v>
      </c>
    </row>
    <row r="21" spans="1:6">
      <c r="A21" s="8" t="s">
        <v>8327</v>
      </c>
      <c r="B21" s="9">
        <v>20</v>
      </c>
      <c r="C21" s="9"/>
      <c r="D21" s="9"/>
      <c r="E21" s="9"/>
      <c r="F21" s="9">
        <v>20</v>
      </c>
    </row>
    <row r="22" spans="1:6">
      <c r="A22" s="8" t="s">
        <v>8334</v>
      </c>
      <c r="B22" s="9"/>
      <c r="C22" s="9">
        <v>40</v>
      </c>
      <c r="D22" s="9"/>
      <c r="E22" s="9"/>
      <c r="F22" s="9">
        <v>40</v>
      </c>
    </row>
    <row r="23" spans="1:6">
      <c r="A23" s="8" t="s">
        <v>8358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>
      <c r="A24" s="8" t="s">
        <v>8342</v>
      </c>
      <c r="B24" s="9"/>
      <c r="C24" s="9">
        <v>20</v>
      </c>
      <c r="D24" s="9"/>
      <c r="E24" s="9"/>
      <c r="F24" s="9">
        <v>20</v>
      </c>
    </row>
    <row r="25" spans="1:6">
      <c r="A25" s="8" t="s">
        <v>8326</v>
      </c>
      <c r="B25" s="9">
        <v>60</v>
      </c>
      <c r="C25" s="9"/>
      <c r="D25" s="9"/>
      <c r="E25" s="9"/>
      <c r="F25" s="9">
        <v>60</v>
      </c>
    </row>
    <row r="26" spans="1:6">
      <c r="A26" s="8" t="s">
        <v>8349</v>
      </c>
      <c r="B26" s="9"/>
      <c r="C26" s="9">
        <v>20</v>
      </c>
      <c r="D26" s="9"/>
      <c r="E26" s="9"/>
      <c r="F26" s="9">
        <v>20</v>
      </c>
    </row>
    <row r="27" spans="1:6">
      <c r="A27" s="8" t="s">
        <v>8338</v>
      </c>
      <c r="B27" s="9">
        <v>103</v>
      </c>
      <c r="C27" s="9">
        <v>57</v>
      </c>
      <c r="D27" s="9"/>
      <c r="E27" s="9"/>
      <c r="F27" s="9">
        <v>160</v>
      </c>
    </row>
    <row r="28" spans="1:6">
      <c r="A28" s="8" t="s">
        <v>8344</v>
      </c>
      <c r="B28" s="9"/>
      <c r="C28" s="9">
        <v>20</v>
      </c>
      <c r="D28" s="9"/>
      <c r="E28" s="9"/>
      <c r="F28" s="9">
        <v>20</v>
      </c>
    </row>
    <row r="29" spans="1:6">
      <c r="A29" s="8" t="s">
        <v>8321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>
      <c r="A30" s="8" t="s">
        <v>8345</v>
      </c>
      <c r="B30" s="9">
        <v>40</v>
      </c>
      <c r="C30" s="9"/>
      <c r="D30" s="9"/>
      <c r="E30" s="9"/>
      <c r="F30" s="9">
        <v>40</v>
      </c>
    </row>
    <row r="31" spans="1:6">
      <c r="A31" s="8" t="s">
        <v>8341</v>
      </c>
      <c r="B31" s="9">
        <v>20</v>
      </c>
      <c r="C31" s="9"/>
      <c r="D31" s="9"/>
      <c r="E31" s="9"/>
      <c r="F31" s="9">
        <v>20</v>
      </c>
    </row>
    <row r="32" spans="1:6">
      <c r="A32" s="8" t="s">
        <v>8352</v>
      </c>
      <c r="B32" s="9"/>
      <c r="C32" s="9">
        <v>20</v>
      </c>
      <c r="D32" s="9"/>
      <c r="E32" s="9"/>
      <c r="F32" s="9">
        <v>20</v>
      </c>
    </row>
    <row r="33" spans="1:6">
      <c r="A33" s="8" t="s">
        <v>8310</v>
      </c>
      <c r="B33" s="9">
        <v>260</v>
      </c>
      <c r="C33" s="9"/>
      <c r="D33" s="9"/>
      <c r="E33" s="9"/>
      <c r="F33" s="9">
        <v>260</v>
      </c>
    </row>
    <row r="34" spans="1:6">
      <c r="A34" s="8" t="s">
        <v>8316</v>
      </c>
      <c r="B34" s="9"/>
      <c r="C34" s="9"/>
      <c r="D34" s="9">
        <v>40</v>
      </c>
      <c r="E34" s="9"/>
      <c r="F34" s="9">
        <v>40</v>
      </c>
    </row>
    <row r="35" spans="1:6">
      <c r="A35" s="8" t="s">
        <v>8315</v>
      </c>
      <c r="B35" s="9">
        <v>60</v>
      </c>
      <c r="C35" s="9"/>
      <c r="D35" s="9"/>
      <c r="E35" s="9"/>
      <c r="F35" s="9">
        <v>60</v>
      </c>
    </row>
    <row r="36" spans="1:6">
      <c r="A36" s="8" t="s">
        <v>8351</v>
      </c>
      <c r="B36" s="9">
        <v>34</v>
      </c>
      <c r="C36" s="9"/>
      <c r="D36" s="9"/>
      <c r="E36" s="9">
        <v>6</v>
      </c>
      <c r="F36" s="9">
        <v>40</v>
      </c>
    </row>
    <row r="37" spans="1:6">
      <c r="A37" s="8" t="s">
        <v>8354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>
      <c r="A38" s="8" t="s">
        <v>8356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>
      <c r="A39" s="8" t="s">
        <v>8350</v>
      </c>
      <c r="B39" s="9">
        <v>80</v>
      </c>
      <c r="C39" s="9"/>
      <c r="D39" s="9"/>
      <c r="E39" s="9"/>
      <c r="F39" s="9">
        <v>80</v>
      </c>
    </row>
    <row r="40" spans="1:6">
      <c r="A40" s="8" t="s">
        <v>8314</v>
      </c>
      <c r="B40" s="9">
        <v>60</v>
      </c>
      <c r="C40" s="9"/>
      <c r="D40" s="9"/>
      <c r="E40" s="9"/>
      <c r="F40" s="9">
        <v>60</v>
      </c>
    </row>
    <row r="41" spans="1:6">
      <c r="A41" s="8" t="s">
        <v>8340</v>
      </c>
      <c r="B41" s="9"/>
      <c r="C41" s="9">
        <v>47</v>
      </c>
      <c r="D41" s="9">
        <v>10</v>
      </c>
      <c r="E41" s="9"/>
      <c r="F41" s="9">
        <v>57</v>
      </c>
    </row>
    <row r="42" spans="1:6">
      <c r="A42" s="8" t="s">
        <v>8333</v>
      </c>
      <c r="B42" s="9"/>
      <c r="C42" s="9">
        <v>100</v>
      </c>
      <c r="D42" s="9"/>
      <c r="E42" s="9"/>
      <c r="F42" s="9">
        <v>100</v>
      </c>
    </row>
    <row r="43" spans="1:6">
      <c r="A43" s="8" t="s">
        <v>8324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>
      <c r="A44" s="8" t="s">
        <v>8323</v>
      </c>
      <c r="B44" s="9"/>
      <c r="C44" s="9">
        <v>60</v>
      </c>
      <c r="D44" s="9">
        <v>100</v>
      </c>
      <c r="E44" s="9"/>
      <c r="F44" s="9">
        <v>160</v>
      </c>
    </row>
    <row r="45" spans="1:6">
      <c r="A45" s="8" t="s">
        <v>8339</v>
      </c>
      <c r="B45" s="9"/>
      <c r="C45" s="9"/>
      <c r="D45" s="9">
        <v>20</v>
      </c>
      <c r="E45" s="9"/>
      <c r="F45" s="9">
        <v>20</v>
      </c>
    </row>
    <row r="46" spans="1:6">
      <c r="A46" s="8" t="s">
        <v>8361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1215-8CBB-44D1-8B02-42C0A7B16C36}">
  <dimension ref="A1:E17"/>
  <sheetViews>
    <sheetView workbookViewId="0">
      <selection activeCell="N4" sqref="N4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>
      <c r="A1" s="7" t="s">
        <v>8378</v>
      </c>
      <c r="B1" t="s">
        <v>8379</v>
      </c>
    </row>
    <row r="3" spans="1:5">
      <c r="A3" s="7" t="s">
        <v>8380</v>
      </c>
      <c r="B3" s="7" t="s">
        <v>8362</v>
      </c>
    </row>
    <row r="4" spans="1:5">
      <c r="A4" s="7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>
      <c r="A5" s="8" t="s">
        <v>8372</v>
      </c>
      <c r="B5" s="9">
        <v>182</v>
      </c>
      <c r="C5" s="9">
        <v>149</v>
      </c>
      <c r="D5" s="9">
        <v>34</v>
      </c>
      <c r="E5" s="9">
        <v>365</v>
      </c>
    </row>
    <row r="6" spans="1:5">
      <c r="A6" s="8" t="s">
        <v>8373</v>
      </c>
      <c r="B6" s="9">
        <v>202</v>
      </c>
      <c r="C6" s="9">
        <v>106</v>
      </c>
      <c r="D6" s="9">
        <v>27</v>
      </c>
      <c r="E6" s="9">
        <v>335</v>
      </c>
    </row>
    <row r="7" spans="1:5">
      <c r="A7" s="8" t="s">
        <v>8374</v>
      </c>
      <c r="B7" s="9">
        <v>180</v>
      </c>
      <c r="C7" s="9">
        <v>108</v>
      </c>
      <c r="D7" s="9">
        <v>28</v>
      </c>
      <c r="E7" s="9">
        <v>316</v>
      </c>
    </row>
    <row r="8" spans="1:5">
      <c r="A8" s="8" t="s">
        <v>8375</v>
      </c>
      <c r="B8" s="9">
        <v>192</v>
      </c>
      <c r="C8" s="9">
        <v>102</v>
      </c>
      <c r="D8" s="9">
        <v>27</v>
      </c>
      <c r="E8" s="9">
        <v>321</v>
      </c>
    </row>
    <row r="9" spans="1:5">
      <c r="A9" s="8" t="s">
        <v>8366</v>
      </c>
      <c r="B9" s="9">
        <v>234</v>
      </c>
      <c r="C9" s="9">
        <v>126</v>
      </c>
      <c r="D9" s="9">
        <v>26</v>
      </c>
      <c r="E9" s="9">
        <v>386</v>
      </c>
    </row>
    <row r="10" spans="1:5">
      <c r="A10" s="8" t="s">
        <v>8376</v>
      </c>
      <c r="B10" s="9">
        <v>211</v>
      </c>
      <c r="C10" s="9">
        <v>147</v>
      </c>
      <c r="D10" s="9">
        <v>27</v>
      </c>
      <c r="E10" s="9">
        <v>385</v>
      </c>
    </row>
    <row r="11" spans="1:5">
      <c r="A11" s="8" t="s">
        <v>8367</v>
      </c>
      <c r="B11" s="9">
        <v>194</v>
      </c>
      <c r="C11" s="9">
        <v>150</v>
      </c>
      <c r="D11" s="9">
        <v>43</v>
      </c>
      <c r="E11" s="9">
        <v>387</v>
      </c>
    </row>
    <row r="12" spans="1:5">
      <c r="A12" s="8" t="s">
        <v>8368</v>
      </c>
      <c r="B12" s="9">
        <v>166</v>
      </c>
      <c r="C12" s="9">
        <v>134</v>
      </c>
      <c r="D12" s="9">
        <v>33</v>
      </c>
      <c r="E12" s="9">
        <v>333</v>
      </c>
    </row>
    <row r="13" spans="1:5">
      <c r="A13" s="8" t="s">
        <v>8369</v>
      </c>
      <c r="B13" s="9">
        <v>147</v>
      </c>
      <c r="C13" s="9">
        <v>127</v>
      </c>
      <c r="D13" s="9">
        <v>24</v>
      </c>
      <c r="E13" s="9">
        <v>298</v>
      </c>
    </row>
    <row r="14" spans="1:5">
      <c r="A14" s="8" t="s">
        <v>8370</v>
      </c>
      <c r="B14" s="9">
        <v>183</v>
      </c>
      <c r="C14" s="9">
        <v>149</v>
      </c>
      <c r="D14" s="9">
        <v>20</v>
      </c>
      <c r="E14" s="9">
        <v>352</v>
      </c>
    </row>
    <row r="15" spans="1:5">
      <c r="A15" s="8" t="s">
        <v>8371</v>
      </c>
      <c r="B15" s="9">
        <v>183</v>
      </c>
      <c r="C15" s="9">
        <v>114</v>
      </c>
      <c r="D15" s="9">
        <v>37</v>
      </c>
      <c r="E15" s="9">
        <v>334</v>
      </c>
    </row>
    <row r="16" spans="1:5">
      <c r="A16" s="8" t="s">
        <v>8377</v>
      </c>
      <c r="B16" s="9">
        <v>111</v>
      </c>
      <c r="C16" s="9">
        <v>118</v>
      </c>
      <c r="D16" s="9">
        <v>23</v>
      </c>
      <c r="E16" s="9">
        <v>252</v>
      </c>
    </row>
    <row r="17" spans="1:5">
      <c r="A17" s="8" t="s">
        <v>8361</v>
      </c>
      <c r="B17" s="9">
        <v>2185</v>
      </c>
      <c r="C17" s="9">
        <v>1530</v>
      </c>
      <c r="D17" s="9">
        <v>349</v>
      </c>
      <c r="E17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9D98F-FBA0-4570-B1CF-315ABCDC0F42}">
  <dimension ref="A1:H13"/>
  <sheetViews>
    <sheetView tabSelected="1" workbookViewId="0">
      <selection activeCell="H19" sqref="H19"/>
    </sheetView>
  </sheetViews>
  <sheetFormatPr defaultRowHeight="14.5"/>
  <cols>
    <col min="1" max="1" width="27.36328125" customWidth="1"/>
    <col min="2" max="2" width="16.36328125" customWidth="1"/>
    <col min="3" max="3" width="13.54296875" customWidth="1"/>
    <col min="4" max="4" width="15.1796875" customWidth="1"/>
    <col min="5" max="5" width="12.08984375" customWidth="1"/>
    <col min="6" max="6" width="19.36328125" style="12" customWidth="1"/>
    <col min="7" max="7" width="15.08984375" style="12" customWidth="1"/>
    <col min="8" max="8" width="17.90625" style="12" customWidth="1"/>
  </cols>
  <sheetData>
    <row r="1" spans="1:8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3" t="s">
        <v>8386</v>
      </c>
      <c r="G1" s="13" t="s">
        <v>8387</v>
      </c>
      <c r="H1" s="13" t="s">
        <v>8388</v>
      </c>
    </row>
    <row r="2" spans="1:8">
      <c r="A2" t="s">
        <v>8389</v>
      </c>
      <c r="B2">
        <f>COUNTIFS(Sheet1!D:D,"&lt;1000",Sheet1!F:F,"=successful" )</f>
        <v>322</v>
      </c>
      <c r="C2">
        <f>COUNTIFS(Sheet1!D:D,"&lt;1000",Sheet1!F:F,"=Failed" )</f>
        <v>113</v>
      </c>
      <c r="D2">
        <f>COUNTIFS(Sheet1!D:D,"&lt;1000",Sheet1!F:F,"=Canceled" 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>
      <c r="A3" t="s">
        <v>8390</v>
      </c>
      <c r="B3">
        <f>COUNTIFS(Sheet1!D:D,"&gt;=1000", Sheet1!D:D,"&lt;=4999", Sheet1!F:F,"=successful")</f>
        <v>932</v>
      </c>
      <c r="C3">
        <f>COUNTIFS(Sheet1!D:D,"&gt;=1000", Sheet1!D:D,"&lt;=4999", Sheet1!F:F,"=Failed")</f>
        <v>420</v>
      </c>
      <c r="D3">
        <f>COUNTIFS(Sheet1!D:D,"&gt;=1000", Sheet1!D:D,"&lt;=4999", Sheet1!F:F,"=canceled")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>
      <c r="A4" t="s">
        <v>8391</v>
      </c>
      <c r="B4">
        <f>COUNTIFS(Sheet1!D:D,"&gt;=5000", Sheet1!D:D,"&lt;=9999", Sheet1!F:F,"=successful")</f>
        <v>381</v>
      </c>
      <c r="C4">
        <f>COUNTIFS(Sheet1!D:D,"&gt;=5000", Sheet1!D:D,"&lt;=9999", Sheet1!F:F,"=Failed")</f>
        <v>283</v>
      </c>
      <c r="D4">
        <f>COUNTIFS(Sheet1!D:D,"&gt;=5000", Sheet1!D:D,"&lt;=9999", Sheet1!F:F,"=canceled")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>
      <c r="A5" t="s">
        <v>8392</v>
      </c>
      <c r="B5">
        <f>COUNTIFS(Sheet1!D:D,"&gt;=10000", Sheet1!D:D,"&lt;=14999", Sheet1!F:F,"=successful")</f>
        <v>168</v>
      </c>
      <c r="C5">
        <f>COUNTIFS(Sheet1!D:D,"&gt;=10000", Sheet1!D:D,"&lt;=14999", Sheet1!F:F,"=Failed")</f>
        <v>144</v>
      </c>
      <c r="D5">
        <f>COUNTIFS(Sheet1!D:D,"&gt;=10000", Sheet1!D:D,"&lt;=14999", Sheet1!F:F,"=canceled")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>
      <c r="A6" t="s">
        <v>8393</v>
      </c>
      <c r="B6">
        <f>COUNTIFS(Sheet1!D:D,"&gt;=15000", Sheet1!D:D,"&lt;=19999", Sheet1!F:F,"=successful")</f>
        <v>94</v>
      </c>
      <c r="C6">
        <f>COUNTIFS(Sheet1!D:D,"&gt;=15000", Sheet1!D:D,"&lt;=19999", Sheet1!F:F,"=Failed")</f>
        <v>90</v>
      </c>
      <c r="D6">
        <f>COUNTIFS(Sheet1!D:D,"&gt;=15000", Sheet1!D:D,"&lt;=19999", Sheet1!F:F,"=canceled")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>
      <c r="A7" t="s">
        <v>8394</v>
      </c>
      <c r="B7">
        <f>COUNTIFS(Sheet1!D:D,"&gt;=20000", Sheet1!D:D,"&lt;=24999", Sheet1!F:F,"=successful")</f>
        <v>62</v>
      </c>
      <c r="C7">
        <f>COUNTIFS(Sheet1!D:D,"&gt;=20000", Sheet1!D:D,"&lt;=24999", Sheet1!F:F,"=Failed")</f>
        <v>72</v>
      </c>
      <c r="D7">
        <f>COUNTIFS(Sheet1!D:D,"&gt;=20000", Sheet1!D:D,"&lt;=24999", Sheet1!F:F,"=canceled")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>
      <c r="A8" t="s">
        <v>8395</v>
      </c>
      <c r="B8">
        <f>COUNTIFS(Sheet1!D:D,"&gt;=25000", Sheet1!D:D,"&lt;=29999", Sheet1!F:F,"=successful")</f>
        <v>55</v>
      </c>
      <c r="C8">
        <f>COUNTIFS(Sheet1!D:D,"&gt;=25000", Sheet1!D:D,"&lt;=29999", Sheet1!F:F,"=Failed")</f>
        <v>64</v>
      </c>
      <c r="D8">
        <f>COUNTIFS(Sheet1!D:D,"&gt;=25000", Sheet1!D:D,"&lt;=29999", Sheet1!F:F,"=canceled")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>
      <c r="A9" t="s">
        <v>8396</v>
      </c>
      <c r="B9">
        <f>COUNTIFS(Sheet1!D:D,"&gt;=30000", Sheet1!D:D,"&lt;=34999", Sheet1!F:F,"=successful")</f>
        <v>32</v>
      </c>
      <c r="C9">
        <f>COUNTIFS(Sheet1!D:D,"&gt;=30000", Sheet1!D:D,"&lt;=34999", Sheet1!F:F,"=Failed")</f>
        <v>37</v>
      </c>
      <c r="D9">
        <f>COUNTIFS(Sheet1!D:D,"&gt;=30000", Sheet1!D:D,"&lt;=34999", Sheet1!F:F,"=Canceled")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>
      <c r="A10" t="s">
        <v>8397</v>
      </c>
      <c r="B10">
        <f>COUNTIFS(Sheet1!D:D,"&gt;=35000", Sheet1!D:D,"&lt;=39999", Sheet1!F:F,"=successful")</f>
        <v>26</v>
      </c>
      <c r="C10">
        <f>COUNTIFS(Sheet1!D:D,"&gt;=35000", Sheet1!D:D,"&lt;=39999", Sheet1!F:F,"=Failed")</f>
        <v>22</v>
      </c>
      <c r="D10">
        <f>COUNTIFS(Sheet1!D:D,"&gt;=35000", Sheet1!D:D,"&lt;=39999", Sheet1!F:F,"=Canceled")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>
      <c r="A11" t="s">
        <v>8398</v>
      </c>
      <c r="B11">
        <f>COUNTIFS(Sheet1!D:D,"&gt;=40000", Sheet1!D:D,"&lt;=44999", Sheet1!F:F,"=successful")</f>
        <v>21</v>
      </c>
      <c r="C11">
        <f>COUNTIFS(Sheet1!D:D,"&gt;=40000", Sheet1!D:D,"&lt;=44999", Sheet1!F:F,"=Failed")</f>
        <v>16</v>
      </c>
      <c r="D11">
        <f>COUNTIFS(Sheet1!D:D,"&gt;=40000", Sheet1!D:D,"&lt;=44999", Sheet1!F:F,"=Canceled")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>
      <c r="A12" t="s">
        <v>8399</v>
      </c>
      <c r="B12">
        <f>COUNTIFS(Sheet1!D:D,"&gt;=45000", Sheet1!D:D,"&lt;=49999", Sheet1!F:F,"=successful")</f>
        <v>6</v>
      </c>
      <c r="C12">
        <f>COUNTIFS(Sheet1!D:D,"&gt;=45000", Sheet1!D:D,"&lt;=49999", Sheet1!F:F,"=Failed")</f>
        <v>11</v>
      </c>
      <c r="D12">
        <f>COUNTIFS(Sheet1!D:D,"&gt;=45000", Sheet1!D:D,"&lt;=49999", Sheet1!F:F,"=Canceled")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>
      <c r="A13" t="s">
        <v>8400</v>
      </c>
      <c r="B13">
        <f>COUNTIFS(Sheet1!D:D,"&gt;=50000", Sheet1!F:F,"=successful")</f>
        <v>86</v>
      </c>
      <c r="C13">
        <f>COUNTIFS(Sheet1!D:D,"&gt;=50000", Sheet1!F:F,"=Failed")</f>
        <v>258</v>
      </c>
      <c r="D13">
        <f>COUNTIFS(Sheet1!D:D,"&gt;=50000", Sheet1!F:F,"=Canceled")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Sofanit</cp:lastModifiedBy>
  <dcterms:created xsi:type="dcterms:W3CDTF">2017-04-20T15:17:24Z</dcterms:created>
  <dcterms:modified xsi:type="dcterms:W3CDTF">2021-01-05T23:34:19Z</dcterms:modified>
</cp:coreProperties>
</file>