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sofiarueda/Downloads/"/>
    </mc:Choice>
  </mc:AlternateContent>
  <xr:revisionPtr revIDLastSave="0" documentId="8_{28AF8844-51B0-124A-BD66-2715855C5A25}" xr6:coauthVersionLast="47" xr6:coauthVersionMax="47" xr10:uidLastSave="{00000000-0000-0000-0000-000000000000}"/>
  <bookViews>
    <workbookView xWindow="15620" yWindow="520" windowWidth="13140" windowHeight="16000" xr2:uid="{E91261E7-179C-554C-93CB-0AD48236324D}"/>
  </bookViews>
  <sheets>
    <sheet name="LiveLab" sheetId="3" r:id="rId1"/>
    <sheet name="Amazon Activity Data" sheetId="1" r:id="rId2"/>
    <sheet name="Data Dictionar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3" i="3" l="1"/>
  <c r="J48" i="3"/>
  <c r="J47" i="3"/>
  <c r="I48" i="3"/>
  <c r="I47" i="3"/>
  <c r="H48" i="3"/>
  <c r="H47" i="3"/>
  <c r="G48" i="3"/>
  <c r="G47" i="3"/>
  <c r="I33" i="3"/>
  <c r="I32" i="3"/>
  <c r="H33" i="3"/>
  <c r="H32" i="3"/>
  <c r="G33" i="3"/>
  <c r="G32" i="3"/>
  <c r="H14" i="3"/>
  <c r="H13" i="3"/>
  <c r="G14" i="3"/>
  <c r="G13"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<sst xmlns="http://schemas.openxmlformats.org/spreadsheetml/2006/main" count="607" uniqueCount="389">
  <si>
    <t>Product Name</t>
  </si>
  <si>
    <t>ASIN</t>
  </si>
  <si>
    <t>Brand</t>
  </si>
  <si>
    <t>Launch Date</t>
  </si>
  <si>
    <t>Niche Click Count (Past 360 days)</t>
  </si>
  <si>
    <t>Click Share (Past 360 days)</t>
  </si>
  <si>
    <t>Average Selling Price (Past 360 days) (USD)</t>
  </si>
  <si>
    <t>Total Ratings</t>
  </si>
  <si>
    <t>Average Customer Rating</t>
  </si>
  <si>
    <t>Average BSR</t>
  </si>
  <si>
    <t>Average # of Sellers and Vendors (Past 360 days)</t>
  </si>
  <si>
    <t>TUWESEN Shower Steamers Aromatherapy SPA Kit 8 PCS Shower Steamers for Women Shower Bombs with Essential Oils-Self Care &amp; Relaxation Birthday Gifts for Women and Men. Purple Romantic Set</t>
  </si>
  <si>
    <t>B0CB5GX9LR</t>
  </si>
  <si>
    <t>TUWESEN</t>
  </si>
  <si>
    <t>2023-07-05</t>
  </si>
  <si>
    <t>Cleverfy Shower Steamers Aromatherapy - Variety Pack of 6 Shower Bombs with Essential Oils. Personal Care and Relaxation Birthday Gifts for Women and Men. Purple Set</t>
  </si>
  <si>
    <t>B07L5QGF38</t>
  </si>
  <si>
    <t>CLEVERFY</t>
  </si>
  <si>
    <t>2019-05-08</t>
  </si>
  <si>
    <t>Shower Steamers Aromatherapy - 18 Pack Shower Bombs Birthday Gifts for Women Gifts for Mom Organic with Eucalyptus Mint Lavender Watermelon Grapefruit Essential Oils Stress Relief Mothers Day Gifts</t>
  </si>
  <si>
    <t>B0BFHXRG1F</t>
  </si>
  <si>
    <t>JoJowell</t>
  </si>
  <si>
    <t>2022-10-27</t>
  </si>
  <si>
    <t>BodyRefresh Shower Steamers - 18 Pack Shower Bombs with Essential Oils Personal Self Care Birthday Gifts for Women Men Mom Gifts for Her Mothers Day Gifts Set for Mom from Daughter</t>
  </si>
  <si>
    <t>B0CF561CZG</t>
  </si>
  <si>
    <t>BodyRefresh</t>
  </si>
  <si>
    <t>2023-09-20</t>
  </si>
  <si>
    <t>Fizzgarden 18-Pack Shower Steamers-Shower Bath Bombs with Individually Wrapped-Variety Shower Tablets-Mothers Day Gifts/Birthday Gifts for Women Men Who Have Everything</t>
  </si>
  <si>
    <t>B0BYCK9MKW</t>
  </si>
  <si>
    <t>Fizzgarden</t>
  </si>
  <si>
    <t>2023-04-29</t>
  </si>
  <si>
    <t>Body Restore Shower Steamers Aromatherapy 15 Pack - Valentines Day Gifts Relaxation Birthday Gifts for Women and Men Stress Relief and Luxury Self Care Eucalyptus</t>
  </si>
  <si>
    <t>B08BC88KG1</t>
  </si>
  <si>
    <t>Body Restore</t>
  </si>
  <si>
    <t>2020-02-20</t>
  </si>
  <si>
    <t>BodyRefresh Shower Steamers Aromatherapy - 8 Pack Shower Bombs with Essential Oils. Self Care Birthday Gifts for Women Gifts for Her Mothers Day Gifts for Wife Mom from Daughter</t>
  </si>
  <si>
    <t>B0CF58LSJN</t>
  </si>
  <si>
    <t>2023-09-19</t>
  </si>
  <si>
    <t>Body Restore Shower Steamers Aromatherapy 15 Packs - Valentines Day Gifts Relaxation Birthday Gifts for Women and Men Stress Relief and Effortless Self Care Lavender Bath Bombs</t>
  </si>
  <si>
    <t>B08FDCLXNP</t>
  </si>
  <si>
    <t>2020-08-07</t>
  </si>
  <si>
    <t>Aromatherapy Shower Steamers Birthday Gifts for Women - Swcandy 8 Pcs Bath Bombs Mothers Day Gifts for Mom Shower Bombs Self Care with Essential Oils Relaxation Home SPA Lavender</t>
  </si>
  <si>
    <t>B0B76DDS36</t>
  </si>
  <si>
    <t>SWCANDY</t>
  </si>
  <si>
    <t>2022-09-18</t>
  </si>
  <si>
    <t>Shower Steamers Aromatherapy Birthday Gifts for Women - SWCANDY 8 Pcs Bath Bombs Gifts for Women Shower Bombs Self Care Gifts for Mom with Essential Oils Relaxation Home SPA</t>
  </si>
  <si>
    <t>B0CLDN4BRM</t>
  </si>
  <si>
    <t>2023-10-19</t>
  </si>
  <si>
    <t>Cleverfy Shower Steamers Aromatherapy - 18 Pack of Shower Bombs with Essential Oils. Self Care and Relaxation Birthday Gifts for Women and Men. Purple Set</t>
  </si>
  <si>
    <t>B09VTHB39V</t>
  </si>
  <si>
    <t>2022-03-17</t>
  </si>
  <si>
    <t>Shower Steamers Aromatherapy - 24 Pack Shower Bombs with Essential Oils Self Care Birthday Gifts for Women Mom Stress Relief Gifts for Her Mom Gifts for Mothers Day Gifts for Wife Mom from Daughter</t>
  </si>
  <si>
    <t>B0CFXTP5PF</t>
  </si>
  <si>
    <t>CALM2U</t>
  </si>
  <si>
    <t>2023-08-17</t>
  </si>
  <si>
    <t>Shower Steamers Aromatherapy - USA Made with Natural Ingredients Shower Bombs with Eucalyptus Essential Oil Shower Steamers for Cold and Flu Relaxation &amp; Self Care Gifts for Women &amp; Men</t>
  </si>
  <si>
    <t>B0CC3HGBGD</t>
  </si>
  <si>
    <t>Beauty by Earth</t>
  </si>
  <si>
    <t>2023-08-21</t>
  </si>
  <si>
    <t>PeaceNBliss 30 Pack Shower Steamers Shower Bath Bombs with Natural Fragrance - Mothers Day Gifts Self-Care Gifts for Women and Men Relaxation Birthday Gifts</t>
  </si>
  <si>
    <t>B0CGH9QFDZ</t>
  </si>
  <si>
    <t>PeaceNBliss</t>
  </si>
  <si>
    <t>2023-10-17</t>
  </si>
  <si>
    <t>Shower Steamers Aromatherapy-Eucalyptus Shower Bombs Gifts for Women Christmas Gift 12pcs Organic Pure Essential Oil Home Spa Bath Stress Relief and Relaxation Present for Stocking Stuffers for Her</t>
  </si>
  <si>
    <t>B0BXNLLK9G</t>
  </si>
  <si>
    <t>BYART</t>
  </si>
  <si>
    <t>2023-03-07</t>
  </si>
  <si>
    <t>Vicks VapoShower Plus Shower Steamers Eucalyptus Shower Steamer &amp; Menthol Scent Clean Dissolving Vapor Shower Tablets Aromatherapy Shower Steamer &amp; Shower Bombs 12 count</t>
  </si>
  <si>
    <t>B08QTZBK5Y</t>
  </si>
  <si>
    <t>Vicks</t>
  </si>
  <si>
    <t>2020-12-17</t>
  </si>
  <si>
    <t>Shower Steamers Aromatherapy - Valentines Day Gifts for women 8 Pack Pure Essential Oil Shower Bombs for Home Spa Bath Self Care Stress Relief and Relaxation Bath Gifts for Her Birthday Present Pink</t>
  </si>
  <si>
    <t>B0CGTZFHQW</t>
  </si>
  <si>
    <t>2023-08-29</t>
  </si>
  <si>
    <t>Cleverfy Shower Steamers Aromatherapy - Variety Pack of 6 Shower Bombs with Essential Oils.Self Care and Relaxation Spa Gifts for Women. Red Set</t>
  </si>
  <si>
    <t>B07P8395DZ</t>
  </si>
  <si>
    <t>2019-05-01</t>
  </si>
  <si>
    <t>PeaceNBliss Shower Steamers 6 Pack Bath Bombs Shower Tablets for Halloween Christmas Birthday Gifts for Men and Women Who Have Everything(6 Scents)</t>
  </si>
  <si>
    <t>B0CD3FRM99</t>
  </si>
  <si>
    <t>2023-09-24</t>
  </si>
  <si>
    <t>Body Restore Shower Steamers Aromatherapy 6 Packs - Valentines Day Gifts Relaxation Birthday Gifts for Women and Men Stress Relief and Effortless Self Care Bloom Variety Scent Shower Bath Bombs</t>
  </si>
  <si>
    <t>B0BJYCRS51</t>
  </si>
  <si>
    <t>2023-01-21</t>
  </si>
  <si>
    <t>Oziva Aromatherapy Shower Steamers-Easter Basket Stuffers for Adults Shower Bombs - Self Care and Relaxation Stress Relief Easter Basket Stuffers</t>
  </si>
  <si>
    <t>B096VVY2D1</t>
  </si>
  <si>
    <t>Oziva</t>
  </si>
  <si>
    <t>2021-06-09</t>
  </si>
  <si>
    <t>Shower Steamers Aromatherapy Spa Gifts for Women 8 PCS BLRIET Shower Bombs Birthday Gift for Mom with Lavender Natural Essential Oils Self Care &amp; Relaxation Gifts for Lover</t>
  </si>
  <si>
    <t>B0CHMDT2FM</t>
  </si>
  <si>
    <t>BLRIET</t>
  </si>
  <si>
    <t>2023-07-31</t>
  </si>
  <si>
    <t>Cleverfy Shower Steamers with Essential Oils 6-Pack Blue Set</t>
  </si>
  <si>
    <t>B0C4YF33DK</t>
  </si>
  <si>
    <t>2023-05-11</t>
  </si>
  <si>
    <t>Body Restore Shower Steamers Aromatherapy 6 Pack - Stress Relief and Luxury Self Care Relaxation Birthday Gifts for Women and Men Valentines Day Gifts - Eucalyptus</t>
  </si>
  <si>
    <t>B0BXBB1LVC</t>
  </si>
  <si>
    <t>2023-03-04</t>
  </si>
  <si>
    <t>TranquilBliss Shower Steamers 18 PCS Gifts Set Self Care Relaxation Shower Tablets with Shea Butter 6 Fragrance Shower Bombs Valentines Day Gift Ideas for Women Men Mother Wife</t>
  </si>
  <si>
    <t>B0CJ2S82KC</t>
  </si>
  <si>
    <t>TranquilBliss</t>
  </si>
  <si>
    <t>2023-11-08</t>
  </si>
  <si>
    <t>TranquilBliss Shower Steamers-15 Pack Shower Bombs with Lavender Scent Self-Care Gifts for Women Who Have Everything Relaxation Birthday Gifts for Women Valentines Day Gifts for Her</t>
  </si>
  <si>
    <t>B0CJ2JGGN9</t>
  </si>
  <si>
    <t>2023-11-03</t>
  </si>
  <si>
    <t>18 Pack Shower Steamers - Mothers Day Birthday Gifts - Shower Bombs with Lavender Mint Rose Coco Ocean Grapefruit Natural Fragrance Self Care &amp; Relaxation Gifts for Women and Men</t>
  </si>
  <si>
    <t>B0BY8T5JDH</t>
  </si>
  <si>
    <t>DeckTheHalls</t>
  </si>
  <si>
    <t>2023-04-15</t>
  </si>
  <si>
    <t>TranquilBliss Shower Steamers Shower Bombs with Natural Fragrance Self Care&amp; Relaxation Christmas Birthday Gifts for Women and Mom Stocking Stuffers Individually Packaged Purple Set 6Pack</t>
  </si>
  <si>
    <t>B0CJ2LMM3X</t>
  </si>
  <si>
    <t>2023-11-01</t>
  </si>
  <si>
    <t>Cleverfy Shower Steamers Aromatherapy - Compact Variety Pack of 6 Shower Bombs with Essential Oils. Self Care and Relaxation Birthday Gifts for Women and Men. Red Set</t>
  </si>
  <si>
    <t>B0BW12BDDL</t>
  </si>
  <si>
    <t>2023-02-16</t>
  </si>
  <si>
    <t>MR MIRYE Shower Steamers Aromatherapy for Women or Men Organic with Chamomile Rose Lavender Mint Watermelon Eucalyptus Essential Oil 18-Pack Shower Bombs Birthday Gift</t>
  </si>
  <si>
    <t>B0B1TCPGRV</t>
  </si>
  <si>
    <t>MR MIRYE</t>
  </si>
  <si>
    <t>2022-05-20</t>
  </si>
  <si>
    <t>Shower Steamers (8 Pack) - Eucalyptus Shower Steamers Aromatherapy Shower Steamer - Eucalyptus Shower Bombs Aromatherapy Shower Tablets Eucalyptus Shower Steamer Shower Steamers Menthol</t>
  </si>
  <si>
    <t>B0B6CJFS4Z</t>
  </si>
  <si>
    <t>Orca Beauty</t>
  </si>
  <si>
    <t>2022-07-12</t>
  </si>
  <si>
    <t>Shower Steamers Aromatherapy Birthday Gifts for Women - Variety Pack of 6 Shower Bombs with Natural Essential Oils Self Care &amp; Relaxation Mothers Day Gifts for Mom Wife from Daughter Gifts for Her</t>
  </si>
  <si>
    <t>B0BR54PCNS</t>
  </si>
  <si>
    <t>2023-01-27</t>
  </si>
  <si>
    <t>CALM2U Shower Steamers - Birthday Gifts for Women 8 Pack Shower Bombs with Essential Oils Self Care Mom Gifts for Mothers Day Gifts for Wife Mom from Daughter Gifts for Her Him Men</t>
  </si>
  <si>
    <t>B0CQNQF172</t>
  </si>
  <si>
    <t>2024-01-22</t>
  </si>
  <si>
    <t>ASILA Shower Steamers Aromatherapy Gifts Set 10PCS Self Care Shower Bombs with Essential Oil Fragrant &amp; Long-Lasting Birthday Gifts 4X Fragrant &amp; Long-Lasting in Shower</t>
  </si>
  <si>
    <t>B0CL7HD39H</t>
  </si>
  <si>
    <t>ASILA</t>
  </si>
  <si>
    <t>2023-10-18</t>
  </si>
  <si>
    <t>Cleverfy Shower Steamers Aromatherapy - Compact Variety Pack of 6 Shower Bombs with Essential Oils. Self Care and Relaxation Birthday Gifts for Women and Men. Purple Set</t>
  </si>
  <si>
    <t>B0C49PM1HS</t>
  </si>
  <si>
    <t>2023-05-04</t>
  </si>
  <si>
    <t>Shower Steamers Aromatherapy Gifts Set Pack of 8 Shower Bath Bombs Tablets with Essential Oils for Home SPA Self Care Relaxation Birthday Christmas Gift for Women and Men Who Have Everything</t>
  </si>
  <si>
    <t>B0C3QSXVPW</t>
  </si>
  <si>
    <t>deeegel</t>
  </si>
  <si>
    <t>2023-06-30</t>
  </si>
  <si>
    <t>CalmNFiz Shower Steamers Gifts for Mom Shower Bombs Valentine Mothers Day Gifts for Women Luxury Self Care Birthday Gifts for Women and Men Blue Set 8 Packs</t>
  </si>
  <si>
    <t>B0BXDJLVXW</t>
  </si>
  <si>
    <t>CalmNFiz</t>
  </si>
  <si>
    <t>2023-03-14</t>
  </si>
  <si>
    <t>Variety Pack Shower Steamers with Essential Oils Shower Bombs Made in the USA Aromatherapy Shower Steamers Gift Set Shower Steamers for Women Shower Tablets Aromatherapy Easter Basket Stuffer</t>
  </si>
  <si>
    <t>B0CKFGJHQ2</t>
  </si>
  <si>
    <t>The Herbal Zen</t>
  </si>
  <si>
    <t>2021-04-10</t>
  </si>
  <si>
    <t>Body Restore Shower Steamers Aromatherapy 6 Pack - Stress Relief and Luxury Self Care Relaxation Birthday Gifts for Women and Men Valentines Day Gifts - Cocoa Orange</t>
  </si>
  <si>
    <t>B0BXBDRVSP</t>
  </si>
  <si>
    <t>2023-05-27</t>
  </si>
  <si>
    <t>TranquilBliss Shower Steamers 6 Count Shower Steamers - Nice Gifts Set with Natural Ingredients 6 Different Scents &amp; Individually Wrapped Ideal as Holiday Gift for Her Friends Mom</t>
  </si>
  <si>
    <t>B0CJ28H8PN</t>
  </si>
  <si>
    <t>2023-11-06</t>
  </si>
  <si>
    <t>Shower Steamers for Women 24pc Shower Bombs Aromatherapy Gift Set w/Organic Essential Oils. Shower Melts Bath Bomb for Shower Birthday Selfcare Gifts for Women Men Moms Wife - Easter Gift</t>
  </si>
  <si>
    <t>B0BCDXXRM7</t>
  </si>
  <si>
    <t>Mineral Me California</t>
  </si>
  <si>
    <t>2022-11-19</t>
  </si>
  <si>
    <t>Shower Steamers Aromatherapy Sunolga 12Pcs Bath Bombs Birthday Gifts for Women Shower Bombs with Natural Essential Oils Relaxation Home SPA for Women Who Has Everything Self Care Christmas Gifts</t>
  </si>
  <si>
    <t>B0C7L9ZMTY</t>
  </si>
  <si>
    <t>Sunolga</t>
  </si>
  <si>
    <t>2023-06-09</t>
  </si>
  <si>
    <t>Easter Basket Stuffers for Teens: sanyi Shower Steamers Aromatherapy 8 Pcs Shower Bombs Gifts for Women Bath Bombs Girls SPA Self Care and Relaxation with Essential Oils Birthday Gifts for Women</t>
  </si>
  <si>
    <t>B0995RMBWQ</t>
  </si>
  <si>
    <t>sanyi</t>
  </si>
  <si>
    <t>2021-07-12</t>
  </si>
  <si>
    <t>Maybeluck Shower Steamers Aromatherapy 24 Packs Birthday Gifts for Women Gifts for Mom Stress Relief Shower Bombs with Essential Oil Mothers Day Gifts for Mom from Daughter</t>
  </si>
  <si>
    <t>B0CFXR472J</t>
  </si>
  <si>
    <t>Maybeluck</t>
  </si>
  <si>
    <t>OYEKEEP Shower Steamers Aromatherapy - Christmas Gifts Stocking Stuffers for Women and Men 8 Pcs Shower Bombs with Natural Essential Oil Stree Relief&amp;Self Care&amp;Relaxation Birthday Gift for Her Blue</t>
  </si>
  <si>
    <t>B0CHS1S8YR</t>
  </si>
  <si>
    <t>OYEKEEP</t>
  </si>
  <si>
    <t>2023-09-11</t>
  </si>
  <si>
    <t>Shower Steamers Aromatherapy + Stone Tray - 8 Pack Shower Bombs for Women Self Care &amp; Stress Relief - Home SPA with Lavender Eucalyptus Shower Tablets Aromatherapy - Birthday Gifts for Women and Men</t>
  </si>
  <si>
    <t>B0CGRXK1B1</t>
  </si>
  <si>
    <t>WONDER FAMILY</t>
  </si>
  <si>
    <t>2023-08-28</t>
  </si>
  <si>
    <t>MR MIRYE Shower Steamers Aromatherapy 20-Pack Shower Bombs Organic with Verbena Orange&amp;Vanilla Watermelon Lemongrass&amp;Coconut Eucalyptus&amp;Mint Essential Oil Birthday Mothers Day Gifts for Her</t>
  </si>
  <si>
    <t>B0BG8K1HG2</t>
  </si>
  <si>
    <t>2022-09-23</t>
  </si>
  <si>
    <t>TranquilBliss Shower Steamers 6 Count Scented Shower Bombs with Organic &amp; Natural Fragrance Self-Care &amp; Relaxation Birthday Gifts for Women Who Have Everything</t>
  </si>
  <si>
    <t>B0CJ2K61WK</t>
  </si>
  <si>
    <t>2023-11-05</t>
  </si>
  <si>
    <t>Cleverfy Shower Steamers Aromatherapy - Compact Variety Pack of 6 Shower Bombs with Essential Oils. Self Care and Relaxation Birthday Gifts for Women and Men. Blue Set</t>
  </si>
  <si>
    <t>B07P8SQVXR</t>
  </si>
  <si>
    <t>2019-05-09</t>
  </si>
  <si>
    <t>OYEKEEP Shower Steamers Aromatherapy-12pcs Essential Oil Shower Bombs Self Care Christmas Gifts Stocking Stuffers for Women Relaxation Gifts for Women and Men (Blue)</t>
  </si>
  <si>
    <t>B0CJ8PGMBR</t>
  </si>
  <si>
    <t>2023-11-20</t>
  </si>
  <si>
    <t>GuruNanda Breathe Shower Steamer Tablets (Pack of 10) - 100% Natural Eucalyptus Essential Oil helps with Congestion and Basil Supports Stress Relief &amp; Mental Clarity - Perfect for Home Spa &amp; Self Care</t>
  </si>
  <si>
    <t>B0CH3JR1YY</t>
  </si>
  <si>
    <t>GuruNanda</t>
  </si>
  <si>
    <t>2023-09-01</t>
  </si>
  <si>
    <t>Bumodel Shower Steamers Aromatherapy 6Pack Organic Shower Bath Bombs for Women Mom and men Shower Tablets with Natural Essential Oils for Home SPA Self Care Relaxation Gifts for Birthday Christmas Day</t>
  </si>
  <si>
    <t>B09ZQB1W21</t>
  </si>
  <si>
    <t>BUMODEL</t>
  </si>
  <si>
    <t>2022-05-07</t>
  </si>
  <si>
    <t>SWCANDY Shower Steamers Aromatherapy 18 PCS Eucalyptus for Shower Lavender Shower Tablets Self Care &amp; Spa Gifts with Lavender Natural Essential Oils</t>
  </si>
  <si>
    <t>B0CPYBSRTR</t>
  </si>
  <si>
    <t>2023-12-11</t>
  </si>
  <si>
    <t>Body Restore Shower Steamers Aromatherapy 6 Pack - Stress Relief and Luxury Self Care Relaxation Birthday Gifts for Women and Men Valentines Day Gifts - Tea Tree</t>
  </si>
  <si>
    <t>B0BXBC51JV</t>
  </si>
  <si>
    <t>Organic Shower Steamers Aromatherapy - Natural Shower Bombs Vapor Tablets for Home Spa Relaxation Shower Melts Relaxing Self Care Gifts for Men Women Kids Teens - Easter Gift for Him Her</t>
  </si>
  <si>
    <t>B07J43LNZ9</t>
  </si>
  <si>
    <t>2018-10-07</t>
  </si>
  <si>
    <t>Shower Steamers Aromatherapy - USA Made Lavender Shower Bombs Relaxation Gifts for Women for Stress Relief &amp; Bath Essentials for Wife New Mom Gifts After Birth Nurse Gifts &amp; Relaxing Gifts for Men</t>
  </si>
  <si>
    <t>B0CHGDKF15</t>
  </si>
  <si>
    <t>2023-10-16</t>
  </si>
  <si>
    <t>Cleverfy Aromatherapy Shower Steamers for Men - Pack of 6 Shower Bombs with Essential Oils. Unique Relaxation Birthday Gifts for Men Who Have Everything.</t>
  </si>
  <si>
    <t>B09TL5RYXP</t>
  </si>
  <si>
    <t>2022-05-30</t>
  </si>
  <si>
    <t>AGUABRANCA Shower Steamers Aromatherapy Eucalyptus - Menthol Shower Bombs Aromatherapy - Eucalyptus Shower Steamer USA Made - Best Friends Gifts for Woman Who Have Everything - Daughter Gift for Moms</t>
  </si>
  <si>
    <t>B0CNBQJ6G1</t>
  </si>
  <si>
    <t>aguabranca</t>
  </si>
  <si>
    <t>2023-10-24</t>
  </si>
  <si>
    <t>TranquilBliss Shower Steamers with Natural Fragrance 6 Pack Shower Bath Bombs Valentines Day Gifts Luxury Self Care &amp; Relaxation Valentines Day Birthday Gifts for Women and Men</t>
  </si>
  <si>
    <t>B0CJ2LXKJL</t>
  </si>
  <si>
    <t>Shower Steamers Aromatherapy 6 Packs Shower Tablets with Essential Oil for Home SPA &amp; Self Care Stress Relief Birthday Gifts for Women and Men Eucalyptus Shower Bath Bombs - BABYPEACH</t>
  </si>
  <si>
    <t>B0BX3WTSK7</t>
  </si>
  <si>
    <t>BABYPEACH</t>
  </si>
  <si>
    <t>2023-02-28</t>
  </si>
  <si>
    <t>Tinyera Moms Gift Shower Steamers 6pcs Shower Bath Bombs with Essential Oils for Self Care &amp; SPA Relaxation Stress Relief Birthday Gifts for Women Men Gifts for Her</t>
  </si>
  <si>
    <t>B0C7KVMBW4</t>
  </si>
  <si>
    <t>Tinyera</t>
  </si>
  <si>
    <t>Cleverfy Shower Steamers Aromatherapy - Gift Set of 6 Shower Bombs with Essential Oils for Relaxation and Nasal Congestion. Eucalyptus and Menthol Shower Steamer. Green Set</t>
  </si>
  <si>
    <t>B0BJ2ZXL8X</t>
  </si>
  <si>
    <t>2022-10-13</t>
  </si>
  <si>
    <t>Niche</t>
  </si>
  <si>
    <t>shower steamers</t>
  </si>
  <si>
    <t>shower steamers for kids</t>
  </si>
  <si>
    <t>Turner and Addie Shower Steamers for Kids and Teens | Safe for Kids Scented Essential Oils Relaxation Aromatherapy Self Care Stress Relief (1 Pack)</t>
  </si>
  <si>
    <t>B0CMJQCDY5</t>
  </si>
  <si>
    <t>Turner and Addie</t>
  </si>
  <si>
    <t>Shower Bombs Steamers Gifts for Women-EUSEMIA 12 Pcs Scented Aromatherapy Shower Bath Bombs Steamer with Essential Oils for Body Restore and Stress Relief</t>
  </si>
  <si>
    <t>B0963NLYLQ</t>
  </si>
  <si>
    <t>EUSEMIA</t>
  </si>
  <si>
    <t>Shower Steamers Christmas Stocking Stuffers for Women - Scent-A-Claus Christmas Gifts Box - Set of 6 Holiday Theme Flavors. Mom Gifts for Her 2023. White Elephant Wife Girlfriend Teen Girls Teenagers</t>
  </si>
  <si>
    <t>B0CC11VGBV</t>
  </si>
  <si>
    <t>Pelto</t>
  </si>
  <si>
    <t>Turner and Addie Shower Steamers for Kids and Teens - Stocking Stuffer Christmas Gift | Safe for Kids Scented Essential Oils Relaxation Aromatherapy Self Care Stress Relief (2 Pack)</t>
  </si>
  <si>
    <t>B0CMTYDFC3</t>
  </si>
  <si>
    <t>Shower Steamers Aromatherapy - Bowknot Pack of 6 Shower Tablets Shower Steamers with Natural Essential Oils Aromatherapy Shower Steamer for Stress Relaxation Gift Set for Mothers Day</t>
  </si>
  <si>
    <t>B09BB5X2VZ</t>
  </si>
  <si>
    <t>leoce</t>
  </si>
  <si>
    <t>MAQUITA Christmas Shower Steamers and 6Pcs Shower Bath Bombs Tables with SPA Aromatherapy Stress Relif Relaxing Gift for Women Girls Great Christmas Gifts</t>
  </si>
  <si>
    <t>B0CGJ73NWK</t>
  </si>
  <si>
    <t>MAQUITA</t>
  </si>
  <si>
    <t>Shower Steamers Aromatherapy Gifts Set 9 Pcs Different scents Bath Bombs Tablets for Women and Men .100% Natural Organic Essential Oil Spa Gift Set for Birthday Party Christmas Valentines Day</t>
  </si>
  <si>
    <t>B0C4GJWRTY</t>
  </si>
  <si>
    <t>TITETE</t>
  </si>
  <si>
    <t>Tinyera Pack of 10 Shower Steamers Gifts for Mom Shower Bath Bombs with Essential Oils for Self Care &amp; SPA Relaxation Stress Relief Birthday Gifts for Women Men Gifts for Her</t>
  </si>
  <si>
    <t>B0CL5XSKZT</t>
  </si>
  <si>
    <t>Aofmee Shower Steamers Aromatherapy - Pack of 8 Shower Bombs with Essential Oils Valentines Day Gifts Relaxation Birthday Gifts for Women and Men Stress Relief and Luxury Self Care Shower Bath Bombs</t>
  </si>
  <si>
    <t>B0BB9BPGMJ</t>
  </si>
  <si>
    <t>Aofmee</t>
  </si>
  <si>
    <t>Shower Steamers Aofmee Shower Bombs 8 PCS Shower Steamer Aromatherapy Shower Tablets with Essential Oil Shower Fizzies Bath Bombs Valentines Birthday Mothers Day Christmas Gifts for Women Mom Wife</t>
  </si>
  <si>
    <t>B08LMFVFX3</t>
  </si>
  <si>
    <t>Valentines Gift for Her Christmas Clearance POPCHOSE Shower Steamers Aromatherapy Pack of 6 Self Care Relaxation Xmas Gifts for Mom Menthol&amp;Eucalyputs and Lavender</t>
  </si>
  <si>
    <t>B0CHVRF2YV</t>
  </si>
  <si>
    <t>POPCHOSE</t>
  </si>
  <si>
    <t>Aromatherapy Shower Steamers 8 Pack Essential Oil Shower Bombs Relaxing Home SPA Self Care Gift for Mothers Day Ideal for Mom Girls Teacher Appreciation Gifts</t>
  </si>
  <si>
    <t>B0BZPM16JH</t>
  </si>
  <si>
    <t>CROOIRE</t>
  </si>
  <si>
    <t>Athbavib Shower Steamers Aromatherapy 8 Vapor Shower Bombs Gift Set with Essential Oils Shower Steamers Tablets Stress Relief Relaxing Christmas Gifts for Women Mom Kids</t>
  </si>
  <si>
    <t>B0CDFMTLX6</t>
  </si>
  <si>
    <t>Athbavib</t>
  </si>
  <si>
    <t>BlissfulOasis Bath Bombs Scented Shower Bombs Natural Ingredients Bath Bomb Gift Set 6 Pack Women Christmas Gifts Mothers Day Birthday Gift Ideas for Kids Women Mom</t>
  </si>
  <si>
    <t>B0CFDXP888</t>
  </si>
  <si>
    <t>BlissfulOasis</t>
  </si>
  <si>
    <t>Peradix Shower Steamers Aromatherapy [8X]Christmas Gift Bath Shower Bombs with Essential Oils Self Care Birthday Gifts for Women Mon Girlfriend Stocking Stuffers for Adults Kids Teens</t>
  </si>
  <si>
    <t>B0CBTPL69G</t>
  </si>
  <si>
    <t>Peradix</t>
  </si>
  <si>
    <t>Variety Pack of 6 Shower Steamers with Essential Oils. Self Care and Relaxation Birthday Gifts Yimiyaa Spa Fizzies Bath Bomb Kit Birthday Christmas Holiday Gifts for Women Girls Boys</t>
  </si>
  <si>
    <t>B09F5PYP44</t>
  </si>
  <si>
    <t>Yimiyaa</t>
  </si>
  <si>
    <t>Aofmee Shower Steamers 8 Shower Bombs Shower Steamers Aromatherapy for Women Men Mom Relaxing Gifts for Christmas Valentines Birthday Mothers Day</t>
  </si>
  <si>
    <t>B0CGTQ346L</t>
  </si>
  <si>
    <t>Shower Steamers Aromatherapy 30PCS Natural Organic Shower Bombs with Essential Oils for Relaxing Home Spa Birthday Christmas Gift Basket for Women</t>
  </si>
  <si>
    <t>B09657QJQT</t>
  </si>
  <si>
    <t>Aofmee Shower Steamers 12 Shower Bombs Shower Steamers Aromatherapy for Women Shower Tablet for Mom Wife Relaxation Gifts for Women Who Have Everything on Christmas Birthday Valentines Mothers Day</t>
  </si>
  <si>
    <t>B0BF8MFHTS</t>
  </si>
  <si>
    <t>Cold Kicker Shower Steamers Aromatherapy Eucalyptus Shower Steamer Shower Bombs Made in the USA Menthol Shower Steamer Self Care Gifts Easter Basket Stuffer Spa Day Gift for Her and Him</t>
  </si>
  <si>
    <t>B07NZWYD7T</t>
  </si>
  <si>
    <t>Monkey Farts Shower Steamers</t>
  </si>
  <si>
    <t>B09QLML364</t>
  </si>
  <si>
    <t>Generic</t>
  </si>
  <si>
    <t>Shower Steamers Aromatherapy 24 Count - Sunolga Valentines Day Gifts for Women and Men Natural Essential Oil Shower Bath Bombs Birthday Gifts for Women and Men</t>
  </si>
  <si>
    <t>B0CGHNQBXZ</t>
  </si>
  <si>
    <t>Shower Steamers Aromatherapy - 8 Pcs Smile Face Scented Bath Bomb Steamer Tablets for Shower with Pure Essential Oils Women Stress Relief Spa Gift for Birthday Christmas and Valentines Day</t>
  </si>
  <si>
    <t>B0B3LG4G14</t>
  </si>
  <si>
    <t>M&amp;U MAKE YOU UP</t>
  </si>
  <si>
    <t>Bath Bombs for Girls - 6 Aromatherapy Bathbombs with Natural and Organic Ingredients Skin Moisturizing Bubble Bath Fizzy Bath Bombs for Kids Women Teenage Girls Birthdays Easter Basket Stuffers</t>
  </si>
  <si>
    <t>B08QF8T4RF</t>
  </si>
  <si>
    <t>Shower Steamers Aromatherapy Eucalyptus and Lavender Shower Bombs. Stress Relief and Relaxation Spa Gifts for Women Body Restore Energize 6 pcs Set</t>
  </si>
  <si>
    <t>B09SJ34BCQ</t>
  </si>
  <si>
    <t>NATURAVIS</t>
  </si>
  <si>
    <t>MAQUITA 6pcs Shower Steamers Gift Set - Pure Essential Oil Shower Bomb Aromatherapy for Women or Men - Self Care Relaxation Pampering Vapor Shower Tablets for Home Spa - Special Christmas Gifts</t>
  </si>
  <si>
    <t>B0B6VTDHNT</t>
  </si>
  <si>
    <t>CalmNFiz Shower Steamers 8 Pcs - Scented Shower Bombs with Organic &amp; Natural Fragrance Bath and Body Works Bath Bombs Birthday Anniversary Valentines Day Gifts for Women Who Have Everything</t>
  </si>
  <si>
    <t>B0BPBSV68P</t>
  </si>
  <si>
    <t>Shower Steamer Gift Set for Women Shower Bombs Great Smell with Natural Essential Oil Perfect Gifts for Girls Relaxing Aromatherapy Set for Self Care SPA -Ideal Birthday or Mothers Day Pack of 8</t>
  </si>
  <si>
    <t>B0CMLTH5TB</t>
  </si>
  <si>
    <t>BoboSweeTree</t>
  </si>
  <si>
    <t>10 Bath Bombs for Kids Easter Gifts Bath Bomb Gift Set Natural Bubble Bathbombs Shea Butter Dry Skin Moisturize Fizzy Spa Bath for Her Mom Women Kid Girls Birthday Mothers</t>
  </si>
  <si>
    <t>B08PFJ3T1Z</t>
  </si>
  <si>
    <t>comfso</t>
  </si>
  <si>
    <t>Bubble Wand for Kids Bath Bomb Fizz Shower Fun 3 Wands with 34 Pieces of Cute Temporary Tattoos Great Gift for Children</t>
  </si>
  <si>
    <t>B0CHNR4KXD</t>
  </si>
  <si>
    <t>KHH</t>
  </si>
  <si>
    <t>Floral Shower Steamers 12 Pack Aromatherapy Shower Tablets Natural Floral Scent Flower Themed Pampering Gift for Women.</t>
  </si>
  <si>
    <t>B0C9YG682N</t>
  </si>
  <si>
    <t>Bath Bombs 4 Packs Scented Shower Bath Bombs Christmas Gift Set Women Girlfriend Men Christmas Supplies</t>
  </si>
  <si>
    <t>B0C5CT556B</t>
  </si>
  <si>
    <t>WorldBazaar</t>
  </si>
  <si>
    <t>Effiland Aromatherapy Shower Steamers Shower Gifts Soap Holder Set 6-Pack Shower Bombs Gift for Women Relaxing Self Care</t>
  </si>
  <si>
    <t>B0B8DQ25L3</t>
  </si>
  <si>
    <t>EFFILAND</t>
  </si>
  <si>
    <t>Shower Steamers Pack of 20 Aromatherapy Shower Bombs 10 Scents Vaporizing Spa Shower with Essential Oils Great Gift for Birthday Valentines Day</t>
  </si>
  <si>
    <t>B0B1BCLYWT</t>
  </si>
  <si>
    <t>PickMora</t>
  </si>
  <si>
    <t>Aromatherapy Shower Steamers Set Six Fizzies - Uplifting Relaxing Stress Relief Scents for Women and Men - Self Care Home Spa Experience - Christmas Day Stocking Stuffers and Relaxation Gifts</t>
  </si>
  <si>
    <t>B0933KSQZL</t>
  </si>
  <si>
    <t>BELLISSO</t>
  </si>
  <si>
    <t>EYEKESHE Rainbow Shower Steamers Gift Set for Kids Safety Organic Natural Shower Bombs for Bubble Bath Rich in Essential Oils Shea Butter Best Gift for Girls Boys on Birthday Christmas Easter</t>
  </si>
  <si>
    <t>B093FLLYFM</t>
  </si>
  <si>
    <t>EYEKESHE</t>
  </si>
  <si>
    <t>Kids Bath Bombs by The Makers of Boogie Wipes Boogie Fizzies Calming Naturally Derived Made with Aloe and Calming Vapors Eucalyptus 2.8 oz 3 Bath Bombs Pack of 1</t>
  </si>
  <si>
    <t>B0BNQKVW2R</t>
  </si>
  <si>
    <t>Boogie</t>
  </si>
  <si>
    <r>
      <rPr>
        <b/>
        <sz val="26"/>
        <color theme="0"/>
        <rFont val="Calibri"/>
        <family val="2"/>
        <scheme val="minor"/>
      </rPr>
      <t>LiveLab |</t>
    </r>
    <r>
      <rPr>
        <sz val="26"/>
        <color theme="0"/>
        <rFont val="Calibri"/>
        <family val="2"/>
        <scheme val="minor"/>
      </rPr>
      <t xml:space="preserve"> Fresh Monster Market Insights</t>
    </r>
  </si>
  <si>
    <t>Task 1: Analyzing Market Demand</t>
  </si>
  <si>
    <t>Analyzing market demand will help Fresh Monster understand the level of interest and potential sales volume for the product, informing decisions on production volume and market entry strategy. We'll calculate the total number of clicks for both niches for a baseline understanding of general interest in these products.</t>
  </si>
  <si>
    <t>(a)</t>
  </si>
  <si>
    <t>niche</t>
  </si>
  <si>
    <t>(b)</t>
  </si>
  <si>
    <t>Summarize your observations. What conclusions can you draw about the demand for shower steamers for kids?</t>
  </si>
  <si>
    <t>Task 2: Evaluating a Pricing Strategy</t>
  </si>
  <si>
    <t>Determining the optimal price point that balances profitability with competitiveness will be crucial for Fresh Monster's launch of a new product! We'll identify the minimum, maximum, and average selling prices to understand pricing boundaries within the market.</t>
  </si>
  <si>
    <t>(c)</t>
  </si>
  <si>
    <t>Summarize your observations. Is using this range appropriate for comparing prices across products? Why or why not?</t>
  </si>
  <si>
    <t>Task 3: Assessing Market Competitiveness &amp; Identifying a Market Gap</t>
  </si>
  <si>
    <r>
      <t xml:space="preserve">Understanding market competitiveness and identifying gaps informs effective product positioning and differentiation, maximizing success potential by meeting customer needs.
</t>
    </r>
    <r>
      <rPr>
        <b/>
        <sz val="12"/>
        <color theme="1"/>
        <rFont val="Calibri"/>
        <family val="2"/>
        <scheme val="minor"/>
      </rPr>
      <t>You'll complete this task with your Team!</t>
    </r>
    <r>
      <rPr>
        <sz val="12"/>
        <color theme="1"/>
        <rFont val="Calibri"/>
        <family val="2"/>
        <scheme val="minor"/>
      </rPr>
      <t xml:space="preserve"> Feeling stuck? That's okay! We’re here to learn by doing and to help each other build skills. Use the raise-hand feature 🖐 in your Breakout Room, and your Team Lead will be right in to help you!</t>
    </r>
  </si>
  <si>
    <t>avg_num_sellers</t>
  </si>
  <si>
    <t>num_products</t>
  </si>
  <si>
    <t>total_clicks</t>
  </si>
  <si>
    <t>MIN_price</t>
  </si>
  <si>
    <t>MAX_price</t>
  </si>
  <si>
    <t>AVERAGE_price</t>
  </si>
  <si>
    <t>Determine the total ratings and the average customer ratings for each niche to understand the quality and popularity of exisiting products in the market.</t>
  </si>
  <si>
    <t>total_ratings</t>
  </si>
  <si>
    <t>avg_rating</t>
  </si>
  <si>
    <t>avg_BSR</t>
  </si>
  <si>
    <t>(d)</t>
  </si>
  <si>
    <t>Summarize your observations. What conclusions can you draw market competitiveness and a market gap for Fresh Monster?</t>
  </si>
  <si>
    <t>Task 4: A Recommendation for Fresh Monster</t>
  </si>
  <si>
    <t>LevelUp: Understanding the Competition</t>
  </si>
  <si>
    <t>Let's look a click share -- this is the percentage of clicks a product receives in its given niche. A product with a large click share means that it receives a significant proportion of total clicks within its niche, suggesting high customer interest and potential market dominance.</t>
  </si>
  <si>
    <t>What is the maximum click share for the "shower steamers for kids" niche?</t>
  </si>
  <si>
    <t>On the Amazon Activity Data Sheet, filter the dataset so that the niche is only "shower steamers for kids". Then sort by click share in descending order.</t>
  </si>
  <si>
    <t>What is the total click share for the top two products combined?</t>
  </si>
  <si>
    <t>Based on this observation, what additional questions do you have if you were advising Irena on her next steps towards deciding if Fresh Monster should bring the new product to market? Think outside the data you've been working with so far!</t>
  </si>
  <si>
    <r>
      <t xml:space="preserve">Irena at Fresh Monster is interested in lauching a new product: the Fresh Monster take on a shower steamer. Fresh Monster would like </t>
    </r>
    <r>
      <rPr>
        <b/>
        <sz val="12"/>
        <color theme="1"/>
        <rFont val="Calibri"/>
        <family val="2"/>
        <scheme val="minor"/>
      </rPr>
      <t>your</t>
    </r>
    <r>
      <rPr>
        <sz val="12"/>
        <color theme="1"/>
        <rFont val="Calibri"/>
        <family val="2"/>
        <scheme val="minor"/>
      </rPr>
      <t xml:space="preserve"> help analyzing the Amazon activity data to drive insights into the new potential product launch.</t>
    </r>
  </si>
  <si>
    <t>— The Data Dictionary</t>
  </si>
  <si>
    <t>column</t>
  </si>
  <si>
    <t>description</t>
  </si>
  <si>
    <t>The specific market segment or category the product belongs to. Possible values are "shower steamers" or "shower steamers for kids"</t>
  </si>
  <si>
    <t>Name of the product.</t>
  </si>
  <si>
    <t>Amazon Standard Identification Number, a unique identifier for products on Amazon.</t>
  </si>
  <si>
    <t>The brand or manufacturer of the product.</t>
  </si>
  <si>
    <t>Date when the product was launched on Amazon.</t>
  </si>
  <si>
    <t>Number of clicks on the product within the niche in the past 360 days.</t>
  </si>
  <si>
    <t>Proportion of total clicks within the niche attributed to this product in the past 360 days.</t>
  </si>
  <si>
    <t>The average price at which the product has been sold over the past 360 days.</t>
  </si>
  <si>
    <t>Total number of ratings received by the product.</t>
  </si>
  <si>
    <t>Average rating given by customers to the product.</t>
  </si>
  <si>
    <t>The average Best Sellers Rank of the product within its category on Amazon. BSR is a metric indicating the relative sales performance and popularity of a product, with lower numbers representing better sales performance.</t>
  </si>
  <si>
    <t>Average number of sellers and vendors offering the product in the past 360 days.</t>
  </si>
  <si>
    <r>
      <t xml:space="preserve">Use the COUNTIF and SUMIF functions to complete the mini table to the right. The </t>
    </r>
    <r>
      <rPr>
        <b/>
        <sz val="12"/>
        <color theme="1"/>
        <rFont val="Calibri"/>
        <family val="2"/>
        <scheme val="minor"/>
      </rPr>
      <t>num_products</t>
    </r>
    <r>
      <rPr>
        <sz val="12"/>
        <color theme="1"/>
        <rFont val="Calibri"/>
        <family val="2"/>
        <scheme val="minor"/>
      </rPr>
      <t xml:space="preserve"> column should be the total number of respective products; the </t>
    </r>
    <r>
      <rPr>
        <b/>
        <sz val="12"/>
        <color theme="1"/>
        <rFont val="Calibri"/>
        <family val="2"/>
        <scheme val="minor"/>
      </rPr>
      <t>total_clicks</t>
    </r>
    <r>
      <rPr>
        <sz val="12"/>
        <color theme="1"/>
        <rFont val="Calibri"/>
        <family val="2"/>
        <scheme val="minor"/>
      </rPr>
      <t xml:space="preserve"> column should be the sum total of the clicks across all products in the respective niche.</t>
    </r>
  </si>
  <si>
    <r>
      <t xml:space="preserve">Use the MIN, MAX, and AVERAGE functions to complete the mini table to the right. You'll use the </t>
    </r>
    <r>
      <rPr>
        <b/>
        <sz val="12"/>
        <color theme="1"/>
        <rFont val="Calibri"/>
        <family val="2"/>
        <scheme val="minor"/>
      </rPr>
      <t>Average Selling Price (Past 360 days) (USD)</t>
    </r>
    <r>
      <rPr>
        <sz val="12"/>
        <color theme="1"/>
        <rFont val="Calibri"/>
        <family val="2"/>
        <scheme val="minor"/>
      </rPr>
      <t xml:space="preserve"> column in the dataset. </t>
    </r>
  </si>
  <si>
    <r>
      <t>Calculate the average number of sellers and vendors for both categories over the past 360 days to assess the level of competition. This will be the first column in the mini table to the right (</t>
    </r>
    <r>
      <rPr>
        <b/>
        <sz val="12"/>
        <color theme="1"/>
        <rFont val="Calibri"/>
        <family val="2"/>
        <scheme val="minor"/>
      </rPr>
      <t>avg_num_sellers)</t>
    </r>
    <r>
      <rPr>
        <sz val="12"/>
        <color theme="1"/>
        <rFont val="Calibri"/>
        <family val="2"/>
        <scheme val="minor"/>
      </rPr>
      <t>.</t>
    </r>
  </si>
  <si>
    <r>
      <t>Calculate the average BSR for "Shower Steamers" and "Shower Steamers for Kids". BSR stands for "Best Seller Rank". It is a relative ranking system used by Amazon to indicate how well a product is selling in its category. This will be the second column in the mini table to the right (</t>
    </r>
    <r>
      <rPr>
        <b/>
        <sz val="12"/>
        <color theme="1"/>
        <rFont val="Calibri"/>
        <family val="2"/>
        <scheme val="minor"/>
      </rPr>
      <t>avg_BSR</t>
    </r>
    <r>
      <rPr>
        <sz val="12"/>
        <color theme="1"/>
        <rFont val="Calibri"/>
        <family val="2"/>
        <scheme val="minor"/>
      </rPr>
      <t>).</t>
    </r>
  </si>
  <si>
    <t>Let’s get back to Irena's motivation for this analysis. Together with our Team, summarize and integrate your observations on market demand, a pricing strategy, market competitveness, and a potential gap in the market. What should Irena and the Fresh Monster team know about going to market with this potential new product?</t>
  </si>
  <si>
    <r>
      <rPr>
        <b/>
        <sz val="12"/>
        <color theme="1"/>
        <rFont val="Calibri"/>
        <family val="2"/>
        <scheme val="minor"/>
      </rPr>
      <t>Try this prompt:</t>
    </r>
    <r>
      <rPr>
        <sz val="12"/>
        <color theme="1"/>
        <rFont val="Calibri"/>
        <family val="2"/>
        <scheme val="minor"/>
      </rPr>
      <t xml:space="preserve"> My data dictionary shows that `Average BSR` is the average Best Sellers Rank of a product within its category on Amazon. BSR indicates relative sales performance and popularity, where lower numbers mean better sales performance. I don’t really understand this—can you explain it in simple terms? How does BSR work, and why do lower numbers mean a product is performing better?</t>
    </r>
  </si>
  <si>
    <r>
      <rPr>
        <b/>
        <sz val="12"/>
        <color theme="1"/>
        <rFont val="Calibri"/>
        <family val="2"/>
        <scheme val="minor"/>
      </rPr>
      <t>Try this prompt:</t>
    </r>
    <r>
      <rPr>
        <sz val="12"/>
        <color theme="1"/>
        <rFont val="Calibri"/>
        <family val="2"/>
        <scheme val="minor"/>
      </rPr>
      <t xml:space="preserve"> I found that "Shower Steamers" have a X products and a total of X clicks, while "Shower Steamers for Kids" have X products and X clicks. Based on this data, what insights or conclusions can we draw about consumer interest, market demand, or potential opportunities?</t>
    </r>
  </si>
  <si>
    <r>
      <rPr>
        <b/>
        <sz val="12"/>
        <color theme="1"/>
        <rFont val="Calibri"/>
        <family val="2"/>
        <scheme val="minor"/>
      </rPr>
      <t>Try this prompt:</t>
    </r>
    <r>
      <rPr>
        <sz val="12"/>
        <color theme="1"/>
        <rFont val="Calibri"/>
        <family val="2"/>
        <scheme val="minor"/>
      </rPr>
      <t xml:space="preserve"> We observed that "Shower Steamers" have an average of X sellers, an average BSR of X, and a total of X ratings. In contrast, "Shower Steamers for Kids" have an average of X sellers, a higher average BSR of X, and a total of X ratings. Based on this data, what insights can we draw about overall market saturation, demand trends, and potential whitespace opportunities that FreshMonster could capitalize on?</t>
    </r>
  </si>
  <si>
    <t>"Shower Steamers" have 62 products and 1,723,138 total clicks, while "Shower Steamers for Kids" have 49 products but only 16,396 clicks. This indicates that while the general market is highly active and competitive, the kids’ segment remains relatively untapped. Fresh Monster has a strong opportunity to stand out by launching a fun, child-friendly product in a niche with low competition and growing interest.</t>
  </si>
  <si>
    <t>The average price for shower steamers is $14.07, with a range from $5.57 to $35.63, while shower steamers for kids average slightly lower at $12.92, ranging from  $6.38 to $24.76. This suggests that while both niches have similar pricing structures, kids' products tend to fall within a slightly narrower and lower-priced range. These findings imply that Fresh Monster should aim for a mid-tier price point within the kids’ range —affordable but still reflective of quality and safety to appeal to parents.</t>
  </si>
  <si>
    <t>We observed that "Shower Steamers" have an average of 3 sellers, an average BSR of 62, and a total of 286,113 ratings. In contrast, "Shower Steamers for Kids" have an average of 2 sellers, a higher average BSR of 334, and a total of 151,481 ratings. Based on this data, the general shower steamer market appears to be highly saturated and competitive, while the kids’ niche is less crowded and underdeveloped, yet still shows substantial customer engagement. This suggests a clear market gap that Fresh Monster could capitalize on by offering a well-positioned, kid-friendly product that meets growing demand in a space with fewer competitors.</t>
  </si>
  <si>
    <t>Based on our analysis, the overall market for shower steamers is well-established and highly competitive, with a large number of products and significant consumer interest. However, the niche for shower steamers specifically designed for kids shows a notably lower level of competition and consumer clicks, despite having a comparable number of products, indicating an underserved market with room for growth. Pricing in the kids’ segment tends to be slightly lower and more concentrated, suggesting Fresh Monster should target a mid-range price point that balances affordability and perceived quality. The average number of sellers and sales rank also highlight a less saturated kids’ market with strong customer engagement, presenting a clear opportunity to differentiate through branding, safety, and child-friendly product features. We recommend Fresh Monster pursue the kids’ shower steamer niche with a focused marketing strategy that emphasizes fun, safety, and trusted ingredients to capitalize on this whitespace and position itself as a category leader.</t>
  </si>
  <si>
    <t>What features or marketing strategies are those top-performing products using to gain attention—are they branded specifically for children, or are they general products parents are adapting?
Is there an opportunity to partner with influencers, parent bloggers, or health-conscious communities to drive early visibility?
What do the customer reviews say about unmet needs or complaints—are parents mentioning fragrance strength, safety, mess, or packaging issues?
Could Fresh Monster leverage its existing brand trust with parents to gain immediate traction in this niche?
Is there a seasonal trend in demand for kids' bath products (e.g., holidays, back-to-school, wellness campaigns) that could guide launch 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</si>
</sst>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quot;$&quot;#,##0.00"/>
  </numFmts>
  <fonts count="11"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26"/>
      <color theme="0"/>
      <name val="Calibri"/>
      <family val="2"/>
      <scheme val="minor"/>
    </font>
    <font>
      <b/>
      <sz val="26"/>
      <color theme="0"/>
      <name val="Calibri"/>
      <family val="2"/>
      <scheme val="minor"/>
    </font>
    <font>
      <b/>
      <sz val="14"/>
      <color theme="0"/>
      <name val="Calibri"/>
      <family val="2"/>
      <scheme val="minor"/>
    </font>
    <font>
      <b/>
      <sz val="18"/>
      <color rgb="FF000000"/>
      <name val="Calibri"/>
      <family val="2"/>
      <scheme val="minor"/>
    </font>
    <font>
      <b/>
      <sz val="11"/>
      <color rgb="FFFFFFFF"/>
      <name val="Calibri"/>
      <family val="2"/>
      <scheme val="minor"/>
    </font>
    <font>
      <sz val="11"/>
      <color rgb="FF000000"/>
      <name val="Calibri"/>
      <family val="2"/>
      <scheme val="minor"/>
    </font>
  </fonts>
  <fills count="13">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8" tint="0.79998168889431442"/>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72D0ED"/>
        <bgColor rgb="FF000000"/>
      </patternFill>
    </fill>
    <fill>
      <patternFill patternType="solid">
        <fgColor rgb="FFEDEDED"/>
        <bgColor rgb="FFEDEDED"/>
      </patternFill>
    </fill>
    <fill>
      <patternFill patternType="solid">
        <fgColor rgb="FFAEF4D3"/>
        <bgColor indexed="64"/>
      </patternFill>
    </fill>
  </fills>
  <borders count="32">
    <border>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rgb="FFC9C9C9"/>
      </left>
      <right/>
      <top style="thin">
        <color rgb="FFC9C9C9"/>
      </top>
      <bottom style="thin">
        <color rgb="FFC9C9C9"/>
      </bottom>
      <diagonal/>
    </border>
    <border>
      <left/>
      <right style="thin">
        <color rgb="FFC9C9C9"/>
      </right>
      <top style="thin">
        <color rgb="FFC9C9C9"/>
      </top>
      <bottom style="thin">
        <color rgb="FFC9C9C9"/>
      </bottom>
      <diagonal/>
    </border>
    <border>
      <left/>
      <right/>
      <top/>
      <bottom style="thin">
        <color rgb="FFC9C9C9"/>
      </bottom>
      <diagonal/>
    </border>
    <border>
      <left style="medium">
        <color rgb="FF2BEE98"/>
      </left>
      <right/>
      <top style="medium">
        <color rgb="FF2BEE98"/>
      </top>
      <bottom style="medium">
        <color rgb="FF2BEE98"/>
      </bottom>
      <diagonal/>
    </border>
    <border>
      <left/>
      <right/>
      <top style="medium">
        <color rgb="FF2BEE98"/>
      </top>
      <bottom style="medium">
        <color rgb="FF2BEE98"/>
      </bottom>
      <diagonal/>
    </border>
    <border>
      <left/>
      <right style="medium">
        <color rgb="FF2BEE98"/>
      </right>
      <top style="medium">
        <color rgb="FF2BEE98"/>
      </top>
      <bottom style="medium">
        <color rgb="FF2BEE98"/>
      </bottom>
      <diagonal/>
    </border>
    <border>
      <left/>
      <right/>
      <top/>
      <bottom style="medium">
        <color rgb="FF2BEE98"/>
      </bottom>
      <diagonal/>
    </border>
    <border>
      <left/>
      <right/>
      <top style="thin">
        <color rgb="FF2AEE98"/>
      </top>
      <bottom/>
      <diagonal/>
    </border>
    <border>
      <left style="thin">
        <color rgb="FF2AEE98"/>
      </left>
      <right/>
      <top/>
      <bottom/>
      <diagonal/>
    </border>
    <border>
      <left/>
      <right style="thin">
        <color rgb="FF2AEE98"/>
      </right>
      <top style="thin">
        <color rgb="FF2AEE98"/>
      </top>
      <bottom/>
      <diagonal/>
    </border>
    <border>
      <left/>
      <right style="thin">
        <color rgb="FF2AEE98"/>
      </right>
      <top/>
      <bottom/>
      <diagonal/>
    </border>
    <border>
      <left/>
      <right style="thin">
        <color rgb="FF2AEE98"/>
      </right>
      <top/>
      <bottom style="medium">
        <color rgb="FF2BEE98"/>
      </bottom>
      <diagonal/>
    </border>
    <border>
      <left style="medium">
        <color theme="0"/>
      </left>
      <right style="medium">
        <color theme="0"/>
      </right>
      <top/>
      <bottom style="thin">
        <color rgb="FF2AEE98"/>
      </bottom>
      <diagonal/>
    </border>
    <border>
      <left style="medium">
        <color theme="0"/>
      </left>
      <right/>
      <top/>
      <bottom style="thin">
        <color rgb="FF2AEE98"/>
      </bottom>
      <diagonal/>
    </border>
    <border>
      <left/>
      <right/>
      <top/>
      <bottom style="thin">
        <color rgb="FF2AEE98"/>
      </bottom>
      <diagonal/>
    </border>
    <border>
      <left/>
      <right style="medium">
        <color theme="0"/>
      </right>
      <top/>
      <bottom style="thin">
        <color rgb="FF2AEE98"/>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109">
    <xf numFmtId="0" fontId="0" fillId="0" borderId="0" xfId="0"/>
    <xf numFmtId="0" fontId="3" fillId="0" borderId="0" xfId="0" applyFont="1"/>
    <xf numFmtId="0" fontId="2" fillId="2" borderId="0" xfId="3" applyFont="1" applyAlignment="1"/>
    <xf numFmtId="0" fontId="1" fillId="4" borderId="0" xfId="5"/>
    <xf numFmtId="0" fontId="1" fillId="3" borderId="0" xfId="4"/>
    <xf numFmtId="165" fontId="1" fillId="4" borderId="0" xfId="1" applyNumberFormat="1" applyFill="1"/>
    <xf numFmtId="165" fontId="1" fillId="3" borderId="0" xfId="1" applyNumberFormat="1" applyFill="1"/>
    <xf numFmtId="164" fontId="1" fillId="4" borderId="0" xfId="5" applyNumberFormat="1"/>
    <xf numFmtId="164" fontId="1" fillId="3" borderId="0" xfId="4" applyNumberFormat="1"/>
    <xf numFmtId="1" fontId="1" fillId="4" borderId="0" xfId="5" applyNumberFormat="1"/>
    <xf numFmtId="1" fontId="1" fillId="3" borderId="0" xfId="4" applyNumberFormat="1"/>
    <xf numFmtId="0" fontId="1" fillId="5" borderId="1" xfId="6" applyBorder="1" applyAlignment="1">
      <alignment horizontal="center" vertical="center"/>
    </xf>
    <xf numFmtId="0" fontId="1" fillId="5" borderId="1" xfId="6" applyBorder="1" applyAlignment="1">
      <alignment wrapText="1"/>
    </xf>
    <xf numFmtId="14" fontId="3" fillId="0" borderId="0" xfId="0" applyNumberFormat="1" applyFont="1"/>
    <xf numFmtId="14" fontId="0" fillId="0" borderId="0" xfId="0" applyNumberFormat="1"/>
    <xf numFmtId="0" fontId="9" fillId="10" borderId="16" xfId="0" applyFont="1" applyFill="1" applyBorder="1"/>
    <xf numFmtId="0" fontId="9" fillId="10" borderId="17" xfId="0" applyFont="1" applyFill="1" applyBorder="1"/>
    <xf numFmtId="0" fontId="10" fillId="11" borderId="17" xfId="0" applyFont="1" applyFill="1" applyBorder="1" applyAlignment="1">
      <alignment vertical="top" wrapText="1"/>
    </xf>
    <xf numFmtId="0" fontId="10" fillId="0" borderId="17" xfId="0" applyFont="1" applyBorder="1" applyAlignment="1">
      <alignment vertical="top" wrapText="1"/>
    </xf>
    <xf numFmtId="0" fontId="10" fillId="11" borderId="16" xfId="0" applyFont="1" applyFill="1" applyBorder="1" applyAlignment="1">
      <alignment vertical="center" wrapText="1"/>
    </xf>
    <xf numFmtId="0" fontId="10" fillId="0" borderId="16" xfId="0" applyFont="1" applyBorder="1" applyAlignment="1">
      <alignment vertical="center" wrapText="1"/>
    </xf>
    <xf numFmtId="0" fontId="3" fillId="12" borderId="19" xfId="0" applyFont="1" applyFill="1" applyBorder="1" applyAlignment="1">
      <alignment horizontal="center" vertical="center" wrapText="1"/>
    </xf>
    <xf numFmtId="0" fontId="0" fillId="0" borderId="24" xfId="0" applyBorder="1"/>
    <xf numFmtId="0" fontId="1" fillId="0" borderId="0" xfId="4" applyFill="1"/>
    <xf numFmtId="0" fontId="8" fillId="0" borderId="18" xfId="0" applyFont="1" applyBorder="1" applyAlignment="1">
      <alignment horizontal="left" vertical="center"/>
    </xf>
    <xf numFmtId="0" fontId="0" fillId="12" borderId="20" xfId="0" applyFill="1" applyBorder="1" applyAlignment="1">
      <alignment horizontal="left" vertical="center" wrapText="1"/>
    </xf>
    <xf numFmtId="0" fontId="0" fillId="12" borderId="21" xfId="0" applyFill="1" applyBorder="1" applyAlignment="1">
      <alignment horizontal="left" vertical="center" wrapText="1"/>
    </xf>
    <xf numFmtId="0" fontId="1" fillId="5" borderId="1" xfId="6" applyBorder="1" applyAlignment="1">
      <alignment horizontal="left" vertical="center" wrapText="1"/>
    </xf>
    <xf numFmtId="0" fontId="0" fillId="8" borderId="0" xfId="0" applyFill="1" applyAlignment="1">
      <alignment horizontal="left" vertical="center" wrapText="1"/>
    </xf>
    <xf numFmtId="0" fontId="3" fillId="12" borderId="0" xfId="0" applyFont="1" applyFill="1" applyAlignment="1">
      <alignment horizontal="center" vertical="center" wrapText="1"/>
    </xf>
    <xf numFmtId="0" fontId="3" fillId="12" borderId="22" xfId="0" applyFont="1" applyFill="1" applyBorder="1" applyAlignment="1">
      <alignment horizontal="center" vertical="center" wrapText="1"/>
    </xf>
    <xf numFmtId="0" fontId="0" fillId="12" borderId="23" xfId="0" applyFill="1" applyBorder="1" applyAlignment="1">
      <alignment horizontal="left" vertical="center" wrapText="1"/>
    </xf>
    <xf numFmtId="0" fontId="0" fillId="12" borderId="0" xfId="0" applyFill="1" applyAlignment="1">
      <alignment horizontal="left" vertical="center" wrapText="1"/>
    </xf>
    <xf numFmtId="0" fontId="0" fillId="12" borderId="22" xfId="0" applyFill="1" applyBorder="1" applyAlignment="1">
      <alignment horizontal="left" vertical="center" wrapText="1"/>
    </xf>
    <xf numFmtId="0" fontId="1" fillId="5" borderId="13" xfId="6" applyBorder="1" applyAlignment="1">
      <alignment horizontal="center" vertical="center"/>
    </xf>
    <xf numFmtId="0" fontId="1" fillId="5" borderId="15" xfId="6" applyBorder="1" applyAlignment="1">
      <alignment horizontal="center" vertical="center"/>
    </xf>
    <xf numFmtId="0" fontId="1" fillId="5" borderId="13" xfId="6" applyBorder="1" applyAlignment="1">
      <alignment horizontal="left" wrapText="1"/>
    </xf>
    <xf numFmtId="0" fontId="1" fillId="5" borderId="15" xfId="6" applyBorder="1" applyAlignment="1">
      <alignment horizontal="left" wrapText="1"/>
    </xf>
    <xf numFmtId="0" fontId="0" fillId="5" borderId="13" xfId="6" applyFont="1" applyBorder="1" applyAlignment="1">
      <alignment horizontal="left" wrapText="1"/>
    </xf>
    <xf numFmtId="0" fontId="1" fillId="5" borderId="14" xfId="6" applyBorder="1" applyAlignment="1">
      <alignment horizontal="left" wrapText="1"/>
    </xf>
    <xf numFmtId="0" fontId="1" fillId="5" borderId="14" xfId="6" applyBorder="1" applyAlignment="1">
      <alignment horizontal="center" vertical="center"/>
    </xf>
    <xf numFmtId="0" fontId="1" fillId="5" borderId="13" xfId="6" applyBorder="1" applyAlignment="1">
      <alignment horizontal="left" vertical="top" wrapText="1"/>
    </xf>
    <xf numFmtId="0" fontId="1" fillId="5" borderId="14" xfId="6" applyBorder="1" applyAlignment="1">
      <alignment horizontal="left" vertical="top" wrapText="1"/>
    </xf>
    <xf numFmtId="0" fontId="1" fillId="5" borderId="28" xfId="6" applyBorder="1" applyAlignment="1">
      <alignment horizontal="center" vertical="center"/>
    </xf>
    <xf numFmtId="0" fontId="7" fillId="6" borderId="10" xfId="0" applyFont="1" applyFill="1" applyBorder="1" applyAlignment="1">
      <alignment horizontal="center"/>
    </xf>
    <xf numFmtId="0" fontId="7" fillId="6" borderId="11" xfId="0" applyFont="1" applyFill="1" applyBorder="1" applyAlignment="1">
      <alignment horizontal="center"/>
    </xf>
    <xf numFmtId="0" fontId="7" fillId="6" borderId="12" xfId="0" applyFont="1" applyFill="1" applyBorder="1" applyAlignment="1">
      <alignment horizontal="center"/>
    </xf>
    <xf numFmtId="0" fontId="0" fillId="7" borderId="2" xfId="0" applyFill="1" applyBorder="1" applyAlignment="1">
      <alignment horizontal="left" vertical="center" wrapText="1"/>
    </xf>
    <xf numFmtId="0" fontId="0" fillId="7" borderId="3" xfId="0" applyFill="1" applyBorder="1" applyAlignment="1">
      <alignment horizontal="left" vertical="center" wrapText="1"/>
    </xf>
    <xf numFmtId="0" fontId="0" fillId="7" borderId="4" xfId="0" applyFill="1" applyBorder="1" applyAlignment="1">
      <alignment horizontal="left" vertical="center" wrapText="1"/>
    </xf>
    <xf numFmtId="0" fontId="0" fillId="7" borderId="5" xfId="0" applyFill="1" applyBorder="1" applyAlignment="1">
      <alignment horizontal="left" vertical="center" wrapText="1"/>
    </xf>
    <xf numFmtId="0" fontId="0" fillId="7" borderId="0" xfId="0" applyFill="1" applyAlignment="1">
      <alignment horizontal="left" vertical="center" wrapText="1"/>
    </xf>
    <xf numFmtId="0" fontId="0" fillId="7" borderId="6"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10" fontId="0" fillId="9" borderId="3" xfId="2" applyNumberFormat="1" applyFont="1" applyFill="1" applyBorder="1" applyAlignment="1">
      <alignment wrapText="1"/>
    </xf>
    <xf numFmtId="10" fontId="0" fillId="9" borderId="4" xfId="2" applyNumberFormat="1" applyFont="1" applyFill="1" applyBorder="1" applyAlignment="1">
      <alignment wrapText="1"/>
    </xf>
    <xf numFmtId="10" fontId="0" fillId="9" borderId="0" xfId="2" applyNumberFormat="1" applyFont="1" applyFill="1" applyBorder="1" applyAlignment="1">
      <alignment wrapText="1"/>
    </xf>
    <xf numFmtId="10" fontId="0" fillId="9" borderId="6" xfId="2" applyNumberFormat="1" applyFont="1" applyFill="1" applyBorder="1" applyAlignment="1">
      <alignment wrapText="1"/>
    </xf>
    <xf numFmtId="0" fontId="7" fillId="6" borderId="1" xfId="0" applyFont="1" applyFill="1" applyBorder="1" applyAlignment="1">
      <alignment horizontal="center"/>
    </xf>
    <xf numFmtId="0" fontId="0" fillId="7" borderId="2" xfId="0" applyFill="1" applyBorder="1" applyAlignment="1">
      <alignment horizontal="left" wrapText="1"/>
    </xf>
    <xf numFmtId="0" fontId="0" fillId="7" borderId="3" xfId="0" applyFill="1" applyBorder="1" applyAlignment="1">
      <alignment horizontal="left" wrapText="1"/>
    </xf>
    <xf numFmtId="0" fontId="0" fillId="7" borderId="4" xfId="0" applyFill="1" applyBorder="1" applyAlignment="1">
      <alignment horizontal="left" wrapText="1"/>
    </xf>
    <xf numFmtId="0" fontId="0" fillId="7" borderId="5" xfId="0" applyFill="1" applyBorder="1" applyAlignment="1">
      <alignment horizontal="left" wrapText="1"/>
    </xf>
    <xf numFmtId="0" fontId="0" fillId="7" borderId="0" xfId="0" applyFill="1" applyAlignment="1">
      <alignment horizontal="left" wrapText="1"/>
    </xf>
    <xf numFmtId="0" fontId="0" fillId="7" borderId="6" xfId="0" applyFill="1" applyBorder="1" applyAlignment="1">
      <alignment horizontal="left" wrapText="1"/>
    </xf>
    <xf numFmtId="0" fontId="0" fillId="7" borderId="7" xfId="0" applyFill="1" applyBorder="1" applyAlignment="1">
      <alignment horizontal="left" wrapText="1"/>
    </xf>
    <xf numFmtId="0" fontId="0" fillId="7" borderId="8" xfId="0" applyFill="1" applyBorder="1" applyAlignment="1">
      <alignment horizontal="left" wrapText="1"/>
    </xf>
    <xf numFmtId="0" fontId="0" fillId="7" borderId="9" xfId="0" applyFill="1" applyBorder="1" applyAlignment="1">
      <alignment horizontal="left" wrapText="1"/>
    </xf>
    <xf numFmtId="0" fontId="0" fillId="8" borderId="3" xfId="0" applyFill="1" applyBorder="1" applyAlignment="1">
      <alignment horizontal="left" vertical="center" wrapText="1"/>
    </xf>
    <xf numFmtId="0" fontId="0" fillId="5" borderId="13" xfId="6" applyFont="1" applyBorder="1" applyAlignment="1">
      <alignment wrapText="1"/>
    </xf>
    <xf numFmtId="0" fontId="1" fillId="5" borderId="13" xfId="6" applyBorder="1" applyAlignment="1">
      <alignment wrapText="1"/>
    </xf>
    <xf numFmtId="0" fontId="1" fillId="5" borderId="15" xfId="6" applyBorder="1" applyAlignment="1">
      <alignment wrapText="1"/>
    </xf>
    <xf numFmtId="0" fontId="0" fillId="8" borderId="5" xfId="0" applyFill="1" applyBorder="1" applyAlignment="1">
      <alignment horizontal="left" vertical="center" wrapText="1"/>
    </xf>
    <xf numFmtId="0" fontId="1" fillId="5" borderId="14" xfId="6" applyBorder="1" applyAlignment="1">
      <alignment wrapText="1"/>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0" xfId="0" applyFont="1" applyFill="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0" xfId="0" applyFill="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1" fillId="5" borderId="2" xfId="6" applyBorder="1" applyAlignment="1">
      <alignment horizontal="left" wrapText="1"/>
    </xf>
    <xf numFmtId="0" fontId="1" fillId="5" borderId="3" xfId="6" applyBorder="1" applyAlignment="1">
      <alignment horizontal="left" wrapText="1"/>
    </xf>
    <xf numFmtId="0" fontId="1" fillId="5" borderId="4" xfId="6" applyBorder="1" applyAlignment="1">
      <alignment horizontal="left" wrapText="1"/>
    </xf>
    <xf numFmtId="0" fontId="1" fillId="5" borderId="5" xfId="6" applyBorder="1" applyAlignment="1">
      <alignment horizontal="left" wrapText="1"/>
    </xf>
    <xf numFmtId="0" fontId="1" fillId="5" borderId="0" xfId="6" applyBorder="1" applyAlignment="1">
      <alignment horizontal="left" wrapText="1"/>
    </xf>
    <xf numFmtId="0" fontId="1" fillId="5" borderId="6" xfId="6" applyBorder="1" applyAlignment="1">
      <alignment horizontal="left" wrapText="1"/>
    </xf>
    <xf numFmtId="0" fontId="3" fillId="12" borderId="23" xfId="0" applyFont="1" applyFill="1" applyBorder="1" applyAlignment="1">
      <alignment horizontal="center" vertical="center" wrapText="1"/>
    </xf>
    <xf numFmtId="0" fontId="0" fillId="12" borderId="25" xfId="0" applyFill="1" applyBorder="1" applyAlignment="1">
      <alignment horizontal="left" vertical="center" wrapText="1"/>
    </xf>
    <xf numFmtId="0" fontId="0" fillId="12" borderId="26" xfId="0" applyFill="1" applyBorder="1" applyAlignment="1">
      <alignment horizontal="left" vertical="center" wrapText="1"/>
    </xf>
    <xf numFmtId="0" fontId="0" fillId="12" borderId="27" xfId="0" applyFill="1" applyBorder="1" applyAlignment="1">
      <alignment horizontal="left" vertical="center" wrapText="1"/>
    </xf>
    <xf numFmtId="0" fontId="1" fillId="5" borderId="2" xfId="6" applyBorder="1" applyAlignment="1">
      <alignment horizontal="left" vertical="center" wrapText="1"/>
    </xf>
    <xf numFmtId="0" fontId="1" fillId="5" borderId="3" xfId="6" applyBorder="1" applyAlignment="1">
      <alignment horizontal="left" vertical="center" wrapText="1"/>
    </xf>
    <xf numFmtId="0" fontId="1" fillId="5" borderId="4" xfId="6" applyBorder="1" applyAlignment="1">
      <alignment horizontal="left" vertical="center" wrapText="1"/>
    </xf>
    <xf numFmtId="0" fontId="1" fillId="5" borderId="29" xfId="6" applyBorder="1" applyAlignment="1">
      <alignment horizontal="left" vertical="center" wrapText="1"/>
    </xf>
    <xf numFmtId="0" fontId="1" fillId="5" borderId="30" xfId="6" applyBorder="1" applyAlignment="1">
      <alignment horizontal="left" vertical="center" wrapText="1"/>
    </xf>
    <xf numFmtId="0" fontId="1" fillId="5" borderId="31" xfId="6" applyBorder="1" applyAlignment="1">
      <alignment horizontal="left" vertical="center" wrapText="1"/>
    </xf>
  </cellXfs>
  <cellStyles count="7">
    <cellStyle name="20% - Accent2" xfId="4" builtinId="34"/>
    <cellStyle name="20% - Accent5" xfId="6" builtinId="46"/>
    <cellStyle name="40% - Accent2" xfId="5" builtinId="35"/>
    <cellStyle name="Accent2" xfId="3" builtinId="33"/>
    <cellStyle name="Currency" xfId="1" builtinId="4"/>
    <cellStyle name="Normal" xfId="0" builtinId="0"/>
    <cellStyle name="Percent" xfId="2" builtinId="5"/>
  </cellStyles>
  <dxfs count="2">
    <dxf>
      <numFmt numFmtId="19" formatCode="m/d/yy"/>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2A35C-0CAE-E944-8C48-085FB7657804}" name="amzn" displayName="amzn" ref="A1:L112" totalsRowShown="0" headerRowDxfId="1">
  <autoFilter ref="A1:L112" xr:uid="{33C2A35C-0CAE-E944-8C48-085FB7657804}">
    <filterColumn colId="0">
      <filters>
        <filter val="shower steamers for kids"/>
      </filters>
    </filterColumn>
  </autoFilter>
  <sortState xmlns:xlrd2="http://schemas.microsoft.com/office/spreadsheetml/2017/richdata2" ref="A64:L112">
    <sortCondition descending="1" ref="G1:G112"/>
  </sortState>
  <tableColumns count="12">
    <tableColumn id="1" xr3:uid="{C08ED246-6788-B24E-B44A-A52431098EC0}" name="Niche"/>
    <tableColumn id="2" xr3:uid="{8A257719-18FB-7840-A60C-AAB58BC4FB02}" name="Product Name"/>
    <tableColumn id="3" xr3:uid="{C8787EB5-A671-5A49-9E00-8515818B8CA2}" name="ASIN"/>
    <tableColumn id="4" xr3:uid="{31B1A41F-A4AA-C640-99DD-B116E7CC5F3A}" name="Brand"/>
    <tableColumn id="6" xr3:uid="{411CA923-10BB-1742-9C47-3A9E54387D03}" name="Launch Date" dataDxfId="0"/>
    <tableColumn id="7" xr3:uid="{236AE5C5-59B2-A744-AA3C-8B567CFCE05B}" name="Niche Click Count (Past 360 days)"/>
    <tableColumn id="8" xr3:uid="{21B32CC8-DA60-C546-B55D-95D3553A1394}" name="Click Share (Past 360 days)"/>
    <tableColumn id="9" xr3:uid="{F7AB4F6C-78AC-A649-A82B-3DD7EDE78CC7}" name="Average Selling Price (Past 360 days) (USD)"/>
    <tableColumn id="10" xr3:uid="{448B161B-9F6D-5F4C-B0DE-ED9A4F9C182F}" name="Total Ratings"/>
    <tableColumn id="11" xr3:uid="{4F26E228-414F-DB4B-877E-0A0D4084F4BE}" name="Average Customer Rating"/>
    <tableColumn id="12" xr3:uid="{5BED1255-4F51-A54D-98E4-E97018FA553E}" name="Average BSR"/>
    <tableColumn id="13" xr3:uid="{A1741978-D237-874E-8C5E-871E26BD37A3}" name="Average # of Sellers and Vendors (Past 360 day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2733D-AC63-A440-9154-EE12E690DB7D}">
  <dimension ref="A1:J104"/>
  <sheetViews>
    <sheetView tabSelected="1" zoomScaleNormal="100" workbookViewId="0">
      <selection activeCell="B91" sqref="B91:D92"/>
    </sheetView>
  </sheetViews>
  <sheetFormatPr baseColWidth="10" defaultColWidth="10.6640625" defaultRowHeight="16" x14ac:dyDescent="0.2"/>
  <cols>
    <col min="2" max="2" width="70" customWidth="1"/>
    <col min="5" max="5" width="5.5" customWidth="1"/>
    <col min="6" max="6" width="22.1640625" bestFit="1" customWidth="1"/>
    <col min="7" max="7" width="15.33203125" bestFit="1" customWidth="1"/>
    <col min="8" max="8" width="12" bestFit="1" customWidth="1"/>
    <col min="9" max="9" width="14.1640625" bestFit="1" customWidth="1"/>
  </cols>
  <sheetData>
    <row r="1" spans="1:8" ht="17" customHeight="1" x14ac:dyDescent="0.2">
      <c r="A1" s="75" t="s">
        <v>328</v>
      </c>
      <c r="B1" s="76"/>
      <c r="C1" s="76"/>
      <c r="D1" s="77"/>
    </row>
    <row r="2" spans="1:8" ht="17" customHeight="1" x14ac:dyDescent="0.2">
      <c r="A2" s="78"/>
      <c r="B2" s="79"/>
      <c r="C2" s="79"/>
      <c r="D2" s="80"/>
    </row>
    <row r="3" spans="1:8" ht="17" customHeight="1" thickBot="1" x14ac:dyDescent="0.25">
      <c r="A3" s="81"/>
      <c r="B3" s="82"/>
      <c r="C3" s="82"/>
      <c r="D3" s="83"/>
    </row>
    <row r="4" spans="1:8" ht="17" customHeight="1" x14ac:dyDescent="0.2">
      <c r="A4" s="84" t="s">
        <v>360</v>
      </c>
      <c r="B4" s="85"/>
      <c r="C4" s="85"/>
      <c r="D4" s="86"/>
    </row>
    <row r="5" spans="1:8" ht="17" customHeight="1" x14ac:dyDescent="0.2">
      <c r="A5" s="87"/>
      <c r="B5" s="88"/>
      <c r="C5" s="88"/>
      <c r="D5" s="89"/>
    </row>
    <row r="6" spans="1:8" ht="17" thickBot="1" x14ac:dyDescent="0.25">
      <c r="A6" s="90"/>
      <c r="B6" s="91"/>
      <c r="C6" s="91"/>
      <c r="D6" s="92"/>
    </row>
    <row r="7" spans="1:8" ht="17" thickBot="1" x14ac:dyDescent="0.25"/>
    <row r="8" spans="1:8" ht="20" thickBot="1" x14ac:dyDescent="0.3">
      <c r="A8" s="44" t="s">
        <v>329</v>
      </c>
      <c r="B8" s="45"/>
      <c r="C8" s="45"/>
      <c r="D8" s="46"/>
    </row>
    <row r="9" spans="1:8" ht="16" customHeight="1" x14ac:dyDescent="0.2">
      <c r="A9" s="93" t="s">
        <v>330</v>
      </c>
      <c r="B9" s="94"/>
      <c r="C9" s="94"/>
      <c r="D9" s="95"/>
    </row>
    <row r="10" spans="1:8" x14ac:dyDescent="0.2">
      <c r="A10" s="96"/>
      <c r="B10" s="97"/>
      <c r="C10" s="97"/>
      <c r="D10" s="98"/>
    </row>
    <row r="11" spans="1:8" ht="17" thickBot="1" x14ac:dyDescent="0.25">
      <c r="A11" s="96"/>
      <c r="B11" s="97"/>
      <c r="C11" s="97"/>
      <c r="D11" s="98"/>
    </row>
    <row r="12" spans="1:8" ht="16" customHeight="1" x14ac:dyDescent="0.2">
      <c r="A12" s="34" t="s">
        <v>331</v>
      </c>
      <c r="B12" s="70" t="s">
        <v>376</v>
      </c>
      <c r="C12" s="71"/>
      <c r="D12" s="71"/>
      <c r="F12" s="2" t="s">
        <v>332</v>
      </c>
      <c r="G12" s="2" t="s">
        <v>342</v>
      </c>
      <c r="H12" s="2" t="s">
        <v>343</v>
      </c>
    </row>
    <row r="13" spans="1:8" x14ac:dyDescent="0.2">
      <c r="A13" s="40"/>
      <c r="B13" s="74"/>
      <c r="C13" s="74"/>
      <c r="D13" s="74"/>
      <c r="F13" s="3" t="s">
        <v>227</v>
      </c>
      <c r="G13" s="3">
        <f>COUNTIFS(amzn[Niche],"shower steamers")</f>
        <v>62</v>
      </c>
      <c r="H13" s="3">
        <f>SUMIFS(amzn[Niche Click Count (Past 360 days)],amzn[Niche],"shower steamers")</f>
        <v>1723138</v>
      </c>
    </row>
    <row r="14" spans="1:8" ht="17" thickBot="1" x14ac:dyDescent="0.25">
      <c r="A14" s="35"/>
      <c r="B14" s="72"/>
      <c r="C14" s="72"/>
      <c r="D14" s="72"/>
      <c r="F14" s="4" t="s">
        <v>228</v>
      </c>
      <c r="G14" s="4">
        <f>COUNTIFS(amzn[Niche],"shower steamers for kids")</f>
        <v>49</v>
      </c>
      <c r="H14" s="4">
        <f>SUMIFS(amzn[Niche Click Count (Past 360 days)],amzn[Niche],"shower steamers for kids")</f>
        <v>16396</v>
      </c>
    </row>
    <row r="15" spans="1:8" x14ac:dyDescent="0.2">
      <c r="A15" s="34" t="s">
        <v>333</v>
      </c>
      <c r="B15" s="103" t="s">
        <v>334</v>
      </c>
      <c r="C15" s="104"/>
      <c r="D15" s="105"/>
      <c r="F15" s="23"/>
      <c r="G15" s="23"/>
      <c r="H15" s="23"/>
    </row>
    <row r="16" spans="1:8" ht="22" customHeight="1" x14ac:dyDescent="0.2">
      <c r="A16" s="43"/>
      <c r="B16" s="106"/>
      <c r="C16" s="107"/>
      <c r="D16" s="108"/>
    </row>
    <row r="17" spans="1:9" ht="17" customHeight="1" x14ac:dyDescent="0.2">
      <c r="A17" s="99" t="e" vm="1">
        <v>#VALUE!</v>
      </c>
      <c r="B17" s="31" t="s">
        <v>382</v>
      </c>
      <c r="C17" s="31"/>
      <c r="D17" s="100"/>
      <c r="E17" s="22"/>
    </row>
    <row r="18" spans="1:9" ht="16" customHeight="1" x14ac:dyDescent="0.2">
      <c r="A18" s="29"/>
      <c r="B18" s="32"/>
      <c r="C18" s="32"/>
      <c r="D18" s="101"/>
      <c r="E18" s="22"/>
    </row>
    <row r="19" spans="1:9" x14ac:dyDescent="0.2">
      <c r="A19" s="29"/>
      <c r="B19" s="32"/>
      <c r="C19" s="32"/>
      <c r="D19" s="101"/>
      <c r="E19" s="22"/>
    </row>
    <row r="20" spans="1:9" ht="19" customHeight="1" thickBot="1" x14ac:dyDescent="0.25">
      <c r="A20" s="30"/>
      <c r="B20" s="33"/>
      <c r="C20" s="33"/>
      <c r="D20" s="102"/>
      <c r="E20" s="22"/>
    </row>
    <row r="21" spans="1:9" x14ac:dyDescent="0.2">
      <c r="A21" s="73" t="s">
        <v>384</v>
      </c>
      <c r="B21" s="28"/>
      <c r="C21" s="28"/>
      <c r="D21" s="28"/>
    </row>
    <row r="22" spans="1:9" x14ac:dyDescent="0.2">
      <c r="A22" s="73"/>
      <c r="B22" s="28"/>
      <c r="C22" s="28"/>
      <c r="D22" s="28"/>
    </row>
    <row r="23" spans="1:9" x14ac:dyDescent="0.2">
      <c r="A23" s="73"/>
      <c r="B23" s="28"/>
      <c r="C23" s="28"/>
      <c r="D23" s="28"/>
    </row>
    <row r="24" spans="1:9" x14ac:dyDescent="0.2">
      <c r="A24" s="73"/>
      <c r="B24" s="28"/>
      <c r="C24" s="28"/>
      <c r="D24" s="28"/>
    </row>
    <row r="25" spans="1:9" ht="17" thickBot="1" x14ac:dyDescent="0.25"/>
    <row r="26" spans="1:9" ht="20" thickBot="1" x14ac:dyDescent="0.3">
      <c r="A26" s="44" t="s">
        <v>335</v>
      </c>
      <c r="B26" s="45"/>
      <c r="C26" s="45"/>
      <c r="D26" s="46"/>
    </row>
    <row r="27" spans="1:9" x14ac:dyDescent="0.2">
      <c r="A27" s="60" t="s">
        <v>336</v>
      </c>
      <c r="B27" s="61"/>
      <c r="C27" s="61"/>
      <c r="D27" s="62"/>
    </row>
    <row r="28" spans="1:9" x14ac:dyDescent="0.2">
      <c r="A28" s="63"/>
      <c r="B28" s="64"/>
      <c r="C28" s="64"/>
      <c r="D28" s="65"/>
    </row>
    <row r="29" spans="1:9" ht="17" thickBot="1" x14ac:dyDescent="0.25">
      <c r="A29" s="63"/>
      <c r="B29" s="64"/>
      <c r="C29" s="64"/>
      <c r="D29" s="65"/>
    </row>
    <row r="30" spans="1:9" x14ac:dyDescent="0.2">
      <c r="A30" s="34" t="s">
        <v>331</v>
      </c>
      <c r="B30" s="70" t="s">
        <v>377</v>
      </c>
      <c r="C30" s="71"/>
      <c r="D30" s="71"/>
    </row>
    <row r="31" spans="1:9" ht="17" thickBot="1" x14ac:dyDescent="0.25">
      <c r="A31" s="35"/>
      <c r="B31" s="72"/>
      <c r="C31" s="72"/>
      <c r="D31" s="72"/>
      <c r="F31" s="2" t="s">
        <v>332</v>
      </c>
      <c r="G31" s="2" t="s">
        <v>344</v>
      </c>
      <c r="H31" s="2" t="s">
        <v>345</v>
      </c>
      <c r="I31" s="2" t="s">
        <v>346</v>
      </c>
    </row>
    <row r="32" spans="1:9" x14ac:dyDescent="0.2">
      <c r="A32" s="34" t="s">
        <v>333</v>
      </c>
      <c r="B32" s="36" t="s">
        <v>338</v>
      </c>
      <c r="C32" s="36"/>
      <c r="D32" s="36"/>
      <c r="F32" s="3" t="s">
        <v>227</v>
      </c>
      <c r="G32" s="5">
        <f>_xlfn.MINIFS(amzn[Average Selling Price (Past 360 days) (USD)],amzn[Niche],"shower steamers")</f>
        <v>5.57</v>
      </c>
      <c r="H32" s="5">
        <f>_xlfn.MAXIFS(amzn[Average Selling Price (Past 360 days) (USD)],amzn[Niche],"shower steamers")</f>
        <v>35.630000000000003</v>
      </c>
      <c r="I32" s="5">
        <f>AVERAGEIFS(amzn[Average Selling Price (Past 360 days) (USD)],amzn[Niche],"shower steamers")</f>
        <v>14.070806451612905</v>
      </c>
    </row>
    <row r="33" spans="1:10" ht="17" thickBot="1" x14ac:dyDescent="0.25">
      <c r="A33" s="35"/>
      <c r="B33" s="37"/>
      <c r="C33" s="37"/>
      <c r="D33" s="37"/>
      <c r="F33" s="4" t="s">
        <v>228</v>
      </c>
      <c r="G33" s="6">
        <f>_xlfn.MINIFS(amzn[Average Selling Price (Past 360 days) (USD)],amzn[Niche],"shower steamers for kids")</f>
        <v>6.38</v>
      </c>
      <c r="H33" s="6">
        <f>_xlfn.MAXIFS(amzn[Average Selling Price (Past 360 days) (USD)],amzn[Niche],"shower steamers for kids")</f>
        <v>24.76</v>
      </c>
      <c r="I33" s="6">
        <f>AVERAGEIFS(amzn[Average Selling Price (Past 360 days) (USD)],amzn[Niche],"shower steamers for kids")</f>
        <v>12.921020408163265</v>
      </c>
    </row>
    <row r="34" spans="1:10" x14ac:dyDescent="0.2">
      <c r="A34" s="73" t="s">
        <v>385</v>
      </c>
      <c r="B34" s="28"/>
      <c r="C34" s="28"/>
      <c r="D34" s="28"/>
    </row>
    <row r="35" spans="1:10" x14ac:dyDescent="0.2">
      <c r="A35" s="73"/>
      <c r="B35" s="28"/>
      <c r="C35" s="28"/>
      <c r="D35" s="28"/>
    </row>
    <row r="36" spans="1:10" x14ac:dyDescent="0.2">
      <c r="A36" s="73"/>
      <c r="B36" s="28"/>
      <c r="C36" s="28"/>
      <c r="D36" s="28"/>
    </row>
    <row r="37" spans="1:10" x14ac:dyDescent="0.2">
      <c r="A37" s="73"/>
      <c r="B37" s="28"/>
      <c r="C37" s="28"/>
      <c r="D37" s="28"/>
    </row>
    <row r="38" spans="1:10" ht="17" thickBot="1" x14ac:dyDescent="0.25"/>
    <row r="39" spans="1:10" ht="20" thickBot="1" x14ac:dyDescent="0.3">
      <c r="A39" s="44" t="s">
        <v>339</v>
      </c>
      <c r="B39" s="45"/>
      <c r="C39" s="45"/>
      <c r="D39" s="46"/>
    </row>
    <row r="40" spans="1:10" ht="16" customHeight="1" x14ac:dyDescent="0.2">
      <c r="A40" s="47" t="s">
        <v>340</v>
      </c>
      <c r="B40" s="48"/>
      <c r="C40" s="48"/>
      <c r="D40" s="49"/>
    </row>
    <row r="41" spans="1:10" x14ac:dyDescent="0.2">
      <c r="A41" s="50"/>
      <c r="B41" s="51"/>
      <c r="C41" s="51"/>
      <c r="D41" s="52"/>
    </row>
    <row r="42" spans="1:10" x14ac:dyDescent="0.2">
      <c r="A42" s="50"/>
      <c r="B42" s="51"/>
      <c r="C42" s="51"/>
      <c r="D42" s="52"/>
    </row>
    <row r="43" spans="1:10" x14ac:dyDescent="0.2">
      <c r="A43" s="50"/>
      <c r="B43" s="51"/>
      <c r="C43" s="51"/>
      <c r="D43" s="52"/>
    </row>
    <row r="44" spans="1:10" x14ac:dyDescent="0.2">
      <c r="A44" s="50"/>
      <c r="B44" s="51"/>
      <c r="C44" s="51"/>
      <c r="D44" s="52"/>
    </row>
    <row r="45" spans="1:10" ht="17" thickBot="1" x14ac:dyDescent="0.25">
      <c r="A45" s="50"/>
      <c r="B45" s="51"/>
      <c r="C45" s="51"/>
      <c r="D45" s="52"/>
    </row>
    <row r="46" spans="1:10" x14ac:dyDescent="0.2">
      <c r="A46" s="34" t="s">
        <v>331</v>
      </c>
      <c r="B46" s="70" t="s">
        <v>378</v>
      </c>
      <c r="C46" s="71"/>
      <c r="D46" s="71"/>
      <c r="F46" s="2" t="s">
        <v>332</v>
      </c>
      <c r="G46" s="2" t="s">
        <v>341</v>
      </c>
      <c r="H46" s="2" t="s">
        <v>350</v>
      </c>
      <c r="I46" s="2" t="s">
        <v>348</v>
      </c>
      <c r="J46" s="2" t="s">
        <v>349</v>
      </c>
    </row>
    <row r="47" spans="1:10" ht="17" thickBot="1" x14ac:dyDescent="0.25">
      <c r="A47" s="35"/>
      <c r="B47" s="72"/>
      <c r="C47" s="72"/>
      <c r="D47" s="72"/>
      <c r="F47" s="3" t="s">
        <v>227</v>
      </c>
      <c r="G47" s="9">
        <f>AVERAGEIFS(amzn[Average '# of Sellers and Vendors (Past 360 days)],amzn[Niche],"shower steamers")</f>
        <v>3.064516129032258</v>
      </c>
      <c r="H47" s="9">
        <f>AVERAGEIFS(amzn[Average BSR],amzn[Niche],"shower steamers")</f>
        <v>62.467741935483872</v>
      </c>
      <c r="I47" s="3">
        <f>SUMIFS(amzn[Total Ratings],amzn[Niche],"shower steamers")</f>
        <v>286113</v>
      </c>
      <c r="J47" s="7">
        <f>AVERAGEIFS(amzn[Average Customer Rating],amzn[Niche],"shower steamers")</f>
        <v>4.3396774193548406</v>
      </c>
    </row>
    <row r="48" spans="1:10" ht="16" customHeight="1" x14ac:dyDescent="0.2">
      <c r="A48" s="34" t="s">
        <v>333</v>
      </c>
      <c r="B48" s="38" t="s">
        <v>379</v>
      </c>
      <c r="C48" s="36"/>
      <c r="D48" s="36"/>
      <c r="F48" s="4" t="s">
        <v>228</v>
      </c>
      <c r="G48" s="10">
        <f>AVERAGEIFS(amzn[Average '# of Sellers and Vendors (Past 360 days)],amzn[Niche],"shower steamers for kids")</f>
        <v>1.9795918367346939</v>
      </c>
      <c r="H48" s="10">
        <f>AVERAGEIFS(amzn[Average BSR],amzn[Niche],"shower steamers for kids")</f>
        <v>334.34693877551018</v>
      </c>
      <c r="I48" s="4">
        <f>SUMIFS(amzn[Total Ratings],amzn[Niche],"shower steamers for kids")</f>
        <v>151481</v>
      </c>
      <c r="J48" s="8">
        <f>AVERAGEIFS(amzn[Average Customer Rating],amzn[Niche],"shower steamers for kids")</f>
        <v>4.1761224489795925</v>
      </c>
    </row>
    <row r="49" spans="1:5" x14ac:dyDescent="0.2">
      <c r="A49" s="40"/>
      <c r="B49" s="39"/>
      <c r="C49" s="39"/>
      <c r="D49" s="39"/>
    </row>
    <row r="50" spans="1:5" ht="16" customHeight="1" thickBot="1" x14ac:dyDescent="0.25">
      <c r="A50" s="35"/>
      <c r="B50" s="37"/>
      <c r="C50" s="37"/>
      <c r="D50" s="37"/>
    </row>
    <row r="51" spans="1:5" x14ac:dyDescent="0.2">
      <c r="A51" s="34" t="s">
        <v>337</v>
      </c>
      <c r="B51" s="36" t="s">
        <v>347</v>
      </c>
      <c r="C51" s="36"/>
      <c r="D51" s="36"/>
    </row>
    <row r="52" spans="1:5" ht="17" thickBot="1" x14ac:dyDescent="0.25">
      <c r="A52" s="35"/>
      <c r="B52" s="37"/>
      <c r="C52" s="37"/>
      <c r="D52" s="37"/>
    </row>
    <row r="53" spans="1:5" x14ac:dyDescent="0.2">
      <c r="A53" s="34" t="s">
        <v>351</v>
      </c>
      <c r="B53" s="41" t="s">
        <v>352</v>
      </c>
      <c r="C53" s="41"/>
      <c r="D53" s="41"/>
    </row>
    <row r="54" spans="1:5" x14ac:dyDescent="0.2">
      <c r="A54" s="43"/>
      <c r="B54" s="42"/>
      <c r="C54" s="42"/>
      <c r="D54" s="42"/>
    </row>
    <row r="55" spans="1:5" ht="19" customHeight="1" x14ac:dyDescent="0.2">
      <c r="A55" s="29" t="e" vm="1">
        <v>#VALUE!</v>
      </c>
      <c r="B55" s="31" t="s">
        <v>383</v>
      </c>
      <c r="C55" s="31"/>
      <c r="D55" s="31"/>
      <c r="E55" s="22"/>
    </row>
    <row r="56" spans="1:5" x14ac:dyDescent="0.2">
      <c r="A56" s="29"/>
      <c r="B56" s="32"/>
      <c r="C56" s="32"/>
      <c r="D56" s="32"/>
      <c r="E56" s="22"/>
    </row>
    <row r="57" spans="1:5" x14ac:dyDescent="0.2">
      <c r="A57" s="29"/>
      <c r="B57" s="32"/>
      <c r="C57" s="32"/>
      <c r="D57" s="32"/>
      <c r="E57" s="22"/>
    </row>
    <row r="58" spans="1:5" ht="18" customHeight="1" thickBot="1" x14ac:dyDescent="0.25">
      <c r="A58" s="30"/>
      <c r="B58" s="33"/>
      <c r="C58" s="33"/>
      <c r="D58" s="33"/>
      <c r="E58" s="22"/>
    </row>
    <row r="59" spans="1:5" ht="16" customHeight="1" x14ac:dyDescent="0.2">
      <c r="A59" s="28" t="s">
        <v>386</v>
      </c>
      <c r="B59" s="28"/>
      <c r="C59" s="28"/>
      <c r="D59" s="28"/>
      <c r="E59" s="1"/>
    </row>
    <row r="60" spans="1:5" x14ac:dyDescent="0.2">
      <c r="A60" s="28"/>
      <c r="B60" s="28"/>
      <c r="C60" s="28"/>
      <c r="D60" s="28"/>
    </row>
    <row r="61" spans="1:5" x14ac:dyDescent="0.2">
      <c r="A61" s="28"/>
      <c r="B61" s="28"/>
      <c r="C61" s="28"/>
      <c r="D61" s="28"/>
    </row>
    <row r="62" spans="1:5" x14ac:dyDescent="0.2">
      <c r="A62" s="28"/>
      <c r="B62" s="28"/>
      <c r="C62" s="28"/>
      <c r="D62" s="28"/>
    </row>
    <row r="63" spans="1:5" x14ac:dyDescent="0.2">
      <c r="A63" s="28"/>
      <c r="B63" s="28"/>
      <c r="C63" s="28"/>
      <c r="D63" s="28"/>
    </row>
    <row r="64" spans="1:5" x14ac:dyDescent="0.2">
      <c r="A64" s="28"/>
      <c r="B64" s="28"/>
      <c r="C64" s="28"/>
      <c r="D64" s="28"/>
    </row>
    <row r="65" spans="1:4" x14ac:dyDescent="0.2">
      <c r="A65" s="28"/>
      <c r="B65" s="28"/>
      <c r="C65" s="28"/>
      <c r="D65" s="28"/>
    </row>
    <row r="66" spans="1:4" x14ac:dyDescent="0.2">
      <c r="A66" s="28"/>
      <c r="B66" s="28"/>
      <c r="C66" s="28"/>
      <c r="D66" s="28"/>
    </row>
    <row r="67" spans="1:4" x14ac:dyDescent="0.2">
      <c r="A67" s="28"/>
      <c r="B67" s="28"/>
      <c r="C67" s="28"/>
      <c r="D67" s="28"/>
    </row>
    <row r="68" spans="1:4" x14ac:dyDescent="0.2">
      <c r="A68" s="28"/>
      <c r="B68" s="28"/>
      <c r="C68" s="28"/>
      <c r="D68" s="28"/>
    </row>
    <row r="69" spans="1:4" ht="17" thickBot="1" x14ac:dyDescent="0.25"/>
    <row r="70" spans="1:4" ht="20" thickBot="1" x14ac:dyDescent="0.3">
      <c r="A70" s="59" t="s">
        <v>353</v>
      </c>
      <c r="B70" s="59"/>
      <c r="C70" s="59"/>
      <c r="D70" s="59"/>
    </row>
    <row r="71" spans="1:4" x14ac:dyDescent="0.2">
      <c r="A71" s="60" t="s">
        <v>380</v>
      </c>
      <c r="B71" s="61"/>
      <c r="C71" s="61"/>
      <c r="D71" s="62"/>
    </row>
    <row r="72" spans="1:4" x14ac:dyDescent="0.2">
      <c r="A72" s="63"/>
      <c r="B72" s="64"/>
      <c r="C72" s="64"/>
      <c r="D72" s="65"/>
    </row>
    <row r="73" spans="1:4" ht="17" thickBot="1" x14ac:dyDescent="0.25">
      <c r="A73" s="66"/>
      <c r="B73" s="67"/>
      <c r="C73" s="67"/>
      <c r="D73" s="68"/>
    </row>
    <row r="74" spans="1:4" x14ac:dyDescent="0.2">
      <c r="A74" s="69" t="s">
        <v>387</v>
      </c>
      <c r="B74" s="69"/>
      <c r="C74" s="69"/>
      <c r="D74" s="69"/>
    </row>
    <row r="75" spans="1:4" x14ac:dyDescent="0.2">
      <c r="A75" s="28"/>
      <c r="B75" s="28"/>
      <c r="C75" s="28"/>
      <c r="D75" s="28"/>
    </row>
    <row r="76" spans="1:4" x14ac:dyDescent="0.2">
      <c r="A76" s="28"/>
      <c r="B76" s="28"/>
      <c r="C76" s="28"/>
      <c r="D76" s="28"/>
    </row>
    <row r="77" spans="1:4" x14ac:dyDescent="0.2">
      <c r="A77" s="28"/>
      <c r="B77" s="28"/>
      <c r="C77" s="28"/>
      <c r="D77" s="28"/>
    </row>
    <row r="78" spans="1:4" x14ac:dyDescent="0.2">
      <c r="A78" s="28"/>
      <c r="B78" s="28"/>
      <c r="C78" s="28"/>
      <c r="D78" s="28"/>
    </row>
    <row r="79" spans="1:4" x14ac:dyDescent="0.2">
      <c r="A79" s="28"/>
      <c r="B79" s="28"/>
      <c r="C79" s="28"/>
      <c r="D79" s="28"/>
    </row>
    <row r="80" spans="1:4" x14ac:dyDescent="0.2">
      <c r="A80" s="28"/>
      <c r="B80" s="28"/>
      <c r="C80" s="28"/>
      <c r="D80" s="28"/>
    </row>
    <row r="81" spans="1:4" x14ac:dyDescent="0.2">
      <c r="A81" s="28"/>
      <c r="B81" s="28"/>
      <c r="C81" s="28"/>
      <c r="D81" s="28"/>
    </row>
    <row r="82" spans="1:4" x14ac:dyDescent="0.2">
      <c r="A82" s="28"/>
      <c r="B82" s="28"/>
      <c r="C82" s="28"/>
      <c r="D82" s="28"/>
    </row>
    <row r="83" spans="1:4" x14ac:dyDescent="0.2">
      <c r="A83" s="28"/>
      <c r="B83" s="28"/>
      <c r="C83" s="28"/>
      <c r="D83" s="28"/>
    </row>
    <row r="84" spans="1:4" ht="17" thickBot="1" x14ac:dyDescent="0.25"/>
    <row r="85" spans="1:4" ht="20" thickBot="1" x14ac:dyDescent="0.3">
      <c r="A85" s="44" t="s">
        <v>354</v>
      </c>
      <c r="B85" s="45"/>
      <c r="C85" s="45"/>
      <c r="D85" s="46"/>
    </row>
    <row r="86" spans="1:4" x14ac:dyDescent="0.2">
      <c r="A86" s="47" t="s">
        <v>355</v>
      </c>
      <c r="B86" s="48"/>
      <c r="C86" s="48"/>
      <c r="D86" s="49"/>
    </row>
    <row r="87" spans="1:4" x14ac:dyDescent="0.2">
      <c r="A87" s="50"/>
      <c r="B87" s="51"/>
      <c r="C87" s="51"/>
      <c r="D87" s="52"/>
    </row>
    <row r="88" spans="1:4" x14ac:dyDescent="0.2">
      <c r="A88" s="50"/>
      <c r="B88" s="51"/>
      <c r="C88" s="51"/>
      <c r="D88" s="52"/>
    </row>
    <row r="89" spans="1:4" ht="17" thickBot="1" x14ac:dyDescent="0.25">
      <c r="A89" s="50"/>
      <c r="B89" s="51"/>
      <c r="C89" s="53"/>
      <c r="D89" s="54"/>
    </row>
    <row r="90" spans="1:4" ht="16" customHeight="1" thickBot="1" x14ac:dyDescent="0.25">
      <c r="A90" s="11" t="s">
        <v>331</v>
      </c>
      <c r="B90" s="12" t="s">
        <v>356</v>
      </c>
      <c r="C90" s="55">
        <v>0.1164</v>
      </c>
      <c r="D90" s="56"/>
    </row>
    <row r="91" spans="1:4" ht="16" customHeight="1" x14ac:dyDescent="0.2">
      <c r="A91" s="34" t="s">
        <v>333</v>
      </c>
      <c r="B91" s="36" t="s">
        <v>357</v>
      </c>
      <c r="C91" s="36"/>
      <c r="D91" s="36"/>
    </row>
    <row r="92" spans="1:4" ht="17" thickBot="1" x14ac:dyDescent="0.25">
      <c r="A92" s="35"/>
      <c r="B92" s="37"/>
      <c r="C92" s="37"/>
      <c r="D92" s="37"/>
    </row>
    <row r="93" spans="1:4" ht="18" thickBot="1" x14ac:dyDescent="0.25">
      <c r="A93" s="11" t="s">
        <v>337</v>
      </c>
      <c r="B93" s="12" t="s">
        <v>358</v>
      </c>
      <c r="C93" s="57">
        <f>SUM('Amazon Activity Data'!G64,'Amazon Activity Data'!G65)</f>
        <v>0.22589999999999999</v>
      </c>
      <c r="D93" s="58"/>
    </row>
    <row r="94" spans="1:4" ht="52" customHeight="1" thickBot="1" x14ac:dyDescent="0.25">
      <c r="A94" s="11" t="s">
        <v>351</v>
      </c>
      <c r="B94" s="27" t="s">
        <v>359</v>
      </c>
      <c r="C94" s="27"/>
      <c r="D94" s="27"/>
    </row>
    <row r="95" spans="1:4" x14ac:dyDescent="0.2">
      <c r="A95" s="28" t="s">
        <v>388</v>
      </c>
      <c r="B95" s="28"/>
      <c r="C95" s="28"/>
      <c r="D95" s="28"/>
    </row>
    <row r="96" spans="1:4" x14ac:dyDescent="0.2">
      <c r="A96" s="28"/>
      <c r="B96" s="28"/>
      <c r="C96" s="28"/>
      <c r="D96" s="28"/>
    </row>
    <row r="97" spans="1:4" x14ac:dyDescent="0.2">
      <c r="A97" s="28"/>
      <c r="B97" s="28"/>
      <c r="C97" s="28"/>
      <c r="D97" s="28"/>
    </row>
    <row r="98" spans="1:4" x14ac:dyDescent="0.2">
      <c r="A98" s="28"/>
      <c r="B98" s="28"/>
      <c r="C98" s="28"/>
      <c r="D98" s="28"/>
    </row>
    <row r="99" spans="1:4" x14ac:dyDescent="0.2">
      <c r="A99" s="28"/>
      <c r="B99" s="28"/>
      <c r="C99" s="28"/>
      <c r="D99" s="28"/>
    </row>
    <row r="100" spans="1:4" x14ac:dyDescent="0.2">
      <c r="A100" s="28"/>
      <c r="B100" s="28"/>
      <c r="C100" s="28"/>
      <c r="D100" s="28"/>
    </row>
    <row r="101" spans="1:4" x14ac:dyDescent="0.2">
      <c r="A101" s="28"/>
      <c r="B101" s="28"/>
      <c r="C101" s="28"/>
      <c r="D101" s="28"/>
    </row>
    <row r="102" spans="1:4" x14ac:dyDescent="0.2">
      <c r="A102" s="28"/>
      <c r="B102" s="28"/>
      <c r="C102" s="28"/>
      <c r="D102" s="28"/>
    </row>
    <row r="103" spans="1:4" x14ac:dyDescent="0.2">
      <c r="A103" s="28"/>
      <c r="B103" s="28"/>
      <c r="C103" s="28"/>
      <c r="D103" s="28"/>
    </row>
    <row r="104" spans="1:4" x14ac:dyDescent="0.2">
      <c r="A104" s="28"/>
      <c r="B104" s="28"/>
      <c r="C104" s="28"/>
      <c r="D104" s="28"/>
    </row>
  </sheetData>
  <mergeCells count="42">
    <mergeCell ref="B12:D14"/>
    <mergeCell ref="A21:D24"/>
    <mergeCell ref="A12:A14"/>
    <mergeCell ref="A1:D3"/>
    <mergeCell ref="A4:D6"/>
    <mergeCell ref="A8:D8"/>
    <mergeCell ref="A9:D11"/>
    <mergeCell ref="A17:A20"/>
    <mergeCell ref="B17:D20"/>
    <mergeCell ref="A15:A16"/>
    <mergeCell ref="B15:D16"/>
    <mergeCell ref="A39:D39"/>
    <mergeCell ref="A46:A47"/>
    <mergeCell ref="B46:D47"/>
    <mergeCell ref="A26:D26"/>
    <mergeCell ref="A27:D29"/>
    <mergeCell ref="A30:A31"/>
    <mergeCell ref="B30:D31"/>
    <mergeCell ref="A34:D37"/>
    <mergeCell ref="B32:D33"/>
    <mergeCell ref="A32:A33"/>
    <mergeCell ref="A40:D45"/>
    <mergeCell ref="B48:D50"/>
    <mergeCell ref="A48:A50"/>
    <mergeCell ref="B53:D54"/>
    <mergeCell ref="A53:A54"/>
    <mergeCell ref="A85:D85"/>
    <mergeCell ref="A59:D68"/>
    <mergeCell ref="A70:D70"/>
    <mergeCell ref="A71:D73"/>
    <mergeCell ref="A74:D83"/>
    <mergeCell ref="B94:D94"/>
    <mergeCell ref="A95:D104"/>
    <mergeCell ref="A55:A58"/>
    <mergeCell ref="B55:D58"/>
    <mergeCell ref="A51:A52"/>
    <mergeCell ref="B51:D52"/>
    <mergeCell ref="A86:D89"/>
    <mergeCell ref="C90:D90"/>
    <mergeCell ref="C93:D93"/>
    <mergeCell ref="B91:D92"/>
    <mergeCell ref="A91:A92"/>
  </mergeCells>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5A50-A176-BC42-AE5F-BB310439A67A}">
  <dimension ref="A1:L112"/>
  <sheetViews>
    <sheetView zoomScale="80" zoomScaleNormal="80" workbookViewId="0">
      <selection activeCell="G64" sqref="G64"/>
    </sheetView>
  </sheetViews>
  <sheetFormatPr baseColWidth="10" defaultColWidth="10.6640625" defaultRowHeight="16" customHeight="1" x14ac:dyDescent="0.2"/>
  <cols>
    <col min="1" max="1" width="22.1640625" bestFit="1" customWidth="1"/>
    <col min="2" max="2" width="15.1640625" customWidth="1"/>
    <col min="5" max="5" width="13.6640625" style="14" customWidth="1"/>
    <col min="6" max="6" width="30.83203125" customWidth="1"/>
    <col min="7" max="7" width="25.6640625" customWidth="1"/>
    <col min="8" max="8" width="39.5" customWidth="1"/>
    <col min="9" max="9" width="14.33203125" customWidth="1"/>
    <col min="10" max="10" width="24.5" customWidth="1"/>
    <col min="11" max="11" width="14.1640625" customWidth="1"/>
    <col min="12" max="12" width="43.83203125" customWidth="1"/>
  </cols>
  <sheetData>
    <row r="1" spans="1:12" ht="16" customHeight="1" x14ac:dyDescent="0.2">
      <c r="A1" s="1" t="s">
        <v>226</v>
      </c>
      <c r="B1" s="1" t="s">
        <v>0</v>
      </c>
      <c r="C1" s="1" t="s">
        <v>1</v>
      </c>
      <c r="D1" s="1" t="s">
        <v>2</v>
      </c>
      <c r="E1" s="13" t="s">
        <v>3</v>
      </c>
      <c r="F1" s="1" t="s">
        <v>4</v>
      </c>
      <c r="G1" s="1" t="s">
        <v>5</v>
      </c>
      <c r="H1" s="1" t="s">
        <v>6</v>
      </c>
      <c r="I1" s="1" t="s">
        <v>7</v>
      </c>
      <c r="J1" s="1" t="s">
        <v>8</v>
      </c>
      <c r="K1" s="1" t="s">
        <v>9</v>
      </c>
      <c r="L1" s="1" t="s">
        <v>10</v>
      </c>
    </row>
    <row r="2" spans="1:12" ht="16" hidden="1" customHeight="1" x14ac:dyDescent="0.2">
      <c r="A2" t="s">
        <v>227</v>
      </c>
      <c r="B2" t="s">
        <v>11</v>
      </c>
      <c r="C2" t="s">
        <v>12</v>
      </c>
      <c r="D2" t="s">
        <v>13</v>
      </c>
      <c r="E2" s="14" t="s">
        <v>14</v>
      </c>
      <c r="F2">
        <v>104047</v>
      </c>
      <c r="G2">
        <v>6.0299999999999999E-2</v>
      </c>
      <c r="H2">
        <v>8.4</v>
      </c>
      <c r="I2">
        <v>1210</v>
      </c>
      <c r="J2">
        <v>4.4000000000000004</v>
      </c>
      <c r="K2">
        <v>13</v>
      </c>
      <c r="L2">
        <v>7</v>
      </c>
    </row>
    <row r="3" spans="1:12" ht="16" hidden="1" customHeight="1" x14ac:dyDescent="0.2">
      <c r="A3" t="s">
        <v>227</v>
      </c>
      <c r="B3" t="s">
        <v>15</v>
      </c>
      <c r="C3" t="s">
        <v>16</v>
      </c>
      <c r="D3" t="s">
        <v>17</v>
      </c>
      <c r="E3" s="14" t="s">
        <v>18</v>
      </c>
      <c r="F3">
        <v>120262</v>
      </c>
      <c r="G3">
        <v>6.9699999999999998E-2</v>
      </c>
      <c r="H3">
        <v>16.170000000000002</v>
      </c>
      <c r="I3">
        <v>37017</v>
      </c>
      <c r="J3">
        <v>4.3</v>
      </c>
      <c r="K3">
        <v>2</v>
      </c>
      <c r="L3">
        <v>4</v>
      </c>
    </row>
    <row r="4" spans="1:12" ht="16" hidden="1" customHeight="1" x14ac:dyDescent="0.2">
      <c r="A4" t="s">
        <v>227</v>
      </c>
      <c r="B4" t="s">
        <v>19</v>
      </c>
      <c r="C4" t="s">
        <v>20</v>
      </c>
      <c r="D4" t="s">
        <v>21</v>
      </c>
      <c r="E4" s="14" t="s">
        <v>22</v>
      </c>
      <c r="F4">
        <v>115204</v>
      </c>
      <c r="G4">
        <v>6.6799999999999998E-2</v>
      </c>
      <c r="H4">
        <v>22.04</v>
      </c>
      <c r="I4">
        <v>1697</v>
      </c>
      <c r="J4">
        <v>4.3</v>
      </c>
      <c r="K4">
        <v>5</v>
      </c>
      <c r="L4">
        <v>5</v>
      </c>
    </row>
    <row r="5" spans="1:12" ht="16" hidden="1" customHeight="1" x14ac:dyDescent="0.2">
      <c r="A5" t="s">
        <v>227</v>
      </c>
      <c r="B5" t="s">
        <v>23</v>
      </c>
      <c r="C5" t="s">
        <v>24</v>
      </c>
      <c r="D5" t="s">
        <v>25</v>
      </c>
      <c r="E5" s="14" t="s">
        <v>26</v>
      </c>
      <c r="F5">
        <v>64424</v>
      </c>
      <c r="G5">
        <v>3.73E-2</v>
      </c>
      <c r="H5">
        <v>15.76</v>
      </c>
      <c r="I5">
        <v>724</v>
      </c>
      <c r="J5">
        <v>4.3</v>
      </c>
      <c r="K5">
        <v>17</v>
      </c>
      <c r="L5">
        <v>3</v>
      </c>
    </row>
    <row r="6" spans="1:12" ht="16" hidden="1" customHeight="1" x14ac:dyDescent="0.2">
      <c r="A6" t="s">
        <v>227</v>
      </c>
      <c r="B6" t="s">
        <v>27</v>
      </c>
      <c r="C6" t="s">
        <v>28</v>
      </c>
      <c r="D6" t="s">
        <v>29</v>
      </c>
      <c r="E6" s="14" t="s">
        <v>30</v>
      </c>
      <c r="F6">
        <v>71554</v>
      </c>
      <c r="G6">
        <v>4.1500000000000002E-2</v>
      </c>
      <c r="H6">
        <v>13</v>
      </c>
      <c r="I6">
        <v>635</v>
      </c>
      <c r="J6">
        <v>4.2</v>
      </c>
      <c r="K6">
        <v>20</v>
      </c>
      <c r="L6">
        <v>3</v>
      </c>
    </row>
    <row r="7" spans="1:12" ht="16" hidden="1" customHeight="1" x14ac:dyDescent="0.2">
      <c r="A7" t="s">
        <v>227</v>
      </c>
      <c r="B7" t="s">
        <v>31</v>
      </c>
      <c r="C7" t="s">
        <v>32</v>
      </c>
      <c r="D7" t="s">
        <v>33</v>
      </c>
      <c r="E7" s="14" t="s">
        <v>34</v>
      </c>
      <c r="F7">
        <v>129416</v>
      </c>
      <c r="G7">
        <v>7.51E-2</v>
      </c>
      <c r="H7">
        <v>24.8</v>
      </c>
      <c r="I7">
        <v>20642</v>
      </c>
      <c r="J7">
        <v>4.3</v>
      </c>
      <c r="K7">
        <v>3</v>
      </c>
      <c r="L7">
        <v>4</v>
      </c>
    </row>
    <row r="8" spans="1:12" ht="16" hidden="1" customHeight="1" x14ac:dyDescent="0.2">
      <c r="A8" t="s">
        <v>227</v>
      </c>
      <c r="B8" t="s">
        <v>35</v>
      </c>
      <c r="C8" t="s">
        <v>36</v>
      </c>
      <c r="D8" t="s">
        <v>25</v>
      </c>
      <c r="E8" s="14" t="s">
        <v>37</v>
      </c>
      <c r="F8">
        <v>39535</v>
      </c>
      <c r="G8">
        <v>2.29E-2</v>
      </c>
      <c r="H8">
        <v>8.59</v>
      </c>
      <c r="I8">
        <v>834</v>
      </c>
      <c r="J8">
        <v>4.2</v>
      </c>
      <c r="K8">
        <v>3</v>
      </c>
      <c r="L8">
        <v>3</v>
      </c>
    </row>
    <row r="9" spans="1:12" ht="16" hidden="1" customHeight="1" x14ac:dyDescent="0.2">
      <c r="A9" t="s">
        <v>227</v>
      </c>
      <c r="B9" t="s">
        <v>38</v>
      </c>
      <c r="C9" t="s">
        <v>39</v>
      </c>
      <c r="D9" t="s">
        <v>33</v>
      </c>
      <c r="E9" s="14" t="s">
        <v>40</v>
      </c>
      <c r="F9">
        <v>51946</v>
      </c>
      <c r="G9">
        <v>3.0099999999999998E-2</v>
      </c>
      <c r="H9">
        <v>25.06</v>
      </c>
      <c r="I9">
        <v>12872</v>
      </c>
      <c r="J9">
        <v>4.4000000000000004</v>
      </c>
      <c r="K9">
        <v>2</v>
      </c>
      <c r="L9">
        <v>4</v>
      </c>
    </row>
    <row r="10" spans="1:12" ht="16" hidden="1" customHeight="1" x14ac:dyDescent="0.2">
      <c r="A10" t="s">
        <v>227</v>
      </c>
      <c r="B10" t="s">
        <v>41</v>
      </c>
      <c r="C10" t="s">
        <v>42</v>
      </c>
      <c r="D10" t="s">
        <v>43</v>
      </c>
      <c r="E10" s="14" t="s">
        <v>44</v>
      </c>
      <c r="F10">
        <v>99730</v>
      </c>
      <c r="G10">
        <v>5.7799999999999997E-2</v>
      </c>
      <c r="H10">
        <v>9.99</v>
      </c>
      <c r="I10">
        <v>3266</v>
      </c>
      <c r="J10">
        <v>4.4000000000000004</v>
      </c>
      <c r="K10">
        <v>22</v>
      </c>
      <c r="L10">
        <v>8</v>
      </c>
    </row>
    <row r="11" spans="1:12" ht="16" hidden="1" customHeight="1" x14ac:dyDescent="0.2">
      <c r="A11" t="s">
        <v>227</v>
      </c>
      <c r="B11" t="s">
        <v>45</v>
      </c>
      <c r="C11" t="s">
        <v>46</v>
      </c>
      <c r="D11" t="s">
        <v>43</v>
      </c>
      <c r="E11" s="14" t="s">
        <v>47</v>
      </c>
      <c r="F11">
        <v>31514</v>
      </c>
      <c r="G11">
        <v>1.8200000000000001E-2</v>
      </c>
      <c r="H11">
        <v>7.54</v>
      </c>
      <c r="I11">
        <v>3266</v>
      </c>
      <c r="J11">
        <v>4.4000000000000004</v>
      </c>
      <c r="K11">
        <v>7</v>
      </c>
      <c r="L11">
        <v>7</v>
      </c>
    </row>
    <row r="12" spans="1:12" ht="16" hidden="1" customHeight="1" x14ac:dyDescent="0.2">
      <c r="A12" t="s">
        <v>227</v>
      </c>
      <c r="B12" t="s">
        <v>48</v>
      </c>
      <c r="C12" t="s">
        <v>49</v>
      </c>
      <c r="D12" t="s">
        <v>17</v>
      </c>
      <c r="E12" s="14" t="s">
        <v>50</v>
      </c>
      <c r="F12">
        <v>39243</v>
      </c>
      <c r="G12">
        <v>2.2700000000000001E-2</v>
      </c>
      <c r="H12">
        <v>24.74</v>
      </c>
      <c r="I12">
        <v>37017</v>
      </c>
      <c r="J12">
        <v>4.3</v>
      </c>
      <c r="K12">
        <v>2</v>
      </c>
      <c r="L12">
        <v>3</v>
      </c>
    </row>
    <row r="13" spans="1:12" ht="16" hidden="1" customHeight="1" x14ac:dyDescent="0.2">
      <c r="A13" t="s">
        <v>227</v>
      </c>
      <c r="B13" t="s">
        <v>51</v>
      </c>
      <c r="C13" t="s">
        <v>52</v>
      </c>
      <c r="D13" t="s">
        <v>53</v>
      </c>
      <c r="E13" s="14" t="s">
        <v>54</v>
      </c>
      <c r="F13">
        <v>22816</v>
      </c>
      <c r="G13">
        <v>1.32E-2</v>
      </c>
      <c r="H13">
        <v>20.95</v>
      </c>
      <c r="I13">
        <v>188</v>
      </c>
      <c r="J13">
        <v>4.3</v>
      </c>
      <c r="K13">
        <v>69</v>
      </c>
      <c r="L13">
        <v>2</v>
      </c>
    </row>
    <row r="14" spans="1:12" ht="16" hidden="1" customHeight="1" x14ac:dyDescent="0.2">
      <c r="A14" t="s">
        <v>227</v>
      </c>
      <c r="B14" t="s">
        <v>55</v>
      </c>
      <c r="C14" t="s">
        <v>56</v>
      </c>
      <c r="D14" t="s">
        <v>57</v>
      </c>
      <c r="E14" s="14" t="s">
        <v>58</v>
      </c>
      <c r="F14">
        <v>32889</v>
      </c>
      <c r="G14">
        <v>1.9E-2</v>
      </c>
      <c r="H14">
        <v>19.54</v>
      </c>
      <c r="I14">
        <v>1130</v>
      </c>
      <c r="J14">
        <v>4.5</v>
      </c>
      <c r="K14">
        <v>7</v>
      </c>
      <c r="L14">
        <v>2</v>
      </c>
    </row>
    <row r="15" spans="1:12" ht="16" hidden="1" customHeight="1" x14ac:dyDescent="0.2">
      <c r="A15" t="s">
        <v>227</v>
      </c>
      <c r="B15" t="s">
        <v>59</v>
      </c>
      <c r="C15" t="s">
        <v>60</v>
      </c>
      <c r="D15" t="s">
        <v>61</v>
      </c>
      <c r="E15" s="14" t="s">
        <v>62</v>
      </c>
      <c r="F15">
        <v>33255</v>
      </c>
      <c r="G15">
        <v>1.9199999999999998E-2</v>
      </c>
      <c r="H15">
        <v>20.79</v>
      </c>
      <c r="I15">
        <v>196</v>
      </c>
      <c r="J15">
        <v>4.2</v>
      </c>
      <c r="K15">
        <v>56</v>
      </c>
      <c r="L15">
        <v>4</v>
      </c>
    </row>
    <row r="16" spans="1:12" ht="16" hidden="1" customHeight="1" x14ac:dyDescent="0.2">
      <c r="A16" t="s">
        <v>227</v>
      </c>
      <c r="B16" t="s">
        <v>63</v>
      </c>
      <c r="C16" t="s">
        <v>64</v>
      </c>
      <c r="D16" t="s">
        <v>65</v>
      </c>
      <c r="E16" s="14" t="s">
        <v>66</v>
      </c>
      <c r="F16">
        <v>27002</v>
      </c>
      <c r="G16">
        <v>1.5599999999999999E-2</v>
      </c>
      <c r="H16">
        <v>14.38</v>
      </c>
      <c r="I16">
        <v>593</v>
      </c>
      <c r="J16">
        <v>4.5</v>
      </c>
      <c r="K16">
        <v>25</v>
      </c>
      <c r="L16">
        <v>5</v>
      </c>
    </row>
    <row r="17" spans="1:12" ht="16" hidden="1" customHeight="1" x14ac:dyDescent="0.2">
      <c r="A17" t="s">
        <v>227</v>
      </c>
      <c r="B17" t="s">
        <v>67</v>
      </c>
      <c r="C17" t="s">
        <v>68</v>
      </c>
      <c r="D17" t="s">
        <v>69</v>
      </c>
      <c r="E17" s="14" t="s">
        <v>70</v>
      </c>
      <c r="F17">
        <v>34817</v>
      </c>
      <c r="G17">
        <v>2.0199999999999999E-2</v>
      </c>
      <c r="H17">
        <v>20.87</v>
      </c>
      <c r="I17">
        <v>17695</v>
      </c>
      <c r="J17">
        <v>4.5</v>
      </c>
      <c r="K17">
        <v>2</v>
      </c>
      <c r="L17">
        <v>40</v>
      </c>
    </row>
    <row r="18" spans="1:12" ht="16" hidden="1" customHeight="1" x14ac:dyDescent="0.2">
      <c r="A18" t="s">
        <v>227</v>
      </c>
      <c r="B18" t="s">
        <v>71</v>
      </c>
      <c r="C18" t="s">
        <v>72</v>
      </c>
      <c r="D18" t="s">
        <v>65</v>
      </c>
      <c r="E18" s="14" t="s">
        <v>73</v>
      </c>
      <c r="F18">
        <v>24745</v>
      </c>
      <c r="G18">
        <v>1.43E-2</v>
      </c>
      <c r="H18">
        <v>13.97</v>
      </c>
      <c r="I18">
        <v>605</v>
      </c>
      <c r="J18">
        <v>4.5</v>
      </c>
      <c r="K18">
        <v>13</v>
      </c>
      <c r="L18">
        <v>3</v>
      </c>
    </row>
    <row r="19" spans="1:12" ht="16" hidden="1" customHeight="1" x14ac:dyDescent="0.2">
      <c r="A19" t="s">
        <v>227</v>
      </c>
      <c r="B19" t="s">
        <v>74</v>
      </c>
      <c r="C19" t="s">
        <v>75</v>
      </c>
      <c r="D19" t="s">
        <v>17</v>
      </c>
      <c r="E19" s="14" t="s">
        <v>76</v>
      </c>
      <c r="F19">
        <v>20906</v>
      </c>
      <c r="G19">
        <v>1.21E-2</v>
      </c>
      <c r="H19">
        <v>14.83</v>
      </c>
      <c r="I19">
        <v>16233</v>
      </c>
      <c r="J19">
        <v>4.3</v>
      </c>
      <c r="K19">
        <v>5</v>
      </c>
      <c r="L19">
        <v>4</v>
      </c>
    </row>
    <row r="20" spans="1:12" ht="16" hidden="1" customHeight="1" x14ac:dyDescent="0.2">
      <c r="A20" t="s">
        <v>227</v>
      </c>
      <c r="B20" t="s">
        <v>77</v>
      </c>
      <c r="C20" t="s">
        <v>78</v>
      </c>
      <c r="D20" t="s">
        <v>61</v>
      </c>
      <c r="E20" s="14" t="s">
        <v>79</v>
      </c>
      <c r="F20">
        <v>30992</v>
      </c>
      <c r="G20">
        <v>1.7899999999999999E-2</v>
      </c>
      <c r="H20">
        <v>8.9700000000000006</v>
      </c>
      <c r="I20">
        <v>166</v>
      </c>
      <c r="J20">
        <v>4.2</v>
      </c>
      <c r="K20">
        <v>56</v>
      </c>
      <c r="L20">
        <v>2</v>
      </c>
    </row>
    <row r="21" spans="1:12" ht="16" hidden="1" customHeight="1" x14ac:dyDescent="0.2">
      <c r="A21" t="s">
        <v>227</v>
      </c>
      <c r="B21" t="s">
        <v>80</v>
      </c>
      <c r="C21" t="s">
        <v>81</v>
      </c>
      <c r="D21" t="s">
        <v>33</v>
      </c>
      <c r="E21" s="14" t="s">
        <v>82</v>
      </c>
      <c r="F21">
        <v>50237</v>
      </c>
      <c r="G21">
        <v>2.9100000000000001E-2</v>
      </c>
      <c r="H21">
        <v>16.510000000000002</v>
      </c>
      <c r="I21">
        <v>12872</v>
      </c>
      <c r="J21">
        <v>4.4000000000000004</v>
      </c>
      <c r="K21">
        <v>2</v>
      </c>
      <c r="L21">
        <v>3</v>
      </c>
    </row>
    <row r="22" spans="1:12" ht="16" hidden="1" customHeight="1" x14ac:dyDescent="0.2">
      <c r="A22" t="s">
        <v>227</v>
      </c>
      <c r="B22" t="s">
        <v>83</v>
      </c>
      <c r="C22" t="s">
        <v>84</v>
      </c>
      <c r="D22" t="s">
        <v>85</v>
      </c>
      <c r="E22" s="14" t="s">
        <v>86</v>
      </c>
      <c r="F22">
        <v>21332</v>
      </c>
      <c r="G22">
        <v>1.23E-2</v>
      </c>
      <c r="H22">
        <v>10.02</v>
      </c>
      <c r="I22">
        <v>2153</v>
      </c>
      <c r="J22">
        <v>4.09</v>
      </c>
      <c r="K22">
        <v>20</v>
      </c>
      <c r="L22">
        <v>4</v>
      </c>
    </row>
    <row r="23" spans="1:12" ht="16" hidden="1" customHeight="1" x14ac:dyDescent="0.2">
      <c r="A23" t="s">
        <v>227</v>
      </c>
      <c r="B23" t="s">
        <v>87</v>
      </c>
      <c r="C23" t="s">
        <v>88</v>
      </c>
      <c r="D23" t="s">
        <v>89</v>
      </c>
      <c r="E23" s="14" t="s">
        <v>90</v>
      </c>
      <c r="F23">
        <v>23662</v>
      </c>
      <c r="G23">
        <v>1.37E-2</v>
      </c>
      <c r="H23">
        <v>10.16</v>
      </c>
      <c r="I23">
        <v>822</v>
      </c>
      <c r="J23">
        <v>4.59</v>
      </c>
      <c r="K23">
        <v>31</v>
      </c>
      <c r="L23">
        <v>3</v>
      </c>
    </row>
    <row r="24" spans="1:12" ht="16" hidden="1" customHeight="1" x14ac:dyDescent="0.2">
      <c r="A24" t="s">
        <v>227</v>
      </c>
      <c r="B24" t="s">
        <v>91</v>
      </c>
      <c r="C24" t="s">
        <v>92</v>
      </c>
      <c r="D24" t="s">
        <v>17</v>
      </c>
      <c r="E24" s="14" t="s">
        <v>93</v>
      </c>
      <c r="F24">
        <v>10947</v>
      </c>
      <c r="G24">
        <v>6.3E-3</v>
      </c>
      <c r="H24">
        <v>13.91</v>
      </c>
      <c r="I24">
        <v>16233</v>
      </c>
      <c r="J24">
        <v>4.3</v>
      </c>
      <c r="K24">
        <v>5</v>
      </c>
      <c r="L24">
        <v>1</v>
      </c>
    </row>
    <row r="25" spans="1:12" ht="16" hidden="1" customHeight="1" x14ac:dyDescent="0.2">
      <c r="A25" t="s">
        <v>227</v>
      </c>
      <c r="B25" t="s">
        <v>94</v>
      </c>
      <c r="C25" t="s">
        <v>95</v>
      </c>
      <c r="D25" t="s">
        <v>33</v>
      </c>
      <c r="E25" s="14" t="s">
        <v>96</v>
      </c>
      <c r="F25">
        <v>29463</v>
      </c>
      <c r="G25">
        <v>1.7000000000000001E-2</v>
      </c>
      <c r="H25">
        <v>14.78</v>
      </c>
      <c r="I25">
        <v>1130</v>
      </c>
      <c r="J25">
        <v>4.3</v>
      </c>
      <c r="K25">
        <v>13</v>
      </c>
      <c r="L25">
        <v>4</v>
      </c>
    </row>
    <row r="26" spans="1:12" ht="16" hidden="1" customHeight="1" x14ac:dyDescent="0.2">
      <c r="A26" t="s">
        <v>227</v>
      </c>
      <c r="B26" t="s">
        <v>97</v>
      </c>
      <c r="C26" t="s">
        <v>98</v>
      </c>
      <c r="D26" t="s">
        <v>99</v>
      </c>
      <c r="E26" s="14" t="s">
        <v>100</v>
      </c>
      <c r="F26">
        <v>13429</v>
      </c>
      <c r="G26">
        <v>7.7000000000000002E-3</v>
      </c>
      <c r="H26">
        <v>15.31</v>
      </c>
      <c r="I26">
        <v>99</v>
      </c>
      <c r="J26">
        <v>4.2</v>
      </c>
      <c r="K26">
        <v>47</v>
      </c>
      <c r="L26">
        <v>1</v>
      </c>
    </row>
    <row r="27" spans="1:12" ht="16" hidden="1" customHeight="1" x14ac:dyDescent="0.2">
      <c r="A27" t="s">
        <v>227</v>
      </c>
      <c r="B27" t="s">
        <v>101</v>
      </c>
      <c r="C27" t="s">
        <v>102</v>
      </c>
      <c r="D27" t="s">
        <v>99</v>
      </c>
      <c r="E27" s="14" t="s">
        <v>103</v>
      </c>
      <c r="F27">
        <v>11660</v>
      </c>
      <c r="G27">
        <v>6.7000000000000002E-3</v>
      </c>
      <c r="H27">
        <v>11.55</v>
      </c>
      <c r="I27">
        <v>112</v>
      </c>
      <c r="J27">
        <v>4.3</v>
      </c>
      <c r="K27">
        <v>49</v>
      </c>
      <c r="L27">
        <v>2</v>
      </c>
    </row>
    <row r="28" spans="1:12" ht="16" hidden="1" customHeight="1" x14ac:dyDescent="0.2">
      <c r="A28" t="s">
        <v>227</v>
      </c>
      <c r="B28" t="s">
        <v>104</v>
      </c>
      <c r="C28" t="s">
        <v>105</v>
      </c>
      <c r="D28" t="s">
        <v>106</v>
      </c>
      <c r="E28" s="14" t="s">
        <v>107</v>
      </c>
      <c r="F28">
        <v>74758</v>
      </c>
      <c r="G28">
        <v>4.3299999999999998E-2</v>
      </c>
      <c r="H28">
        <v>11.66</v>
      </c>
      <c r="I28">
        <v>851</v>
      </c>
      <c r="J28">
        <v>4.2</v>
      </c>
      <c r="K28">
        <v>25</v>
      </c>
      <c r="L28">
        <v>2</v>
      </c>
    </row>
    <row r="29" spans="1:12" ht="16" hidden="1" customHeight="1" x14ac:dyDescent="0.2">
      <c r="A29" t="s">
        <v>227</v>
      </c>
      <c r="B29" t="s">
        <v>108</v>
      </c>
      <c r="C29" t="s">
        <v>109</v>
      </c>
      <c r="D29" t="s">
        <v>99</v>
      </c>
      <c r="E29" s="14" t="s">
        <v>110</v>
      </c>
      <c r="F29">
        <v>11985</v>
      </c>
      <c r="G29">
        <v>6.8999999999999999E-3</v>
      </c>
      <c r="H29">
        <v>9.99</v>
      </c>
      <c r="I29">
        <v>83</v>
      </c>
      <c r="J29">
        <v>4.4000000000000004</v>
      </c>
      <c r="K29">
        <v>51</v>
      </c>
      <c r="L29">
        <v>1</v>
      </c>
    </row>
    <row r="30" spans="1:12" ht="16" hidden="1" customHeight="1" x14ac:dyDescent="0.2">
      <c r="A30" t="s">
        <v>227</v>
      </c>
      <c r="B30" t="s">
        <v>111</v>
      </c>
      <c r="C30" t="s">
        <v>112</v>
      </c>
      <c r="D30" t="s">
        <v>17</v>
      </c>
      <c r="E30" s="14" t="s">
        <v>113</v>
      </c>
      <c r="F30">
        <v>10257</v>
      </c>
      <c r="G30">
        <v>5.8999999999999999E-3</v>
      </c>
      <c r="H30">
        <v>10.39</v>
      </c>
      <c r="I30">
        <v>16233</v>
      </c>
      <c r="J30">
        <v>4.3</v>
      </c>
      <c r="K30">
        <v>484</v>
      </c>
      <c r="L30">
        <v>2</v>
      </c>
    </row>
    <row r="31" spans="1:12" ht="16" hidden="1" customHeight="1" x14ac:dyDescent="0.2">
      <c r="A31" t="s">
        <v>227</v>
      </c>
      <c r="B31" t="s">
        <v>114</v>
      </c>
      <c r="C31" t="s">
        <v>115</v>
      </c>
      <c r="D31" t="s">
        <v>116</v>
      </c>
      <c r="E31" s="14" t="s">
        <v>117</v>
      </c>
      <c r="F31">
        <v>24586</v>
      </c>
      <c r="G31">
        <v>1.4200000000000001E-2</v>
      </c>
      <c r="H31">
        <v>18.11</v>
      </c>
      <c r="I31">
        <v>1135</v>
      </c>
      <c r="J31">
        <v>4.3</v>
      </c>
      <c r="K31">
        <v>28</v>
      </c>
      <c r="L31">
        <v>3</v>
      </c>
    </row>
    <row r="32" spans="1:12" ht="16" hidden="1" customHeight="1" x14ac:dyDescent="0.2">
      <c r="A32" t="s">
        <v>227</v>
      </c>
      <c r="B32" t="s">
        <v>118</v>
      </c>
      <c r="C32" t="s">
        <v>119</v>
      </c>
      <c r="D32" t="s">
        <v>120</v>
      </c>
      <c r="E32" s="14" t="s">
        <v>121</v>
      </c>
      <c r="F32">
        <v>36119</v>
      </c>
      <c r="G32">
        <v>2.0899999999999998E-2</v>
      </c>
      <c r="H32">
        <v>13.06</v>
      </c>
      <c r="I32">
        <v>1852</v>
      </c>
      <c r="J32">
        <v>4.3</v>
      </c>
      <c r="K32">
        <v>18</v>
      </c>
      <c r="L32">
        <v>4</v>
      </c>
    </row>
    <row r="33" spans="1:12" ht="16" hidden="1" customHeight="1" x14ac:dyDescent="0.2">
      <c r="A33" t="s">
        <v>227</v>
      </c>
      <c r="B33" t="s">
        <v>122</v>
      </c>
      <c r="C33" t="s">
        <v>123</v>
      </c>
      <c r="D33" t="s">
        <v>53</v>
      </c>
      <c r="E33" s="14" t="s">
        <v>124</v>
      </c>
      <c r="F33">
        <v>25494</v>
      </c>
      <c r="G33">
        <v>1.47E-2</v>
      </c>
      <c r="H33">
        <v>6.38</v>
      </c>
      <c r="I33">
        <v>973</v>
      </c>
      <c r="J33">
        <v>4.2</v>
      </c>
      <c r="K33">
        <v>23</v>
      </c>
      <c r="L33">
        <v>3</v>
      </c>
    </row>
    <row r="34" spans="1:12" ht="16" hidden="1" customHeight="1" x14ac:dyDescent="0.2">
      <c r="A34" t="s">
        <v>227</v>
      </c>
      <c r="B34" t="s">
        <v>125</v>
      </c>
      <c r="C34" t="s">
        <v>126</v>
      </c>
      <c r="D34" t="s">
        <v>53</v>
      </c>
      <c r="E34" s="14" t="s">
        <v>127</v>
      </c>
      <c r="F34">
        <v>6952</v>
      </c>
      <c r="G34">
        <v>4.0000000000000001E-3</v>
      </c>
      <c r="H34">
        <v>7.12</v>
      </c>
      <c r="I34">
        <v>188</v>
      </c>
      <c r="J34">
        <v>4.3</v>
      </c>
      <c r="K34">
        <v>126</v>
      </c>
      <c r="L34">
        <v>1</v>
      </c>
    </row>
    <row r="35" spans="1:12" ht="16" hidden="1" customHeight="1" x14ac:dyDescent="0.2">
      <c r="A35" t="s">
        <v>227</v>
      </c>
      <c r="B35" t="s">
        <v>128</v>
      </c>
      <c r="C35" t="s">
        <v>129</v>
      </c>
      <c r="D35" t="s">
        <v>130</v>
      </c>
      <c r="E35" s="14" t="s">
        <v>131</v>
      </c>
      <c r="F35">
        <v>7286</v>
      </c>
      <c r="G35">
        <v>4.1999999999999997E-3</v>
      </c>
      <c r="H35">
        <v>10.050000000000001</v>
      </c>
      <c r="I35">
        <v>86</v>
      </c>
      <c r="J35">
        <v>4.4000000000000004</v>
      </c>
      <c r="K35">
        <v>260</v>
      </c>
      <c r="L35">
        <v>2</v>
      </c>
    </row>
    <row r="36" spans="1:12" ht="16" hidden="1" customHeight="1" x14ac:dyDescent="0.2">
      <c r="A36" t="s">
        <v>227</v>
      </c>
      <c r="B36" t="s">
        <v>132</v>
      </c>
      <c r="C36" t="s">
        <v>133</v>
      </c>
      <c r="D36" t="s">
        <v>17</v>
      </c>
      <c r="E36" s="14" t="s">
        <v>134</v>
      </c>
      <c r="F36">
        <v>8452</v>
      </c>
      <c r="G36">
        <v>4.8999999999999998E-3</v>
      </c>
      <c r="H36">
        <v>10.44</v>
      </c>
      <c r="I36">
        <v>3514</v>
      </c>
      <c r="J36">
        <v>4.3</v>
      </c>
      <c r="K36">
        <v>307</v>
      </c>
      <c r="L36">
        <v>2</v>
      </c>
    </row>
    <row r="37" spans="1:12" ht="16" hidden="1" customHeight="1" x14ac:dyDescent="0.2">
      <c r="A37" t="s">
        <v>227</v>
      </c>
      <c r="B37" t="s">
        <v>135</v>
      </c>
      <c r="C37" t="s">
        <v>136</v>
      </c>
      <c r="D37" t="s">
        <v>137</v>
      </c>
      <c r="E37" s="14" t="s">
        <v>138</v>
      </c>
      <c r="F37">
        <v>12809</v>
      </c>
      <c r="G37">
        <v>7.4000000000000003E-3</v>
      </c>
      <c r="H37">
        <v>8.41</v>
      </c>
      <c r="I37">
        <v>196</v>
      </c>
      <c r="J37">
        <v>4.2</v>
      </c>
      <c r="K37">
        <v>102</v>
      </c>
      <c r="L37">
        <v>1</v>
      </c>
    </row>
    <row r="38" spans="1:12" ht="16" hidden="1" customHeight="1" x14ac:dyDescent="0.2">
      <c r="A38" t="s">
        <v>227</v>
      </c>
      <c r="B38" t="s">
        <v>139</v>
      </c>
      <c r="C38" t="s">
        <v>140</v>
      </c>
      <c r="D38" t="s">
        <v>141</v>
      </c>
      <c r="E38" s="14" t="s">
        <v>142</v>
      </c>
      <c r="F38">
        <v>63126</v>
      </c>
      <c r="G38">
        <v>3.6600000000000001E-2</v>
      </c>
      <c r="H38">
        <v>7.44</v>
      </c>
      <c r="I38">
        <v>779</v>
      </c>
      <c r="J38">
        <v>4.2</v>
      </c>
      <c r="K38">
        <v>23</v>
      </c>
      <c r="L38">
        <v>2</v>
      </c>
    </row>
    <row r="39" spans="1:12" ht="16" hidden="1" customHeight="1" x14ac:dyDescent="0.2">
      <c r="A39" t="s">
        <v>227</v>
      </c>
      <c r="B39" t="s">
        <v>143</v>
      </c>
      <c r="C39" t="s">
        <v>144</v>
      </c>
      <c r="D39" t="s">
        <v>145</v>
      </c>
      <c r="E39" s="14" t="s">
        <v>146</v>
      </c>
      <c r="F39">
        <v>9212</v>
      </c>
      <c r="G39">
        <v>5.3E-3</v>
      </c>
      <c r="H39">
        <v>35.630000000000003</v>
      </c>
      <c r="I39">
        <v>846</v>
      </c>
      <c r="J39">
        <v>4.59</v>
      </c>
      <c r="K39">
        <v>7</v>
      </c>
      <c r="L39">
        <v>1</v>
      </c>
    </row>
    <row r="40" spans="1:12" ht="16" hidden="1" customHeight="1" x14ac:dyDescent="0.2">
      <c r="A40" t="s">
        <v>227</v>
      </c>
      <c r="B40" t="s">
        <v>147</v>
      </c>
      <c r="C40" t="s">
        <v>148</v>
      </c>
      <c r="D40" t="s">
        <v>33</v>
      </c>
      <c r="E40" s="14" t="s">
        <v>149</v>
      </c>
      <c r="F40">
        <v>7485</v>
      </c>
      <c r="G40">
        <v>4.3E-3</v>
      </c>
      <c r="H40">
        <v>9.36</v>
      </c>
      <c r="I40">
        <v>1130</v>
      </c>
      <c r="J40">
        <v>4.3</v>
      </c>
      <c r="K40">
        <v>14</v>
      </c>
      <c r="L40">
        <v>1</v>
      </c>
    </row>
    <row r="41" spans="1:12" ht="16" hidden="1" customHeight="1" x14ac:dyDescent="0.2">
      <c r="A41" t="s">
        <v>227</v>
      </c>
      <c r="B41" t="s">
        <v>150</v>
      </c>
      <c r="C41" t="s">
        <v>151</v>
      </c>
      <c r="D41" t="s">
        <v>99</v>
      </c>
      <c r="E41" s="14" t="s">
        <v>152</v>
      </c>
      <c r="F41">
        <v>8786</v>
      </c>
      <c r="G41">
        <v>5.0000000000000001E-3</v>
      </c>
      <c r="H41">
        <v>9.57</v>
      </c>
      <c r="I41">
        <v>74</v>
      </c>
      <c r="J41">
        <v>4.5</v>
      </c>
      <c r="K41">
        <v>50</v>
      </c>
      <c r="L41">
        <v>2</v>
      </c>
    </row>
    <row r="42" spans="1:12" ht="16" hidden="1" customHeight="1" x14ac:dyDescent="0.2">
      <c r="A42" t="s">
        <v>227</v>
      </c>
      <c r="B42" t="s">
        <v>153</v>
      </c>
      <c r="C42" t="s">
        <v>154</v>
      </c>
      <c r="D42" t="s">
        <v>155</v>
      </c>
      <c r="E42" s="14" t="s">
        <v>156</v>
      </c>
      <c r="F42">
        <v>11071</v>
      </c>
      <c r="G42">
        <v>6.4000000000000003E-3</v>
      </c>
      <c r="H42">
        <v>28.91</v>
      </c>
      <c r="I42">
        <v>3414</v>
      </c>
      <c r="J42">
        <v>4.59</v>
      </c>
      <c r="K42">
        <v>38</v>
      </c>
      <c r="L42">
        <v>2</v>
      </c>
    </row>
    <row r="43" spans="1:12" ht="16" hidden="1" customHeight="1" x14ac:dyDescent="0.2">
      <c r="A43" t="s">
        <v>227</v>
      </c>
      <c r="B43" t="s">
        <v>157</v>
      </c>
      <c r="C43" t="s">
        <v>158</v>
      </c>
      <c r="D43" t="s">
        <v>159</v>
      </c>
      <c r="E43" s="14" t="s">
        <v>160</v>
      </c>
      <c r="F43">
        <v>6839</v>
      </c>
      <c r="G43">
        <v>3.8999999999999998E-3</v>
      </c>
      <c r="H43">
        <v>9.41</v>
      </c>
      <c r="I43">
        <v>267</v>
      </c>
      <c r="J43">
        <v>4.4000000000000004</v>
      </c>
      <c r="K43">
        <v>145</v>
      </c>
      <c r="L43">
        <v>1</v>
      </c>
    </row>
    <row r="44" spans="1:12" ht="16" hidden="1" customHeight="1" x14ac:dyDescent="0.2">
      <c r="A44" t="s">
        <v>227</v>
      </c>
      <c r="B44" t="s">
        <v>161</v>
      </c>
      <c r="C44" t="s">
        <v>162</v>
      </c>
      <c r="D44" t="s">
        <v>163</v>
      </c>
      <c r="E44" s="14" t="s">
        <v>164</v>
      </c>
      <c r="F44">
        <v>7413</v>
      </c>
      <c r="G44">
        <v>4.3E-3</v>
      </c>
      <c r="H44">
        <v>8.77</v>
      </c>
      <c r="I44">
        <v>821</v>
      </c>
      <c r="J44">
        <v>4.5</v>
      </c>
      <c r="K44">
        <v>46</v>
      </c>
      <c r="L44">
        <v>3</v>
      </c>
    </row>
    <row r="45" spans="1:12" ht="16" hidden="1" customHeight="1" x14ac:dyDescent="0.2">
      <c r="A45" t="s">
        <v>227</v>
      </c>
      <c r="B45" t="s">
        <v>165</v>
      </c>
      <c r="C45" t="s">
        <v>166</v>
      </c>
      <c r="D45" t="s">
        <v>167</v>
      </c>
      <c r="E45" s="14" t="s">
        <v>54</v>
      </c>
      <c r="F45">
        <v>11451</v>
      </c>
      <c r="G45">
        <v>6.6E-3</v>
      </c>
      <c r="H45">
        <v>18.940000000000001</v>
      </c>
      <c r="I45">
        <v>175</v>
      </c>
      <c r="J45">
        <v>4.4000000000000004</v>
      </c>
      <c r="K45">
        <v>117</v>
      </c>
      <c r="L45">
        <v>1</v>
      </c>
    </row>
    <row r="46" spans="1:12" ht="16" hidden="1" customHeight="1" x14ac:dyDescent="0.2">
      <c r="A46" t="s">
        <v>227</v>
      </c>
      <c r="B46" t="s">
        <v>168</v>
      </c>
      <c r="C46" t="s">
        <v>169</v>
      </c>
      <c r="D46" t="s">
        <v>170</v>
      </c>
      <c r="E46" s="14" t="s">
        <v>171</v>
      </c>
      <c r="F46">
        <v>9913</v>
      </c>
      <c r="G46">
        <v>5.7000000000000002E-3</v>
      </c>
      <c r="H46">
        <v>12.39</v>
      </c>
      <c r="I46">
        <v>196</v>
      </c>
      <c r="J46">
        <v>4.5</v>
      </c>
      <c r="K46">
        <v>123</v>
      </c>
      <c r="L46">
        <v>2</v>
      </c>
    </row>
    <row r="47" spans="1:12" ht="16" hidden="1" customHeight="1" x14ac:dyDescent="0.2">
      <c r="A47" t="s">
        <v>227</v>
      </c>
      <c r="B47" t="s">
        <v>172</v>
      </c>
      <c r="C47" t="s">
        <v>173</v>
      </c>
      <c r="D47" t="s">
        <v>174</v>
      </c>
      <c r="E47" s="14" t="s">
        <v>175</v>
      </c>
      <c r="F47">
        <v>5209</v>
      </c>
      <c r="G47">
        <v>3.0000000000000001E-3</v>
      </c>
      <c r="H47">
        <v>24.88</v>
      </c>
      <c r="I47">
        <v>136</v>
      </c>
      <c r="J47">
        <v>4.5</v>
      </c>
      <c r="K47">
        <v>104</v>
      </c>
      <c r="L47">
        <v>1</v>
      </c>
    </row>
    <row r="48" spans="1:12" ht="16" hidden="1" customHeight="1" x14ac:dyDescent="0.2">
      <c r="A48" t="s">
        <v>227</v>
      </c>
      <c r="B48" t="s">
        <v>176</v>
      </c>
      <c r="C48" t="s">
        <v>177</v>
      </c>
      <c r="D48" t="s">
        <v>116</v>
      </c>
      <c r="E48" s="14" t="s">
        <v>178</v>
      </c>
      <c r="F48">
        <v>20860</v>
      </c>
      <c r="G48">
        <v>1.21E-2</v>
      </c>
      <c r="H48">
        <v>16.649999999999999</v>
      </c>
      <c r="I48">
        <v>486</v>
      </c>
      <c r="J48">
        <v>4.3</v>
      </c>
      <c r="K48">
        <v>50</v>
      </c>
      <c r="L48">
        <v>1</v>
      </c>
    </row>
    <row r="49" spans="1:12" ht="16" hidden="1" customHeight="1" x14ac:dyDescent="0.2">
      <c r="A49" t="s">
        <v>227</v>
      </c>
      <c r="B49" t="s">
        <v>179</v>
      </c>
      <c r="C49" t="s">
        <v>180</v>
      </c>
      <c r="D49" t="s">
        <v>99</v>
      </c>
      <c r="E49" s="14" t="s">
        <v>181</v>
      </c>
      <c r="F49">
        <v>5378</v>
      </c>
      <c r="G49">
        <v>3.0999999999999999E-3</v>
      </c>
      <c r="H49">
        <v>11.53</v>
      </c>
      <c r="I49">
        <v>95</v>
      </c>
      <c r="J49">
        <v>4.4000000000000004</v>
      </c>
      <c r="K49">
        <v>50</v>
      </c>
      <c r="L49">
        <v>1</v>
      </c>
    </row>
    <row r="50" spans="1:12" ht="16" hidden="1" customHeight="1" x14ac:dyDescent="0.2">
      <c r="A50" t="s">
        <v>227</v>
      </c>
      <c r="B50" t="s">
        <v>182</v>
      </c>
      <c r="C50" t="s">
        <v>183</v>
      </c>
      <c r="D50" t="s">
        <v>17</v>
      </c>
      <c r="E50" s="14" t="s">
        <v>184</v>
      </c>
      <c r="F50">
        <v>11480</v>
      </c>
      <c r="G50">
        <v>6.6E-3</v>
      </c>
      <c r="H50">
        <v>13.37</v>
      </c>
      <c r="I50">
        <v>16233</v>
      </c>
      <c r="J50">
        <v>4.3</v>
      </c>
      <c r="K50">
        <v>499</v>
      </c>
      <c r="L50">
        <v>3</v>
      </c>
    </row>
    <row r="51" spans="1:12" ht="16" hidden="1" customHeight="1" x14ac:dyDescent="0.2">
      <c r="A51" t="s">
        <v>227</v>
      </c>
      <c r="B51" t="s">
        <v>185</v>
      </c>
      <c r="C51" t="s">
        <v>186</v>
      </c>
      <c r="D51" t="s">
        <v>170</v>
      </c>
      <c r="E51" s="14" t="s">
        <v>187</v>
      </c>
      <c r="F51">
        <v>4513</v>
      </c>
      <c r="G51">
        <v>2.5999999999999999E-3</v>
      </c>
      <c r="H51">
        <v>17.39</v>
      </c>
      <c r="I51">
        <v>102</v>
      </c>
      <c r="J51">
        <v>4.4000000000000004</v>
      </c>
      <c r="K51">
        <v>40</v>
      </c>
      <c r="L51">
        <v>1</v>
      </c>
    </row>
    <row r="52" spans="1:12" ht="16" hidden="1" customHeight="1" x14ac:dyDescent="0.2">
      <c r="A52" t="s">
        <v>227</v>
      </c>
      <c r="B52" t="s">
        <v>188</v>
      </c>
      <c r="C52" t="s">
        <v>189</v>
      </c>
      <c r="D52" t="s">
        <v>190</v>
      </c>
      <c r="E52" s="14" t="s">
        <v>191</v>
      </c>
      <c r="F52">
        <v>4782</v>
      </c>
      <c r="G52">
        <v>2.7000000000000001E-3</v>
      </c>
      <c r="H52">
        <v>9.9700000000000006</v>
      </c>
      <c r="I52">
        <v>195</v>
      </c>
      <c r="J52">
        <v>3.8</v>
      </c>
      <c r="K52">
        <v>25</v>
      </c>
      <c r="L52">
        <v>2</v>
      </c>
    </row>
    <row r="53" spans="1:12" ht="16" hidden="1" customHeight="1" x14ac:dyDescent="0.2">
      <c r="A53" t="s">
        <v>227</v>
      </c>
      <c r="B53" t="s">
        <v>192</v>
      </c>
      <c r="C53" t="s">
        <v>193</v>
      </c>
      <c r="D53" t="s">
        <v>194</v>
      </c>
      <c r="E53" s="14" t="s">
        <v>195</v>
      </c>
      <c r="F53">
        <v>6354</v>
      </c>
      <c r="G53">
        <v>3.5999999999999999E-3</v>
      </c>
      <c r="H53">
        <v>7.59</v>
      </c>
      <c r="I53">
        <v>462</v>
      </c>
      <c r="J53">
        <v>4.3</v>
      </c>
      <c r="K53">
        <v>63</v>
      </c>
      <c r="L53">
        <v>1</v>
      </c>
    </row>
    <row r="54" spans="1:12" ht="16" hidden="1" customHeight="1" x14ac:dyDescent="0.2">
      <c r="A54" t="s">
        <v>227</v>
      </c>
      <c r="B54" t="s">
        <v>196</v>
      </c>
      <c r="C54" t="s">
        <v>197</v>
      </c>
      <c r="D54" t="s">
        <v>43</v>
      </c>
      <c r="E54" s="14" t="s">
        <v>198</v>
      </c>
      <c r="F54">
        <v>4224</v>
      </c>
      <c r="G54">
        <v>2.3999999999999998E-3</v>
      </c>
      <c r="H54">
        <v>11.47</v>
      </c>
      <c r="I54">
        <v>559</v>
      </c>
      <c r="J54">
        <v>4.3</v>
      </c>
      <c r="K54">
        <v>60</v>
      </c>
      <c r="L54">
        <v>1</v>
      </c>
    </row>
    <row r="55" spans="1:12" ht="16" hidden="1" customHeight="1" x14ac:dyDescent="0.2">
      <c r="A55" t="s">
        <v>227</v>
      </c>
      <c r="B55" t="s">
        <v>199</v>
      </c>
      <c r="C55" t="s">
        <v>200</v>
      </c>
      <c r="D55" t="s">
        <v>33</v>
      </c>
      <c r="E55" s="14" t="s">
        <v>149</v>
      </c>
      <c r="F55">
        <v>4528</v>
      </c>
      <c r="G55">
        <v>2.5999999999999999E-3</v>
      </c>
      <c r="H55">
        <v>9.31</v>
      </c>
      <c r="I55">
        <v>1130</v>
      </c>
      <c r="J55">
        <v>4.3</v>
      </c>
      <c r="K55">
        <v>14</v>
      </c>
      <c r="L55">
        <v>1</v>
      </c>
    </row>
    <row r="56" spans="1:12" ht="16" hidden="1" customHeight="1" x14ac:dyDescent="0.2">
      <c r="A56" t="s">
        <v>227</v>
      </c>
      <c r="B56" t="s">
        <v>201</v>
      </c>
      <c r="C56" t="s">
        <v>202</v>
      </c>
      <c r="D56" t="s">
        <v>155</v>
      </c>
      <c r="E56" s="14" t="s">
        <v>203</v>
      </c>
      <c r="F56">
        <v>6069</v>
      </c>
      <c r="G56">
        <v>3.5000000000000001E-3</v>
      </c>
      <c r="H56">
        <v>16.899999999999999</v>
      </c>
      <c r="I56">
        <v>4347</v>
      </c>
      <c r="J56">
        <v>4.4000000000000004</v>
      </c>
      <c r="K56">
        <v>57</v>
      </c>
      <c r="L56">
        <v>1</v>
      </c>
    </row>
    <row r="57" spans="1:12" ht="16" hidden="1" customHeight="1" x14ac:dyDescent="0.2">
      <c r="A57" t="s">
        <v>227</v>
      </c>
      <c r="B57" t="s">
        <v>204</v>
      </c>
      <c r="C57" t="s">
        <v>205</v>
      </c>
      <c r="D57" t="s">
        <v>57</v>
      </c>
      <c r="E57" s="14" t="s">
        <v>206</v>
      </c>
      <c r="F57">
        <v>8653</v>
      </c>
      <c r="G57">
        <v>5.0000000000000001E-3</v>
      </c>
      <c r="H57">
        <v>18.64</v>
      </c>
      <c r="I57">
        <v>1130</v>
      </c>
      <c r="J57">
        <v>4.5</v>
      </c>
      <c r="K57">
        <v>24</v>
      </c>
      <c r="L57">
        <v>1</v>
      </c>
    </row>
    <row r="58" spans="1:12" ht="16" hidden="1" customHeight="1" x14ac:dyDescent="0.2">
      <c r="A58" t="s">
        <v>227</v>
      </c>
      <c r="B58" t="s">
        <v>207</v>
      </c>
      <c r="C58" t="s">
        <v>208</v>
      </c>
      <c r="D58" t="s">
        <v>17</v>
      </c>
      <c r="E58" s="14" t="s">
        <v>209</v>
      </c>
      <c r="F58">
        <v>7558</v>
      </c>
      <c r="G58">
        <v>4.3E-3</v>
      </c>
      <c r="H58">
        <v>16.79</v>
      </c>
      <c r="I58">
        <v>37017</v>
      </c>
      <c r="J58">
        <v>4.3</v>
      </c>
      <c r="K58">
        <v>38</v>
      </c>
      <c r="L58">
        <v>2</v>
      </c>
    </row>
    <row r="59" spans="1:12" ht="16" hidden="1" customHeight="1" x14ac:dyDescent="0.2">
      <c r="A59" t="s">
        <v>227</v>
      </c>
      <c r="B59" t="s">
        <v>210</v>
      </c>
      <c r="C59" t="s">
        <v>211</v>
      </c>
      <c r="D59" t="s">
        <v>212</v>
      </c>
      <c r="E59" s="14" t="s">
        <v>213</v>
      </c>
      <c r="F59">
        <v>3860</v>
      </c>
      <c r="G59">
        <v>2.2000000000000001E-3</v>
      </c>
      <c r="H59">
        <v>15.24</v>
      </c>
      <c r="I59">
        <v>77</v>
      </c>
      <c r="J59">
        <v>4.4000000000000004</v>
      </c>
      <c r="K59">
        <v>61</v>
      </c>
      <c r="L59">
        <v>1</v>
      </c>
    </row>
    <row r="60" spans="1:12" ht="16" hidden="1" customHeight="1" x14ac:dyDescent="0.2">
      <c r="A60" t="s">
        <v>227</v>
      </c>
      <c r="B60" t="s">
        <v>214</v>
      </c>
      <c r="C60" t="s">
        <v>215</v>
      </c>
      <c r="D60" t="s">
        <v>99</v>
      </c>
      <c r="E60" s="14" t="s">
        <v>152</v>
      </c>
      <c r="F60">
        <v>5706</v>
      </c>
      <c r="G60">
        <v>3.3E-3</v>
      </c>
      <c r="H60">
        <v>7.7</v>
      </c>
      <c r="I60">
        <v>100</v>
      </c>
      <c r="J60">
        <v>4.4000000000000004</v>
      </c>
      <c r="K60">
        <v>163</v>
      </c>
      <c r="L60">
        <v>1</v>
      </c>
    </row>
    <row r="61" spans="1:12" ht="16" hidden="1" customHeight="1" x14ac:dyDescent="0.2">
      <c r="A61" t="s">
        <v>227</v>
      </c>
      <c r="B61" t="s">
        <v>216</v>
      </c>
      <c r="C61" t="s">
        <v>217</v>
      </c>
      <c r="D61" t="s">
        <v>218</v>
      </c>
      <c r="E61" s="14" t="s">
        <v>219</v>
      </c>
      <c r="F61">
        <v>7293</v>
      </c>
      <c r="G61">
        <v>4.1999999999999997E-3</v>
      </c>
      <c r="H61">
        <v>8.99</v>
      </c>
      <c r="I61">
        <v>524</v>
      </c>
      <c r="J61">
        <v>4.3</v>
      </c>
      <c r="K61">
        <v>22</v>
      </c>
      <c r="L61">
        <v>2</v>
      </c>
    </row>
    <row r="62" spans="1:12" ht="16" hidden="1" customHeight="1" x14ac:dyDescent="0.2">
      <c r="A62" t="s">
        <v>227</v>
      </c>
      <c r="B62" t="s">
        <v>220</v>
      </c>
      <c r="C62" t="s">
        <v>221</v>
      </c>
      <c r="D62" t="s">
        <v>222</v>
      </c>
      <c r="E62" s="14" t="s">
        <v>160</v>
      </c>
      <c r="F62">
        <v>3800</v>
      </c>
      <c r="G62">
        <v>2.2000000000000001E-3</v>
      </c>
      <c r="H62">
        <v>5.57</v>
      </c>
      <c r="I62">
        <v>97</v>
      </c>
      <c r="J62">
        <v>4.2</v>
      </c>
      <c r="K62">
        <v>105</v>
      </c>
      <c r="L62">
        <v>1</v>
      </c>
    </row>
    <row r="63" spans="1:12" ht="16" hidden="1" customHeight="1" x14ac:dyDescent="0.2">
      <c r="A63" t="s">
        <v>227</v>
      </c>
      <c r="B63" t="s">
        <v>223</v>
      </c>
      <c r="C63" t="s">
        <v>224</v>
      </c>
      <c r="D63" t="s">
        <v>17</v>
      </c>
      <c r="E63" s="14" t="s">
        <v>225</v>
      </c>
      <c r="F63">
        <v>3850</v>
      </c>
      <c r="G63">
        <v>2.2000000000000001E-3</v>
      </c>
      <c r="H63">
        <v>11.74</v>
      </c>
      <c r="I63">
        <v>1203</v>
      </c>
      <c r="J63">
        <v>4.4000000000000004</v>
      </c>
      <c r="K63">
        <v>15</v>
      </c>
      <c r="L63">
        <v>2</v>
      </c>
    </row>
    <row r="64" spans="1:12" ht="16" customHeight="1" x14ac:dyDescent="0.2">
      <c r="A64" t="s">
        <v>228</v>
      </c>
      <c r="B64" t="s">
        <v>229</v>
      </c>
      <c r="C64" t="s">
        <v>230</v>
      </c>
      <c r="D64" t="s">
        <v>231</v>
      </c>
      <c r="E64" s="14">
        <v>45234</v>
      </c>
      <c r="F64">
        <v>1909</v>
      </c>
      <c r="G64">
        <v>0.1164</v>
      </c>
      <c r="H64">
        <v>13.37</v>
      </c>
      <c r="I64">
        <v>8</v>
      </c>
      <c r="J64">
        <v>3.7</v>
      </c>
      <c r="K64">
        <v>664</v>
      </c>
      <c r="L64">
        <v>1</v>
      </c>
    </row>
    <row r="65" spans="1:12" ht="16" customHeight="1" x14ac:dyDescent="0.2">
      <c r="A65" t="s">
        <v>228</v>
      </c>
      <c r="B65" t="s">
        <v>232</v>
      </c>
      <c r="C65" t="s">
        <v>233</v>
      </c>
      <c r="D65" t="s">
        <v>234</v>
      </c>
      <c r="E65" s="14">
        <v>44344</v>
      </c>
      <c r="F65">
        <v>1796</v>
      </c>
      <c r="G65">
        <v>0.1095</v>
      </c>
      <c r="H65">
        <v>17.91</v>
      </c>
      <c r="I65">
        <v>938</v>
      </c>
      <c r="J65">
        <v>4.3</v>
      </c>
      <c r="K65">
        <v>49</v>
      </c>
      <c r="L65">
        <v>2</v>
      </c>
    </row>
    <row r="66" spans="1:12" ht="16" customHeight="1" x14ac:dyDescent="0.2">
      <c r="A66" t="s">
        <v>228</v>
      </c>
      <c r="B66" t="s">
        <v>161</v>
      </c>
      <c r="C66" t="s">
        <v>162</v>
      </c>
      <c r="D66" t="s">
        <v>163</v>
      </c>
      <c r="E66" s="14">
        <v>44389</v>
      </c>
      <c r="F66">
        <v>1105</v>
      </c>
      <c r="G66">
        <v>6.7299999999999999E-2</v>
      </c>
      <c r="H66">
        <v>8.77</v>
      </c>
      <c r="I66">
        <v>821</v>
      </c>
      <c r="J66">
        <v>4.5</v>
      </c>
      <c r="K66">
        <v>46</v>
      </c>
      <c r="L66">
        <v>3</v>
      </c>
    </row>
    <row r="67" spans="1:12" ht="16" customHeight="1" x14ac:dyDescent="0.2">
      <c r="A67" t="s">
        <v>228</v>
      </c>
      <c r="B67" t="s">
        <v>132</v>
      </c>
      <c r="C67" t="s">
        <v>133</v>
      </c>
      <c r="D67" t="s">
        <v>17</v>
      </c>
      <c r="E67" s="14">
        <v>45050</v>
      </c>
      <c r="F67">
        <v>818</v>
      </c>
      <c r="G67">
        <v>4.9799999999999997E-2</v>
      </c>
      <c r="H67">
        <v>10.44</v>
      </c>
      <c r="I67">
        <v>3514</v>
      </c>
      <c r="J67">
        <v>4.3</v>
      </c>
      <c r="K67">
        <v>307</v>
      </c>
      <c r="L67">
        <v>2</v>
      </c>
    </row>
    <row r="68" spans="1:12" ht="16" customHeight="1" x14ac:dyDescent="0.2">
      <c r="A68" t="s">
        <v>228</v>
      </c>
      <c r="B68" t="s">
        <v>243</v>
      </c>
      <c r="C68" t="s">
        <v>244</v>
      </c>
      <c r="D68" t="s">
        <v>245</v>
      </c>
      <c r="E68" s="14">
        <v>45162</v>
      </c>
      <c r="F68">
        <v>718</v>
      </c>
      <c r="G68">
        <v>4.3700000000000003E-2</v>
      </c>
      <c r="H68">
        <v>8.48</v>
      </c>
      <c r="I68">
        <v>15</v>
      </c>
      <c r="J68">
        <v>3.5</v>
      </c>
      <c r="K68">
        <v>764</v>
      </c>
      <c r="L68">
        <v>2</v>
      </c>
    </row>
    <row r="69" spans="1:12" ht="16" customHeight="1" x14ac:dyDescent="0.2">
      <c r="A69" t="s">
        <v>228</v>
      </c>
      <c r="B69" t="s">
        <v>254</v>
      </c>
      <c r="C69" t="s">
        <v>255</v>
      </c>
      <c r="D69" t="s">
        <v>253</v>
      </c>
      <c r="E69" s="14">
        <v>44112</v>
      </c>
      <c r="F69">
        <v>709</v>
      </c>
      <c r="G69">
        <v>4.3200000000000002E-2</v>
      </c>
      <c r="H69">
        <v>7.83</v>
      </c>
      <c r="I69">
        <v>2275</v>
      </c>
      <c r="J69">
        <v>4.09</v>
      </c>
      <c r="K69">
        <v>397</v>
      </c>
      <c r="L69">
        <v>2</v>
      </c>
    </row>
    <row r="70" spans="1:12" ht="16" customHeight="1" x14ac:dyDescent="0.2">
      <c r="A70" t="s">
        <v>228</v>
      </c>
      <c r="B70" t="s">
        <v>251</v>
      </c>
      <c r="C70" t="s">
        <v>252</v>
      </c>
      <c r="D70" t="s">
        <v>253</v>
      </c>
      <c r="E70" s="14">
        <v>44793</v>
      </c>
      <c r="F70">
        <v>658</v>
      </c>
      <c r="G70">
        <v>4.0099999999999997E-2</v>
      </c>
      <c r="H70">
        <v>10.51</v>
      </c>
      <c r="I70">
        <v>553</v>
      </c>
      <c r="J70">
        <v>4.2</v>
      </c>
      <c r="K70">
        <v>243</v>
      </c>
      <c r="L70">
        <v>1</v>
      </c>
    </row>
    <row r="71" spans="1:12" ht="16" customHeight="1" x14ac:dyDescent="0.2">
      <c r="A71" t="s">
        <v>228</v>
      </c>
      <c r="B71" t="s">
        <v>246</v>
      </c>
      <c r="C71" t="s">
        <v>247</v>
      </c>
      <c r="D71" t="s">
        <v>248</v>
      </c>
      <c r="E71" s="14">
        <v>45051</v>
      </c>
      <c r="F71">
        <v>643</v>
      </c>
      <c r="G71">
        <v>3.9199999999999999E-2</v>
      </c>
      <c r="H71">
        <v>17</v>
      </c>
      <c r="I71">
        <v>1</v>
      </c>
      <c r="J71">
        <v>5</v>
      </c>
      <c r="K71">
        <v>278</v>
      </c>
      <c r="L71">
        <v>1</v>
      </c>
    </row>
    <row r="72" spans="1:12" ht="16" customHeight="1" x14ac:dyDescent="0.2">
      <c r="A72" t="s">
        <v>228</v>
      </c>
      <c r="B72" t="s">
        <v>240</v>
      </c>
      <c r="C72" t="s">
        <v>241</v>
      </c>
      <c r="D72" t="s">
        <v>242</v>
      </c>
      <c r="E72" s="14">
        <v>44404</v>
      </c>
      <c r="F72">
        <v>628</v>
      </c>
      <c r="G72">
        <v>3.8300000000000001E-2</v>
      </c>
      <c r="H72">
        <v>10.66</v>
      </c>
      <c r="I72">
        <v>760</v>
      </c>
      <c r="J72">
        <v>4</v>
      </c>
      <c r="K72">
        <v>825</v>
      </c>
      <c r="L72">
        <v>3</v>
      </c>
    </row>
    <row r="73" spans="1:12" ht="16" customHeight="1" x14ac:dyDescent="0.2">
      <c r="A73" t="s">
        <v>228</v>
      </c>
      <c r="B73" t="s">
        <v>235</v>
      </c>
      <c r="C73" t="s">
        <v>236</v>
      </c>
      <c r="D73" t="s">
        <v>237</v>
      </c>
      <c r="E73" s="14">
        <v>45123</v>
      </c>
      <c r="F73">
        <v>625</v>
      </c>
      <c r="G73">
        <v>3.8100000000000002E-2</v>
      </c>
      <c r="H73">
        <v>6.39</v>
      </c>
      <c r="I73">
        <v>88</v>
      </c>
      <c r="J73">
        <v>3.9</v>
      </c>
      <c r="K73">
        <v>107</v>
      </c>
      <c r="L73">
        <v>2</v>
      </c>
    </row>
    <row r="74" spans="1:12" ht="16" customHeight="1" x14ac:dyDescent="0.2">
      <c r="A74" t="s">
        <v>228</v>
      </c>
      <c r="B74" t="s">
        <v>122</v>
      </c>
      <c r="C74" t="s">
        <v>123</v>
      </c>
      <c r="D74" t="s">
        <v>53</v>
      </c>
      <c r="E74" s="14">
        <v>44953</v>
      </c>
      <c r="F74">
        <v>492</v>
      </c>
      <c r="G74">
        <v>0.03</v>
      </c>
      <c r="H74">
        <v>6.38</v>
      </c>
      <c r="I74">
        <v>973</v>
      </c>
      <c r="J74">
        <v>4.2</v>
      </c>
      <c r="K74">
        <v>23</v>
      </c>
      <c r="L74">
        <v>3</v>
      </c>
    </row>
    <row r="75" spans="1:12" ht="16" customHeight="1" x14ac:dyDescent="0.2">
      <c r="A75" t="s">
        <v>228</v>
      </c>
      <c r="B75" t="s">
        <v>276</v>
      </c>
      <c r="C75" t="s">
        <v>277</v>
      </c>
      <c r="D75" t="s">
        <v>242</v>
      </c>
      <c r="E75" s="14">
        <v>44429</v>
      </c>
      <c r="F75">
        <v>442</v>
      </c>
      <c r="G75">
        <v>2.69E-2</v>
      </c>
      <c r="H75">
        <v>24.49</v>
      </c>
      <c r="I75">
        <v>3189</v>
      </c>
      <c r="J75">
        <v>4</v>
      </c>
      <c r="K75">
        <v>143</v>
      </c>
      <c r="L75">
        <v>4</v>
      </c>
    </row>
    <row r="76" spans="1:12" ht="16" customHeight="1" x14ac:dyDescent="0.2">
      <c r="A76" t="s">
        <v>228</v>
      </c>
      <c r="B76" t="s">
        <v>238</v>
      </c>
      <c r="C76" t="s">
        <v>239</v>
      </c>
      <c r="D76" t="s">
        <v>231</v>
      </c>
      <c r="E76" s="14">
        <v>45238</v>
      </c>
      <c r="F76">
        <v>423</v>
      </c>
      <c r="G76">
        <v>2.5700000000000001E-2</v>
      </c>
      <c r="H76">
        <v>24.06</v>
      </c>
      <c r="I76">
        <v>0</v>
      </c>
      <c r="J76">
        <v>3</v>
      </c>
      <c r="K76">
        <v>1125</v>
      </c>
      <c r="L76">
        <v>1</v>
      </c>
    </row>
    <row r="77" spans="1:12" ht="16" customHeight="1" x14ac:dyDescent="0.2">
      <c r="A77" t="s">
        <v>228</v>
      </c>
      <c r="B77" t="s">
        <v>182</v>
      </c>
      <c r="C77" t="s">
        <v>183</v>
      </c>
      <c r="D77" t="s">
        <v>17</v>
      </c>
      <c r="E77" s="14">
        <v>43594</v>
      </c>
      <c r="F77">
        <v>365</v>
      </c>
      <c r="G77">
        <v>2.2200000000000001E-2</v>
      </c>
      <c r="H77">
        <v>13.37</v>
      </c>
      <c r="I77">
        <v>16233</v>
      </c>
      <c r="J77">
        <v>4.3</v>
      </c>
      <c r="K77">
        <v>499</v>
      </c>
      <c r="L77">
        <v>3</v>
      </c>
    </row>
    <row r="78" spans="1:12" ht="16" customHeight="1" x14ac:dyDescent="0.2">
      <c r="A78" t="s">
        <v>228</v>
      </c>
      <c r="B78" t="s">
        <v>15</v>
      </c>
      <c r="C78" t="s">
        <v>16</v>
      </c>
      <c r="D78" t="s">
        <v>17</v>
      </c>
      <c r="E78" s="14">
        <v>43593</v>
      </c>
      <c r="F78">
        <v>359</v>
      </c>
      <c r="G78">
        <v>2.18E-2</v>
      </c>
      <c r="H78">
        <v>16.170000000000002</v>
      </c>
      <c r="I78">
        <v>37017</v>
      </c>
      <c r="J78">
        <v>4.3</v>
      </c>
      <c r="K78">
        <v>2</v>
      </c>
      <c r="L78">
        <v>4</v>
      </c>
    </row>
    <row r="79" spans="1:12" ht="16" customHeight="1" x14ac:dyDescent="0.2">
      <c r="A79" t="s">
        <v>228</v>
      </c>
      <c r="B79" t="s">
        <v>287</v>
      </c>
      <c r="C79" t="s">
        <v>288</v>
      </c>
      <c r="D79" t="s">
        <v>289</v>
      </c>
      <c r="E79" s="14">
        <v>44721</v>
      </c>
      <c r="F79">
        <v>310</v>
      </c>
      <c r="G79">
        <v>1.89E-2</v>
      </c>
      <c r="H79">
        <v>13.15</v>
      </c>
      <c r="I79">
        <v>77</v>
      </c>
      <c r="J79">
        <v>4.3</v>
      </c>
      <c r="K79">
        <v>449</v>
      </c>
      <c r="L79">
        <v>3</v>
      </c>
    </row>
    <row r="80" spans="1:12" ht="16" customHeight="1" x14ac:dyDescent="0.2">
      <c r="A80" t="s">
        <v>228</v>
      </c>
      <c r="B80" t="s">
        <v>278</v>
      </c>
      <c r="C80" t="s">
        <v>279</v>
      </c>
      <c r="D80" t="s">
        <v>253</v>
      </c>
      <c r="E80" s="14">
        <v>44818</v>
      </c>
      <c r="F80">
        <v>271</v>
      </c>
      <c r="G80">
        <v>1.6500000000000001E-2</v>
      </c>
      <c r="H80">
        <v>8.8800000000000008</v>
      </c>
      <c r="I80">
        <v>296</v>
      </c>
      <c r="J80">
        <v>4</v>
      </c>
      <c r="K80">
        <v>468</v>
      </c>
      <c r="L80">
        <v>1</v>
      </c>
    </row>
    <row r="81" spans="1:12" ht="16" customHeight="1" x14ac:dyDescent="0.2">
      <c r="A81" t="s">
        <v>228</v>
      </c>
      <c r="B81" t="s">
        <v>91</v>
      </c>
      <c r="C81" t="s">
        <v>92</v>
      </c>
      <c r="D81" t="s">
        <v>17</v>
      </c>
      <c r="E81" s="14">
        <v>45057</v>
      </c>
      <c r="F81">
        <v>263</v>
      </c>
      <c r="G81">
        <v>1.6E-2</v>
      </c>
      <c r="H81">
        <v>13.91</v>
      </c>
      <c r="I81">
        <v>16233</v>
      </c>
      <c r="J81">
        <v>4.3</v>
      </c>
      <c r="K81">
        <v>5</v>
      </c>
      <c r="L81">
        <v>1</v>
      </c>
    </row>
    <row r="82" spans="1:12" ht="16" customHeight="1" x14ac:dyDescent="0.2">
      <c r="A82" t="s">
        <v>228</v>
      </c>
      <c r="B82" t="s">
        <v>249</v>
      </c>
      <c r="C82" t="s">
        <v>250</v>
      </c>
      <c r="D82" t="s">
        <v>222</v>
      </c>
      <c r="E82" s="14">
        <v>45086</v>
      </c>
      <c r="F82">
        <v>254</v>
      </c>
      <c r="G82">
        <v>1.54E-2</v>
      </c>
      <c r="H82">
        <v>8.85</v>
      </c>
      <c r="I82">
        <v>97</v>
      </c>
      <c r="J82">
        <v>4.2</v>
      </c>
      <c r="K82">
        <v>105</v>
      </c>
      <c r="L82">
        <v>2</v>
      </c>
    </row>
    <row r="83" spans="1:12" ht="16" customHeight="1" x14ac:dyDescent="0.2">
      <c r="A83" t="s">
        <v>228</v>
      </c>
      <c r="B83" t="s">
        <v>268</v>
      </c>
      <c r="C83" t="s">
        <v>269</v>
      </c>
      <c r="D83" t="s">
        <v>270</v>
      </c>
      <c r="E83" s="14">
        <v>45188</v>
      </c>
      <c r="F83">
        <v>242</v>
      </c>
      <c r="G83">
        <v>1.47E-2</v>
      </c>
      <c r="H83">
        <v>10.28</v>
      </c>
      <c r="I83">
        <v>1596</v>
      </c>
      <c r="J83">
        <v>4</v>
      </c>
      <c r="K83">
        <v>64</v>
      </c>
      <c r="L83">
        <v>1</v>
      </c>
    </row>
    <row r="84" spans="1:12" ht="16" customHeight="1" x14ac:dyDescent="0.2">
      <c r="A84" t="s">
        <v>228</v>
      </c>
      <c r="B84" t="s">
        <v>256</v>
      </c>
      <c r="C84" t="s">
        <v>257</v>
      </c>
      <c r="D84" t="s">
        <v>258</v>
      </c>
      <c r="E84" s="14">
        <v>45181</v>
      </c>
      <c r="F84">
        <v>234</v>
      </c>
      <c r="G84">
        <v>1.4200000000000001E-2</v>
      </c>
      <c r="H84">
        <v>12.59</v>
      </c>
      <c r="I84">
        <v>1318</v>
      </c>
      <c r="J84">
        <v>4.3</v>
      </c>
      <c r="K84">
        <v>314</v>
      </c>
      <c r="L84">
        <v>1</v>
      </c>
    </row>
    <row r="85" spans="1:12" ht="16" customHeight="1" x14ac:dyDescent="0.2">
      <c r="A85" t="s">
        <v>228</v>
      </c>
      <c r="B85" t="s">
        <v>280</v>
      </c>
      <c r="C85" t="s">
        <v>281</v>
      </c>
      <c r="D85" t="s">
        <v>145</v>
      </c>
      <c r="E85" s="14">
        <v>43516</v>
      </c>
      <c r="F85">
        <v>209</v>
      </c>
      <c r="G85">
        <v>1.2699999999999999E-2</v>
      </c>
      <c r="H85">
        <v>24.76</v>
      </c>
      <c r="I85">
        <v>2027</v>
      </c>
      <c r="J85">
        <v>4.59</v>
      </c>
      <c r="K85">
        <v>21</v>
      </c>
      <c r="L85">
        <v>2</v>
      </c>
    </row>
    <row r="86" spans="1:12" ht="16" customHeight="1" x14ac:dyDescent="0.2">
      <c r="A86" t="s">
        <v>228</v>
      </c>
      <c r="B86" t="s">
        <v>259</v>
      </c>
      <c r="C86" t="s">
        <v>260</v>
      </c>
      <c r="D86" t="s">
        <v>261</v>
      </c>
      <c r="E86" s="14">
        <v>45029</v>
      </c>
      <c r="F86">
        <v>194</v>
      </c>
      <c r="G86">
        <v>1.18E-2</v>
      </c>
      <c r="H86">
        <v>7.04</v>
      </c>
      <c r="I86">
        <v>63</v>
      </c>
      <c r="J86">
        <v>3.9</v>
      </c>
      <c r="K86">
        <v>134</v>
      </c>
      <c r="L86">
        <v>2</v>
      </c>
    </row>
    <row r="87" spans="1:12" ht="16" customHeight="1" x14ac:dyDescent="0.2">
      <c r="A87" t="s">
        <v>228</v>
      </c>
      <c r="B87" t="s">
        <v>302</v>
      </c>
      <c r="C87" t="s">
        <v>303</v>
      </c>
      <c r="D87" t="s">
        <v>304</v>
      </c>
      <c r="E87" s="14">
        <v>44253</v>
      </c>
      <c r="F87">
        <v>194</v>
      </c>
      <c r="G87">
        <v>1.18E-2</v>
      </c>
      <c r="H87">
        <v>16.61</v>
      </c>
      <c r="I87">
        <v>1808</v>
      </c>
      <c r="J87">
        <v>4.7</v>
      </c>
      <c r="K87">
        <v>48</v>
      </c>
      <c r="L87">
        <v>2</v>
      </c>
    </row>
    <row r="88" spans="1:12" ht="16" customHeight="1" x14ac:dyDescent="0.2">
      <c r="A88" t="s">
        <v>228</v>
      </c>
      <c r="B88" t="s">
        <v>262</v>
      </c>
      <c r="C88" t="s">
        <v>263</v>
      </c>
      <c r="D88" t="s">
        <v>264</v>
      </c>
      <c r="E88" s="14">
        <v>45139</v>
      </c>
      <c r="F88">
        <v>173</v>
      </c>
      <c r="G88">
        <v>1.0500000000000001E-2</v>
      </c>
      <c r="H88">
        <v>8.19</v>
      </c>
      <c r="I88">
        <v>24</v>
      </c>
      <c r="J88">
        <v>3.9</v>
      </c>
      <c r="K88">
        <v>1021</v>
      </c>
      <c r="L88">
        <v>1</v>
      </c>
    </row>
    <row r="89" spans="1:12" ht="16" customHeight="1" x14ac:dyDescent="0.2">
      <c r="A89" t="s">
        <v>228</v>
      </c>
      <c r="B89" t="s">
        <v>295</v>
      </c>
      <c r="C89" t="s">
        <v>296</v>
      </c>
      <c r="D89" t="s">
        <v>245</v>
      </c>
      <c r="E89" s="14">
        <v>44788</v>
      </c>
      <c r="F89">
        <v>169</v>
      </c>
      <c r="G89">
        <v>1.03E-2</v>
      </c>
      <c r="H89">
        <v>8.06</v>
      </c>
      <c r="I89">
        <v>425</v>
      </c>
      <c r="J89">
        <v>4.09</v>
      </c>
      <c r="K89">
        <v>795</v>
      </c>
      <c r="L89">
        <v>1</v>
      </c>
    </row>
    <row r="90" spans="1:12" ht="16" customHeight="1" x14ac:dyDescent="0.2">
      <c r="A90" t="s">
        <v>228</v>
      </c>
      <c r="B90" t="s">
        <v>290</v>
      </c>
      <c r="C90" t="s">
        <v>291</v>
      </c>
      <c r="D90" t="s">
        <v>155</v>
      </c>
      <c r="E90" s="14">
        <v>44177</v>
      </c>
      <c r="F90">
        <v>165</v>
      </c>
      <c r="G90">
        <v>0.01</v>
      </c>
      <c r="H90">
        <v>16.559999999999999</v>
      </c>
      <c r="I90">
        <v>938</v>
      </c>
      <c r="J90">
        <v>4.7</v>
      </c>
      <c r="K90">
        <v>52</v>
      </c>
      <c r="L90">
        <v>1</v>
      </c>
    </row>
    <row r="91" spans="1:12" ht="16" customHeight="1" x14ac:dyDescent="0.2">
      <c r="A91" t="s">
        <v>228</v>
      </c>
      <c r="B91" t="s">
        <v>265</v>
      </c>
      <c r="C91" t="s">
        <v>266</v>
      </c>
      <c r="D91" t="s">
        <v>267</v>
      </c>
      <c r="E91" s="14">
        <v>45239</v>
      </c>
      <c r="F91">
        <v>149</v>
      </c>
      <c r="G91">
        <v>8.9999999999999993E-3</v>
      </c>
      <c r="H91">
        <v>13.15</v>
      </c>
      <c r="I91">
        <v>45</v>
      </c>
      <c r="J91">
        <v>4.59</v>
      </c>
      <c r="K91">
        <v>170</v>
      </c>
      <c r="L91">
        <v>2</v>
      </c>
    </row>
    <row r="92" spans="1:12" ht="16" customHeight="1" x14ac:dyDescent="0.2">
      <c r="A92" t="s">
        <v>228</v>
      </c>
      <c r="B92" t="s">
        <v>271</v>
      </c>
      <c r="C92" t="s">
        <v>272</v>
      </c>
      <c r="D92" t="s">
        <v>273</v>
      </c>
      <c r="E92" s="14">
        <v>44440</v>
      </c>
      <c r="F92">
        <v>133</v>
      </c>
      <c r="G92">
        <v>8.0999999999999996E-3</v>
      </c>
      <c r="H92">
        <v>8.36</v>
      </c>
      <c r="I92">
        <v>478</v>
      </c>
      <c r="J92">
        <v>4.09</v>
      </c>
      <c r="K92">
        <v>331</v>
      </c>
      <c r="L92">
        <v>1</v>
      </c>
    </row>
    <row r="93" spans="1:12" ht="16" customHeight="1" x14ac:dyDescent="0.2">
      <c r="A93" t="s">
        <v>228</v>
      </c>
      <c r="B93" t="s">
        <v>274</v>
      </c>
      <c r="C93" t="s">
        <v>275</v>
      </c>
      <c r="D93" t="s">
        <v>253</v>
      </c>
      <c r="E93" s="14">
        <v>45264</v>
      </c>
      <c r="F93">
        <v>131</v>
      </c>
      <c r="G93">
        <v>7.9000000000000008E-3</v>
      </c>
      <c r="H93">
        <v>8.9</v>
      </c>
      <c r="I93">
        <v>215</v>
      </c>
      <c r="J93">
        <v>4.5</v>
      </c>
      <c r="K93">
        <v>384</v>
      </c>
      <c r="L93">
        <v>1</v>
      </c>
    </row>
    <row r="94" spans="1:12" ht="16" customHeight="1" x14ac:dyDescent="0.2">
      <c r="A94" t="s">
        <v>228</v>
      </c>
      <c r="B94" t="s">
        <v>322</v>
      </c>
      <c r="C94" t="s">
        <v>323</v>
      </c>
      <c r="D94" t="s">
        <v>324</v>
      </c>
      <c r="E94" s="14">
        <v>44396</v>
      </c>
      <c r="F94">
        <v>124</v>
      </c>
      <c r="G94">
        <v>7.4999999999999997E-3</v>
      </c>
      <c r="H94">
        <v>16.989999999999998</v>
      </c>
      <c r="I94">
        <v>397</v>
      </c>
      <c r="J94">
        <v>3.8</v>
      </c>
      <c r="K94">
        <v>1903</v>
      </c>
      <c r="L94">
        <v>2</v>
      </c>
    </row>
    <row r="95" spans="1:12" ht="16" customHeight="1" x14ac:dyDescent="0.2">
      <c r="A95" t="s">
        <v>228</v>
      </c>
      <c r="B95" t="s">
        <v>285</v>
      </c>
      <c r="C95" t="s">
        <v>286</v>
      </c>
      <c r="D95" t="s">
        <v>159</v>
      </c>
      <c r="E95" s="14">
        <v>45162</v>
      </c>
      <c r="F95">
        <v>116</v>
      </c>
      <c r="G95">
        <v>7.0000000000000001E-3</v>
      </c>
      <c r="H95">
        <v>14.42</v>
      </c>
      <c r="I95">
        <v>226</v>
      </c>
      <c r="J95">
        <v>4.2</v>
      </c>
      <c r="K95">
        <v>130</v>
      </c>
      <c r="L95">
        <v>3</v>
      </c>
    </row>
    <row r="96" spans="1:12" ht="16" customHeight="1" x14ac:dyDescent="0.2">
      <c r="A96" t="s">
        <v>228</v>
      </c>
      <c r="B96" t="s">
        <v>71</v>
      </c>
      <c r="C96" t="s">
        <v>72</v>
      </c>
      <c r="D96" t="s">
        <v>65</v>
      </c>
      <c r="E96" s="14">
        <v>45167</v>
      </c>
      <c r="F96">
        <v>110</v>
      </c>
      <c r="G96">
        <v>6.7000000000000002E-3</v>
      </c>
      <c r="H96">
        <v>13.97</v>
      </c>
      <c r="I96">
        <v>605</v>
      </c>
      <c r="J96">
        <v>4.5</v>
      </c>
      <c r="K96">
        <v>13</v>
      </c>
      <c r="L96">
        <v>3</v>
      </c>
    </row>
    <row r="97" spans="1:12" ht="16" customHeight="1" x14ac:dyDescent="0.2">
      <c r="A97" t="s">
        <v>228</v>
      </c>
      <c r="B97" t="s">
        <v>74</v>
      </c>
      <c r="C97" t="s">
        <v>75</v>
      </c>
      <c r="D97" t="s">
        <v>17</v>
      </c>
      <c r="E97" s="14">
        <v>43586</v>
      </c>
      <c r="F97">
        <v>110</v>
      </c>
      <c r="G97">
        <v>6.7000000000000002E-3</v>
      </c>
      <c r="H97">
        <v>14.83</v>
      </c>
      <c r="I97">
        <v>16233</v>
      </c>
      <c r="J97">
        <v>4.3</v>
      </c>
      <c r="K97">
        <v>5</v>
      </c>
      <c r="L97">
        <v>4</v>
      </c>
    </row>
    <row r="98" spans="1:12" ht="16" customHeight="1" x14ac:dyDescent="0.2">
      <c r="A98" t="s">
        <v>228</v>
      </c>
      <c r="B98" t="s">
        <v>316</v>
      </c>
      <c r="C98" t="s">
        <v>317</v>
      </c>
      <c r="D98" t="s">
        <v>318</v>
      </c>
      <c r="E98" s="14">
        <v>44696</v>
      </c>
      <c r="F98">
        <v>104</v>
      </c>
      <c r="G98">
        <v>6.3E-3</v>
      </c>
      <c r="H98">
        <v>13.95</v>
      </c>
      <c r="I98">
        <v>135</v>
      </c>
      <c r="J98">
        <v>4.2</v>
      </c>
      <c r="K98">
        <v>183</v>
      </c>
      <c r="L98">
        <v>1</v>
      </c>
    </row>
    <row r="99" spans="1:12" ht="16" customHeight="1" x14ac:dyDescent="0.2">
      <c r="A99" t="s">
        <v>228</v>
      </c>
      <c r="B99" t="s">
        <v>292</v>
      </c>
      <c r="C99" t="s">
        <v>293</v>
      </c>
      <c r="D99" t="s">
        <v>294</v>
      </c>
      <c r="E99" s="14">
        <v>44607</v>
      </c>
      <c r="F99">
        <v>102</v>
      </c>
      <c r="G99">
        <v>6.1999999999999998E-3</v>
      </c>
      <c r="H99">
        <v>12.14</v>
      </c>
      <c r="I99">
        <v>305</v>
      </c>
      <c r="J99">
        <v>4.4000000000000004</v>
      </c>
      <c r="K99">
        <v>72</v>
      </c>
      <c r="L99">
        <v>2</v>
      </c>
    </row>
    <row r="100" spans="1:12" ht="16" customHeight="1" x14ac:dyDescent="0.2">
      <c r="A100" t="s">
        <v>228</v>
      </c>
      <c r="B100" t="s">
        <v>297</v>
      </c>
      <c r="C100" t="s">
        <v>298</v>
      </c>
      <c r="D100" t="s">
        <v>141</v>
      </c>
      <c r="E100" s="14">
        <v>44943</v>
      </c>
      <c r="F100">
        <v>97</v>
      </c>
      <c r="G100">
        <v>5.8999999999999999E-3</v>
      </c>
      <c r="H100">
        <v>8.52</v>
      </c>
      <c r="I100">
        <v>1233</v>
      </c>
      <c r="J100">
        <v>4.09</v>
      </c>
      <c r="K100">
        <v>22</v>
      </c>
      <c r="L100">
        <v>4</v>
      </c>
    </row>
    <row r="101" spans="1:12" ht="16" customHeight="1" x14ac:dyDescent="0.2">
      <c r="A101" t="s">
        <v>228</v>
      </c>
      <c r="B101" t="s">
        <v>282</v>
      </c>
      <c r="C101" t="s">
        <v>283</v>
      </c>
      <c r="D101" t="s">
        <v>284</v>
      </c>
      <c r="E101" s="14">
        <v>44578</v>
      </c>
      <c r="F101">
        <v>93</v>
      </c>
      <c r="G101">
        <v>5.5999999999999999E-3</v>
      </c>
      <c r="H101">
        <v>12.87</v>
      </c>
      <c r="I101">
        <v>1</v>
      </c>
      <c r="J101">
        <v>5</v>
      </c>
      <c r="K101">
        <v>1356</v>
      </c>
      <c r="L101">
        <v>1</v>
      </c>
    </row>
    <row r="102" spans="1:12" ht="16" customHeight="1" x14ac:dyDescent="0.2">
      <c r="A102" t="s">
        <v>228</v>
      </c>
      <c r="B102" t="s">
        <v>104</v>
      </c>
      <c r="C102" t="s">
        <v>105</v>
      </c>
      <c r="D102" t="s">
        <v>106</v>
      </c>
      <c r="E102" s="14">
        <v>45031</v>
      </c>
      <c r="F102">
        <v>92</v>
      </c>
      <c r="G102">
        <v>5.5999999999999999E-3</v>
      </c>
      <c r="H102">
        <v>11.66</v>
      </c>
      <c r="I102">
        <v>851</v>
      </c>
      <c r="J102">
        <v>4.2</v>
      </c>
      <c r="K102">
        <v>25</v>
      </c>
      <c r="L102">
        <v>2</v>
      </c>
    </row>
    <row r="103" spans="1:12" ht="16" customHeight="1" x14ac:dyDescent="0.2">
      <c r="A103" t="s">
        <v>228</v>
      </c>
      <c r="B103" t="s">
        <v>308</v>
      </c>
      <c r="C103" t="s">
        <v>309</v>
      </c>
      <c r="D103" t="s">
        <v>307</v>
      </c>
      <c r="E103" s="14">
        <v>45109</v>
      </c>
      <c r="F103">
        <v>80</v>
      </c>
      <c r="G103">
        <v>4.7999999999999996E-3</v>
      </c>
      <c r="H103">
        <v>15.27</v>
      </c>
      <c r="I103">
        <v>10</v>
      </c>
      <c r="J103">
        <v>4.3</v>
      </c>
      <c r="K103">
        <v>558</v>
      </c>
      <c r="L103">
        <v>1</v>
      </c>
    </row>
    <row r="104" spans="1:12" ht="16" customHeight="1" x14ac:dyDescent="0.2">
      <c r="A104" t="s">
        <v>228</v>
      </c>
      <c r="B104" t="s">
        <v>168</v>
      </c>
      <c r="C104" t="s">
        <v>169</v>
      </c>
      <c r="D104" t="s">
        <v>170</v>
      </c>
      <c r="E104" s="14">
        <v>45180</v>
      </c>
      <c r="F104">
        <v>78</v>
      </c>
      <c r="G104">
        <v>4.7000000000000002E-3</v>
      </c>
      <c r="H104">
        <v>12.39</v>
      </c>
      <c r="I104">
        <v>196</v>
      </c>
      <c r="J104">
        <v>4.5</v>
      </c>
      <c r="K104">
        <v>123</v>
      </c>
      <c r="L104">
        <v>2</v>
      </c>
    </row>
    <row r="105" spans="1:12" ht="16" customHeight="1" x14ac:dyDescent="0.2">
      <c r="A105" t="s">
        <v>228</v>
      </c>
      <c r="B105" t="s">
        <v>319</v>
      </c>
      <c r="C105" t="s">
        <v>320</v>
      </c>
      <c r="D105" t="s">
        <v>321</v>
      </c>
      <c r="E105" s="14">
        <v>44307</v>
      </c>
      <c r="F105">
        <v>76</v>
      </c>
      <c r="G105">
        <v>4.5999999999999999E-3</v>
      </c>
      <c r="H105">
        <v>11.61</v>
      </c>
      <c r="I105">
        <v>1609</v>
      </c>
      <c r="J105">
        <v>4.09</v>
      </c>
      <c r="K105">
        <v>58</v>
      </c>
      <c r="L105">
        <v>2</v>
      </c>
    </row>
    <row r="106" spans="1:12" ht="16" customHeight="1" x14ac:dyDescent="0.2">
      <c r="A106" t="s">
        <v>228</v>
      </c>
      <c r="B106" t="s">
        <v>325</v>
      </c>
      <c r="C106" t="s">
        <v>326</v>
      </c>
      <c r="D106" t="s">
        <v>327</v>
      </c>
      <c r="E106" s="14">
        <v>44896</v>
      </c>
      <c r="F106">
        <v>77</v>
      </c>
      <c r="G106">
        <v>4.5999999999999999E-3</v>
      </c>
      <c r="H106">
        <v>9.93</v>
      </c>
      <c r="I106">
        <v>154</v>
      </c>
      <c r="J106">
        <v>4.5</v>
      </c>
      <c r="K106">
        <v>92</v>
      </c>
      <c r="L106">
        <v>1</v>
      </c>
    </row>
    <row r="107" spans="1:12" ht="16" customHeight="1" x14ac:dyDescent="0.2">
      <c r="A107" t="s">
        <v>228</v>
      </c>
      <c r="B107" t="s">
        <v>48</v>
      </c>
      <c r="C107" t="s">
        <v>49</v>
      </c>
      <c r="D107" t="s">
        <v>17</v>
      </c>
      <c r="E107" s="14">
        <v>44637</v>
      </c>
      <c r="F107">
        <v>66</v>
      </c>
      <c r="G107">
        <v>4.0000000000000001E-3</v>
      </c>
      <c r="H107">
        <v>24.74</v>
      </c>
      <c r="I107">
        <v>37017</v>
      </c>
      <c r="J107">
        <v>4.3</v>
      </c>
      <c r="K107">
        <v>2</v>
      </c>
      <c r="L107">
        <v>3</v>
      </c>
    </row>
    <row r="108" spans="1:12" ht="16" customHeight="1" x14ac:dyDescent="0.2">
      <c r="A108" t="s">
        <v>228</v>
      </c>
      <c r="B108" t="s">
        <v>299</v>
      </c>
      <c r="C108" t="s">
        <v>300</v>
      </c>
      <c r="D108" t="s">
        <v>301</v>
      </c>
      <c r="E108" s="14">
        <v>45255</v>
      </c>
      <c r="F108">
        <v>63</v>
      </c>
      <c r="G108">
        <v>3.8E-3</v>
      </c>
      <c r="H108">
        <v>9.82</v>
      </c>
      <c r="I108">
        <v>11</v>
      </c>
      <c r="J108">
        <v>4.5</v>
      </c>
      <c r="K108">
        <v>419</v>
      </c>
      <c r="L108">
        <v>1</v>
      </c>
    </row>
    <row r="109" spans="1:12" ht="16" customHeight="1" x14ac:dyDescent="0.2">
      <c r="A109" t="s">
        <v>228</v>
      </c>
      <c r="B109" t="s">
        <v>305</v>
      </c>
      <c r="C109" t="s">
        <v>306</v>
      </c>
      <c r="D109" t="s">
        <v>307</v>
      </c>
      <c r="E109" s="14">
        <v>45178</v>
      </c>
      <c r="F109">
        <v>61</v>
      </c>
      <c r="G109">
        <v>3.7000000000000002E-3</v>
      </c>
      <c r="H109">
        <v>15.88</v>
      </c>
      <c r="I109">
        <v>7</v>
      </c>
      <c r="J109">
        <v>2.5</v>
      </c>
      <c r="K109">
        <v>388</v>
      </c>
      <c r="L109">
        <v>1</v>
      </c>
    </row>
    <row r="110" spans="1:12" ht="16" customHeight="1" x14ac:dyDescent="0.2">
      <c r="A110" t="s">
        <v>228</v>
      </c>
      <c r="B110" t="s">
        <v>313</v>
      </c>
      <c r="C110" t="s">
        <v>314</v>
      </c>
      <c r="D110" t="s">
        <v>315</v>
      </c>
      <c r="E110" s="14">
        <v>44775</v>
      </c>
      <c r="F110">
        <v>62</v>
      </c>
      <c r="G110">
        <v>3.7000000000000002E-3</v>
      </c>
      <c r="H110">
        <v>7.9</v>
      </c>
      <c r="I110">
        <v>265</v>
      </c>
      <c r="J110">
        <v>3.9</v>
      </c>
      <c r="K110">
        <v>147</v>
      </c>
      <c r="L110">
        <v>3</v>
      </c>
    </row>
    <row r="111" spans="1:12" ht="16" customHeight="1" x14ac:dyDescent="0.2">
      <c r="A111" t="s">
        <v>228</v>
      </c>
      <c r="B111" t="s">
        <v>310</v>
      </c>
      <c r="C111" t="s">
        <v>311</v>
      </c>
      <c r="D111" t="s">
        <v>312</v>
      </c>
      <c r="E111" s="14">
        <v>45062</v>
      </c>
      <c r="F111">
        <v>57</v>
      </c>
      <c r="G111">
        <v>3.3999999999999998E-3</v>
      </c>
      <c r="H111">
        <v>10.33</v>
      </c>
      <c r="I111">
        <v>5</v>
      </c>
      <c r="J111">
        <v>3.7</v>
      </c>
      <c r="K111">
        <v>998</v>
      </c>
      <c r="L111">
        <v>1</v>
      </c>
    </row>
    <row r="112" spans="1:12" ht="16" customHeight="1" x14ac:dyDescent="0.2">
      <c r="A112" t="s">
        <v>228</v>
      </c>
      <c r="B112" t="s">
        <v>59</v>
      </c>
      <c r="C112" t="s">
        <v>60</v>
      </c>
      <c r="D112" t="s">
        <v>61</v>
      </c>
      <c r="E112" s="14">
        <v>45216</v>
      </c>
      <c r="F112">
        <v>47</v>
      </c>
      <c r="G112">
        <v>2.8E-3</v>
      </c>
      <c r="H112">
        <v>20.79</v>
      </c>
      <c r="I112">
        <v>196</v>
      </c>
      <c r="J112">
        <v>4.2</v>
      </c>
      <c r="K112">
        <v>56</v>
      </c>
      <c r="L112">
        <v>4</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CAD6A-B210-304F-B6E8-53A80E1A4AAE}">
  <dimension ref="A1:G14"/>
  <sheetViews>
    <sheetView zoomScale="106" workbookViewId="0">
      <selection activeCell="B16" sqref="B16"/>
    </sheetView>
  </sheetViews>
  <sheetFormatPr baseColWidth="10" defaultColWidth="10.6640625" defaultRowHeight="16" customHeight="1" x14ac:dyDescent="0.2"/>
  <cols>
    <col min="1" max="1" width="29.5" customWidth="1"/>
    <col min="2" max="2" width="75.83203125" customWidth="1"/>
    <col min="5" max="5" width="41.83203125" customWidth="1"/>
    <col min="6" max="7" width="39" customWidth="1"/>
    <col min="8" max="8" width="18.33203125" customWidth="1"/>
  </cols>
  <sheetData>
    <row r="1" spans="1:7" ht="24" x14ac:dyDescent="0.2">
      <c r="A1" s="24" t="s">
        <v>361</v>
      </c>
      <c r="B1" s="24"/>
    </row>
    <row r="2" spans="1:7" ht="16" customHeight="1" x14ac:dyDescent="0.2">
      <c r="A2" s="15" t="s">
        <v>362</v>
      </c>
      <c r="B2" s="16" t="s">
        <v>363</v>
      </c>
    </row>
    <row r="3" spans="1:7" ht="32" customHeight="1" x14ac:dyDescent="0.2">
      <c r="A3" s="19" t="s">
        <v>226</v>
      </c>
      <c r="B3" s="17" t="s">
        <v>364</v>
      </c>
    </row>
    <row r="4" spans="1:7" ht="16" customHeight="1" x14ac:dyDescent="0.2">
      <c r="A4" s="20" t="s">
        <v>0</v>
      </c>
      <c r="B4" s="18" t="s">
        <v>365</v>
      </c>
    </row>
    <row r="5" spans="1:7" ht="16" customHeight="1" x14ac:dyDescent="0.2">
      <c r="A5" s="19" t="s">
        <v>1</v>
      </c>
      <c r="B5" s="17" t="s">
        <v>366</v>
      </c>
    </row>
    <row r="6" spans="1:7" ht="16" customHeight="1" x14ac:dyDescent="0.2">
      <c r="A6" s="20" t="s">
        <v>2</v>
      </c>
      <c r="B6" s="18" t="s">
        <v>367</v>
      </c>
    </row>
    <row r="7" spans="1:7" ht="16" customHeight="1" x14ac:dyDescent="0.2">
      <c r="A7" s="20" t="s">
        <v>3</v>
      </c>
      <c r="B7" s="18" t="s">
        <v>368</v>
      </c>
    </row>
    <row r="8" spans="1:7" ht="16" customHeight="1" x14ac:dyDescent="0.2">
      <c r="A8" s="19" t="s">
        <v>4</v>
      </c>
      <c r="B8" s="17" t="s">
        <v>369</v>
      </c>
    </row>
    <row r="9" spans="1:7" ht="16" customHeight="1" x14ac:dyDescent="0.2">
      <c r="A9" s="20" t="s">
        <v>5</v>
      </c>
      <c r="B9" s="18" t="s">
        <v>370</v>
      </c>
    </row>
    <row r="10" spans="1:7" ht="32" customHeight="1" x14ac:dyDescent="0.2">
      <c r="A10" s="19" t="s">
        <v>6</v>
      </c>
      <c r="B10" s="17" t="s">
        <v>371</v>
      </c>
    </row>
    <row r="11" spans="1:7" ht="16" customHeight="1" x14ac:dyDescent="0.2">
      <c r="A11" s="20" t="s">
        <v>7</v>
      </c>
      <c r="B11" s="18" t="s">
        <v>372</v>
      </c>
    </row>
    <row r="12" spans="1:7" ht="16" customHeight="1" thickBot="1" x14ac:dyDescent="0.25">
      <c r="A12" s="19" t="s">
        <v>8</v>
      </c>
      <c r="B12" s="17" t="s">
        <v>373</v>
      </c>
    </row>
    <row r="13" spans="1:7" ht="48" customHeight="1" thickBot="1" x14ac:dyDescent="0.25">
      <c r="A13" s="20" t="s">
        <v>9</v>
      </c>
      <c r="B13" s="18" t="s">
        <v>374</v>
      </c>
      <c r="D13" s="21" t="e" vm="1">
        <v>#VALUE!</v>
      </c>
      <c r="E13" s="25" t="s">
        <v>381</v>
      </c>
      <c r="F13" s="25"/>
      <c r="G13" s="26"/>
    </row>
    <row r="14" spans="1:7" ht="32" customHeight="1" x14ac:dyDescent="0.2">
      <c r="A14" s="19" t="s">
        <v>10</v>
      </c>
      <c r="B14" s="17" t="s">
        <v>375</v>
      </c>
    </row>
  </sheetData>
  <mergeCells count="2">
    <mergeCell ref="A1:B1"/>
    <mergeCell ref="E13:G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LiveLab</vt:lpstr>
      <vt:lpstr>Amazon Activity Data</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Rueda, Sofia</cp:lastModifiedBy>
  <cp:lastPrinted>2024-03-15T22:45:02Z</cp:lastPrinted>
  <dcterms:created xsi:type="dcterms:W3CDTF">2024-03-15T20:29:19Z</dcterms:created>
  <dcterms:modified xsi:type="dcterms:W3CDTF">2025-06-12T19:57:28Z</dcterms:modified>
</cp:coreProperties>
</file>