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emmou\OneDrive\stage\ENVT\qPCR\"/>
    </mc:Choice>
  </mc:AlternateContent>
  <xr:revisionPtr revIDLastSave="6" documentId="8_{B3BC995E-053A-4AE8-8337-6D80998FFA3F}" xr6:coauthVersionLast="36" xr6:coauthVersionMax="47" xr10:uidLastSave="{21BEE220-38DA-4C8B-AF63-0C76DFF1A9B0}"/>
  <bookViews>
    <workbookView xWindow="-105" yWindow="-105" windowWidth="19425" windowHeight="10425" activeTab="2" xr2:uid="{104AFCA8-886F-4F3D-9E3C-D05F1A43FDA9}"/>
  </bookViews>
  <sheets>
    <sheet name="AB" sheetId="8" r:id="rId1"/>
    <sheet name="EF" sheetId="9" r:id="rId2"/>
    <sheet name="AB_log" sheetId="12" r:id="rId3"/>
    <sheet name="EF_log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61" i="12" l="1"/>
  <c r="AT61" i="12"/>
  <c r="AS61" i="12"/>
  <c r="AX60" i="12"/>
  <c r="AU60" i="12"/>
  <c r="AT60" i="12"/>
  <c r="AS60" i="12"/>
  <c r="AU59" i="12"/>
  <c r="AT59" i="12"/>
  <c r="AS59" i="12"/>
  <c r="AY58" i="12"/>
  <c r="AX58" i="12"/>
  <c r="AU58" i="12"/>
  <c r="AT58" i="12"/>
  <c r="AS58" i="12"/>
  <c r="AJ61" i="12"/>
  <c r="AI61" i="12"/>
  <c r="AH61" i="12"/>
  <c r="AM60" i="12"/>
  <c r="AJ60" i="12"/>
  <c r="AI60" i="12"/>
  <c r="AH60" i="12"/>
  <c r="AJ59" i="12"/>
  <c r="AI59" i="12"/>
  <c r="AH59" i="12"/>
  <c r="AN58" i="12"/>
  <c r="AM58" i="12"/>
  <c r="AJ58" i="12"/>
  <c r="AI58" i="12"/>
  <c r="AH58" i="12"/>
  <c r="Y61" i="12"/>
  <c r="X61" i="12"/>
  <c r="W61" i="12"/>
  <c r="AB60" i="12"/>
  <c r="Y60" i="12"/>
  <c r="X60" i="12"/>
  <c r="W60" i="12"/>
  <c r="Y59" i="12"/>
  <c r="X59" i="12"/>
  <c r="W59" i="12"/>
  <c r="AC58" i="12"/>
  <c r="AB58" i="12"/>
  <c r="Y58" i="12"/>
  <c r="X58" i="12"/>
  <c r="W58" i="12"/>
  <c r="M61" i="12"/>
  <c r="L61" i="12"/>
  <c r="K61" i="12"/>
  <c r="P60" i="12"/>
  <c r="M60" i="12"/>
  <c r="L60" i="12"/>
  <c r="K60" i="12"/>
  <c r="M59" i="12"/>
  <c r="L59" i="12"/>
  <c r="K59" i="12"/>
  <c r="Q58" i="12"/>
  <c r="P58" i="12"/>
  <c r="M58" i="12"/>
  <c r="L58" i="12"/>
  <c r="K58" i="12"/>
  <c r="D61" i="12"/>
  <c r="D60" i="12"/>
  <c r="D59" i="12"/>
  <c r="D58" i="12"/>
  <c r="AU39" i="13"/>
  <c r="AU38" i="13"/>
  <c r="AU37" i="13"/>
  <c r="AY36" i="13"/>
  <c r="AX36" i="13"/>
  <c r="AW36" i="13"/>
  <c r="AV36" i="13"/>
  <c r="AU36" i="13"/>
  <c r="AY35" i="13"/>
  <c r="AX35" i="13"/>
  <c r="AW35" i="13"/>
  <c r="AV35" i="13"/>
  <c r="AU35" i="13"/>
  <c r="AY34" i="13"/>
  <c r="AX34" i="13"/>
  <c r="AW34" i="13"/>
  <c r="AV34" i="13"/>
  <c r="AU34" i="13"/>
  <c r="AY33" i="13"/>
  <c r="AX33" i="13"/>
  <c r="AW33" i="13"/>
  <c r="AV33" i="13"/>
  <c r="AU33" i="13"/>
  <c r="AY32" i="13"/>
  <c r="AX32" i="13"/>
  <c r="AW32" i="13"/>
  <c r="AV32" i="13"/>
  <c r="AU32" i="13"/>
  <c r="AY31" i="13"/>
  <c r="AX31" i="13"/>
  <c r="AW31" i="13"/>
  <c r="AV31" i="13"/>
  <c r="AU31" i="13"/>
  <c r="AJ39" i="13"/>
  <c r="AJ38" i="13"/>
  <c r="AJ37" i="13"/>
  <c r="AN36" i="13"/>
  <c r="AM36" i="13"/>
  <c r="AL36" i="13"/>
  <c r="AK36" i="13"/>
  <c r="AJ36" i="13"/>
  <c r="AN35" i="13"/>
  <c r="AM35" i="13"/>
  <c r="AL35" i="13"/>
  <c r="AK35" i="13"/>
  <c r="AJ35" i="13"/>
  <c r="AN34" i="13"/>
  <c r="AM34" i="13"/>
  <c r="AL34" i="13"/>
  <c r="AK34" i="13"/>
  <c r="AJ34" i="13"/>
  <c r="AN33" i="13"/>
  <c r="AM33" i="13"/>
  <c r="AL33" i="13"/>
  <c r="AK33" i="13"/>
  <c r="AJ33" i="13"/>
  <c r="AN32" i="13"/>
  <c r="AM32" i="13"/>
  <c r="AL32" i="13"/>
  <c r="AK32" i="13"/>
  <c r="AJ32" i="13"/>
  <c r="AN31" i="13"/>
  <c r="AM31" i="13"/>
  <c r="AL31" i="13"/>
  <c r="AK31" i="13"/>
  <c r="AJ31" i="13"/>
  <c r="Y39" i="13"/>
  <c r="Y38" i="13"/>
  <c r="Y37" i="13"/>
  <c r="AC36" i="13"/>
  <c r="AB36" i="13"/>
  <c r="AA36" i="13"/>
  <c r="Z36" i="13"/>
  <c r="Y36" i="13"/>
  <c r="AC35" i="13"/>
  <c r="AB35" i="13"/>
  <c r="AA35" i="13"/>
  <c r="Z35" i="13"/>
  <c r="Y35" i="13"/>
  <c r="AC34" i="13"/>
  <c r="AB34" i="13"/>
  <c r="AA34" i="13"/>
  <c r="Z34" i="13"/>
  <c r="Y34" i="13"/>
  <c r="AC33" i="13"/>
  <c r="AB33" i="13"/>
  <c r="AA33" i="13"/>
  <c r="Z33" i="13"/>
  <c r="Y33" i="13"/>
  <c r="AC32" i="13"/>
  <c r="AB32" i="13"/>
  <c r="AA32" i="13"/>
  <c r="Z32" i="13"/>
  <c r="Y32" i="13"/>
  <c r="AC31" i="13"/>
  <c r="AB31" i="13"/>
  <c r="AA31" i="13"/>
  <c r="Z31" i="13"/>
  <c r="Y31" i="13"/>
  <c r="R36" i="13"/>
  <c r="R35" i="13"/>
  <c r="R34" i="13"/>
  <c r="R33" i="13"/>
  <c r="R31" i="13"/>
  <c r="Q36" i="13"/>
  <c r="Q35" i="13"/>
  <c r="Q34" i="13"/>
  <c r="Q33" i="13"/>
  <c r="Q32" i="13"/>
  <c r="Q31" i="13"/>
  <c r="P36" i="13"/>
  <c r="P35" i="13"/>
  <c r="P34" i="13"/>
  <c r="P33" i="13"/>
  <c r="P32" i="13"/>
  <c r="P31" i="13"/>
  <c r="O36" i="13"/>
  <c r="O35" i="13"/>
  <c r="O34" i="13"/>
  <c r="O33" i="13"/>
  <c r="O32" i="13"/>
  <c r="O31" i="13"/>
  <c r="N36" i="13"/>
  <c r="N35" i="13"/>
  <c r="N34" i="13"/>
  <c r="N33" i="13"/>
  <c r="N32" i="13"/>
  <c r="N31" i="13"/>
  <c r="N39" i="13"/>
  <c r="N38" i="13"/>
  <c r="N37" i="13"/>
  <c r="R32" i="13"/>
  <c r="G36" i="13"/>
  <c r="F36" i="13"/>
  <c r="G35" i="13"/>
  <c r="G34" i="13"/>
  <c r="G33" i="13"/>
  <c r="G32" i="13"/>
  <c r="G31" i="13"/>
  <c r="F35" i="13"/>
  <c r="F34" i="13"/>
  <c r="F33" i="13"/>
  <c r="F32" i="13"/>
  <c r="F31" i="13"/>
  <c r="E36" i="13"/>
  <c r="E35" i="13"/>
  <c r="E34" i="13"/>
  <c r="E33" i="13"/>
  <c r="E32" i="13"/>
  <c r="E31" i="13"/>
  <c r="D36" i="13"/>
  <c r="D35" i="13"/>
  <c r="D34" i="13"/>
  <c r="D33" i="13"/>
  <c r="D32" i="13"/>
  <c r="D31" i="13"/>
  <c r="C38" i="13"/>
  <c r="C37" i="13"/>
  <c r="C36" i="13"/>
  <c r="C35" i="13"/>
  <c r="C34" i="13"/>
  <c r="C33" i="13"/>
  <c r="C32" i="13"/>
  <c r="AU3" i="13" l="1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" i="13"/>
  <c r="AT3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2" i="12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" i="13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2" i="12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" i="13"/>
  <c r="X4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2" i="12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" i="13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2" i="12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" i="13"/>
  <c r="C39" i="13"/>
  <c r="C3" i="12"/>
  <c r="B59" i="12" s="1"/>
  <c r="C4" i="12"/>
  <c r="B49" i="12" s="1"/>
  <c r="C5" i="12"/>
  <c r="C49" i="12" s="1"/>
  <c r="C6" i="12"/>
  <c r="C7" i="12"/>
  <c r="C8" i="12"/>
  <c r="C9" i="12"/>
  <c r="E49" i="12" s="1"/>
  <c r="C10" i="12"/>
  <c r="C11" i="12"/>
  <c r="E50" i="12" s="1"/>
  <c r="C12" i="12"/>
  <c r="B50" i="12" s="1"/>
  <c r="C13" i="12"/>
  <c r="C14" i="12"/>
  <c r="C15" i="12"/>
  <c r="C16" i="12"/>
  <c r="C17" i="12"/>
  <c r="C18" i="12"/>
  <c r="F49" i="12" s="1"/>
  <c r="C19" i="12"/>
  <c r="C20" i="12"/>
  <c r="C21" i="12"/>
  <c r="C22" i="12"/>
  <c r="C23" i="12"/>
  <c r="C24" i="12"/>
  <c r="C25" i="12"/>
  <c r="C26" i="12"/>
  <c r="C60" i="12" s="1"/>
  <c r="C27" i="12"/>
  <c r="C28" i="12"/>
  <c r="C29" i="12"/>
  <c r="C30" i="12"/>
  <c r="C61" i="12" s="1"/>
  <c r="C31" i="12"/>
  <c r="C32" i="12"/>
  <c r="C33" i="12"/>
  <c r="C34" i="12"/>
  <c r="C35" i="12"/>
  <c r="C36" i="12"/>
  <c r="C37" i="12"/>
  <c r="C38" i="12"/>
  <c r="C39" i="12"/>
  <c r="C40" i="12"/>
  <c r="C41" i="12"/>
  <c r="C42" i="12"/>
  <c r="C2" i="12"/>
  <c r="D50" i="12"/>
  <c r="G49" i="12"/>
  <c r="F50" i="12"/>
  <c r="C50" i="12"/>
  <c r="C31" i="13" l="1"/>
  <c r="H58" i="12"/>
  <c r="G58" i="12"/>
  <c r="G60" i="12"/>
  <c r="G50" i="12"/>
  <c r="B58" i="12"/>
  <c r="C58" i="12"/>
  <c r="D49" i="12"/>
  <c r="B61" i="12"/>
  <c r="C59" i="12"/>
  <c r="B60" i="12"/>
  <c r="K49" i="12" l="1"/>
  <c r="AX50" i="12"/>
  <c r="AW50" i="12"/>
  <c r="AX49" i="12"/>
  <c r="AV49" i="12"/>
  <c r="AS49" i="12"/>
  <c r="AO50" i="12"/>
  <c r="AI50" i="12"/>
  <c r="AK50" i="12"/>
  <c r="AK49" i="12"/>
  <c r="AJ49" i="12"/>
  <c r="AB49" i="12"/>
  <c r="X50" i="12"/>
  <c r="Z50" i="12"/>
  <c r="X49" i="12"/>
  <c r="P49" i="12"/>
  <c r="L50" i="12"/>
  <c r="N50" i="12"/>
  <c r="AZ50" i="12"/>
  <c r="AY50" i="12"/>
  <c r="AV50" i="12"/>
  <c r="AU50" i="12"/>
  <c r="AT50" i="12"/>
  <c r="AS50" i="12"/>
  <c r="AM50" i="12"/>
  <c r="AL50" i="12"/>
  <c r="AH50" i="12"/>
  <c r="AD50" i="12"/>
  <c r="AB50" i="12"/>
  <c r="AA50" i="12"/>
  <c r="W50" i="12"/>
  <c r="R50" i="12"/>
  <c r="P50" i="12"/>
  <c r="O50" i="12"/>
  <c r="K50" i="12"/>
  <c r="AZ49" i="12"/>
  <c r="AW49" i="12"/>
  <c r="AU49" i="12"/>
  <c r="AT49" i="12"/>
  <c r="AO49" i="12"/>
  <c r="AN49" i="12"/>
  <c r="AM49" i="12"/>
  <c r="AL49" i="12"/>
  <c r="AI49" i="12"/>
  <c r="AD49" i="12"/>
  <c r="AA49" i="12"/>
  <c r="Z49" i="12"/>
  <c r="Y49" i="12"/>
  <c r="R49" i="12"/>
  <c r="Q49" i="12"/>
  <c r="O49" i="12"/>
  <c r="M49" i="12"/>
  <c r="L49" i="12"/>
  <c r="AY49" i="12" l="1"/>
  <c r="AH49" i="12"/>
  <c r="AN50" i="12"/>
  <c r="AJ50" i="12"/>
  <c r="AC50" i="12"/>
  <c r="W49" i="12"/>
  <c r="AC49" i="12"/>
  <c r="Y50" i="12"/>
  <c r="Q50" i="12"/>
  <c r="N49" i="12"/>
  <c r="M50" i="12"/>
</calcChain>
</file>

<file path=xl/sharedStrings.xml><?xml version="1.0" encoding="utf-8"?>
<sst xmlns="http://schemas.openxmlformats.org/spreadsheetml/2006/main" count="3499" uniqueCount="98">
  <si>
    <t>Sample</t>
  </si>
  <si>
    <t>57x1/10</t>
  </si>
  <si>
    <t>60xND</t>
  </si>
  <si>
    <t>61xND</t>
  </si>
  <si>
    <t>80xND</t>
  </si>
  <si>
    <t>109xND</t>
  </si>
  <si>
    <t>90xND</t>
  </si>
  <si>
    <t>98xND</t>
  </si>
  <si>
    <t>55x1/10</t>
  </si>
  <si>
    <t>56x1/10</t>
  </si>
  <si>
    <t>68xND</t>
  </si>
  <si>
    <t>75xND</t>
  </si>
  <si>
    <t>81xND</t>
  </si>
  <si>
    <t>113xND</t>
  </si>
  <si>
    <t>91xND</t>
  </si>
  <si>
    <t>102xND</t>
  </si>
  <si>
    <t>54x1/10</t>
  </si>
  <si>
    <t>58x1/10</t>
  </si>
  <si>
    <t>69xND</t>
  </si>
  <si>
    <t>76xND</t>
  </si>
  <si>
    <t>82xND</t>
  </si>
  <si>
    <t>110xND</t>
  </si>
  <si>
    <t>92xND</t>
  </si>
  <si>
    <t>99xND</t>
  </si>
  <si>
    <t>119x1/10</t>
  </si>
  <si>
    <t>70xND</t>
  </si>
  <si>
    <t>77xND</t>
  </si>
  <si>
    <t>83xND</t>
  </si>
  <si>
    <t>114xND</t>
  </si>
  <si>
    <t>93xND</t>
  </si>
  <si>
    <t>103xND</t>
  </si>
  <si>
    <t>120x1/10</t>
  </si>
  <si>
    <t>71xND</t>
  </si>
  <si>
    <t>62xND</t>
  </si>
  <si>
    <t>84xND</t>
  </si>
  <si>
    <t>111xND</t>
  </si>
  <si>
    <t>94xND</t>
  </si>
  <si>
    <t>100xND</t>
  </si>
  <si>
    <t>121x1/10</t>
  </si>
  <si>
    <t>72xND</t>
  </si>
  <si>
    <t>78xND</t>
  </si>
  <si>
    <t>85xND</t>
  </si>
  <si>
    <t>115xND</t>
  </si>
  <si>
    <t>95xND</t>
  </si>
  <si>
    <t>104xND</t>
  </si>
  <si>
    <t>122x1/10</t>
  </si>
  <si>
    <t>73xND</t>
  </si>
  <si>
    <t>63xND</t>
  </si>
  <si>
    <t>86xND</t>
  </si>
  <si>
    <t>112xND</t>
  </si>
  <si>
    <t>96xND</t>
  </si>
  <si>
    <t>101xND</t>
  </si>
  <si>
    <t>74xND</t>
  </si>
  <si>
    <t>79xND</t>
  </si>
  <si>
    <t>87xND</t>
  </si>
  <si>
    <t>116xND</t>
  </si>
  <si>
    <t>34xND</t>
  </si>
  <si>
    <t>105xND</t>
  </si>
  <si>
    <t>Innoculum</t>
  </si>
  <si>
    <t>Material</t>
  </si>
  <si>
    <t>Day</t>
  </si>
  <si>
    <t>Campain</t>
  </si>
  <si>
    <t>Dosage</t>
  </si>
  <si>
    <t>FQ1</t>
  </si>
  <si>
    <t>FQ2</t>
  </si>
  <si>
    <t>ATB_type</t>
  </si>
  <si>
    <t>0</t>
  </si>
  <si>
    <t>W</t>
  </si>
  <si>
    <t>J21</t>
  </si>
  <si>
    <t>A</t>
  </si>
  <si>
    <t>C</t>
  </si>
  <si>
    <t>J07</t>
  </si>
  <si>
    <t>J14</t>
  </si>
  <si>
    <t>B</t>
  </si>
  <si>
    <t>F</t>
  </si>
  <si>
    <t>E</t>
  </si>
  <si>
    <t>J00</t>
  </si>
  <si>
    <t>L</t>
  </si>
  <si>
    <t>H</t>
  </si>
  <si>
    <t>D</t>
  </si>
  <si>
    <t>P</t>
  </si>
  <si>
    <t>FQ1+FQ2</t>
  </si>
  <si>
    <t>qnrA</t>
  </si>
  <si>
    <t>qnrB</t>
  </si>
  <si>
    <t>qnrS</t>
  </si>
  <si>
    <t>qnrD</t>
  </si>
  <si>
    <t>T</t>
  </si>
  <si>
    <t>J7</t>
  </si>
  <si>
    <t>2 valeurs par condition</t>
  </si>
  <si>
    <t>log(SQ_dil/SQref_dil)</t>
  </si>
  <si>
    <t>Eaux usées</t>
  </si>
  <si>
    <t>BF in situ</t>
  </si>
  <si>
    <t>Total</t>
  </si>
  <si>
    <t>16S</t>
  </si>
  <si>
    <t>SQ_abs</t>
  </si>
  <si>
    <t>log(SQ_abs)</t>
  </si>
  <si>
    <t>E+F</t>
  </si>
  <si>
    <t>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</si>
</sst>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/>
    <xf numFmtId="0" fontId="1" fillId="6" borderId="0" xfId="0" applyFont="1" applyFill="1"/>
    <xf numFmtId="0" fontId="2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" fillId="0" borderId="0" xfId="0" applyFont="1" applyFill="1" applyAlignment="1">
      <alignment horizontal="center"/>
    </xf>
    <xf numFmtId="2" fontId="5" fillId="0" borderId="0" xfId="0" applyNumberFormat="1" applyFont="1"/>
    <xf numFmtId="2" fontId="0" fillId="0" borderId="0" xfId="0" applyNumberFormat="1"/>
    <xf numFmtId="11" fontId="0" fillId="0" borderId="0" xfId="0" applyNumberFormat="1" applyFill="1"/>
    <xf numFmtId="0" fontId="4" fillId="0" borderId="0" xfId="0" applyFont="1" applyFill="1"/>
    <xf numFmtId="0" fontId="0" fillId="4" borderId="0" xfId="0" applyNumberFormat="1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/>
    <xf numFmtId="2" fontId="0" fillId="0" borderId="0" xfId="0" applyNumberFormat="1" applyFont="1"/>
    <xf numFmtId="0" fontId="5" fillId="0" borderId="0" xfId="0" applyFont="1"/>
    <xf numFmtId="0" fontId="6" fillId="6" borderId="0" xfId="0" applyFont="1" applyFill="1"/>
    <xf numFmtId="0" fontId="0" fillId="0" borderId="0" xfId="0" applyFont="1"/>
    <xf numFmtId="2" fontId="5" fillId="0" borderId="0" xfId="0" applyNumberFormat="1" applyFont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5579-A83B-4473-911B-348317922A1F}">
  <dimension ref="A1:BE118"/>
  <sheetViews>
    <sheetView topLeftCell="AJ1" zoomScale="70" zoomScaleNormal="70" workbookViewId="0">
      <selection activeCell="AM34" sqref="AM34:AM42"/>
    </sheetView>
  </sheetViews>
  <sheetFormatPr baseColWidth="10" defaultRowHeight="15" x14ac:dyDescent="0.25"/>
  <cols>
    <col min="2" max="2" width="12.42578125" bestFit="1" customWidth="1"/>
    <col min="3" max="3" width="16.42578125" bestFit="1" customWidth="1"/>
    <col min="4" max="4" width="4.28515625" customWidth="1"/>
    <col min="5" max="5" width="4.140625" customWidth="1"/>
    <col min="6" max="6" width="6.5703125" customWidth="1"/>
    <col min="7" max="7" width="14" bestFit="1" customWidth="1"/>
    <col min="8" max="9" width="14" style="7" customWidth="1"/>
    <col min="11" max="11" width="12.42578125" bestFit="1" customWidth="1"/>
    <col min="12" max="12" width="16.42578125" bestFit="1" customWidth="1"/>
    <col min="13" max="13" width="4.28515625" customWidth="1"/>
    <col min="14" max="14" width="4.140625" customWidth="1"/>
    <col min="15" max="15" width="6.5703125" customWidth="1"/>
    <col min="16" max="17" width="14" bestFit="1" customWidth="1"/>
    <col min="18" max="18" width="14" customWidth="1"/>
    <col min="19" max="19" width="14" bestFit="1" customWidth="1"/>
    <col min="21" max="21" width="16.42578125" bestFit="1" customWidth="1"/>
    <col min="22" max="22" width="3.42578125" customWidth="1"/>
    <col min="23" max="23" width="4.140625" customWidth="1"/>
    <col min="24" max="24" width="5.140625" customWidth="1"/>
    <col min="30" max="30" width="16.42578125" bestFit="1" customWidth="1"/>
    <col min="31" max="31" width="3.42578125" customWidth="1"/>
    <col min="32" max="32" width="4.28515625" customWidth="1"/>
    <col min="33" max="33" width="6.140625" customWidth="1"/>
    <col min="36" max="36" width="10.85546875" style="7"/>
    <col min="39" max="39" width="16.42578125" bestFit="1" customWidth="1"/>
    <col min="40" max="40" width="3.85546875" customWidth="1"/>
    <col min="41" max="41" width="3.5703125" customWidth="1"/>
    <col min="42" max="42" width="5" customWidth="1"/>
    <col min="51" max="51" width="13.7109375" bestFit="1" customWidth="1"/>
  </cols>
  <sheetData>
    <row r="1" spans="1:57" x14ac:dyDescent="0.25">
      <c r="B1" s="1" t="s">
        <v>0</v>
      </c>
      <c r="C1" s="8" t="s">
        <v>94</v>
      </c>
      <c r="D1" s="1" t="s">
        <v>58</v>
      </c>
      <c r="E1" s="1" t="s">
        <v>59</v>
      </c>
      <c r="F1" s="1" t="s">
        <v>60</v>
      </c>
      <c r="G1" s="1" t="s">
        <v>61</v>
      </c>
      <c r="H1" s="21"/>
      <c r="I1" s="21"/>
      <c r="K1" s="1" t="s">
        <v>0</v>
      </c>
      <c r="L1" s="8" t="s">
        <v>94</v>
      </c>
      <c r="M1" s="1" t="s">
        <v>58</v>
      </c>
      <c r="N1" s="1" t="s">
        <v>59</v>
      </c>
      <c r="O1" s="1" t="s">
        <v>60</v>
      </c>
      <c r="P1" s="1" t="s">
        <v>61</v>
      </c>
      <c r="T1" s="1" t="s">
        <v>0</v>
      </c>
      <c r="U1" s="8" t="s">
        <v>94</v>
      </c>
      <c r="V1" s="1" t="s">
        <v>58</v>
      </c>
      <c r="W1" s="1" t="s">
        <v>59</v>
      </c>
      <c r="X1" s="1" t="s">
        <v>60</v>
      </c>
      <c r="Y1" s="1" t="s">
        <v>61</v>
      </c>
      <c r="AC1" s="1" t="s">
        <v>0</v>
      </c>
      <c r="AD1" s="8" t="s">
        <v>94</v>
      </c>
      <c r="AE1" s="1" t="s">
        <v>58</v>
      </c>
      <c r="AF1" s="1" t="s">
        <v>59</v>
      </c>
      <c r="AG1" s="1" t="s">
        <v>60</v>
      </c>
      <c r="AH1" s="1" t="s">
        <v>61</v>
      </c>
      <c r="AL1" s="1" t="s">
        <v>0</v>
      </c>
      <c r="AM1" s="8" t="s">
        <v>94</v>
      </c>
      <c r="AN1" s="1" t="s">
        <v>58</v>
      </c>
      <c r="AO1" s="1" t="s">
        <v>59</v>
      </c>
      <c r="AP1" s="1" t="s">
        <v>60</v>
      </c>
      <c r="AQ1" s="1" t="s">
        <v>61</v>
      </c>
      <c r="AW1" s="7"/>
      <c r="AX1" s="18"/>
      <c r="AY1" s="18"/>
      <c r="AZ1" s="18"/>
      <c r="BA1" s="18"/>
      <c r="BB1" s="18"/>
      <c r="BC1" s="18"/>
      <c r="BD1" s="7"/>
      <c r="BE1" s="7"/>
    </row>
    <row r="2" spans="1:57" x14ac:dyDescent="0.25">
      <c r="A2" s="28" t="s">
        <v>93</v>
      </c>
      <c r="B2" s="5" t="s">
        <v>2</v>
      </c>
      <c r="C2" s="5">
        <v>2078634.2747918579</v>
      </c>
      <c r="D2" s="5" t="s">
        <v>67</v>
      </c>
      <c r="E2" s="5" t="s">
        <v>70</v>
      </c>
      <c r="F2" s="5" t="s">
        <v>71</v>
      </c>
      <c r="G2" s="5" t="s">
        <v>69</v>
      </c>
      <c r="J2" s="28" t="s">
        <v>82</v>
      </c>
      <c r="K2" s="5" t="s">
        <v>2</v>
      </c>
      <c r="L2" s="5">
        <v>0.60586927615275155</v>
      </c>
      <c r="M2" s="5" t="s">
        <v>67</v>
      </c>
      <c r="N2" s="5" t="s">
        <v>70</v>
      </c>
      <c r="O2" s="5" t="s">
        <v>71</v>
      </c>
      <c r="P2" s="5" t="s">
        <v>69</v>
      </c>
      <c r="S2" s="28" t="s">
        <v>83</v>
      </c>
      <c r="T2" s="5" t="s">
        <v>2</v>
      </c>
      <c r="U2" s="5">
        <v>3497.0416981568619</v>
      </c>
      <c r="V2" s="5" t="s">
        <v>67</v>
      </c>
      <c r="W2" s="5" t="s">
        <v>70</v>
      </c>
      <c r="X2" s="5" t="s">
        <v>71</v>
      </c>
      <c r="Y2" s="5" t="s">
        <v>69</v>
      </c>
      <c r="AB2" s="28" t="s">
        <v>84</v>
      </c>
      <c r="AC2" s="5" t="s">
        <v>2</v>
      </c>
      <c r="AD2" s="5">
        <v>99.994182508994584</v>
      </c>
      <c r="AE2" s="5" t="s">
        <v>67</v>
      </c>
      <c r="AF2" s="5" t="s">
        <v>70</v>
      </c>
      <c r="AG2" s="5" t="s">
        <v>71</v>
      </c>
      <c r="AH2" s="5" t="s">
        <v>69</v>
      </c>
      <c r="AK2" s="28" t="s">
        <v>85</v>
      </c>
      <c r="AL2" s="5" t="s">
        <v>2</v>
      </c>
      <c r="AM2" s="5">
        <v>8127.8178480569004</v>
      </c>
      <c r="AN2" s="5" t="s">
        <v>67</v>
      </c>
      <c r="AO2" s="5" t="s">
        <v>70</v>
      </c>
      <c r="AP2" s="5" t="s">
        <v>71</v>
      </c>
      <c r="AQ2" s="5" t="s">
        <v>69</v>
      </c>
      <c r="AW2" s="7"/>
      <c r="AX2" s="10"/>
      <c r="AY2" s="10"/>
      <c r="AZ2" s="10"/>
      <c r="BA2" s="10"/>
      <c r="BB2" s="10"/>
      <c r="BC2" s="10"/>
      <c r="BD2" s="7"/>
      <c r="BE2" s="7"/>
    </row>
    <row r="3" spans="1:57" x14ac:dyDescent="0.25">
      <c r="A3" s="28"/>
      <c r="B3" s="5" t="s">
        <v>3</v>
      </c>
      <c r="C3" s="5">
        <v>77967340.221294165</v>
      </c>
      <c r="D3" s="5" t="s">
        <v>67</v>
      </c>
      <c r="E3" s="5" t="s">
        <v>70</v>
      </c>
      <c r="F3" s="5" t="s">
        <v>72</v>
      </c>
      <c r="G3" s="5" t="s">
        <v>69</v>
      </c>
      <c r="J3" s="28"/>
      <c r="K3" s="5" t="s">
        <v>3</v>
      </c>
      <c r="L3" s="5">
        <v>629.72583953210756</v>
      </c>
      <c r="M3" s="5" t="s">
        <v>67</v>
      </c>
      <c r="N3" s="5" t="s">
        <v>70</v>
      </c>
      <c r="O3" s="5" t="s">
        <v>72</v>
      </c>
      <c r="P3" s="5" t="s">
        <v>69</v>
      </c>
      <c r="S3" s="28"/>
      <c r="T3" s="5" t="s">
        <v>3</v>
      </c>
      <c r="U3" s="5">
        <v>25086.595634819409</v>
      </c>
      <c r="V3" s="5" t="s">
        <v>67</v>
      </c>
      <c r="W3" s="5" t="s">
        <v>70</v>
      </c>
      <c r="X3" s="5" t="s">
        <v>72</v>
      </c>
      <c r="Y3" s="5" t="s">
        <v>69</v>
      </c>
      <c r="AB3" s="28"/>
      <c r="AC3" s="5" t="s">
        <v>3</v>
      </c>
      <c r="AD3" s="5">
        <v>1128.130560664632</v>
      </c>
      <c r="AE3" s="5" t="s">
        <v>67</v>
      </c>
      <c r="AF3" s="5" t="s">
        <v>70</v>
      </c>
      <c r="AG3" s="5" t="s">
        <v>72</v>
      </c>
      <c r="AH3" s="5" t="s">
        <v>69</v>
      </c>
      <c r="AK3" s="28"/>
      <c r="AL3" s="5" t="s">
        <v>3</v>
      </c>
      <c r="AM3" s="5">
        <v>46478.046353990372</v>
      </c>
      <c r="AN3" s="5" t="s">
        <v>67</v>
      </c>
      <c r="AO3" s="5" t="s">
        <v>70</v>
      </c>
      <c r="AP3" s="5" t="s">
        <v>72</v>
      </c>
      <c r="AQ3" s="5" t="s">
        <v>69</v>
      </c>
      <c r="AW3" s="7"/>
      <c r="AX3" s="10"/>
      <c r="AY3" s="10"/>
      <c r="AZ3" s="10"/>
      <c r="BA3" s="10"/>
      <c r="BB3" s="10"/>
      <c r="BC3" s="10"/>
      <c r="BD3" s="7"/>
      <c r="BE3" s="7"/>
    </row>
    <row r="4" spans="1:57" x14ac:dyDescent="0.25">
      <c r="A4" s="28"/>
      <c r="B4" s="5" t="s">
        <v>10</v>
      </c>
      <c r="C4" s="5">
        <v>76520483.126184747</v>
      </c>
      <c r="D4" s="5" t="s">
        <v>67</v>
      </c>
      <c r="E4" s="5" t="s">
        <v>70</v>
      </c>
      <c r="F4" s="5" t="s">
        <v>71</v>
      </c>
      <c r="G4" s="5" t="s">
        <v>69</v>
      </c>
      <c r="J4" s="28"/>
      <c r="K4" s="5" t="s">
        <v>10</v>
      </c>
      <c r="L4" s="5">
        <v>1020.718941089293</v>
      </c>
      <c r="M4" s="5" t="s">
        <v>67</v>
      </c>
      <c r="N4" s="5" t="s">
        <v>70</v>
      </c>
      <c r="O4" s="5" t="s">
        <v>71</v>
      </c>
      <c r="P4" s="5" t="s">
        <v>69</v>
      </c>
      <c r="S4" s="28"/>
      <c r="T4" s="5" t="s">
        <v>10</v>
      </c>
      <c r="U4" s="5">
        <v>167248.42560088649</v>
      </c>
      <c r="V4" s="5" t="s">
        <v>67</v>
      </c>
      <c r="W4" s="5" t="s">
        <v>70</v>
      </c>
      <c r="X4" s="5" t="s">
        <v>71</v>
      </c>
      <c r="Y4" s="5" t="s">
        <v>69</v>
      </c>
      <c r="AB4" s="28"/>
      <c r="AC4" s="5" t="s">
        <v>10</v>
      </c>
      <c r="AD4" s="5">
        <v>8376.8329047810676</v>
      </c>
      <c r="AE4" s="5" t="s">
        <v>67</v>
      </c>
      <c r="AF4" s="5" t="s">
        <v>70</v>
      </c>
      <c r="AG4" s="5" t="s">
        <v>71</v>
      </c>
      <c r="AH4" s="5" t="s">
        <v>69</v>
      </c>
      <c r="AK4" s="28"/>
      <c r="AL4" s="5" t="s">
        <v>10</v>
      </c>
      <c r="AM4" s="5">
        <v>479167.23585546768</v>
      </c>
      <c r="AN4" s="5" t="s">
        <v>67</v>
      </c>
      <c r="AO4" s="5" t="s">
        <v>70</v>
      </c>
      <c r="AP4" s="5" t="s">
        <v>71</v>
      </c>
      <c r="AQ4" s="5" t="s">
        <v>69</v>
      </c>
      <c r="AW4" s="7"/>
      <c r="AX4" s="10"/>
      <c r="AY4" s="10"/>
      <c r="AZ4" s="10"/>
      <c r="BA4" s="10"/>
      <c r="BB4" s="10"/>
      <c r="BC4" s="10"/>
      <c r="BD4" s="7"/>
      <c r="BE4" s="7"/>
    </row>
    <row r="5" spans="1:57" x14ac:dyDescent="0.25">
      <c r="A5" s="28"/>
      <c r="B5" s="5" t="s">
        <v>18</v>
      </c>
      <c r="C5" s="5">
        <v>119669552.33752321</v>
      </c>
      <c r="D5" s="5" t="s">
        <v>73</v>
      </c>
      <c r="E5" s="5" t="s">
        <v>70</v>
      </c>
      <c r="F5" s="5" t="s">
        <v>71</v>
      </c>
      <c r="G5" s="5" t="s">
        <v>69</v>
      </c>
      <c r="J5" s="28"/>
      <c r="K5" s="5" t="s">
        <v>18</v>
      </c>
      <c r="L5" s="5">
        <v>547.81244592726807</v>
      </c>
      <c r="M5" s="5" t="s">
        <v>73</v>
      </c>
      <c r="N5" s="5" t="s">
        <v>70</v>
      </c>
      <c r="O5" s="5" t="s">
        <v>71</v>
      </c>
      <c r="P5" s="5" t="s">
        <v>69</v>
      </c>
      <c r="S5" s="28"/>
      <c r="T5" s="5" t="s">
        <v>18</v>
      </c>
      <c r="U5" s="5">
        <v>174.65054416319461</v>
      </c>
      <c r="V5" s="5" t="s">
        <v>73</v>
      </c>
      <c r="W5" s="5" t="s">
        <v>70</v>
      </c>
      <c r="X5" s="5" t="s">
        <v>71</v>
      </c>
      <c r="Y5" s="5" t="s">
        <v>69</v>
      </c>
      <c r="AB5" s="28"/>
      <c r="AC5" s="5" t="s">
        <v>18</v>
      </c>
      <c r="AD5" s="5">
        <v>6895.3900500793106</v>
      </c>
      <c r="AE5" s="5" t="s">
        <v>73</v>
      </c>
      <c r="AF5" s="5" t="s">
        <v>70</v>
      </c>
      <c r="AG5" s="5" t="s">
        <v>71</v>
      </c>
      <c r="AH5" s="5" t="s">
        <v>69</v>
      </c>
      <c r="AK5" s="28"/>
      <c r="AL5" s="5" t="s">
        <v>18</v>
      </c>
      <c r="AM5" s="5">
        <v>53237.287707248761</v>
      </c>
      <c r="AN5" s="5" t="s">
        <v>73</v>
      </c>
      <c r="AO5" s="5" t="s">
        <v>70</v>
      </c>
      <c r="AP5" s="5" t="s">
        <v>71</v>
      </c>
      <c r="AQ5" s="5" t="s">
        <v>69</v>
      </c>
      <c r="AW5" s="7"/>
      <c r="AX5" s="10"/>
      <c r="AY5" s="10"/>
      <c r="AZ5" s="10"/>
      <c r="BA5" s="10"/>
      <c r="BB5" s="10"/>
      <c r="BC5" s="10"/>
      <c r="BD5" s="7"/>
      <c r="BE5" s="7"/>
    </row>
    <row r="6" spans="1:57" x14ac:dyDescent="0.25">
      <c r="A6" s="28"/>
      <c r="B6" s="5" t="s">
        <v>25</v>
      </c>
      <c r="C6" s="5">
        <v>93601984.605493009</v>
      </c>
      <c r="D6" s="5" t="s">
        <v>73</v>
      </c>
      <c r="E6" s="5" t="s">
        <v>70</v>
      </c>
      <c r="F6" s="5" t="s">
        <v>71</v>
      </c>
      <c r="G6" s="5" t="s">
        <v>69</v>
      </c>
      <c r="J6" s="28"/>
      <c r="K6" s="5" t="s">
        <v>25</v>
      </c>
      <c r="L6" s="5">
        <v>775.75960643874555</v>
      </c>
      <c r="M6" s="5" t="s">
        <v>73</v>
      </c>
      <c r="N6" s="5" t="s">
        <v>70</v>
      </c>
      <c r="O6" s="5" t="s">
        <v>71</v>
      </c>
      <c r="P6" s="5" t="s">
        <v>69</v>
      </c>
      <c r="S6" s="28"/>
      <c r="T6" s="5" t="s">
        <v>25</v>
      </c>
      <c r="U6" s="5">
        <v>147130.33121899969</v>
      </c>
      <c r="V6" s="5" t="s">
        <v>73</v>
      </c>
      <c r="W6" s="5" t="s">
        <v>70</v>
      </c>
      <c r="X6" s="5" t="s">
        <v>71</v>
      </c>
      <c r="Y6" s="5" t="s">
        <v>69</v>
      </c>
      <c r="AB6" s="28"/>
      <c r="AC6" s="5" t="s">
        <v>25</v>
      </c>
      <c r="AD6" s="5">
        <v>5058.9860873814814</v>
      </c>
      <c r="AE6" s="5" t="s">
        <v>73</v>
      </c>
      <c r="AF6" s="5" t="s">
        <v>70</v>
      </c>
      <c r="AG6" s="5" t="s">
        <v>71</v>
      </c>
      <c r="AH6" s="5" t="s">
        <v>69</v>
      </c>
      <c r="AK6" s="28"/>
      <c r="AL6" s="5" t="s">
        <v>25</v>
      </c>
      <c r="AM6" s="5">
        <v>482425.48259202961</v>
      </c>
      <c r="AN6" s="5" t="s">
        <v>73</v>
      </c>
      <c r="AO6" s="5" t="s">
        <v>70</v>
      </c>
      <c r="AP6" s="5" t="s">
        <v>71</v>
      </c>
      <c r="AQ6" s="5" t="s">
        <v>69</v>
      </c>
      <c r="AW6" s="7"/>
      <c r="AX6" s="10"/>
      <c r="AY6" s="10"/>
      <c r="AZ6" s="10"/>
      <c r="BA6" s="10"/>
      <c r="BB6" s="10"/>
      <c r="BC6" s="10"/>
      <c r="BD6" s="7"/>
      <c r="BE6" s="7"/>
    </row>
    <row r="7" spans="1:57" x14ac:dyDescent="0.25">
      <c r="A7" s="28"/>
      <c r="B7" s="5" t="s">
        <v>11</v>
      </c>
      <c r="C7" s="5">
        <v>89115658.919707969</v>
      </c>
      <c r="D7" s="5" t="s">
        <v>67</v>
      </c>
      <c r="E7" s="5" t="s">
        <v>70</v>
      </c>
      <c r="F7" s="5" t="s">
        <v>72</v>
      </c>
      <c r="G7" s="5" t="s">
        <v>69</v>
      </c>
      <c r="J7" s="28"/>
      <c r="K7" s="5" t="s">
        <v>11</v>
      </c>
      <c r="L7" s="5">
        <v>2364.7939858571171</v>
      </c>
      <c r="M7" s="5" t="s">
        <v>67</v>
      </c>
      <c r="N7" s="5" t="s">
        <v>70</v>
      </c>
      <c r="O7" s="5" t="s">
        <v>72</v>
      </c>
      <c r="P7" s="5" t="s">
        <v>69</v>
      </c>
      <c r="S7" s="28"/>
      <c r="T7" s="5" t="s">
        <v>11</v>
      </c>
      <c r="U7" s="5">
        <v>114714.78391651659</v>
      </c>
      <c r="V7" s="5" t="s">
        <v>67</v>
      </c>
      <c r="W7" s="5" t="s">
        <v>70</v>
      </c>
      <c r="X7" s="5" t="s">
        <v>72</v>
      </c>
      <c r="Y7" s="5" t="s">
        <v>69</v>
      </c>
      <c r="AB7" s="28"/>
      <c r="AC7" s="5" t="s">
        <v>11</v>
      </c>
      <c r="AD7" s="5">
        <v>4432.2732534938086</v>
      </c>
      <c r="AE7" s="5" t="s">
        <v>67</v>
      </c>
      <c r="AF7" s="5" t="s">
        <v>70</v>
      </c>
      <c r="AG7" s="5" t="s">
        <v>72</v>
      </c>
      <c r="AH7" s="5" t="s">
        <v>69</v>
      </c>
      <c r="AK7" s="28"/>
      <c r="AL7" s="5" t="s">
        <v>11</v>
      </c>
      <c r="AM7" s="5">
        <v>277324.48037583329</v>
      </c>
      <c r="AN7" s="5" t="s">
        <v>67</v>
      </c>
      <c r="AO7" s="5" t="s">
        <v>70</v>
      </c>
      <c r="AP7" s="5" t="s">
        <v>72</v>
      </c>
      <c r="AQ7" s="5" t="s">
        <v>69</v>
      </c>
      <c r="AW7" s="7"/>
      <c r="AX7" s="10"/>
      <c r="AY7" s="10"/>
      <c r="AZ7" s="10"/>
      <c r="BA7" s="10"/>
      <c r="BB7" s="10"/>
      <c r="BC7" s="10"/>
      <c r="BD7" s="7"/>
      <c r="BE7" s="7"/>
    </row>
    <row r="8" spans="1:57" x14ac:dyDescent="0.25">
      <c r="A8" s="28"/>
      <c r="B8" s="5" t="s">
        <v>19</v>
      </c>
      <c r="C8" s="5">
        <v>225692910.24491149</v>
      </c>
      <c r="D8" s="5" t="s">
        <v>73</v>
      </c>
      <c r="E8" s="5" t="s">
        <v>70</v>
      </c>
      <c r="F8" s="5" t="s">
        <v>72</v>
      </c>
      <c r="G8" s="5" t="s">
        <v>69</v>
      </c>
      <c r="J8" s="28"/>
      <c r="K8" s="5" t="s">
        <v>19</v>
      </c>
      <c r="L8" s="5">
        <v>10606.56613918738</v>
      </c>
      <c r="M8" s="5" t="s">
        <v>73</v>
      </c>
      <c r="N8" s="5" t="s">
        <v>70</v>
      </c>
      <c r="O8" s="5" t="s">
        <v>72</v>
      </c>
      <c r="P8" s="5" t="s">
        <v>69</v>
      </c>
      <c r="S8" s="28"/>
      <c r="T8" s="5" t="s">
        <v>19</v>
      </c>
      <c r="U8" s="5">
        <v>111968.9264384933</v>
      </c>
      <c r="V8" s="5" t="s">
        <v>73</v>
      </c>
      <c r="W8" s="5" t="s">
        <v>70</v>
      </c>
      <c r="X8" s="5" t="s">
        <v>72</v>
      </c>
      <c r="Y8" s="5" t="s">
        <v>69</v>
      </c>
      <c r="AB8" s="28"/>
      <c r="AC8" s="5" t="s">
        <v>19</v>
      </c>
      <c r="AD8" s="5">
        <v>8240.0400039833658</v>
      </c>
      <c r="AE8" s="5" t="s">
        <v>73</v>
      </c>
      <c r="AF8" s="5" t="s">
        <v>70</v>
      </c>
      <c r="AG8" s="5" t="s">
        <v>72</v>
      </c>
      <c r="AH8" s="5" t="s">
        <v>69</v>
      </c>
      <c r="AK8" s="28"/>
      <c r="AL8" s="5" t="s">
        <v>19</v>
      </c>
      <c r="AM8" s="5">
        <v>445072.54089178069</v>
      </c>
      <c r="AN8" s="5" t="s">
        <v>73</v>
      </c>
      <c r="AO8" s="5" t="s">
        <v>70</v>
      </c>
      <c r="AP8" s="5" t="s">
        <v>72</v>
      </c>
      <c r="AQ8" s="5" t="s">
        <v>69</v>
      </c>
      <c r="AW8" s="7"/>
      <c r="AX8" s="10"/>
      <c r="AY8" s="10"/>
      <c r="AZ8" s="10"/>
      <c r="BA8" s="10"/>
      <c r="BB8" s="10"/>
      <c r="BC8" s="10"/>
      <c r="BD8" s="7"/>
      <c r="BE8" s="7"/>
    </row>
    <row r="9" spans="1:57" x14ac:dyDescent="0.25">
      <c r="A9" s="28"/>
      <c r="B9" s="5" t="s">
        <v>26</v>
      </c>
      <c r="C9" s="5">
        <v>251490630.90825829</v>
      </c>
      <c r="D9" s="5" t="s">
        <v>73</v>
      </c>
      <c r="E9" s="5" t="s">
        <v>70</v>
      </c>
      <c r="F9" s="5" t="s">
        <v>72</v>
      </c>
      <c r="G9" s="5" t="s">
        <v>69</v>
      </c>
      <c r="J9" s="28"/>
      <c r="K9" s="5" t="s">
        <v>26</v>
      </c>
      <c r="L9" s="5">
        <v>1111.8967193796111</v>
      </c>
      <c r="M9" s="5" t="s">
        <v>73</v>
      </c>
      <c r="N9" s="5" t="s">
        <v>70</v>
      </c>
      <c r="O9" s="5" t="s">
        <v>72</v>
      </c>
      <c r="P9" s="5" t="s">
        <v>69</v>
      </c>
      <c r="S9" s="28"/>
      <c r="T9" s="5" t="s">
        <v>26</v>
      </c>
      <c r="U9" s="5">
        <v>107532.7692264434</v>
      </c>
      <c r="V9" s="5" t="s">
        <v>73</v>
      </c>
      <c r="W9" s="5" t="s">
        <v>70</v>
      </c>
      <c r="X9" s="5" t="s">
        <v>72</v>
      </c>
      <c r="Y9" s="5" t="s">
        <v>69</v>
      </c>
      <c r="AB9" s="28"/>
      <c r="AC9" s="5" t="s">
        <v>26</v>
      </c>
      <c r="AD9" s="5">
        <v>4144.2426450965004</v>
      </c>
      <c r="AE9" s="5" t="s">
        <v>73</v>
      </c>
      <c r="AF9" s="5" t="s">
        <v>70</v>
      </c>
      <c r="AG9" s="5" t="s">
        <v>72</v>
      </c>
      <c r="AH9" s="5" t="s">
        <v>69</v>
      </c>
      <c r="AK9" s="28"/>
      <c r="AL9" s="5" t="s">
        <v>26</v>
      </c>
      <c r="AM9" s="5">
        <v>554052.09466170182</v>
      </c>
      <c r="AN9" s="5" t="s">
        <v>73</v>
      </c>
      <c r="AO9" s="5" t="s">
        <v>70</v>
      </c>
      <c r="AP9" s="5" t="s">
        <v>72</v>
      </c>
      <c r="AQ9" s="5" t="s">
        <v>69</v>
      </c>
      <c r="AW9" s="7"/>
      <c r="AX9" s="10"/>
      <c r="AY9" s="10"/>
      <c r="AZ9" s="10"/>
      <c r="BA9" s="10"/>
      <c r="BB9" s="10"/>
      <c r="BC9" s="10"/>
      <c r="BD9" s="7"/>
      <c r="BE9" s="7"/>
    </row>
    <row r="10" spans="1:57" x14ac:dyDescent="0.25">
      <c r="A10" s="28"/>
      <c r="B10" s="5" t="s">
        <v>33</v>
      </c>
      <c r="C10" s="5">
        <v>23120405.112997688</v>
      </c>
      <c r="D10" s="5" t="s">
        <v>67</v>
      </c>
      <c r="E10" s="5" t="s">
        <v>80</v>
      </c>
      <c r="F10" s="5" t="s">
        <v>72</v>
      </c>
      <c r="G10" s="5" t="s">
        <v>69</v>
      </c>
      <c r="J10" s="28"/>
      <c r="K10" s="5" t="s">
        <v>33</v>
      </c>
      <c r="L10" s="5">
        <v>412.43968313435101</v>
      </c>
      <c r="M10" s="5" t="s">
        <v>67</v>
      </c>
      <c r="N10" s="5" t="s">
        <v>80</v>
      </c>
      <c r="O10" s="5" t="s">
        <v>72</v>
      </c>
      <c r="P10" s="5" t="s">
        <v>69</v>
      </c>
      <c r="S10" s="28"/>
      <c r="T10" s="5" t="s">
        <v>33</v>
      </c>
      <c r="U10" s="5">
        <v>32297.87429334543</v>
      </c>
      <c r="V10" s="5" t="s">
        <v>67</v>
      </c>
      <c r="W10" s="5" t="s">
        <v>80</v>
      </c>
      <c r="X10" s="5" t="s">
        <v>72</v>
      </c>
      <c r="Y10" s="5" t="s">
        <v>69</v>
      </c>
      <c r="AB10" s="28"/>
      <c r="AC10" s="5" t="s">
        <v>33</v>
      </c>
      <c r="AD10" s="5">
        <v>963.73684778447978</v>
      </c>
      <c r="AE10" s="5" t="s">
        <v>67</v>
      </c>
      <c r="AF10" s="5" t="s">
        <v>80</v>
      </c>
      <c r="AG10" s="5" t="s">
        <v>72</v>
      </c>
      <c r="AH10" s="5" t="s">
        <v>69</v>
      </c>
      <c r="AK10" s="28"/>
      <c r="AL10" s="5" t="s">
        <v>33</v>
      </c>
      <c r="AM10" s="5">
        <v>12741.96546809398</v>
      </c>
      <c r="AN10" s="5" t="s">
        <v>67</v>
      </c>
      <c r="AO10" s="5" t="s">
        <v>80</v>
      </c>
      <c r="AP10" s="5" t="s">
        <v>72</v>
      </c>
      <c r="AQ10" s="5" t="s">
        <v>69</v>
      </c>
      <c r="AW10" s="7"/>
      <c r="AX10" s="10"/>
      <c r="AY10" s="10"/>
      <c r="AZ10" s="10"/>
      <c r="BA10" s="10"/>
      <c r="BB10" s="10"/>
      <c r="BC10" s="10"/>
      <c r="BD10" s="7"/>
      <c r="BE10" s="7"/>
    </row>
    <row r="11" spans="1:57" x14ac:dyDescent="0.25">
      <c r="A11" s="28"/>
      <c r="B11" s="5" t="s">
        <v>47</v>
      </c>
      <c r="C11" s="5">
        <v>9897030.9753041081</v>
      </c>
      <c r="D11" s="5" t="s">
        <v>73</v>
      </c>
      <c r="E11" s="5" t="s">
        <v>80</v>
      </c>
      <c r="F11" s="5" t="s">
        <v>72</v>
      </c>
      <c r="G11" s="5" t="s">
        <v>69</v>
      </c>
      <c r="J11" s="28"/>
      <c r="K11" s="5" t="s">
        <v>47</v>
      </c>
      <c r="L11" s="5">
        <v>626.03109342501546</v>
      </c>
      <c r="M11" s="5" t="s">
        <v>73</v>
      </c>
      <c r="N11" s="5" t="s">
        <v>80</v>
      </c>
      <c r="O11" s="5" t="s">
        <v>72</v>
      </c>
      <c r="P11" s="5" t="s">
        <v>69</v>
      </c>
      <c r="S11" s="28"/>
      <c r="T11" s="5" t="s">
        <v>47</v>
      </c>
      <c r="U11" s="5">
        <v>38387.556793753269</v>
      </c>
      <c r="V11" s="5" t="s">
        <v>73</v>
      </c>
      <c r="W11" s="5" t="s">
        <v>80</v>
      </c>
      <c r="X11" s="5" t="s">
        <v>72</v>
      </c>
      <c r="Y11" s="5" t="s">
        <v>69</v>
      </c>
      <c r="AB11" s="28"/>
      <c r="AC11" s="5" t="s">
        <v>47</v>
      </c>
      <c r="AD11" s="5">
        <v>1041.5430376238619</v>
      </c>
      <c r="AE11" s="5" t="s">
        <v>73</v>
      </c>
      <c r="AF11" s="5" t="s">
        <v>80</v>
      </c>
      <c r="AG11" s="5" t="s">
        <v>72</v>
      </c>
      <c r="AH11" s="5" t="s">
        <v>69</v>
      </c>
      <c r="AK11" s="28"/>
      <c r="AL11" s="5" t="s">
        <v>47</v>
      </c>
      <c r="AM11" s="5">
        <v>31208.817292299569</v>
      </c>
      <c r="AN11" s="5" t="s">
        <v>73</v>
      </c>
      <c r="AO11" s="5" t="s">
        <v>80</v>
      </c>
      <c r="AP11" s="5" t="s">
        <v>72</v>
      </c>
      <c r="AQ11" s="5" t="s">
        <v>69</v>
      </c>
      <c r="AW11" s="7"/>
      <c r="AX11" s="10"/>
      <c r="AY11" s="10"/>
      <c r="AZ11" s="10"/>
      <c r="BA11" s="10"/>
      <c r="BB11" s="10"/>
      <c r="BC11" s="10"/>
      <c r="BD11" s="7"/>
      <c r="BE11" s="7"/>
    </row>
    <row r="12" spans="1:57" x14ac:dyDescent="0.25">
      <c r="A12" s="28"/>
      <c r="B12" s="5" t="s">
        <v>32</v>
      </c>
      <c r="C12" s="5">
        <v>631002.47587492573</v>
      </c>
      <c r="D12" s="5" t="s">
        <v>67</v>
      </c>
      <c r="E12" s="5" t="s">
        <v>80</v>
      </c>
      <c r="F12" s="5" t="s">
        <v>71</v>
      </c>
      <c r="G12" s="5" t="s">
        <v>69</v>
      </c>
      <c r="J12" s="28"/>
      <c r="K12" s="5" t="s">
        <v>32</v>
      </c>
      <c r="L12" s="5">
        <v>65.883834336990063</v>
      </c>
      <c r="M12" s="5" t="s">
        <v>67</v>
      </c>
      <c r="N12" s="5" t="s">
        <v>80</v>
      </c>
      <c r="O12" s="5" t="s">
        <v>71</v>
      </c>
      <c r="P12" s="5" t="s">
        <v>69</v>
      </c>
      <c r="S12" s="28"/>
      <c r="T12" s="5" t="s">
        <v>32</v>
      </c>
      <c r="U12" s="5">
        <v>3285.4723990822699</v>
      </c>
      <c r="V12" s="5" t="s">
        <v>67</v>
      </c>
      <c r="W12" s="5" t="s">
        <v>80</v>
      </c>
      <c r="X12" s="5" t="s">
        <v>71</v>
      </c>
      <c r="Y12" s="5" t="s">
        <v>69</v>
      </c>
      <c r="AB12" s="28"/>
      <c r="AC12" s="5" t="s">
        <v>32</v>
      </c>
      <c r="AD12" s="5">
        <v>200.54008268210001</v>
      </c>
      <c r="AE12" s="5" t="s">
        <v>67</v>
      </c>
      <c r="AF12" s="5" t="s">
        <v>80</v>
      </c>
      <c r="AG12" s="5" t="s">
        <v>71</v>
      </c>
      <c r="AH12" s="5" t="s">
        <v>69</v>
      </c>
      <c r="AK12" s="28"/>
      <c r="AL12" s="5" t="s">
        <v>32</v>
      </c>
      <c r="AM12" s="5">
        <v>2193.8775979173679</v>
      </c>
      <c r="AN12" s="5" t="s">
        <v>67</v>
      </c>
      <c r="AO12" s="5" t="s">
        <v>80</v>
      </c>
      <c r="AP12" s="5" t="s">
        <v>71</v>
      </c>
      <c r="AQ12" s="5" t="s">
        <v>69</v>
      </c>
      <c r="AW12" s="7"/>
      <c r="AX12" s="10"/>
      <c r="AY12" s="10"/>
      <c r="AZ12" s="10"/>
      <c r="BA12" s="10"/>
      <c r="BB12" s="10"/>
      <c r="BC12" s="10"/>
      <c r="BD12" s="7"/>
      <c r="BE12" s="7"/>
    </row>
    <row r="13" spans="1:57" x14ac:dyDescent="0.25">
      <c r="A13" s="28"/>
      <c r="B13" s="5" t="s">
        <v>39</v>
      </c>
      <c r="C13" s="5">
        <v>43788902.459496297</v>
      </c>
      <c r="D13" s="5" t="s">
        <v>67</v>
      </c>
      <c r="E13" s="5" t="s">
        <v>80</v>
      </c>
      <c r="F13" s="5" t="s">
        <v>71</v>
      </c>
      <c r="G13" s="5" t="s">
        <v>69</v>
      </c>
      <c r="J13" s="28"/>
      <c r="K13" s="5" t="s">
        <v>39</v>
      </c>
      <c r="L13" s="5">
        <v>561.54006021865473</v>
      </c>
      <c r="M13" s="5" t="s">
        <v>67</v>
      </c>
      <c r="N13" s="5" t="s">
        <v>80</v>
      </c>
      <c r="O13" s="5" t="s">
        <v>71</v>
      </c>
      <c r="P13" s="5" t="s">
        <v>69</v>
      </c>
      <c r="S13" s="28"/>
      <c r="T13" s="5" t="s">
        <v>39</v>
      </c>
      <c r="U13" s="5">
        <v>162509.6977428988</v>
      </c>
      <c r="V13" s="5" t="s">
        <v>67</v>
      </c>
      <c r="W13" s="5" t="s">
        <v>80</v>
      </c>
      <c r="X13" s="5" t="s">
        <v>71</v>
      </c>
      <c r="Y13" s="5" t="s">
        <v>69</v>
      </c>
      <c r="AB13" s="28"/>
      <c r="AC13" s="5" t="s">
        <v>39</v>
      </c>
      <c r="AD13" s="5">
        <v>4723.302546875997</v>
      </c>
      <c r="AE13" s="5" t="s">
        <v>67</v>
      </c>
      <c r="AF13" s="5" t="s">
        <v>80</v>
      </c>
      <c r="AG13" s="5" t="s">
        <v>71</v>
      </c>
      <c r="AH13" s="5" t="s">
        <v>69</v>
      </c>
      <c r="AK13" s="28"/>
      <c r="AL13" s="5" t="s">
        <v>39</v>
      </c>
      <c r="AM13" s="5">
        <v>132638.82075179889</v>
      </c>
      <c r="AN13" s="5" t="s">
        <v>67</v>
      </c>
      <c r="AO13" s="5" t="s">
        <v>80</v>
      </c>
      <c r="AP13" s="5" t="s">
        <v>71</v>
      </c>
      <c r="AQ13" s="5" t="s">
        <v>69</v>
      </c>
      <c r="AW13" s="7"/>
      <c r="AX13" s="10"/>
      <c r="AY13" s="10"/>
      <c r="AZ13" s="10"/>
      <c r="BA13" s="10"/>
      <c r="BB13" s="10"/>
      <c r="BC13" s="10"/>
      <c r="BD13" s="7"/>
      <c r="BE13" s="7"/>
    </row>
    <row r="14" spans="1:57" x14ac:dyDescent="0.25">
      <c r="A14" s="28"/>
      <c r="B14" s="5" t="s">
        <v>46</v>
      </c>
      <c r="C14" s="5">
        <v>12996236.53610868</v>
      </c>
      <c r="D14" s="5" t="s">
        <v>73</v>
      </c>
      <c r="E14" s="5" t="s">
        <v>80</v>
      </c>
      <c r="F14" s="5" t="s">
        <v>71</v>
      </c>
      <c r="G14" s="5" t="s">
        <v>69</v>
      </c>
      <c r="J14" s="28"/>
      <c r="K14" s="5" t="s">
        <v>46</v>
      </c>
      <c r="L14" s="5">
        <v>138.4898558401637</v>
      </c>
      <c r="M14" s="5" t="s">
        <v>73</v>
      </c>
      <c r="N14" s="5" t="s">
        <v>80</v>
      </c>
      <c r="O14" s="5" t="s">
        <v>71</v>
      </c>
      <c r="P14" s="5" t="s">
        <v>69</v>
      </c>
      <c r="S14" s="28"/>
      <c r="T14" s="5" t="s">
        <v>46</v>
      </c>
      <c r="U14" s="5">
        <v>81536.297409651554</v>
      </c>
      <c r="V14" s="5" t="s">
        <v>73</v>
      </c>
      <c r="W14" s="5" t="s">
        <v>80</v>
      </c>
      <c r="X14" s="5" t="s">
        <v>71</v>
      </c>
      <c r="Y14" s="5" t="s">
        <v>69</v>
      </c>
      <c r="AB14" s="28"/>
      <c r="AC14" s="5" t="s">
        <v>46</v>
      </c>
      <c r="AD14" s="5">
        <v>2530.0945051310291</v>
      </c>
      <c r="AE14" s="5" t="s">
        <v>73</v>
      </c>
      <c r="AF14" s="5" t="s">
        <v>80</v>
      </c>
      <c r="AG14" s="5" t="s">
        <v>71</v>
      </c>
      <c r="AH14" s="5" t="s">
        <v>69</v>
      </c>
      <c r="AK14" s="28"/>
      <c r="AL14" s="5" t="s">
        <v>46</v>
      </c>
      <c r="AM14" s="5">
        <v>66367.697081901075</v>
      </c>
      <c r="AN14" s="5" t="s">
        <v>73</v>
      </c>
      <c r="AO14" s="5" t="s">
        <v>80</v>
      </c>
      <c r="AP14" s="5" t="s">
        <v>71</v>
      </c>
      <c r="AQ14" s="5" t="s">
        <v>69</v>
      </c>
      <c r="AW14" s="7"/>
      <c r="AX14" s="10"/>
      <c r="AY14" s="10"/>
      <c r="AZ14" s="10"/>
      <c r="BA14" s="10"/>
      <c r="BB14" s="10"/>
      <c r="BC14" s="10"/>
      <c r="BD14" s="7"/>
      <c r="BE14" s="7"/>
    </row>
    <row r="15" spans="1:57" x14ac:dyDescent="0.25">
      <c r="A15" s="28"/>
      <c r="B15" s="5" t="s">
        <v>52</v>
      </c>
      <c r="C15" s="5">
        <v>7700602.4964904664</v>
      </c>
      <c r="D15" s="5" t="s">
        <v>73</v>
      </c>
      <c r="E15" s="5" t="s">
        <v>80</v>
      </c>
      <c r="F15" s="5" t="s">
        <v>71</v>
      </c>
      <c r="G15" s="5" t="s">
        <v>69</v>
      </c>
      <c r="J15" s="28"/>
      <c r="K15" s="5" t="s">
        <v>52</v>
      </c>
      <c r="L15" s="5">
        <v>193.67749760855159</v>
      </c>
      <c r="M15" s="5" t="s">
        <v>73</v>
      </c>
      <c r="N15" s="5" t="s">
        <v>80</v>
      </c>
      <c r="O15" s="5" t="s">
        <v>71</v>
      </c>
      <c r="P15" s="5" t="s">
        <v>69</v>
      </c>
      <c r="S15" s="28"/>
      <c r="T15" s="5" t="s">
        <v>52</v>
      </c>
      <c r="U15" s="5">
        <v>64107.031185094951</v>
      </c>
      <c r="V15" s="5" t="s">
        <v>73</v>
      </c>
      <c r="W15" s="5" t="s">
        <v>80</v>
      </c>
      <c r="X15" s="5" t="s">
        <v>71</v>
      </c>
      <c r="Y15" s="5" t="s">
        <v>69</v>
      </c>
      <c r="AB15" s="28"/>
      <c r="AC15" s="5" t="s">
        <v>52</v>
      </c>
      <c r="AD15" s="5">
        <v>1666.9025201387201</v>
      </c>
      <c r="AE15" s="5" t="s">
        <v>73</v>
      </c>
      <c r="AF15" s="5" t="s">
        <v>80</v>
      </c>
      <c r="AG15" s="5" t="s">
        <v>71</v>
      </c>
      <c r="AH15" s="5" t="s">
        <v>69</v>
      </c>
      <c r="AK15" s="28"/>
      <c r="AL15" s="5" t="s">
        <v>52</v>
      </c>
      <c r="AM15" s="5">
        <v>44456.421684946858</v>
      </c>
      <c r="AN15" s="5" t="s">
        <v>73</v>
      </c>
      <c r="AO15" s="5" t="s">
        <v>80</v>
      </c>
      <c r="AP15" s="5" t="s">
        <v>71</v>
      </c>
      <c r="AQ15" s="5" t="s">
        <v>69</v>
      </c>
      <c r="AW15" s="7"/>
      <c r="AX15" s="10"/>
      <c r="AY15" s="10"/>
      <c r="AZ15" s="10"/>
      <c r="BA15" s="10"/>
      <c r="BB15" s="10"/>
      <c r="BC15" s="10"/>
      <c r="BD15" s="7"/>
      <c r="BE15" s="7"/>
    </row>
    <row r="16" spans="1:57" x14ac:dyDescent="0.25">
      <c r="A16" s="28"/>
      <c r="B16" s="5" t="s">
        <v>40</v>
      </c>
      <c r="C16" s="5">
        <v>7065518.7449033558</v>
      </c>
      <c r="D16" s="5" t="s">
        <v>67</v>
      </c>
      <c r="E16" s="5" t="s">
        <v>80</v>
      </c>
      <c r="F16" s="5" t="s">
        <v>72</v>
      </c>
      <c r="G16" s="5" t="s">
        <v>69</v>
      </c>
      <c r="J16" s="28"/>
      <c r="K16" s="5" t="s">
        <v>40</v>
      </c>
      <c r="L16" s="5">
        <v>150.17280513432291</v>
      </c>
      <c r="M16" s="5" t="s">
        <v>67</v>
      </c>
      <c r="N16" s="5" t="s">
        <v>80</v>
      </c>
      <c r="O16" s="5" t="s">
        <v>72</v>
      </c>
      <c r="P16" s="5" t="s">
        <v>69</v>
      </c>
      <c r="S16" s="28"/>
      <c r="T16" s="5" t="s">
        <v>40</v>
      </c>
      <c r="U16" s="5">
        <v>40532.410227931097</v>
      </c>
      <c r="V16" s="5" t="s">
        <v>67</v>
      </c>
      <c r="W16" s="5" t="s">
        <v>80</v>
      </c>
      <c r="X16" s="5" t="s">
        <v>72</v>
      </c>
      <c r="Y16" s="5" t="s">
        <v>69</v>
      </c>
      <c r="AB16" s="28"/>
      <c r="AC16" s="5" t="s">
        <v>40</v>
      </c>
      <c r="AD16" s="5">
        <v>1053.6666982893159</v>
      </c>
      <c r="AE16" s="5" t="s">
        <v>67</v>
      </c>
      <c r="AF16" s="5" t="s">
        <v>80</v>
      </c>
      <c r="AG16" s="5" t="s">
        <v>72</v>
      </c>
      <c r="AH16" s="5" t="s">
        <v>69</v>
      </c>
      <c r="AK16" s="28"/>
      <c r="AL16" s="5" t="s">
        <v>40</v>
      </c>
      <c r="AM16" s="5">
        <v>48364.403033122842</v>
      </c>
      <c r="AN16" s="5" t="s">
        <v>67</v>
      </c>
      <c r="AO16" s="5" t="s">
        <v>80</v>
      </c>
      <c r="AP16" s="5" t="s">
        <v>72</v>
      </c>
      <c r="AQ16" s="5" t="s">
        <v>69</v>
      </c>
      <c r="AW16" s="7"/>
      <c r="AX16" s="10"/>
      <c r="AY16" s="10"/>
      <c r="AZ16" s="10"/>
      <c r="BA16" s="10"/>
      <c r="BB16" s="10"/>
      <c r="BC16" s="10"/>
      <c r="BD16" s="7"/>
      <c r="BE16" s="7"/>
    </row>
    <row r="17" spans="1:57" x14ac:dyDescent="0.25">
      <c r="A17" s="28"/>
      <c r="B17" s="5" t="s">
        <v>53</v>
      </c>
      <c r="C17" s="5">
        <v>2402282.6856903401</v>
      </c>
      <c r="D17" s="5" t="s">
        <v>73</v>
      </c>
      <c r="E17" s="5" t="s">
        <v>80</v>
      </c>
      <c r="F17" s="5" t="s">
        <v>72</v>
      </c>
      <c r="G17" s="5" t="s">
        <v>69</v>
      </c>
      <c r="J17" s="28"/>
      <c r="K17" s="5" t="s">
        <v>53</v>
      </c>
      <c r="L17" s="5">
        <v>117.36679061705961</v>
      </c>
      <c r="M17" s="5" t="s">
        <v>73</v>
      </c>
      <c r="N17" s="5" t="s">
        <v>80</v>
      </c>
      <c r="O17" s="5" t="s">
        <v>72</v>
      </c>
      <c r="P17" s="5" t="s">
        <v>69</v>
      </c>
      <c r="S17" s="28"/>
      <c r="T17" s="5" t="s">
        <v>53</v>
      </c>
      <c r="U17" s="5">
        <v>14590.417158575199</v>
      </c>
      <c r="V17" s="5" t="s">
        <v>73</v>
      </c>
      <c r="W17" s="5" t="s">
        <v>80</v>
      </c>
      <c r="X17" s="5" t="s">
        <v>72</v>
      </c>
      <c r="Y17" s="5" t="s">
        <v>69</v>
      </c>
      <c r="AB17" s="28"/>
      <c r="AC17" s="5" t="s">
        <v>53</v>
      </c>
      <c r="AD17" s="5">
        <v>474.65605004560871</v>
      </c>
      <c r="AE17" s="5" t="s">
        <v>73</v>
      </c>
      <c r="AF17" s="5" t="s">
        <v>80</v>
      </c>
      <c r="AG17" s="5" t="s">
        <v>72</v>
      </c>
      <c r="AH17" s="5" t="s">
        <v>69</v>
      </c>
      <c r="AK17" s="28"/>
      <c r="AL17" s="5" t="s">
        <v>53</v>
      </c>
      <c r="AM17" s="5">
        <v>13313.462862705101</v>
      </c>
      <c r="AN17" s="5" t="s">
        <v>73</v>
      </c>
      <c r="AO17" s="5" t="s">
        <v>80</v>
      </c>
      <c r="AP17" s="5" t="s">
        <v>72</v>
      </c>
      <c r="AQ17" s="5" t="s">
        <v>69</v>
      </c>
      <c r="AW17" s="7"/>
      <c r="AX17" s="10"/>
      <c r="AY17" s="10"/>
      <c r="AZ17" s="10"/>
      <c r="BA17" s="10"/>
      <c r="BB17" s="10"/>
      <c r="BC17" s="10"/>
      <c r="BD17" s="7"/>
      <c r="BE17" s="7"/>
    </row>
    <row r="18" spans="1:57" x14ac:dyDescent="0.25">
      <c r="A18" s="28"/>
      <c r="B18" s="6" t="s">
        <v>4</v>
      </c>
      <c r="C18" s="6">
        <v>46453350.887953997</v>
      </c>
      <c r="D18" s="6" t="s">
        <v>67</v>
      </c>
      <c r="E18" s="6" t="s">
        <v>70</v>
      </c>
      <c r="F18" s="6" t="s">
        <v>71</v>
      </c>
      <c r="G18" s="6" t="s">
        <v>73</v>
      </c>
      <c r="J18" s="28"/>
      <c r="K18" s="6" t="s">
        <v>4</v>
      </c>
      <c r="L18" s="6">
        <v>687.88231097898893</v>
      </c>
      <c r="M18" s="6" t="s">
        <v>67</v>
      </c>
      <c r="N18" s="6" t="s">
        <v>70</v>
      </c>
      <c r="O18" s="6" t="s">
        <v>71</v>
      </c>
      <c r="P18" s="6" t="s">
        <v>73</v>
      </c>
      <c r="S18" s="28"/>
      <c r="T18" s="6" t="s">
        <v>4</v>
      </c>
      <c r="U18" s="6">
        <v>77531.126104735842</v>
      </c>
      <c r="V18" s="6" t="s">
        <v>67</v>
      </c>
      <c r="W18" s="6" t="s">
        <v>70</v>
      </c>
      <c r="X18" s="6" t="s">
        <v>71</v>
      </c>
      <c r="Y18" s="6" t="s">
        <v>73</v>
      </c>
      <c r="AB18" s="28"/>
      <c r="AC18" s="6" t="s">
        <v>4</v>
      </c>
      <c r="AD18" s="6">
        <v>4737.6955269859354</v>
      </c>
      <c r="AE18" s="6" t="s">
        <v>67</v>
      </c>
      <c r="AF18" s="6" t="s">
        <v>70</v>
      </c>
      <c r="AG18" s="6" t="s">
        <v>71</v>
      </c>
      <c r="AH18" s="6" t="s">
        <v>73</v>
      </c>
      <c r="AK18" s="28"/>
      <c r="AL18" s="6" t="s">
        <v>4</v>
      </c>
      <c r="AM18" s="6">
        <v>393087.14536525367</v>
      </c>
      <c r="AN18" s="6" t="s">
        <v>67</v>
      </c>
      <c r="AO18" s="6" t="s">
        <v>70</v>
      </c>
      <c r="AP18" s="6" t="s">
        <v>71</v>
      </c>
      <c r="AQ18" s="6" t="s">
        <v>73</v>
      </c>
      <c r="AW18" s="7"/>
      <c r="AX18" s="10"/>
      <c r="AY18" s="10"/>
      <c r="AZ18" s="10"/>
      <c r="BA18" s="10"/>
      <c r="BB18" s="10"/>
      <c r="BC18" s="10"/>
      <c r="BD18" s="7"/>
      <c r="BE18" s="7"/>
    </row>
    <row r="19" spans="1:57" x14ac:dyDescent="0.25">
      <c r="A19" s="28"/>
      <c r="B19" s="6" t="s">
        <v>12</v>
      </c>
      <c r="C19" s="6">
        <v>41510971.432195753</v>
      </c>
      <c r="D19" s="6" t="s">
        <v>67</v>
      </c>
      <c r="E19" s="6" t="s">
        <v>70</v>
      </c>
      <c r="F19" s="6" t="s">
        <v>71</v>
      </c>
      <c r="G19" s="6" t="s">
        <v>73</v>
      </c>
      <c r="J19" s="28"/>
      <c r="K19" s="6" t="s">
        <v>12</v>
      </c>
      <c r="L19" s="6">
        <v>496.98622974294801</v>
      </c>
      <c r="M19" s="6" t="s">
        <v>67</v>
      </c>
      <c r="N19" s="6" t="s">
        <v>70</v>
      </c>
      <c r="O19" s="6" t="s">
        <v>71</v>
      </c>
      <c r="P19" s="6" t="s">
        <v>73</v>
      </c>
      <c r="S19" s="28"/>
      <c r="T19" s="6" t="s">
        <v>12</v>
      </c>
      <c r="U19" s="6">
        <v>17489.829713514398</v>
      </c>
      <c r="V19" s="6" t="s">
        <v>67</v>
      </c>
      <c r="W19" s="6" t="s">
        <v>70</v>
      </c>
      <c r="X19" s="6" t="s">
        <v>71</v>
      </c>
      <c r="Y19" s="6" t="s">
        <v>73</v>
      </c>
      <c r="AB19" s="28"/>
      <c r="AC19" s="6" t="s">
        <v>12</v>
      </c>
      <c r="AD19" s="6">
        <v>2459.7427219475462</v>
      </c>
      <c r="AE19" s="6" t="s">
        <v>67</v>
      </c>
      <c r="AF19" s="6" t="s">
        <v>70</v>
      </c>
      <c r="AG19" s="6" t="s">
        <v>71</v>
      </c>
      <c r="AH19" s="6" t="s">
        <v>73</v>
      </c>
      <c r="AK19" s="28"/>
      <c r="AL19" s="6" t="s">
        <v>12</v>
      </c>
      <c r="AM19" s="6">
        <v>68992.168704053402</v>
      </c>
      <c r="AN19" s="6" t="s">
        <v>67</v>
      </c>
      <c r="AO19" s="6" t="s">
        <v>70</v>
      </c>
      <c r="AP19" s="6" t="s">
        <v>71</v>
      </c>
      <c r="AQ19" s="6" t="s">
        <v>73</v>
      </c>
      <c r="AW19" s="7"/>
      <c r="AX19" s="10"/>
      <c r="AY19" s="10"/>
      <c r="AZ19" s="10"/>
      <c r="BA19" s="10"/>
      <c r="BB19" s="10"/>
      <c r="BC19" s="10"/>
      <c r="BD19" s="7"/>
      <c r="BE19" s="7"/>
    </row>
    <row r="20" spans="1:57" x14ac:dyDescent="0.25">
      <c r="A20" s="28"/>
      <c r="B20" s="6" t="s">
        <v>20</v>
      </c>
      <c r="C20" s="6">
        <v>40290311.261184663</v>
      </c>
      <c r="D20" s="6" t="s">
        <v>73</v>
      </c>
      <c r="E20" s="6" t="s">
        <v>70</v>
      </c>
      <c r="F20" s="6" t="s">
        <v>71</v>
      </c>
      <c r="G20" s="6" t="s">
        <v>73</v>
      </c>
      <c r="J20" s="28"/>
      <c r="K20" s="6" t="s">
        <v>20</v>
      </c>
      <c r="L20" s="6">
        <v>656.65785318125302</v>
      </c>
      <c r="M20" s="6" t="s">
        <v>73</v>
      </c>
      <c r="N20" s="6" t="s">
        <v>70</v>
      </c>
      <c r="O20" s="6" t="s">
        <v>71</v>
      </c>
      <c r="P20" s="6" t="s">
        <v>73</v>
      </c>
      <c r="S20" s="28"/>
      <c r="T20" s="6" t="s">
        <v>20</v>
      </c>
      <c r="U20" s="6">
        <v>56679.336110921176</v>
      </c>
      <c r="V20" s="6" t="s">
        <v>73</v>
      </c>
      <c r="W20" s="6" t="s">
        <v>70</v>
      </c>
      <c r="X20" s="6" t="s">
        <v>71</v>
      </c>
      <c r="Y20" s="6" t="s">
        <v>73</v>
      </c>
      <c r="AB20" s="28"/>
      <c r="AC20" s="6" t="s">
        <v>20</v>
      </c>
      <c r="AD20" s="6">
        <v>2418.6089463966282</v>
      </c>
      <c r="AE20" s="6" t="s">
        <v>73</v>
      </c>
      <c r="AF20" s="6" t="s">
        <v>70</v>
      </c>
      <c r="AG20" s="6" t="s">
        <v>71</v>
      </c>
      <c r="AH20" s="6" t="s">
        <v>73</v>
      </c>
      <c r="AK20" s="28"/>
      <c r="AL20" s="6" t="s">
        <v>20</v>
      </c>
      <c r="AM20" s="6">
        <v>128055.3869057249</v>
      </c>
      <c r="AN20" s="6" t="s">
        <v>73</v>
      </c>
      <c r="AO20" s="6" t="s">
        <v>70</v>
      </c>
      <c r="AP20" s="6" t="s">
        <v>71</v>
      </c>
      <c r="AQ20" s="6" t="s">
        <v>73</v>
      </c>
      <c r="AW20" s="7"/>
      <c r="AX20" s="10"/>
      <c r="AY20" s="10"/>
      <c r="AZ20" s="10"/>
      <c r="BA20" s="10"/>
      <c r="BB20" s="10"/>
      <c r="BC20" s="10"/>
      <c r="BD20" s="7"/>
      <c r="BE20" s="7"/>
    </row>
    <row r="21" spans="1:57" x14ac:dyDescent="0.25">
      <c r="A21" s="28"/>
      <c r="B21" s="6" t="s">
        <v>27</v>
      </c>
      <c r="C21" s="6">
        <v>45304620.69327382</v>
      </c>
      <c r="D21" s="6" t="s">
        <v>73</v>
      </c>
      <c r="E21" s="6" t="s">
        <v>70</v>
      </c>
      <c r="F21" s="6" t="s">
        <v>71</v>
      </c>
      <c r="G21" s="6" t="s">
        <v>73</v>
      </c>
      <c r="J21" s="28"/>
      <c r="K21" s="6" t="s">
        <v>27</v>
      </c>
      <c r="L21" s="6">
        <v>627.74031383704153</v>
      </c>
      <c r="M21" s="6" t="s">
        <v>73</v>
      </c>
      <c r="N21" s="6" t="s">
        <v>70</v>
      </c>
      <c r="O21" s="6" t="s">
        <v>71</v>
      </c>
      <c r="P21" s="6" t="s">
        <v>73</v>
      </c>
      <c r="S21" s="28"/>
      <c r="T21" s="6" t="s">
        <v>27</v>
      </c>
      <c r="U21" s="6">
        <v>47276.460589941598</v>
      </c>
      <c r="V21" s="6" t="s">
        <v>73</v>
      </c>
      <c r="W21" s="6" t="s">
        <v>70</v>
      </c>
      <c r="X21" s="6" t="s">
        <v>71</v>
      </c>
      <c r="Y21" s="6" t="s">
        <v>73</v>
      </c>
      <c r="AB21" s="28"/>
      <c r="AC21" s="6" t="s">
        <v>27</v>
      </c>
      <c r="AD21" s="6">
        <v>3940.2587476916242</v>
      </c>
      <c r="AE21" s="6" t="s">
        <v>73</v>
      </c>
      <c r="AF21" s="6" t="s">
        <v>70</v>
      </c>
      <c r="AG21" s="6" t="s">
        <v>71</v>
      </c>
      <c r="AH21" s="6" t="s">
        <v>73</v>
      </c>
      <c r="AK21" s="28"/>
      <c r="AL21" s="6" t="s">
        <v>27</v>
      </c>
      <c r="AM21" s="6">
        <v>37631.666038292322</v>
      </c>
      <c r="AN21" s="6" t="s">
        <v>73</v>
      </c>
      <c r="AO21" s="6" t="s">
        <v>70</v>
      </c>
      <c r="AP21" s="6" t="s">
        <v>71</v>
      </c>
      <c r="AQ21" s="6" t="s">
        <v>73</v>
      </c>
      <c r="AW21" s="7"/>
      <c r="AX21" s="10"/>
      <c r="AY21" s="10"/>
      <c r="AZ21" s="10"/>
      <c r="BA21" s="10"/>
      <c r="BB21" s="10"/>
      <c r="BC21" s="10"/>
      <c r="BD21" s="7"/>
      <c r="BE21" s="7"/>
    </row>
    <row r="22" spans="1:57" x14ac:dyDescent="0.25">
      <c r="A22" s="28"/>
      <c r="B22" s="6" t="s">
        <v>6</v>
      </c>
      <c r="C22" s="6">
        <v>183403552.9975858</v>
      </c>
      <c r="D22" s="6" t="s">
        <v>67</v>
      </c>
      <c r="E22" s="6" t="s">
        <v>70</v>
      </c>
      <c r="F22" s="6" t="s">
        <v>72</v>
      </c>
      <c r="G22" s="6" t="s">
        <v>73</v>
      </c>
      <c r="J22" s="28"/>
      <c r="K22" s="6" t="s">
        <v>6</v>
      </c>
      <c r="L22" s="6">
        <v>1229.8833270155701</v>
      </c>
      <c r="M22" s="6" t="s">
        <v>67</v>
      </c>
      <c r="N22" s="6" t="s">
        <v>70</v>
      </c>
      <c r="O22" s="6" t="s">
        <v>72</v>
      </c>
      <c r="P22" s="6" t="s">
        <v>73</v>
      </c>
      <c r="S22" s="28"/>
      <c r="T22" s="6" t="s">
        <v>6</v>
      </c>
      <c r="U22" s="6">
        <v>120855.0652046472</v>
      </c>
      <c r="V22" s="6" t="s">
        <v>67</v>
      </c>
      <c r="W22" s="6" t="s">
        <v>70</v>
      </c>
      <c r="X22" s="6" t="s">
        <v>72</v>
      </c>
      <c r="Y22" s="6" t="s">
        <v>73</v>
      </c>
      <c r="AB22" s="28"/>
      <c r="AC22" s="6" t="s">
        <v>6</v>
      </c>
      <c r="AD22" s="6">
        <v>6427.0258426254204</v>
      </c>
      <c r="AE22" s="6" t="s">
        <v>67</v>
      </c>
      <c r="AF22" s="6" t="s">
        <v>70</v>
      </c>
      <c r="AG22" s="6" t="s">
        <v>72</v>
      </c>
      <c r="AH22" s="6" t="s">
        <v>73</v>
      </c>
      <c r="AK22" s="28"/>
      <c r="AL22" s="6" t="s">
        <v>6</v>
      </c>
      <c r="AM22" s="6">
        <v>424702.56020528969</v>
      </c>
      <c r="AN22" s="6" t="s">
        <v>67</v>
      </c>
      <c r="AO22" s="6" t="s">
        <v>70</v>
      </c>
      <c r="AP22" s="6" t="s">
        <v>72</v>
      </c>
      <c r="AQ22" s="6" t="s">
        <v>73</v>
      </c>
      <c r="AW22" s="7"/>
      <c r="AX22" s="10"/>
      <c r="AY22" s="10"/>
      <c r="AZ22" s="10"/>
      <c r="BA22" s="10"/>
      <c r="BB22" s="10"/>
      <c r="BC22" s="10"/>
      <c r="BD22" s="7"/>
      <c r="BE22" s="7"/>
    </row>
    <row r="23" spans="1:57" x14ac:dyDescent="0.25">
      <c r="A23" s="28"/>
      <c r="B23" s="6" t="s">
        <v>14</v>
      </c>
      <c r="C23" s="6">
        <v>39794279.350611292</v>
      </c>
      <c r="D23" s="6" t="s">
        <v>67</v>
      </c>
      <c r="E23" s="6" t="s">
        <v>70</v>
      </c>
      <c r="F23" s="6" t="s">
        <v>72</v>
      </c>
      <c r="G23" s="6" t="s">
        <v>73</v>
      </c>
      <c r="J23" s="28"/>
      <c r="K23" s="6" t="s">
        <v>14</v>
      </c>
      <c r="L23" s="6">
        <v>371.0266843175479</v>
      </c>
      <c r="M23" s="6" t="s">
        <v>67</v>
      </c>
      <c r="N23" s="6" t="s">
        <v>70</v>
      </c>
      <c r="O23" s="6" t="s">
        <v>72</v>
      </c>
      <c r="P23" s="6" t="s">
        <v>73</v>
      </c>
      <c r="S23" s="28"/>
      <c r="T23" s="6" t="s">
        <v>14</v>
      </c>
      <c r="U23" s="6">
        <v>69709.410529590779</v>
      </c>
      <c r="V23" s="6" t="s">
        <v>67</v>
      </c>
      <c r="W23" s="6" t="s">
        <v>70</v>
      </c>
      <c r="X23" s="6" t="s">
        <v>72</v>
      </c>
      <c r="Y23" s="6" t="s">
        <v>73</v>
      </c>
      <c r="AB23" s="28"/>
      <c r="AC23" s="6" t="s">
        <v>14</v>
      </c>
      <c r="AD23" s="6">
        <v>4113.2777943661122</v>
      </c>
      <c r="AE23" s="6" t="s">
        <v>67</v>
      </c>
      <c r="AF23" s="6" t="s">
        <v>70</v>
      </c>
      <c r="AG23" s="6" t="s">
        <v>72</v>
      </c>
      <c r="AH23" s="6" t="s">
        <v>73</v>
      </c>
      <c r="AK23" s="28"/>
      <c r="AL23" s="6" t="s">
        <v>14</v>
      </c>
      <c r="AM23" s="6">
        <v>46948.547936596769</v>
      </c>
      <c r="AN23" s="6" t="s">
        <v>67</v>
      </c>
      <c r="AO23" s="6" t="s">
        <v>70</v>
      </c>
      <c r="AP23" s="6" t="s">
        <v>72</v>
      </c>
      <c r="AQ23" s="6" t="s">
        <v>73</v>
      </c>
      <c r="AW23" s="7"/>
      <c r="AX23" s="10"/>
      <c r="AY23" s="10"/>
      <c r="AZ23" s="10"/>
      <c r="BA23" s="10"/>
      <c r="BB23" s="10"/>
      <c r="BC23" s="10"/>
      <c r="BD23" s="7"/>
      <c r="BE23" s="7"/>
    </row>
    <row r="24" spans="1:57" x14ac:dyDescent="0.25">
      <c r="A24" s="28"/>
      <c r="B24" s="6" t="s">
        <v>22</v>
      </c>
      <c r="C24" s="6">
        <v>280388451.68873543</v>
      </c>
      <c r="D24" s="6" t="s">
        <v>73</v>
      </c>
      <c r="E24" s="6" t="s">
        <v>70</v>
      </c>
      <c r="F24" s="6" t="s">
        <v>72</v>
      </c>
      <c r="G24" s="6" t="s">
        <v>73</v>
      </c>
      <c r="J24" s="28"/>
      <c r="K24" s="6" t="s">
        <v>22</v>
      </c>
      <c r="L24" s="6">
        <v>519.97548554195998</v>
      </c>
      <c r="M24" s="6" t="s">
        <v>73</v>
      </c>
      <c r="N24" s="6" t="s">
        <v>70</v>
      </c>
      <c r="O24" s="6" t="s">
        <v>72</v>
      </c>
      <c r="P24" s="6" t="s">
        <v>73</v>
      </c>
      <c r="S24" s="28"/>
      <c r="T24" s="6" t="s">
        <v>22</v>
      </c>
      <c r="U24" s="6">
        <v>74453.957703313499</v>
      </c>
      <c r="V24" s="6" t="s">
        <v>73</v>
      </c>
      <c r="W24" s="6" t="s">
        <v>70</v>
      </c>
      <c r="X24" s="6" t="s">
        <v>72</v>
      </c>
      <c r="Y24" s="6" t="s">
        <v>73</v>
      </c>
      <c r="AB24" s="28"/>
      <c r="AC24" s="6" t="s">
        <v>22</v>
      </c>
      <c r="AD24" s="6">
        <v>6506.5620652193011</v>
      </c>
      <c r="AE24" s="6" t="s">
        <v>73</v>
      </c>
      <c r="AF24" s="6" t="s">
        <v>70</v>
      </c>
      <c r="AG24" s="6" t="s">
        <v>72</v>
      </c>
      <c r="AH24" s="6" t="s">
        <v>73</v>
      </c>
      <c r="AK24" s="28"/>
      <c r="AL24" s="6" t="s">
        <v>22</v>
      </c>
      <c r="AM24" s="6">
        <v>174.44880412090799</v>
      </c>
      <c r="AN24" s="6" t="s">
        <v>73</v>
      </c>
      <c r="AO24" s="6" t="s">
        <v>70</v>
      </c>
      <c r="AP24" s="6" t="s">
        <v>72</v>
      </c>
      <c r="AQ24" s="6" t="s">
        <v>73</v>
      </c>
      <c r="AW24" s="7"/>
      <c r="AX24" s="10"/>
      <c r="AY24" s="10"/>
      <c r="AZ24" s="10"/>
      <c r="BA24" s="10"/>
      <c r="BB24" s="10"/>
      <c r="BC24" s="10"/>
      <c r="BD24" s="7"/>
      <c r="BE24" s="7"/>
    </row>
    <row r="25" spans="1:57" x14ac:dyDescent="0.25">
      <c r="A25" s="28"/>
      <c r="B25" s="6" t="s">
        <v>29</v>
      </c>
      <c r="C25" s="6">
        <v>311344738.16660881</v>
      </c>
      <c r="D25" s="6" t="s">
        <v>73</v>
      </c>
      <c r="E25" s="6" t="s">
        <v>70</v>
      </c>
      <c r="F25" s="6" t="s">
        <v>72</v>
      </c>
      <c r="G25" s="6" t="s">
        <v>73</v>
      </c>
      <c r="J25" s="28"/>
      <c r="K25" s="6" t="s">
        <v>29</v>
      </c>
      <c r="L25" s="6">
        <v>3799.6991628627688</v>
      </c>
      <c r="M25" s="6" t="s">
        <v>73</v>
      </c>
      <c r="N25" s="6" t="s">
        <v>70</v>
      </c>
      <c r="O25" s="6" t="s">
        <v>72</v>
      </c>
      <c r="P25" s="6" t="s">
        <v>73</v>
      </c>
      <c r="S25" s="28"/>
      <c r="T25" s="6" t="s">
        <v>29</v>
      </c>
      <c r="U25" s="6">
        <v>104444.95471707211</v>
      </c>
      <c r="V25" s="6" t="s">
        <v>73</v>
      </c>
      <c r="W25" s="6" t="s">
        <v>70</v>
      </c>
      <c r="X25" s="6" t="s">
        <v>72</v>
      </c>
      <c r="Y25" s="6" t="s">
        <v>73</v>
      </c>
      <c r="AB25" s="28"/>
      <c r="AC25" s="6" t="s">
        <v>29</v>
      </c>
      <c r="AD25" s="6">
        <v>12557.35639085645</v>
      </c>
      <c r="AE25" s="6" t="s">
        <v>73</v>
      </c>
      <c r="AF25" s="6" t="s">
        <v>70</v>
      </c>
      <c r="AG25" s="6" t="s">
        <v>72</v>
      </c>
      <c r="AH25" s="6" t="s">
        <v>73</v>
      </c>
      <c r="AK25" s="28"/>
      <c r="AL25" s="6" t="s">
        <v>29</v>
      </c>
      <c r="AM25" s="6">
        <v>771824.37403890805</v>
      </c>
      <c r="AN25" s="6" t="s">
        <v>73</v>
      </c>
      <c r="AO25" s="6" t="s">
        <v>70</v>
      </c>
      <c r="AP25" s="6" t="s">
        <v>72</v>
      </c>
      <c r="AQ25" s="6" t="s">
        <v>73</v>
      </c>
      <c r="AW25" s="7"/>
      <c r="AX25" s="10"/>
      <c r="AY25" s="10"/>
      <c r="AZ25" s="10"/>
      <c r="BA25" s="10"/>
      <c r="BB25" s="10"/>
      <c r="BC25" s="10"/>
      <c r="BD25" s="7"/>
      <c r="BE25" s="7"/>
    </row>
    <row r="26" spans="1:57" x14ac:dyDescent="0.25">
      <c r="A26" s="28"/>
      <c r="B26" s="6" t="s">
        <v>56</v>
      </c>
      <c r="C26" s="6">
        <v>77717642.15902856</v>
      </c>
      <c r="D26" s="6" t="s">
        <v>73</v>
      </c>
      <c r="E26" s="6" t="s">
        <v>80</v>
      </c>
      <c r="F26" s="6" t="s">
        <v>72</v>
      </c>
      <c r="G26" s="6" t="s">
        <v>73</v>
      </c>
      <c r="J26" s="28"/>
      <c r="K26" s="6" t="s">
        <v>56</v>
      </c>
      <c r="L26" s="6">
        <v>541.00752952873665</v>
      </c>
      <c r="M26" s="6" t="s">
        <v>73</v>
      </c>
      <c r="N26" s="6" t="s">
        <v>80</v>
      </c>
      <c r="O26" s="6" t="s">
        <v>72</v>
      </c>
      <c r="P26" s="6" t="s">
        <v>73</v>
      </c>
      <c r="S26" s="28"/>
      <c r="T26" s="6" t="s">
        <v>56</v>
      </c>
      <c r="U26" s="6">
        <v>35161.511773155442</v>
      </c>
      <c r="V26" s="6" t="s">
        <v>73</v>
      </c>
      <c r="W26" s="6" t="s">
        <v>80</v>
      </c>
      <c r="X26" s="6" t="s">
        <v>72</v>
      </c>
      <c r="Y26" s="6" t="s">
        <v>73</v>
      </c>
      <c r="AB26" s="28"/>
      <c r="AC26" s="6" t="s">
        <v>56</v>
      </c>
      <c r="AD26" s="6">
        <v>3303.3175662896169</v>
      </c>
      <c r="AE26" s="6" t="s">
        <v>73</v>
      </c>
      <c r="AF26" s="6" t="s">
        <v>80</v>
      </c>
      <c r="AG26" s="6" t="s">
        <v>72</v>
      </c>
      <c r="AH26" s="6" t="s">
        <v>73</v>
      </c>
      <c r="AK26" s="28"/>
      <c r="AL26" s="6" t="s">
        <v>56</v>
      </c>
      <c r="AM26" s="6">
        <v>687445.56751659117</v>
      </c>
      <c r="AN26" s="6" t="s">
        <v>73</v>
      </c>
      <c r="AO26" s="6" t="s">
        <v>80</v>
      </c>
      <c r="AP26" s="6" t="s">
        <v>72</v>
      </c>
      <c r="AQ26" s="6" t="s">
        <v>73</v>
      </c>
      <c r="AW26" s="7"/>
      <c r="AX26" s="10"/>
      <c r="AY26" s="10"/>
      <c r="AZ26" s="10"/>
      <c r="BA26" s="10"/>
      <c r="BB26" s="10"/>
      <c r="BC26" s="10"/>
      <c r="BD26" s="7"/>
      <c r="BE26" s="7"/>
    </row>
    <row r="27" spans="1:57" x14ac:dyDescent="0.25">
      <c r="A27" s="28"/>
      <c r="B27" s="6" t="s">
        <v>34</v>
      </c>
      <c r="C27" s="6">
        <v>9588855.221657414</v>
      </c>
      <c r="D27" s="6" t="s">
        <v>67</v>
      </c>
      <c r="E27" s="6" t="s">
        <v>80</v>
      </c>
      <c r="F27" s="6" t="s">
        <v>71</v>
      </c>
      <c r="G27" s="6" t="s">
        <v>73</v>
      </c>
      <c r="J27" s="28"/>
      <c r="K27" s="6" t="s">
        <v>34</v>
      </c>
      <c r="L27" s="6">
        <v>296.80229347025801</v>
      </c>
      <c r="M27" s="6" t="s">
        <v>67</v>
      </c>
      <c r="N27" s="6" t="s">
        <v>80</v>
      </c>
      <c r="O27" s="6" t="s">
        <v>71</v>
      </c>
      <c r="P27" s="6" t="s">
        <v>73</v>
      </c>
      <c r="S27" s="28"/>
      <c r="T27" s="6" t="s">
        <v>34</v>
      </c>
      <c r="U27" s="6">
        <v>96791.182296153827</v>
      </c>
      <c r="V27" s="6" t="s">
        <v>67</v>
      </c>
      <c r="W27" s="6" t="s">
        <v>80</v>
      </c>
      <c r="X27" s="6" t="s">
        <v>71</v>
      </c>
      <c r="Y27" s="6" t="s">
        <v>73</v>
      </c>
      <c r="AB27" s="28"/>
      <c r="AC27" s="6" t="s">
        <v>34</v>
      </c>
      <c r="AD27" s="6">
        <v>3504.351507921248</v>
      </c>
      <c r="AE27" s="6" t="s">
        <v>67</v>
      </c>
      <c r="AF27" s="6" t="s">
        <v>80</v>
      </c>
      <c r="AG27" s="6" t="s">
        <v>71</v>
      </c>
      <c r="AH27" s="6" t="s">
        <v>73</v>
      </c>
      <c r="AK27" s="28"/>
      <c r="AL27" s="6" t="s">
        <v>34</v>
      </c>
      <c r="AM27" s="6">
        <v>90073.293466067917</v>
      </c>
      <c r="AN27" s="6" t="s">
        <v>67</v>
      </c>
      <c r="AO27" s="6" t="s">
        <v>80</v>
      </c>
      <c r="AP27" s="6" t="s">
        <v>71</v>
      </c>
      <c r="AQ27" s="6" t="s">
        <v>73</v>
      </c>
      <c r="AW27" s="7"/>
      <c r="AX27" s="10"/>
      <c r="AY27" s="10"/>
      <c r="AZ27" s="10"/>
      <c r="BA27" s="10"/>
      <c r="BB27" s="10"/>
      <c r="BC27" s="10"/>
      <c r="BD27" s="7"/>
      <c r="BE27" s="7"/>
    </row>
    <row r="28" spans="1:57" x14ac:dyDescent="0.25">
      <c r="A28" s="28"/>
      <c r="B28" s="6" t="s">
        <v>41</v>
      </c>
      <c r="C28" s="6">
        <v>5113260.0845685853</v>
      </c>
      <c r="D28" s="6" t="s">
        <v>67</v>
      </c>
      <c r="E28" s="6" t="s">
        <v>80</v>
      </c>
      <c r="F28" s="6" t="s">
        <v>71</v>
      </c>
      <c r="G28" s="6" t="s">
        <v>73</v>
      </c>
      <c r="J28" s="28"/>
      <c r="K28" s="6" t="s">
        <v>41</v>
      </c>
      <c r="L28" s="6">
        <v>125.63500759744829</v>
      </c>
      <c r="M28" s="6" t="s">
        <v>67</v>
      </c>
      <c r="N28" s="6" t="s">
        <v>80</v>
      </c>
      <c r="O28" s="6" t="s">
        <v>71</v>
      </c>
      <c r="P28" s="6" t="s">
        <v>73</v>
      </c>
      <c r="S28" s="28"/>
      <c r="T28" s="6" t="s">
        <v>41</v>
      </c>
      <c r="U28" s="6">
        <v>44960.894082604158</v>
      </c>
      <c r="V28" s="6" t="s">
        <v>67</v>
      </c>
      <c r="W28" s="6" t="s">
        <v>80</v>
      </c>
      <c r="X28" s="6" t="s">
        <v>71</v>
      </c>
      <c r="Y28" s="6" t="s">
        <v>73</v>
      </c>
      <c r="AB28" s="28"/>
      <c r="AC28" s="6" t="s">
        <v>41</v>
      </c>
      <c r="AD28" s="6">
        <v>2201.6400045951809</v>
      </c>
      <c r="AE28" s="6" t="s">
        <v>67</v>
      </c>
      <c r="AF28" s="6" t="s">
        <v>80</v>
      </c>
      <c r="AG28" s="6" t="s">
        <v>71</v>
      </c>
      <c r="AH28" s="6" t="s">
        <v>73</v>
      </c>
      <c r="AK28" s="28"/>
      <c r="AL28" s="6" t="s">
        <v>41</v>
      </c>
      <c r="AM28" s="6">
        <v>30270.22813144356</v>
      </c>
      <c r="AN28" s="6" t="s">
        <v>67</v>
      </c>
      <c r="AO28" s="6" t="s">
        <v>80</v>
      </c>
      <c r="AP28" s="6" t="s">
        <v>71</v>
      </c>
      <c r="AQ28" s="6" t="s">
        <v>73</v>
      </c>
      <c r="AW28" s="7"/>
      <c r="AX28" s="10"/>
      <c r="AY28" s="10"/>
      <c r="AZ28" s="10"/>
      <c r="BA28" s="10"/>
      <c r="BB28" s="10"/>
      <c r="BC28" s="10"/>
      <c r="BD28" s="7"/>
      <c r="BE28" s="7"/>
    </row>
    <row r="29" spans="1:57" x14ac:dyDescent="0.25">
      <c r="A29" s="28"/>
      <c r="B29" s="6" t="s">
        <v>48</v>
      </c>
      <c r="C29" s="6">
        <v>18469841.645036612</v>
      </c>
      <c r="D29" s="6" t="s">
        <v>73</v>
      </c>
      <c r="E29" s="6" t="s">
        <v>80</v>
      </c>
      <c r="F29" s="6" t="s">
        <v>71</v>
      </c>
      <c r="G29" s="6" t="s">
        <v>73</v>
      </c>
      <c r="J29" s="28"/>
      <c r="K29" s="6" t="s">
        <v>48</v>
      </c>
      <c r="L29" s="6">
        <v>204.1967013246298</v>
      </c>
      <c r="M29" s="6" t="s">
        <v>73</v>
      </c>
      <c r="N29" s="6" t="s">
        <v>80</v>
      </c>
      <c r="O29" s="6" t="s">
        <v>71</v>
      </c>
      <c r="P29" s="6" t="s">
        <v>73</v>
      </c>
      <c r="S29" s="28"/>
      <c r="T29" s="6" t="s">
        <v>48</v>
      </c>
      <c r="U29" s="6">
        <v>79530.83233448019</v>
      </c>
      <c r="V29" s="6" t="s">
        <v>73</v>
      </c>
      <c r="W29" s="6" t="s">
        <v>80</v>
      </c>
      <c r="X29" s="6" t="s">
        <v>71</v>
      </c>
      <c r="Y29" s="6" t="s">
        <v>73</v>
      </c>
      <c r="AB29" s="28"/>
      <c r="AC29" s="6" t="s">
        <v>48</v>
      </c>
      <c r="AD29" s="6">
        <v>4020.101345682187</v>
      </c>
      <c r="AE29" s="6" t="s">
        <v>73</v>
      </c>
      <c r="AF29" s="6" t="s">
        <v>80</v>
      </c>
      <c r="AG29" s="6" t="s">
        <v>71</v>
      </c>
      <c r="AH29" s="6" t="s">
        <v>73</v>
      </c>
      <c r="AK29" s="28"/>
      <c r="AL29" s="6" t="s">
        <v>48</v>
      </c>
      <c r="AM29" s="6">
        <v>43995.623730546322</v>
      </c>
      <c r="AN29" s="6" t="s">
        <v>73</v>
      </c>
      <c r="AO29" s="6" t="s">
        <v>80</v>
      </c>
      <c r="AP29" s="6" t="s">
        <v>71</v>
      </c>
      <c r="AQ29" s="6" t="s">
        <v>73</v>
      </c>
      <c r="AW29" s="7"/>
      <c r="AX29" s="10"/>
      <c r="AY29" s="10"/>
      <c r="AZ29" s="10"/>
      <c r="BA29" s="10"/>
      <c r="BB29" s="10"/>
      <c r="BC29" s="10"/>
      <c r="BD29" s="7"/>
      <c r="BE29" s="7"/>
    </row>
    <row r="30" spans="1:57" x14ac:dyDescent="0.25">
      <c r="A30" s="28"/>
      <c r="B30" s="6" t="s">
        <v>54</v>
      </c>
      <c r="C30" s="6">
        <v>2827724.0326597448</v>
      </c>
      <c r="D30" s="6" t="s">
        <v>73</v>
      </c>
      <c r="E30" s="6" t="s">
        <v>80</v>
      </c>
      <c r="F30" s="6" t="s">
        <v>71</v>
      </c>
      <c r="G30" s="6" t="s">
        <v>73</v>
      </c>
      <c r="J30" s="28"/>
      <c r="K30" s="6" t="s">
        <v>54</v>
      </c>
      <c r="L30" s="6">
        <v>80.599177850689998</v>
      </c>
      <c r="M30" s="6" t="s">
        <v>73</v>
      </c>
      <c r="N30" s="6" t="s">
        <v>80</v>
      </c>
      <c r="O30" s="6" t="s">
        <v>71</v>
      </c>
      <c r="P30" s="6" t="s">
        <v>73</v>
      </c>
      <c r="S30" s="28"/>
      <c r="T30" s="6" t="s">
        <v>54</v>
      </c>
      <c r="U30" s="6">
        <v>36183.091433443762</v>
      </c>
      <c r="V30" s="6" t="s">
        <v>73</v>
      </c>
      <c r="W30" s="6" t="s">
        <v>80</v>
      </c>
      <c r="X30" s="6" t="s">
        <v>71</v>
      </c>
      <c r="Y30" s="6" t="s">
        <v>73</v>
      </c>
      <c r="AB30" s="28"/>
      <c r="AC30" s="6" t="s">
        <v>54</v>
      </c>
      <c r="AD30" s="6">
        <v>860.1298010320528</v>
      </c>
      <c r="AE30" s="6" t="s">
        <v>73</v>
      </c>
      <c r="AF30" s="6" t="s">
        <v>80</v>
      </c>
      <c r="AG30" s="6" t="s">
        <v>71</v>
      </c>
      <c r="AH30" s="6" t="s">
        <v>73</v>
      </c>
      <c r="AK30" s="28"/>
      <c r="AL30" s="6" t="s">
        <v>54</v>
      </c>
      <c r="AM30" s="6">
        <v>16660.063123255801</v>
      </c>
      <c r="AN30" s="6" t="s">
        <v>73</v>
      </c>
      <c r="AO30" s="6" t="s">
        <v>80</v>
      </c>
      <c r="AP30" s="6" t="s">
        <v>71</v>
      </c>
      <c r="AQ30" s="6" t="s">
        <v>73</v>
      </c>
      <c r="AW30" s="7"/>
      <c r="AX30" s="10"/>
      <c r="AY30" s="10"/>
      <c r="AZ30" s="10"/>
      <c r="BA30" s="10"/>
      <c r="BB30" s="10"/>
      <c r="BC30" s="10"/>
      <c r="BD30" s="7"/>
      <c r="BE30" s="7"/>
    </row>
    <row r="31" spans="1:57" x14ac:dyDescent="0.25">
      <c r="A31" s="28"/>
      <c r="B31" s="6" t="s">
        <v>36</v>
      </c>
      <c r="C31" s="6">
        <v>50241190.102469571</v>
      </c>
      <c r="D31" s="6" t="s">
        <v>67</v>
      </c>
      <c r="E31" s="6" t="s">
        <v>80</v>
      </c>
      <c r="F31" s="6" t="s">
        <v>72</v>
      </c>
      <c r="G31" s="6" t="s">
        <v>73</v>
      </c>
      <c r="J31" s="28"/>
      <c r="K31" s="6" t="s">
        <v>36</v>
      </c>
      <c r="L31" s="6">
        <v>1071.195850533539</v>
      </c>
      <c r="M31" s="6" t="s">
        <v>67</v>
      </c>
      <c r="N31" s="6" t="s">
        <v>80</v>
      </c>
      <c r="O31" s="6" t="s">
        <v>72</v>
      </c>
      <c r="P31" s="6" t="s">
        <v>73</v>
      </c>
      <c r="S31" s="28"/>
      <c r="T31" s="6" t="s">
        <v>36</v>
      </c>
      <c r="U31" s="6">
        <v>242830.25439986121</v>
      </c>
      <c r="V31" s="6" t="s">
        <v>67</v>
      </c>
      <c r="W31" s="6" t="s">
        <v>80</v>
      </c>
      <c r="X31" s="6" t="s">
        <v>72</v>
      </c>
      <c r="Y31" s="6" t="s">
        <v>73</v>
      </c>
      <c r="AB31" s="28"/>
      <c r="AC31" s="6" t="s">
        <v>36</v>
      </c>
      <c r="AD31" s="6">
        <v>5196.5644381008742</v>
      </c>
      <c r="AE31" s="6" t="s">
        <v>67</v>
      </c>
      <c r="AF31" s="6" t="s">
        <v>80</v>
      </c>
      <c r="AG31" s="6" t="s">
        <v>72</v>
      </c>
      <c r="AH31" s="6" t="s">
        <v>73</v>
      </c>
      <c r="AK31" s="28"/>
      <c r="AL31" s="6" t="s">
        <v>36</v>
      </c>
      <c r="AM31" s="6">
        <v>183454.8901267605</v>
      </c>
      <c r="AN31" s="6" t="s">
        <v>67</v>
      </c>
      <c r="AO31" s="6" t="s">
        <v>80</v>
      </c>
      <c r="AP31" s="6" t="s">
        <v>72</v>
      </c>
      <c r="AQ31" s="6" t="s">
        <v>73</v>
      </c>
      <c r="AW31" s="7"/>
      <c r="AX31" s="10"/>
      <c r="AY31" s="10"/>
      <c r="AZ31" s="10"/>
      <c r="BA31" s="10"/>
      <c r="BB31" s="10"/>
      <c r="BC31" s="10"/>
      <c r="BD31" s="7"/>
      <c r="BE31" s="7"/>
    </row>
    <row r="32" spans="1:57" x14ac:dyDescent="0.25">
      <c r="A32" s="28"/>
      <c r="B32" s="6" t="s">
        <v>43</v>
      </c>
      <c r="C32" s="6">
        <v>91423354.233757153</v>
      </c>
      <c r="D32" s="6" t="s">
        <v>67</v>
      </c>
      <c r="E32" s="6" t="s">
        <v>80</v>
      </c>
      <c r="F32" s="6" t="s">
        <v>72</v>
      </c>
      <c r="G32" s="6" t="s">
        <v>73</v>
      </c>
      <c r="J32" s="28"/>
      <c r="K32" s="6" t="s">
        <v>43</v>
      </c>
      <c r="L32" s="6">
        <v>19.933888133843141</v>
      </c>
      <c r="M32" s="6" t="s">
        <v>67</v>
      </c>
      <c r="N32" s="6" t="s">
        <v>80</v>
      </c>
      <c r="O32" s="6" t="s">
        <v>72</v>
      </c>
      <c r="P32" s="6" t="s">
        <v>73</v>
      </c>
      <c r="S32" s="28"/>
      <c r="T32" s="6" t="s">
        <v>43</v>
      </c>
      <c r="U32" s="6">
        <v>170382.2414039023</v>
      </c>
      <c r="V32" s="6" t="s">
        <v>67</v>
      </c>
      <c r="W32" s="6" t="s">
        <v>80</v>
      </c>
      <c r="X32" s="6" t="s">
        <v>72</v>
      </c>
      <c r="Y32" s="6" t="s">
        <v>73</v>
      </c>
      <c r="AB32" s="28"/>
      <c r="AC32" s="6" t="s">
        <v>43</v>
      </c>
      <c r="AD32" s="6">
        <v>5070.4038239310958</v>
      </c>
      <c r="AE32" s="6" t="s">
        <v>67</v>
      </c>
      <c r="AF32" s="6" t="s">
        <v>80</v>
      </c>
      <c r="AG32" s="6" t="s">
        <v>72</v>
      </c>
      <c r="AH32" s="6" t="s">
        <v>73</v>
      </c>
      <c r="AK32" s="28"/>
      <c r="AL32" s="6" t="s">
        <v>43</v>
      </c>
      <c r="AM32" s="6">
        <v>126508.8860766242</v>
      </c>
      <c r="AN32" s="6" t="s">
        <v>67</v>
      </c>
      <c r="AO32" s="6" t="s">
        <v>80</v>
      </c>
      <c r="AP32" s="6" t="s">
        <v>72</v>
      </c>
      <c r="AQ32" s="6" t="s">
        <v>73</v>
      </c>
      <c r="AW32" s="7"/>
      <c r="AX32" s="10"/>
      <c r="AY32" s="10"/>
      <c r="AZ32" s="10"/>
      <c r="BA32" s="10"/>
      <c r="BB32" s="10"/>
      <c r="BC32" s="10"/>
      <c r="BD32" s="7"/>
      <c r="BE32" s="7"/>
    </row>
    <row r="33" spans="1:57" x14ac:dyDescent="0.25">
      <c r="A33" s="28"/>
      <c r="B33" s="6" t="s">
        <v>50</v>
      </c>
      <c r="C33" s="6">
        <v>34871049.544373304</v>
      </c>
      <c r="D33" s="6" t="s">
        <v>73</v>
      </c>
      <c r="E33" s="6" t="s">
        <v>80</v>
      </c>
      <c r="F33" s="6" t="s">
        <v>72</v>
      </c>
      <c r="G33" s="6" t="s">
        <v>73</v>
      </c>
      <c r="J33" s="28"/>
      <c r="K33" s="6" t="s">
        <v>50</v>
      </c>
      <c r="L33" s="6">
        <v>233.8022511621283</v>
      </c>
      <c r="M33" s="6" t="s">
        <v>73</v>
      </c>
      <c r="N33" s="6" t="s">
        <v>80</v>
      </c>
      <c r="O33" s="6" t="s">
        <v>72</v>
      </c>
      <c r="P33" s="6" t="s">
        <v>73</v>
      </c>
      <c r="S33" s="28"/>
      <c r="T33" s="6" t="s">
        <v>50</v>
      </c>
      <c r="U33" s="6">
        <v>184013.4638085792</v>
      </c>
      <c r="V33" s="6" t="s">
        <v>73</v>
      </c>
      <c r="W33" s="6" t="s">
        <v>80</v>
      </c>
      <c r="X33" s="6" t="s">
        <v>72</v>
      </c>
      <c r="Y33" s="6" t="s">
        <v>73</v>
      </c>
      <c r="AB33" s="28"/>
      <c r="AC33" s="6" t="s">
        <v>50</v>
      </c>
      <c r="AD33" s="6">
        <v>5848.9131770035938</v>
      </c>
      <c r="AE33" s="6" t="s">
        <v>73</v>
      </c>
      <c r="AF33" s="6" t="s">
        <v>80</v>
      </c>
      <c r="AG33" s="6" t="s">
        <v>72</v>
      </c>
      <c r="AH33" s="6" t="s">
        <v>73</v>
      </c>
      <c r="AK33" s="28"/>
      <c r="AL33" s="6" t="s">
        <v>50</v>
      </c>
      <c r="AM33" s="6">
        <v>42495.844592066911</v>
      </c>
      <c r="AN33" s="6" t="s">
        <v>73</v>
      </c>
      <c r="AO33" s="6" t="s">
        <v>80</v>
      </c>
      <c r="AP33" s="6" t="s">
        <v>72</v>
      </c>
      <c r="AQ33" s="6" t="s">
        <v>73</v>
      </c>
      <c r="AW33" s="7"/>
      <c r="AX33" s="10"/>
      <c r="AY33" s="10"/>
      <c r="AZ33" s="10"/>
      <c r="BA33" s="10"/>
      <c r="BB33" s="10"/>
      <c r="BC33" s="10"/>
      <c r="BD33" s="7"/>
      <c r="BE33" s="7"/>
    </row>
    <row r="34" spans="1:57" x14ac:dyDescent="0.25">
      <c r="A34" s="28"/>
      <c r="B34" s="4" t="s">
        <v>9</v>
      </c>
      <c r="C34" s="4">
        <v>129429576.124336</v>
      </c>
      <c r="D34" s="4" t="s">
        <v>67</v>
      </c>
      <c r="E34" s="4" t="s">
        <v>66</v>
      </c>
      <c r="F34" s="4" t="s">
        <v>76</v>
      </c>
      <c r="G34" s="4" t="s">
        <v>86</v>
      </c>
      <c r="J34" s="28"/>
      <c r="K34" s="4" t="s">
        <v>9</v>
      </c>
      <c r="L34" s="4">
        <v>232.73245288430539</v>
      </c>
      <c r="M34" s="4" t="s">
        <v>67</v>
      </c>
      <c r="N34" s="4" t="s">
        <v>66</v>
      </c>
      <c r="O34" s="4" t="s">
        <v>76</v>
      </c>
      <c r="P34" s="4" t="s">
        <v>86</v>
      </c>
      <c r="S34" s="28"/>
      <c r="T34" s="4" t="s">
        <v>9</v>
      </c>
      <c r="U34" s="4">
        <v>32892.909340693514</v>
      </c>
      <c r="V34" s="4" t="s">
        <v>67</v>
      </c>
      <c r="W34" s="4" t="s">
        <v>66</v>
      </c>
      <c r="X34" s="4" t="s">
        <v>76</v>
      </c>
      <c r="Y34" s="4" t="s">
        <v>86</v>
      </c>
      <c r="AB34" s="28"/>
      <c r="AC34" s="4" t="s">
        <v>9</v>
      </c>
      <c r="AD34" s="4">
        <v>2847.6869325451439</v>
      </c>
      <c r="AE34" s="4" t="s">
        <v>67</v>
      </c>
      <c r="AF34" s="4" t="s">
        <v>66</v>
      </c>
      <c r="AG34" s="4" t="s">
        <v>76</v>
      </c>
      <c r="AH34" s="4" t="s">
        <v>86</v>
      </c>
      <c r="AK34" s="28"/>
      <c r="AL34" s="4" t="s">
        <v>9</v>
      </c>
      <c r="AM34" s="4">
        <v>3251.107731243922</v>
      </c>
      <c r="AN34" s="4" t="s">
        <v>67</v>
      </c>
      <c r="AO34" s="4" t="s">
        <v>66</v>
      </c>
      <c r="AP34" s="4" t="s">
        <v>76</v>
      </c>
      <c r="AQ34" s="4" t="s">
        <v>86</v>
      </c>
      <c r="AW34" s="7"/>
      <c r="AX34" s="10"/>
      <c r="AY34" s="10"/>
      <c r="AZ34" s="10"/>
      <c r="BA34" s="10"/>
      <c r="BB34" s="10"/>
      <c r="BC34" s="10"/>
      <c r="BD34" s="7"/>
      <c r="BE34" s="7"/>
    </row>
    <row r="35" spans="1:57" x14ac:dyDescent="0.25">
      <c r="A35" s="28"/>
      <c r="B35" s="4" t="s">
        <v>17</v>
      </c>
      <c r="C35" s="4">
        <v>184649492.15868631</v>
      </c>
      <c r="D35" s="4" t="s">
        <v>67</v>
      </c>
      <c r="E35" s="4" t="s">
        <v>66</v>
      </c>
      <c r="F35" s="4" t="s">
        <v>72</v>
      </c>
      <c r="G35" s="4" t="s">
        <v>86</v>
      </c>
      <c r="J35" s="28"/>
      <c r="K35" s="4" t="s">
        <v>17</v>
      </c>
      <c r="L35" s="4">
        <v>252.00876576070121</v>
      </c>
      <c r="M35" s="4" t="s">
        <v>67</v>
      </c>
      <c r="N35" s="4" t="s">
        <v>66</v>
      </c>
      <c r="O35" s="4" t="s">
        <v>72</v>
      </c>
      <c r="P35" s="4" t="s">
        <v>86</v>
      </c>
      <c r="S35" s="28"/>
      <c r="T35" s="4" t="s">
        <v>17</v>
      </c>
      <c r="U35" s="4">
        <v>21314.379700439949</v>
      </c>
      <c r="V35" s="4" t="s">
        <v>67</v>
      </c>
      <c r="W35" s="4" t="s">
        <v>66</v>
      </c>
      <c r="X35" s="4" t="s">
        <v>72</v>
      </c>
      <c r="Y35" s="4" t="s">
        <v>86</v>
      </c>
      <c r="AB35" s="28"/>
      <c r="AC35" s="4" t="s">
        <v>17</v>
      </c>
      <c r="AD35" s="4">
        <v>1658.656339642607</v>
      </c>
      <c r="AE35" s="4" t="s">
        <v>67</v>
      </c>
      <c r="AF35" s="4" t="s">
        <v>66</v>
      </c>
      <c r="AG35" s="4" t="s">
        <v>72</v>
      </c>
      <c r="AH35" s="4" t="s">
        <v>86</v>
      </c>
      <c r="AK35" s="28"/>
      <c r="AL35" s="4" t="s">
        <v>17</v>
      </c>
      <c r="AM35" s="4">
        <v>2127.7890238782711</v>
      </c>
      <c r="AN35" s="4" t="s">
        <v>67</v>
      </c>
      <c r="AO35" s="4" t="s">
        <v>66</v>
      </c>
      <c r="AP35" s="4" t="s">
        <v>72</v>
      </c>
      <c r="AQ35" s="4" t="s">
        <v>86</v>
      </c>
      <c r="AW35" s="7"/>
      <c r="AX35" s="10"/>
      <c r="AY35" s="10"/>
      <c r="AZ35" s="10"/>
      <c r="BA35" s="10"/>
      <c r="BB35" s="10"/>
      <c r="BC35" s="10"/>
      <c r="BD35" s="7"/>
      <c r="BE35" s="7"/>
    </row>
    <row r="36" spans="1:57" x14ac:dyDescent="0.25">
      <c r="A36" s="28"/>
      <c r="B36" s="4" t="s">
        <v>16</v>
      </c>
      <c r="C36" s="4">
        <v>26910292.481681909</v>
      </c>
      <c r="D36" s="4" t="s">
        <v>67</v>
      </c>
      <c r="E36" s="4" t="s">
        <v>66</v>
      </c>
      <c r="F36" s="4" t="s">
        <v>76</v>
      </c>
      <c r="G36" s="4" t="s">
        <v>86</v>
      </c>
      <c r="J36" s="28"/>
      <c r="K36" s="4" t="s">
        <v>16</v>
      </c>
      <c r="L36" s="4">
        <v>259.34541900591358</v>
      </c>
      <c r="M36" s="4" t="s">
        <v>67</v>
      </c>
      <c r="N36" s="4" t="s">
        <v>66</v>
      </c>
      <c r="O36" s="4" t="s">
        <v>76</v>
      </c>
      <c r="P36" s="4" t="s">
        <v>86</v>
      </c>
      <c r="S36" s="28"/>
      <c r="T36" s="4" t="s">
        <v>16</v>
      </c>
      <c r="U36" s="4">
        <v>11918.098234040521</v>
      </c>
      <c r="V36" s="4" t="s">
        <v>67</v>
      </c>
      <c r="W36" s="4" t="s">
        <v>66</v>
      </c>
      <c r="X36" s="4" t="s">
        <v>76</v>
      </c>
      <c r="Y36" s="4" t="s">
        <v>86</v>
      </c>
      <c r="AB36" s="28"/>
      <c r="AC36" s="4" t="s">
        <v>16</v>
      </c>
      <c r="AD36" s="4">
        <v>2143.1507772348382</v>
      </c>
      <c r="AE36" s="4" t="s">
        <v>67</v>
      </c>
      <c r="AF36" s="4" t="s">
        <v>66</v>
      </c>
      <c r="AG36" s="4" t="s">
        <v>76</v>
      </c>
      <c r="AH36" s="4" t="s">
        <v>86</v>
      </c>
      <c r="AK36" s="28"/>
      <c r="AL36" s="4" t="s">
        <v>16</v>
      </c>
      <c r="AM36" s="4">
        <v>1562.46519467947</v>
      </c>
      <c r="AN36" s="4" t="s">
        <v>67</v>
      </c>
      <c r="AO36" s="4" t="s">
        <v>66</v>
      </c>
      <c r="AP36" s="4" t="s">
        <v>76</v>
      </c>
      <c r="AQ36" s="4" t="s">
        <v>86</v>
      </c>
      <c r="AW36" s="7"/>
      <c r="AX36" s="10"/>
      <c r="AY36" s="10"/>
      <c r="AZ36" s="10"/>
      <c r="BA36" s="10"/>
      <c r="BB36" s="10"/>
      <c r="BC36" s="10"/>
      <c r="BD36" s="7"/>
      <c r="BE36" s="7"/>
    </row>
    <row r="37" spans="1:57" x14ac:dyDescent="0.25">
      <c r="A37" s="28"/>
      <c r="B37" s="4" t="s">
        <v>8</v>
      </c>
      <c r="C37" s="4">
        <v>2983805051.8699789</v>
      </c>
      <c r="D37" s="4" t="s">
        <v>73</v>
      </c>
      <c r="E37" s="4" t="s">
        <v>66</v>
      </c>
      <c r="F37" s="4" t="s">
        <v>76</v>
      </c>
      <c r="G37" s="4" t="s">
        <v>86</v>
      </c>
      <c r="J37" s="28"/>
      <c r="K37" s="4" t="s">
        <v>8</v>
      </c>
      <c r="L37" s="4">
        <v>46.882741607058158</v>
      </c>
      <c r="M37" s="4" t="s">
        <v>73</v>
      </c>
      <c r="N37" s="4" t="s">
        <v>66</v>
      </c>
      <c r="O37" s="4" t="s">
        <v>76</v>
      </c>
      <c r="P37" s="4" t="s">
        <v>86</v>
      </c>
      <c r="S37" s="28"/>
      <c r="T37" s="4" t="s">
        <v>8</v>
      </c>
      <c r="U37" s="4">
        <v>31702.42568684565</v>
      </c>
      <c r="V37" s="4" t="s">
        <v>73</v>
      </c>
      <c r="W37" s="4" t="s">
        <v>66</v>
      </c>
      <c r="X37" s="4" t="s">
        <v>76</v>
      </c>
      <c r="Y37" s="4" t="s">
        <v>86</v>
      </c>
      <c r="AB37" s="28"/>
      <c r="AC37" s="4" t="s">
        <v>8</v>
      </c>
      <c r="AD37" s="4">
        <v>18586.541108125311</v>
      </c>
      <c r="AE37" s="4" t="s">
        <v>73</v>
      </c>
      <c r="AF37" s="4" t="s">
        <v>66</v>
      </c>
      <c r="AG37" s="4" t="s">
        <v>76</v>
      </c>
      <c r="AH37" s="4" t="s">
        <v>86</v>
      </c>
      <c r="AK37" s="28"/>
      <c r="AL37" s="4" t="s">
        <v>8</v>
      </c>
      <c r="AM37" s="4">
        <v>8942.4392991571749</v>
      </c>
      <c r="AN37" s="4" t="s">
        <v>73</v>
      </c>
      <c r="AO37" s="4" t="s">
        <v>66</v>
      </c>
      <c r="AP37" s="4" t="s">
        <v>76</v>
      </c>
      <c r="AQ37" s="4" t="s">
        <v>86</v>
      </c>
      <c r="AW37" s="7"/>
      <c r="AX37" s="10"/>
      <c r="AY37" s="10"/>
      <c r="AZ37" s="10"/>
      <c r="BA37" s="10"/>
      <c r="BB37" s="10"/>
      <c r="BC37" s="10"/>
      <c r="BD37" s="7"/>
      <c r="BE37" s="7"/>
    </row>
    <row r="38" spans="1:57" x14ac:dyDescent="0.25">
      <c r="A38" s="28"/>
      <c r="B38" s="4" t="s">
        <v>1</v>
      </c>
      <c r="C38" s="4">
        <v>48830385.144569218</v>
      </c>
      <c r="D38" s="4" t="s">
        <v>67</v>
      </c>
      <c r="E38" s="4" t="s">
        <v>66</v>
      </c>
      <c r="F38" s="4" t="s">
        <v>68</v>
      </c>
      <c r="G38" s="4" t="s">
        <v>86</v>
      </c>
      <c r="J38" s="28"/>
      <c r="K38" s="4" t="s">
        <v>1</v>
      </c>
      <c r="L38" s="4">
        <v>156201.31309738781</v>
      </c>
      <c r="M38" s="4" t="s">
        <v>67</v>
      </c>
      <c r="N38" s="4" t="s">
        <v>66</v>
      </c>
      <c r="O38" s="4" t="s">
        <v>68</v>
      </c>
      <c r="P38" s="4" t="s">
        <v>86</v>
      </c>
      <c r="S38" s="28"/>
      <c r="T38" s="4" t="s">
        <v>1</v>
      </c>
      <c r="U38" s="4">
        <v>11513.73692827488</v>
      </c>
      <c r="V38" s="4" t="s">
        <v>67</v>
      </c>
      <c r="W38" s="4" t="s">
        <v>66</v>
      </c>
      <c r="X38" s="4" t="s">
        <v>68</v>
      </c>
      <c r="Y38" s="4" t="s">
        <v>86</v>
      </c>
      <c r="AB38" s="28"/>
      <c r="AC38" s="4" t="s">
        <v>1</v>
      </c>
      <c r="AD38" s="4">
        <v>281.39566908385888</v>
      </c>
      <c r="AE38" s="4" t="s">
        <v>67</v>
      </c>
      <c r="AF38" s="4" t="s">
        <v>66</v>
      </c>
      <c r="AG38" s="4" t="s">
        <v>68</v>
      </c>
      <c r="AH38" s="4" t="s">
        <v>86</v>
      </c>
      <c r="AK38" s="28"/>
      <c r="AL38" s="4" t="s">
        <v>1</v>
      </c>
      <c r="AM38" s="4">
        <v>621.81843235350027</v>
      </c>
      <c r="AN38" s="4" t="s">
        <v>67</v>
      </c>
      <c r="AO38" s="4" t="s">
        <v>66</v>
      </c>
      <c r="AP38" s="4" t="s">
        <v>68</v>
      </c>
      <c r="AQ38" s="4" t="s">
        <v>86</v>
      </c>
      <c r="AW38" s="7"/>
      <c r="AX38" s="10"/>
      <c r="AY38" s="10"/>
      <c r="AZ38" s="10"/>
      <c r="BA38" s="10"/>
      <c r="BB38" s="10"/>
      <c r="BC38" s="10"/>
      <c r="BD38" s="7"/>
      <c r="BE38" s="7"/>
    </row>
    <row r="39" spans="1:57" x14ac:dyDescent="0.25">
      <c r="A39" s="28"/>
      <c r="B39" s="4" t="s">
        <v>24</v>
      </c>
      <c r="C39" s="4">
        <v>122235628.45087489</v>
      </c>
      <c r="D39" s="4" t="s">
        <v>67</v>
      </c>
      <c r="E39" s="4" t="s">
        <v>66</v>
      </c>
      <c r="F39" s="4" t="s">
        <v>76</v>
      </c>
      <c r="G39" s="4" t="s">
        <v>86</v>
      </c>
      <c r="J39" s="28"/>
      <c r="K39" s="4" t="s">
        <v>24</v>
      </c>
      <c r="L39" s="4">
        <v>172.35751284979321</v>
      </c>
      <c r="M39" s="4" t="s">
        <v>67</v>
      </c>
      <c r="N39" s="4" t="s">
        <v>66</v>
      </c>
      <c r="O39" s="4" t="s">
        <v>76</v>
      </c>
      <c r="P39" s="4" t="s">
        <v>86</v>
      </c>
      <c r="S39" s="28"/>
      <c r="T39" s="4" t="s">
        <v>24</v>
      </c>
      <c r="U39" s="4">
        <v>34972.637216833602</v>
      </c>
      <c r="V39" s="4" t="s">
        <v>67</v>
      </c>
      <c r="W39" s="4" t="s">
        <v>66</v>
      </c>
      <c r="X39" s="4" t="s">
        <v>76</v>
      </c>
      <c r="Y39" s="4" t="s">
        <v>86</v>
      </c>
      <c r="AB39" s="28"/>
      <c r="AC39" s="4" t="s">
        <v>24</v>
      </c>
      <c r="AD39" s="4">
        <v>2266.8527451982759</v>
      </c>
      <c r="AE39" s="4" t="s">
        <v>67</v>
      </c>
      <c r="AF39" s="4" t="s">
        <v>66</v>
      </c>
      <c r="AG39" s="4" t="s">
        <v>76</v>
      </c>
      <c r="AH39" s="4" t="s">
        <v>86</v>
      </c>
      <c r="AK39" s="28"/>
      <c r="AL39" s="4" t="s">
        <v>24</v>
      </c>
      <c r="AM39" s="4">
        <v>4088.1550011115901</v>
      </c>
      <c r="AN39" s="4" t="s">
        <v>67</v>
      </c>
      <c r="AO39" s="4" t="s">
        <v>66</v>
      </c>
      <c r="AP39" s="4" t="s">
        <v>76</v>
      </c>
      <c r="AQ39" s="4" t="s">
        <v>86</v>
      </c>
      <c r="AW39" s="7"/>
      <c r="AX39" s="10"/>
      <c r="AY39" s="10"/>
      <c r="AZ39" s="10"/>
      <c r="BA39" s="10"/>
      <c r="BB39" s="10"/>
      <c r="BC39" s="10"/>
      <c r="BD39" s="7"/>
      <c r="BE39" s="7"/>
    </row>
    <row r="40" spans="1:57" x14ac:dyDescent="0.25">
      <c r="A40" s="28"/>
      <c r="B40" s="4" t="s">
        <v>31</v>
      </c>
      <c r="C40" s="4">
        <v>120121164.9372444</v>
      </c>
      <c r="D40" s="4" t="s">
        <v>67</v>
      </c>
      <c r="E40" s="4" t="s">
        <v>66</v>
      </c>
      <c r="F40" s="4" t="s">
        <v>76</v>
      </c>
      <c r="G40" s="4" t="s">
        <v>86</v>
      </c>
      <c r="J40" s="28"/>
      <c r="K40" s="4" t="s">
        <v>31</v>
      </c>
      <c r="L40" s="4">
        <v>391.02290923295482</v>
      </c>
      <c r="M40" s="4" t="s">
        <v>67</v>
      </c>
      <c r="N40" s="4" t="s">
        <v>66</v>
      </c>
      <c r="O40" s="4" t="s">
        <v>76</v>
      </c>
      <c r="P40" s="4" t="s">
        <v>86</v>
      </c>
      <c r="S40" s="28"/>
      <c r="T40" s="4" t="s">
        <v>31</v>
      </c>
      <c r="U40" s="4">
        <v>36677.618419182138</v>
      </c>
      <c r="V40" s="4" t="s">
        <v>67</v>
      </c>
      <c r="W40" s="4" t="s">
        <v>66</v>
      </c>
      <c r="X40" s="4" t="s">
        <v>76</v>
      </c>
      <c r="Y40" s="4" t="s">
        <v>86</v>
      </c>
      <c r="AB40" s="28"/>
      <c r="AC40" s="4" t="s">
        <v>31</v>
      </c>
      <c r="AD40" s="4">
        <v>2519.3212456437109</v>
      </c>
      <c r="AE40" s="4" t="s">
        <v>67</v>
      </c>
      <c r="AF40" s="4" t="s">
        <v>66</v>
      </c>
      <c r="AG40" s="4" t="s">
        <v>76</v>
      </c>
      <c r="AH40" s="4" t="s">
        <v>86</v>
      </c>
      <c r="AK40" s="28"/>
      <c r="AL40" s="4" t="s">
        <v>31</v>
      </c>
      <c r="AM40" s="4">
        <v>6593.9585274835854</v>
      </c>
      <c r="AN40" s="4" t="s">
        <v>67</v>
      </c>
      <c r="AO40" s="4" t="s">
        <v>66</v>
      </c>
      <c r="AP40" s="4" t="s">
        <v>76</v>
      </c>
      <c r="AQ40" s="4" t="s">
        <v>86</v>
      </c>
      <c r="AW40" s="7"/>
      <c r="AX40" s="10"/>
      <c r="AY40" s="10"/>
      <c r="AZ40" s="10"/>
      <c r="BA40" s="10"/>
      <c r="BB40" s="10"/>
      <c r="BC40" s="10"/>
      <c r="BD40" s="7"/>
      <c r="BE40" s="7"/>
    </row>
    <row r="41" spans="1:57" x14ac:dyDescent="0.25">
      <c r="A41" s="28"/>
      <c r="B41" s="4" t="s">
        <v>38</v>
      </c>
      <c r="C41" s="4">
        <v>128581017.64516591</v>
      </c>
      <c r="D41" s="4" t="s">
        <v>67</v>
      </c>
      <c r="E41" s="4" t="s">
        <v>66</v>
      </c>
      <c r="F41" s="4" t="s">
        <v>76</v>
      </c>
      <c r="G41" s="4" t="s">
        <v>86</v>
      </c>
      <c r="J41" s="28"/>
      <c r="K41" s="4" t="s">
        <v>38</v>
      </c>
      <c r="L41" s="4">
        <v>351.06960416784722</v>
      </c>
      <c r="M41" s="4" t="s">
        <v>67</v>
      </c>
      <c r="N41" s="4" t="s">
        <v>66</v>
      </c>
      <c r="O41" s="4" t="s">
        <v>76</v>
      </c>
      <c r="P41" s="4" t="s">
        <v>86</v>
      </c>
      <c r="S41" s="28"/>
      <c r="T41" s="4" t="s">
        <v>38</v>
      </c>
      <c r="U41" s="4">
        <v>44326.113503042761</v>
      </c>
      <c r="V41" s="4" t="s">
        <v>67</v>
      </c>
      <c r="W41" s="4" t="s">
        <v>66</v>
      </c>
      <c r="X41" s="4" t="s">
        <v>76</v>
      </c>
      <c r="Y41" s="4" t="s">
        <v>86</v>
      </c>
      <c r="AA41" s="7"/>
      <c r="AC41" s="4" t="s">
        <v>38</v>
      </c>
      <c r="AD41" s="4">
        <v>2764.7649124731888</v>
      </c>
      <c r="AE41" s="4" t="s">
        <v>67</v>
      </c>
      <c r="AF41" s="4" t="s">
        <v>66</v>
      </c>
      <c r="AG41" s="4" t="s">
        <v>76</v>
      </c>
      <c r="AH41" s="4" t="s">
        <v>86</v>
      </c>
      <c r="AL41" s="4" t="s">
        <v>38</v>
      </c>
      <c r="AM41" s="4">
        <v>8309.8816821490327</v>
      </c>
      <c r="AN41" s="4" t="s">
        <v>67</v>
      </c>
      <c r="AO41" s="4" t="s">
        <v>66</v>
      </c>
      <c r="AP41" s="4" t="s">
        <v>76</v>
      </c>
      <c r="AQ41" s="4" t="s">
        <v>86</v>
      </c>
      <c r="AW41" s="7"/>
      <c r="AX41" s="7"/>
      <c r="AY41" s="7"/>
      <c r="AZ41" s="7"/>
      <c r="BA41" s="7"/>
      <c r="BB41" s="7"/>
      <c r="BC41" s="7"/>
      <c r="BD41" s="7"/>
      <c r="BE41" s="7"/>
    </row>
    <row r="42" spans="1:57" x14ac:dyDescent="0.25">
      <c r="A42" s="28"/>
      <c r="B42" s="4" t="s">
        <v>45</v>
      </c>
      <c r="C42" s="4">
        <v>116102162.8088448</v>
      </c>
      <c r="D42" s="4" t="s">
        <v>67</v>
      </c>
      <c r="E42" s="4" t="s">
        <v>66</v>
      </c>
      <c r="F42" s="4" t="s">
        <v>76</v>
      </c>
      <c r="G42" s="4" t="s">
        <v>86</v>
      </c>
      <c r="J42" s="28"/>
      <c r="K42" s="4" t="s">
        <v>45</v>
      </c>
      <c r="L42" s="4">
        <v>334.8503306099899</v>
      </c>
      <c r="M42" s="4" t="s">
        <v>67</v>
      </c>
      <c r="N42" s="4" t="s">
        <v>66</v>
      </c>
      <c r="O42" s="4" t="s">
        <v>76</v>
      </c>
      <c r="P42" s="4" t="s">
        <v>86</v>
      </c>
      <c r="S42" s="28"/>
      <c r="T42" s="4" t="s">
        <v>45</v>
      </c>
      <c r="U42" s="4">
        <v>37005.728760598431</v>
      </c>
      <c r="V42" s="4" t="s">
        <v>67</v>
      </c>
      <c r="W42" s="4" t="s">
        <v>66</v>
      </c>
      <c r="X42" s="4" t="s">
        <v>76</v>
      </c>
      <c r="Y42" s="4" t="s">
        <v>86</v>
      </c>
      <c r="AA42" s="7"/>
      <c r="AC42" s="4" t="s">
        <v>45</v>
      </c>
      <c r="AD42" s="4">
        <v>3063.400764498329</v>
      </c>
      <c r="AE42" s="4" t="s">
        <v>67</v>
      </c>
      <c r="AF42" s="4" t="s">
        <v>66</v>
      </c>
      <c r="AG42" s="4" t="s">
        <v>76</v>
      </c>
      <c r="AH42" s="4" t="s">
        <v>86</v>
      </c>
      <c r="AL42" s="4" t="s">
        <v>45</v>
      </c>
      <c r="AM42" s="4">
        <v>8341.8183934166627</v>
      </c>
      <c r="AN42" s="4" t="s">
        <v>67</v>
      </c>
      <c r="AO42" s="4" t="s">
        <v>66</v>
      </c>
      <c r="AP42" s="4" t="s">
        <v>76</v>
      </c>
      <c r="AQ42" s="4" t="s">
        <v>86</v>
      </c>
      <c r="AW42" s="7"/>
      <c r="AX42" s="7"/>
      <c r="AY42" s="7"/>
      <c r="AZ42" s="7"/>
      <c r="BA42" s="7"/>
      <c r="BB42" s="7"/>
      <c r="BC42" s="7"/>
      <c r="BD42" s="7"/>
      <c r="BE42" s="7"/>
    </row>
    <row r="43" spans="1:57" x14ac:dyDescent="0.25">
      <c r="AA43" s="7"/>
      <c r="AW43" s="7"/>
      <c r="AX43" s="7"/>
      <c r="AY43" s="7"/>
      <c r="AZ43" s="7"/>
      <c r="BA43" s="7"/>
      <c r="BB43" s="7"/>
      <c r="BC43" s="7"/>
      <c r="BD43" s="7"/>
      <c r="BE43" s="7"/>
    </row>
    <row r="44" spans="1:57" x14ac:dyDescent="0.25">
      <c r="A44" s="7"/>
      <c r="B44" s="27"/>
      <c r="C44" s="27"/>
      <c r="D44" s="27"/>
      <c r="E44" s="27"/>
      <c r="J44" s="7"/>
      <c r="K44" s="27"/>
      <c r="L44" s="27"/>
      <c r="M44" s="27"/>
      <c r="N44" s="27"/>
      <c r="O44" s="27"/>
      <c r="P44" s="27"/>
      <c r="Q44" s="27"/>
      <c r="R44" s="17"/>
      <c r="S44" s="7"/>
      <c r="T44" s="27"/>
      <c r="U44" s="27"/>
      <c r="V44" s="27"/>
      <c r="W44" s="27"/>
      <c r="X44" s="27"/>
      <c r="Y44" s="27"/>
      <c r="Z44" s="27"/>
      <c r="AA44" s="17"/>
      <c r="AB44" s="7"/>
      <c r="AC44" s="27"/>
      <c r="AD44" s="27"/>
      <c r="AE44" s="27"/>
      <c r="AF44" s="27"/>
      <c r="AG44" s="27"/>
      <c r="AH44" s="27"/>
      <c r="AI44" s="27"/>
      <c r="AJ44" s="17"/>
      <c r="AK44" s="7"/>
      <c r="AL44" s="27"/>
      <c r="AM44" s="27"/>
      <c r="AN44" s="27"/>
      <c r="AO44" s="27"/>
      <c r="AP44" s="27"/>
      <c r="AQ44" s="27"/>
      <c r="AR44" s="27"/>
      <c r="AS44" s="2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</row>
    <row r="45" spans="1:57" x14ac:dyDescent="0.25">
      <c r="A45" s="21"/>
      <c r="B45" s="27"/>
      <c r="C45" s="27"/>
      <c r="D45" s="27"/>
      <c r="E45" s="27"/>
      <c r="F45" s="27"/>
      <c r="G45" s="27"/>
      <c r="H45" s="17"/>
      <c r="I45" s="17"/>
      <c r="J45" s="21"/>
      <c r="K45" s="27"/>
      <c r="L45" s="27"/>
      <c r="M45" s="27"/>
      <c r="N45" s="27"/>
      <c r="O45" s="27"/>
      <c r="P45" s="27"/>
      <c r="Q45" s="17"/>
      <c r="R45" s="17"/>
      <c r="S45" s="21"/>
      <c r="T45" s="27"/>
      <c r="U45" s="27"/>
      <c r="V45" s="27"/>
      <c r="W45" s="27"/>
      <c r="X45" s="27"/>
      <c r="Y45" s="27"/>
      <c r="Z45" s="17"/>
      <c r="AA45" s="17"/>
      <c r="AB45" s="21"/>
      <c r="AC45" s="27"/>
      <c r="AD45" s="27"/>
      <c r="AE45" s="27"/>
      <c r="AF45" s="27"/>
      <c r="AG45" s="27"/>
      <c r="AH45" s="27"/>
      <c r="AI45" s="17"/>
      <c r="AJ45" s="17"/>
      <c r="AK45" s="21"/>
      <c r="AL45" s="27"/>
      <c r="AM45" s="27"/>
      <c r="AN45" s="27"/>
      <c r="AO45" s="27"/>
      <c r="AP45" s="27"/>
      <c r="AQ45" s="27"/>
      <c r="AR45" s="27"/>
      <c r="AS45" s="2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</row>
    <row r="46" spans="1:57" x14ac:dyDescent="0.25">
      <c r="A46" s="7"/>
      <c r="B46" s="11"/>
      <c r="C46" s="11"/>
      <c r="D46" s="11"/>
      <c r="E46" s="11"/>
      <c r="F46" s="11"/>
      <c r="G46" s="11"/>
      <c r="H46" s="11"/>
      <c r="I46" s="11"/>
      <c r="J46" s="7"/>
      <c r="K46" s="11"/>
      <c r="L46" s="11"/>
      <c r="M46" s="11"/>
      <c r="N46" s="11"/>
      <c r="O46" s="11"/>
      <c r="P46" s="11"/>
      <c r="Q46" s="11"/>
      <c r="R46" s="11"/>
      <c r="S46" s="7"/>
      <c r="T46" s="11"/>
      <c r="U46" s="11"/>
      <c r="V46" s="11"/>
      <c r="W46" s="11"/>
      <c r="X46" s="11"/>
      <c r="Y46" s="11"/>
      <c r="Z46" s="11"/>
      <c r="AA46" s="11"/>
      <c r="AB46" s="7"/>
      <c r="AC46" s="11"/>
      <c r="AD46" s="11"/>
      <c r="AE46" s="11"/>
      <c r="AF46" s="11"/>
      <c r="AG46" s="11"/>
      <c r="AH46" s="11"/>
      <c r="AI46" s="11"/>
      <c r="AJ46" s="11"/>
      <c r="AK46" s="7"/>
      <c r="AL46" s="11"/>
      <c r="AM46" s="11"/>
      <c r="AN46" s="11"/>
      <c r="AO46" s="11"/>
      <c r="AP46" s="11"/>
      <c r="AQ46" s="11"/>
      <c r="AR46" s="11"/>
      <c r="AS46" s="11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</row>
    <row r="47" spans="1:57" x14ac:dyDescent="0.25">
      <c r="A47" s="11"/>
      <c r="B47" s="7"/>
      <c r="C47" s="7"/>
      <c r="D47" s="7"/>
      <c r="E47" s="7"/>
      <c r="F47" s="7"/>
      <c r="G47" s="7"/>
      <c r="J47" s="11"/>
      <c r="K47" s="7"/>
      <c r="L47" s="7"/>
      <c r="M47" s="7"/>
      <c r="N47" s="7"/>
      <c r="O47" s="7"/>
      <c r="P47" s="7"/>
      <c r="Q47" s="7"/>
      <c r="R47" s="7"/>
      <c r="S47" s="11"/>
      <c r="T47" s="7"/>
      <c r="U47" s="7"/>
      <c r="V47" s="7"/>
      <c r="W47" s="7"/>
      <c r="X47" s="7"/>
      <c r="Y47" s="7"/>
      <c r="Z47" s="7"/>
      <c r="AA47" s="7"/>
      <c r="AB47" s="11"/>
      <c r="AC47" s="7"/>
      <c r="AD47" s="7"/>
      <c r="AE47" s="7"/>
      <c r="AF47" s="7"/>
      <c r="AG47" s="7"/>
      <c r="AH47" s="7"/>
      <c r="AI47" s="7"/>
      <c r="AK47" s="11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</row>
    <row r="48" spans="1:57" x14ac:dyDescent="0.25">
      <c r="A48" s="11"/>
      <c r="B48" s="7"/>
      <c r="C48" s="7"/>
      <c r="D48" s="7"/>
      <c r="E48" s="7"/>
      <c r="F48" s="7"/>
      <c r="G48" s="7"/>
      <c r="J48" s="11"/>
      <c r="K48" s="7"/>
      <c r="L48" s="7"/>
      <c r="M48" s="7"/>
      <c r="N48" s="7"/>
      <c r="O48" s="7"/>
      <c r="P48" s="7"/>
      <c r="Q48" s="7"/>
      <c r="R48" s="7"/>
      <c r="S48" s="11"/>
      <c r="T48" s="7"/>
      <c r="U48" s="7"/>
      <c r="V48" s="7"/>
      <c r="W48" s="7"/>
      <c r="X48" s="7"/>
      <c r="Y48" s="7"/>
      <c r="Z48" s="7"/>
      <c r="AA48" s="7"/>
      <c r="AB48" s="11"/>
      <c r="AC48" s="7"/>
      <c r="AD48" s="7"/>
      <c r="AE48" s="7"/>
      <c r="AF48" s="7"/>
      <c r="AG48" s="7"/>
      <c r="AH48" s="7"/>
      <c r="AI48" s="7"/>
      <c r="AK48" s="11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</row>
    <row r="49" spans="1:57" x14ac:dyDescent="0.25">
      <c r="A49" s="11"/>
      <c r="B49" s="7"/>
      <c r="C49" s="7"/>
      <c r="D49" s="7"/>
      <c r="E49" s="7"/>
      <c r="F49" s="7"/>
      <c r="G49" s="7"/>
      <c r="J49" s="1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</row>
    <row r="50" spans="1:57" x14ac:dyDescent="0.25">
      <c r="A50" s="7"/>
      <c r="B50" s="7"/>
      <c r="C50" s="7"/>
      <c r="D50" s="7"/>
      <c r="E50" s="7"/>
      <c r="F50" s="7"/>
      <c r="G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1:57" x14ac:dyDescent="0.25">
      <c r="A51" s="7"/>
      <c r="B51" s="11"/>
      <c r="C51" s="7"/>
      <c r="D51" s="7"/>
      <c r="E51" s="7"/>
      <c r="F51" s="7"/>
      <c r="G51" s="7"/>
      <c r="J51" s="7"/>
      <c r="K51" s="11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1:57" x14ac:dyDescent="0.25">
      <c r="A52" s="7"/>
      <c r="B52" s="7"/>
      <c r="C52" s="7"/>
      <c r="D52" s="7"/>
      <c r="E52" s="7"/>
      <c r="F52" s="7"/>
      <c r="G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1:57" x14ac:dyDescent="0.25">
      <c r="A53" s="7"/>
      <c r="B53" s="7"/>
      <c r="C53" s="7"/>
      <c r="D53" s="7"/>
      <c r="E53" s="7"/>
      <c r="F53" s="7"/>
      <c r="G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1:57" x14ac:dyDescent="0.25">
      <c r="A54" s="7"/>
      <c r="B54" s="7"/>
      <c r="C54" s="7"/>
      <c r="D54" s="7"/>
      <c r="E54" s="7"/>
      <c r="F54" s="7"/>
      <c r="G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1:57" x14ac:dyDescent="0.25">
      <c r="A55" s="7"/>
      <c r="B55" s="7"/>
      <c r="C55" s="7"/>
      <c r="D55" s="7"/>
      <c r="E55" s="7"/>
      <c r="F55" s="7"/>
      <c r="G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1:57" x14ac:dyDescent="0.25">
      <c r="A56" s="7"/>
      <c r="B56" s="7"/>
      <c r="C56" s="7"/>
      <c r="D56" s="7"/>
      <c r="E56" s="7"/>
      <c r="F56" s="7"/>
      <c r="G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1:57" x14ac:dyDescent="0.25">
      <c r="A57" s="7"/>
      <c r="B57" s="7"/>
      <c r="C57" s="7"/>
      <c r="D57" s="7"/>
      <c r="E57" s="7"/>
      <c r="F57" s="7"/>
      <c r="G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1:57" x14ac:dyDescent="0.25">
      <c r="A58" s="7"/>
      <c r="B58" s="7"/>
      <c r="C58" s="7"/>
      <c r="D58" s="7"/>
      <c r="E58" s="7"/>
      <c r="F58" s="7"/>
      <c r="G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1:57" x14ac:dyDescent="0.25">
      <c r="A59" s="7"/>
      <c r="B59" s="7"/>
      <c r="C59" s="7"/>
      <c r="D59" s="7"/>
      <c r="E59" s="7"/>
      <c r="F59" s="7"/>
      <c r="G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:57" x14ac:dyDescent="0.25">
      <c r="A60" s="7"/>
      <c r="B60" s="7"/>
      <c r="C60" s="7"/>
      <c r="D60" s="7"/>
      <c r="E60" s="7"/>
      <c r="F60" s="7"/>
      <c r="G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:57" x14ac:dyDescent="0.25">
      <c r="A61" s="7"/>
      <c r="B61" s="7"/>
      <c r="C61" s="7"/>
      <c r="D61" s="7"/>
      <c r="E61" s="7"/>
      <c r="F61" s="7"/>
      <c r="G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:57" x14ac:dyDescent="0.25">
      <c r="A62" s="7"/>
      <c r="B62" s="7"/>
      <c r="C62" s="7"/>
      <c r="D62" s="7"/>
      <c r="E62" s="7"/>
      <c r="F62" s="7"/>
      <c r="G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75" spans="1:43" x14ac:dyDescent="0.25">
      <c r="A75" s="7"/>
      <c r="B75" s="7"/>
      <c r="C75" s="7"/>
      <c r="D75" s="7"/>
      <c r="E75" s="7"/>
      <c r="F75" s="7"/>
      <c r="G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K75" s="7"/>
      <c r="AL75" s="7"/>
      <c r="AM75" s="7"/>
      <c r="AN75" s="7"/>
      <c r="AO75" s="7"/>
      <c r="AP75" s="7"/>
      <c r="AQ75" s="7"/>
    </row>
    <row r="76" spans="1:43" x14ac:dyDescent="0.25">
      <c r="A76" s="7"/>
      <c r="B76" s="7"/>
      <c r="C76" s="7"/>
      <c r="D76" s="7"/>
      <c r="E76" s="7"/>
      <c r="F76" s="7"/>
      <c r="G76" s="7"/>
      <c r="J76" s="7"/>
      <c r="K76" s="7"/>
      <c r="L76" s="7"/>
      <c r="M76" s="7"/>
      <c r="N76" s="7"/>
      <c r="O76" s="7"/>
      <c r="P76" s="7"/>
      <c r="Q76" s="7"/>
      <c r="R76" s="29"/>
      <c r="S76" s="29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K76" s="7"/>
      <c r="AL76" s="7"/>
      <c r="AM76" s="7"/>
      <c r="AN76" s="7"/>
      <c r="AO76" s="7"/>
      <c r="AP76" s="7"/>
      <c r="AQ76" s="7"/>
    </row>
    <row r="77" spans="1:43" x14ac:dyDescent="0.25">
      <c r="A77" s="7"/>
      <c r="B77" s="7"/>
      <c r="C77" s="7"/>
      <c r="D77" s="7"/>
      <c r="E77" s="7"/>
      <c r="F77" s="7"/>
      <c r="G77" s="7"/>
      <c r="J77" s="7"/>
      <c r="K77" s="7"/>
      <c r="L77" s="7"/>
      <c r="M77" s="7"/>
      <c r="N77" s="7"/>
      <c r="O77" s="7"/>
      <c r="P77" s="7"/>
      <c r="Q77" s="7"/>
      <c r="R77" s="11"/>
      <c r="S77" s="11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K77" s="7"/>
      <c r="AL77" s="7"/>
      <c r="AM77" s="7"/>
      <c r="AN77" s="7"/>
      <c r="AO77" s="7"/>
      <c r="AP77" s="7"/>
      <c r="AQ77" s="7"/>
    </row>
    <row r="78" spans="1:43" x14ac:dyDescent="0.25">
      <c r="A78" s="7"/>
      <c r="B78" s="7"/>
      <c r="C78" s="7"/>
      <c r="D78" s="7"/>
      <c r="E78" s="7"/>
      <c r="F78" s="7"/>
      <c r="G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K78" s="7"/>
      <c r="AL78" s="7"/>
      <c r="AM78" s="7"/>
      <c r="AN78" s="7"/>
      <c r="AO78" s="7"/>
      <c r="AP78" s="7"/>
      <c r="AQ78" s="7"/>
    </row>
    <row r="79" spans="1:43" x14ac:dyDescent="0.25">
      <c r="A79" s="7"/>
      <c r="B79" s="7"/>
      <c r="C79" s="29"/>
      <c r="D79" s="29"/>
      <c r="E79" s="29"/>
      <c r="F79" s="29"/>
      <c r="G79" s="29"/>
      <c r="H79" s="21"/>
      <c r="I79" s="21"/>
      <c r="J79" s="7"/>
      <c r="K79" s="7"/>
      <c r="L79" s="29"/>
      <c r="M79" s="29"/>
      <c r="N79" s="29"/>
      <c r="O79" s="29"/>
      <c r="P79" s="29"/>
      <c r="Q79" s="21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K79" s="7"/>
      <c r="AL79" s="7"/>
      <c r="AM79" s="7"/>
      <c r="AN79" s="7"/>
      <c r="AO79" s="7"/>
      <c r="AP79" s="7"/>
      <c r="AQ79" s="7"/>
    </row>
    <row r="80" spans="1:43" x14ac:dyDescent="0.25">
      <c r="A80" s="7"/>
      <c r="B80" s="25"/>
      <c r="C80" s="11"/>
      <c r="D80" s="29"/>
      <c r="E80" s="29"/>
      <c r="F80" s="11"/>
      <c r="G80" s="11"/>
      <c r="H80" s="11"/>
      <c r="I80" s="11"/>
      <c r="J80" s="7"/>
      <c r="K80" s="25"/>
      <c r="L80" s="11"/>
      <c r="M80" s="29"/>
      <c r="N80" s="29"/>
      <c r="O80" s="11"/>
      <c r="P80" s="11"/>
      <c r="Q80" s="11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K80" s="7"/>
      <c r="AL80" s="7"/>
      <c r="AM80" s="7"/>
      <c r="AN80" s="7"/>
      <c r="AO80" s="7"/>
      <c r="AP80" s="7"/>
      <c r="AQ80" s="7"/>
    </row>
    <row r="81" spans="1:43" x14ac:dyDescent="0.25">
      <c r="A81" s="7"/>
      <c r="B81" s="11"/>
      <c r="C81" s="7"/>
      <c r="D81" s="27"/>
      <c r="E81" s="27"/>
      <c r="F81" s="7"/>
      <c r="G81" s="7"/>
      <c r="J81" s="7"/>
      <c r="K81" s="11"/>
      <c r="L81" s="7"/>
      <c r="M81" s="27"/>
      <c r="N81" s="2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K81" s="7"/>
      <c r="AL81" s="7"/>
      <c r="AM81" s="7"/>
      <c r="AN81" s="7"/>
      <c r="AO81" s="7"/>
      <c r="AP81" s="7"/>
      <c r="AQ81" s="7"/>
    </row>
    <row r="82" spans="1:43" x14ac:dyDescent="0.25">
      <c r="A82" s="7"/>
      <c r="B82" s="11"/>
      <c r="C82" s="7"/>
      <c r="D82" s="27"/>
      <c r="E82" s="27"/>
      <c r="F82" s="7"/>
      <c r="G82" s="7"/>
      <c r="J82" s="7"/>
      <c r="K82" s="11"/>
      <c r="L82" s="7"/>
      <c r="M82" s="27"/>
      <c r="N82" s="2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K82" s="7"/>
      <c r="AL82" s="7"/>
      <c r="AM82" s="7"/>
      <c r="AN82" s="7"/>
      <c r="AO82" s="7"/>
      <c r="AP82" s="7"/>
      <c r="AQ82" s="7"/>
    </row>
    <row r="83" spans="1:43" x14ac:dyDescent="0.25">
      <c r="A83" s="7"/>
      <c r="B83" s="11"/>
      <c r="C83" s="7"/>
      <c r="D83" s="27"/>
      <c r="E83" s="27"/>
      <c r="F83" s="7"/>
      <c r="G83" s="7"/>
      <c r="J83" s="7"/>
      <c r="K83" s="11"/>
      <c r="L83" s="7"/>
      <c r="M83" s="27"/>
      <c r="N83" s="2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K83" s="7"/>
      <c r="AL83" s="7"/>
      <c r="AM83" s="7"/>
      <c r="AN83" s="7"/>
      <c r="AO83" s="7"/>
      <c r="AP83" s="7"/>
      <c r="AQ83" s="7"/>
    </row>
    <row r="84" spans="1:43" x14ac:dyDescent="0.25">
      <c r="A84" s="7"/>
      <c r="B84" s="7"/>
      <c r="C84" s="7"/>
      <c r="D84" s="7"/>
      <c r="E84" s="7"/>
      <c r="F84" s="7"/>
      <c r="G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K84" s="7"/>
      <c r="AL84" s="7"/>
      <c r="AM84" s="7"/>
      <c r="AN84" s="7"/>
      <c r="AO84" s="7"/>
      <c r="AP84" s="7"/>
      <c r="AQ84" s="7"/>
    </row>
    <row r="85" spans="1:43" x14ac:dyDescent="0.25">
      <c r="A85" s="7"/>
      <c r="B85" s="7"/>
      <c r="C85" s="7"/>
      <c r="D85" s="7"/>
      <c r="E85" s="7"/>
      <c r="F85" s="7"/>
      <c r="G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K85" s="7"/>
      <c r="AL85" s="7"/>
      <c r="AM85" s="7"/>
      <c r="AN85" s="7"/>
      <c r="AO85" s="7"/>
      <c r="AP85" s="7"/>
      <c r="AQ85" s="7"/>
    </row>
    <row r="86" spans="1:43" x14ac:dyDescent="0.25">
      <c r="A86" s="7"/>
      <c r="B86" s="7"/>
      <c r="C86" s="7"/>
      <c r="D86" s="7"/>
      <c r="E86" s="7"/>
      <c r="F86" s="7"/>
      <c r="G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K86" s="7"/>
      <c r="AL86" s="7"/>
      <c r="AM86" s="7"/>
      <c r="AN86" s="7"/>
      <c r="AO86" s="7"/>
      <c r="AP86" s="7"/>
      <c r="AQ86" s="7"/>
    </row>
    <row r="87" spans="1:43" x14ac:dyDescent="0.25">
      <c r="A87" s="7"/>
      <c r="B87" s="7"/>
      <c r="C87" s="7"/>
      <c r="D87" s="7"/>
      <c r="E87" s="7"/>
      <c r="F87" s="7"/>
      <c r="G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K87" s="7"/>
      <c r="AL87" s="7"/>
      <c r="AM87" s="7"/>
      <c r="AN87" s="7"/>
      <c r="AO87" s="7"/>
      <c r="AP87" s="7"/>
      <c r="AQ87" s="7"/>
    </row>
    <row r="88" spans="1:43" x14ac:dyDescent="0.25">
      <c r="A88" s="7"/>
      <c r="B88" s="7"/>
      <c r="C88" s="7"/>
      <c r="D88" s="7"/>
      <c r="E88" s="7"/>
      <c r="F88" s="7"/>
      <c r="G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K88" s="7"/>
      <c r="AL88" s="7"/>
      <c r="AM88" s="7"/>
      <c r="AN88" s="7"/>
      <c r="AO88" s="7"/>
      <c r="AP88" s="7"/>
      <c r="AQ88" s="7"/>
    </row>
    <row r="89" spans="1:43" x14ac:dyDescent="0.25">
      <c r="A89" s="7"/>
      <c r="B89" s="7"/>
      <c r="C89" s="7"/>
      <c r="D89" s="7"/>
      <c r="E89" s="7"/>
      <c r="F89" s="7"/>
      <c r="G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K89" s="7"/>
      <c r="AL89" s="7"/>
      <c r="AM89" s="7"/>
      <c r="AN89" s="7"/>
      <c r="AO89" s="7"/>
      <c r="AP89" s="7"/>
      <c r="AQ89" s="7"/>
    </row>
    <row r="90" spans="1:43" x14ac:dyDescent="0.25">
      <c r="A90" s="7"/>
      <c r="B90" s="7"/>
      <c r="C90" s="7"/>
      <c r="D90" s="7"/>
      <c r="E90" s="7"/>
      <c r="F90" s="7"/>
      <c r="G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K90" s="7"/>
      <c r="AL90" s="7"/>
      <c r="AM90" s="7"/>
      <c r="AN90" s="7"/>
      <c r="AO90" s="7"/>
      <c r="AP90" s="7"/>
      <c r="AQ90" s="7"/>
    </row>
    <row r="91" spans="1:43" x14ac:dyDescent="0.25">
      <c r="A91" s="7"/>
      <c r="B91" s="7"/>
      <c r="C91" s="7"/>
      <c r="D91" s="7"/>
      <c r="E91" s="7"/>
      <c r="F91" s="7"/>
      <c r="G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K91" s="7"/>
      <c r="AL91" s="7"/>
      <c r="AM91" s="7"/>
      <c r="AN91" s="7"/>
      <c r="AO91" s="7"/>
      <c r="AP91" s="7"/>
      <c r="AQ91" s="7"/>
    </row>
    <row r="92" spans="1:43" x14ac:dyDescent="0.25">
      <c r="A92" s="7"/>
      <c r="B92" s="7"/>
      <c r="C92" s="7"/>
      <c r="D92" s="7"/>
      <c r="E92" s="7"/>
      <c r="F92" s="7"/>
      <c r="G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K92" s="7"/>
      <c r="AL92" s="7"/>
      <c r="AM92" s="7"/>
      <c r="AN92" s="7"/>
      <c r="AO92" s="7"/>
      <c r="AP92" s="7"/>
      <c r="AQ92" s="7"/>
    </row>
    <row r="93" spans="1:43" x14ac:dyDescent="0.25">
      <c r="A93" s="7"/>
      <c r="B93" s="7"/>
      <c r="C93" s="7"/>
      <c r="D93" s="7"/>
      <c r="E93" s="7"/>
      <c r="F93" s="7"/>
      <c r="G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K93" s="7"/>
      <c r="AL93" s="7"/>
      <c r="AM93" s="7"/>
      <c r="AN93" s="7"/>
      <c r="AO93" s="7"/>
      <c r="AP93" s="7"/>
      <c r="AQ93" s="7"/>
    </row>
    <row r="94" spans="1:43" x14ac:dyDescent="0.25">
      <c r="A94" s="7"/>
      <c r="B94" s="7"/>
      <c r="C94" s="7"/>
      <c r="D94" s="7"/>
      <c r="E94" s="7"/>
      <c r="F94" s="7"/>
      <c r="G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K94" s="7"/>
      <c r="AL94" s="7"/>
      <c r="AM94" s="7"/>
      <c r="AN94" s="7"/>
      <c r="AO94" s="7"/>
      <c r="AP94" s="7"/>
      <c r="AQ94" s="7"/>
    </row>
    <row r="95" spans="1:43" x14ac:dyDescent="0.25">
      <c r="A95" s="7"/>
      <c r="B95" s="7"/>
      <c r="C95" s="7"/>
      <c r="D95" s="7"/>
      <c r="E95" s="7"/>
      <c r="F95" s="7"/>
      <c r="G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K95" s="7"/>
      <c r="AL95" s="7"/>
      <c r="AM95" s="7"/>
      <c r="AN95" s="7"/>
      <c r="AO95" s="7"/>
      <c r="AP95" s="7"/>
      <c r="AQ95" s="7"/>
    </row>
    <row r="96" spans="1:43" x14ac:dyDescent="0.25">
      <c r="A96" s="7"/>
      <c r="B96" s="7"/>
      <c r="C96" s="7"/>
      <c r="D96" s="7"/>
      <c r="E96" s="7"/>
      <c r="F96" s="7"/>
      <c r="G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K96" s="7"/>
      <c r="AL96" s="7"/>
      <c r="AM96" s="7"/>
      <c r="AN96" s="7"/>
      <c r="AO96" s="7"/>
      <c r="AP96" s="7"/>
      <c r="AQ96" s="7"/>
    </row>
    <row r="97" spans="1:43" x14ac:dyDescent="0.25">
      <c r="A97" s="7"/>
      <c r="B97" s="7"/>
      <c r="C97" s="7"/>
      <c r="D97" s="7"/>
      <c r="E97" s="7"/>
      <c r="F97" s="7"/>
      <c r="G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K97" s="7"/>
      <c r="AL97" s="7"/>
      <c r="AM97" s="7"/>
      <c r="AN97" s="7"/>
      <c r="AO97" s="7"/>
      <c r="AP97" s="7"/>
      <c r="AQ97" s="7"/>
    </row>
    <row r="98" spans="1:43" x14ac:dyDescent="0.25">
      <c r="A98" s="7"/>
      <c r="B98" s="7"/>
      <c r="C98" s="7"/>
      <c r="D98" s="7"/>
      <c r="E98" s="7"/>
      <c r="F98" s="7"/>
      <c r="G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K98" s="7"/>
      <c r="AL98" s="7"/>
      <c r="AM98" s="7"/>
      <c r="AN98" s="7"/>
      <c r="AO98" s="7"/>
      <c r="AP98" s="7"/>
      <c r="AQ98" s="7"/>
    </row>
    <row r="99" spans="1:43" x14ac:dyDescent="0.25">
      <c r="A99" s="7"/>
      <c r="B99" s="7"/>
      <c r="C99" s="7"/>
      <c r="D99" s="7"/>
      <c r="E99" s="7"/>
      <c r="F99" s="7"/>
      <c r="G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K99" s="7"/>
      <c r="AL99" s="7"/>
      <c r="AM99" s="7"/>
      <c r="AN99" s="7"/>
      <c r="AO99" s="7"/>
      <c r="AP99" s="7"/>
      <c r="AQ99" s="7"/>
    </row>
    <row r="100" spans="1:43" x14ac:dyDescent="0.25">
      <c r="A100" s="7"/>
      <c r="B100" s="7"/>
      <c r="C100" s="7"/>
      <c r="D100" s="7"/>
      <c r="E100" s="7"/>
      <c r="F100" s="7"/>
      <c r="G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K100" s="7"/>
      <c r="AL100" s="7"/>
      <c r="AM100" s="7"/>
      <c r="AN100" s="7"/>
      <c r="AO100" s="7"/>
      <c r="AP100" s="7"/>
      <c r="AQ100" s="7"/>
    </row>
    <row r="101" spans="1:43" x14ac:dyDescent="0.25">
      <c r="A101" s="7"/>
      <c r="B101" s="7"/>
      <c r="C101" s="7"/>
      <c r="D101" s="7"/>
      <c r="E101" s="7"/>
      <c r="F101" s="7"/>
      <c r="G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K101" s="7"/>
      <c r="AL101" s="7"/>
      <c r="AM101" s="7"/>
      <c r="AN101" s="7"/>
      <c r="AO101" s="7"/>
      <c r="AP101" s="7"/>
      <c r="AQ101" s="7"/>
    </row>
    <row r="102" spans="1:43" x14ac:dyDescent="0.25">
      <c r="A102" s="7"/>
      <c r="B102" s="7"/>
      <c r="C102" s="7"/>
      <c r="D102" s="7"/>
      <c r="E102" s="7"/>
      <c r="F102" s="7"/>
      <c r="G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K102" s="7"/>
      <c r="AL102" s="7"/>
      <c r="AM102" s="7"/>
      <c r="AN102" s="7"/>
      <c r="AO102" s="7"/>
      <c r="AP102" s="7"/>
      <c r="AQ102" s="7"/>
    </row>
    <row r="103" spans="1:43" x14ac:dyDescent="0.25">
      <c r="A103" s="7"/>
      <c r="B103" s="7"/>
      <c r="C103" s="7"/>
      <c r="D103" s="7"/>
      <c r="E103" s="7"/>
      <c r="F103" s="7"/>
      <c r="G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K103" s="7"/>
      <c r="AL103" s="7"/>
      <c r="AM103" s="7"/>
      <c r="AN103" s="7"/>
      <c r="AO103" s="7"/>
      <c r="AP103" s="7"/>
      <c r="AQ103" s="7"/>
    </row>
    <row r="104" spans="1:43" x14ac:dyDescent="0.25">
      <c r="A104" s="7"/>
      <c r="B104" s="7"/>
      <c r="C104" s="7"/>
      <c r="D104" s="7"/>
      <c r="E104" s="7"/>
      <c r="F104" s="7"/>
      <c r="G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K104" s="7"/>
      <c r="AL104" s="7"/>
      <c r="AM104" s="7"/>
      <c r="AN104" s="7"/>
      <c r="AO104" s="7"/>
      <c r="AP104" s="7"/>
      <c r="AQ104" s="7"/>
    </row>
    <row r="105" spans="1:43" x14ac:dyDescent="0.25">
      <c r="A105" s="7"/>
      <c r="B105" s="7"/>
      <c r="C105" s="7"/>
      <c r="D105" s="7"/>
      <c r="E105" s="7"/>
      <c r="F105" s="7"/>
      <c r="G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K105" s="7"/>
      <c r="AL105" s="7"/>
      <c r="AM105" s="7"/>
      <c r="AN105" s="7"/>
      <c r="AO105" s="7"/>
      <c r="AP105" s="7"/>
      <c r="AQ105" s="7"/>
    </row>
    <row r="106" spans="1:43" x14ac:dyDescent="0.25">
      <c r="A106" s="7"/>
      <c r="B106" s="7"/>
      <c r="C106" s="7"/>
      <c r="D106" s="7"/>
      <c r="E106" s="7"/>
      <c r="F106" s="7"/>
      <c r="G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K106" s="7"/>
      <c r="AL106" s="7"/>
      <c r="AM106" s="7"/>
      <c r="AN106" s="7"/>
      <c r="AO106" s="7"/>
      <c r="AP106" s="7"/>
      <c r="AQ106" s="7"/>
    </row>
    <row r="107" spans="1:43" x14ac:dyDescent="0.25">
      <c r="A107" s="7"/>
      <c r="B107" s="7"/>
      <c r="C107" s="7"/>
      <c r="D107" s="7"/>
      <c r="E107" s="7"/>
      <c r="F107" s="7"/>
      <c r="G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K107" s="7"/>
      <c r="AL107" s="7"/>
      <c r="AM107" s="7"/>
      <c r="AN107" s="7"/>
      <c r="AO107" s="7"/>
      <c r="AP107" s="7"/>
      <c r="AQ107" s="7"/>
    </row>
    <row r="108" spans="1:43" x14ac:dyDescent="0.25">
      <c r="A108" s="7"/>
      <c r="B108" s="7"/>
      <c r="C108" s="7"/>
      <c r="D108" s="7"/>
      <c r="E108" s="7"/>
      <c r="F108" s="7"/>
      <c r="G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K108" s="7"/>
      <c r="AL108" s="7"/>
      <c r="AM108" s="7"/>
      <c r="AN108" s="7"/>
      <c r="AO108" s="7"/>
      <c r="AP108" s="7"/>
      <c r="AQ108" s="7"/>
    </row>
    <row r="109" spans="1:43" x14ac:dyDescent="0.25">
      <c r="A109" s="7"/>
      <c r="B109" s="7"/>
      <c r="C109" s="7"/>
      <c r="D109" s="7"/>
      <c r="E109" s="7"/>
      <c r="F109" s="7"/>
      <c r="G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K109" s="7"/>
      <c r="AL109" s="7"/>
      <c r="AM109" s="7"/>
      <c r="AN109" s="7"/>
      <c r="AO109" s="7"/>
      <c r="AP109" s="7"/>
      <c r="AQ109" s="7"/>
    </row>
    <row r="110" spans="1:43" x14ac:dyDescent="0.25">
      <c r="A110" s="7"/>
      <c r="B110" s="7"/>
      <c r="C110" s="7"/>
      <c r="D110" s="7"/>
      <c r="E110" s="7"/>
      <c r="F110" s="7"/>
      <c r="G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K110" s="7"/>
      <c r="AL110" s="7"/>
      <c r="AM110" s="7"/>
      <c r="AN110" s="7"/>
      <c r="AO110" s="7"/>
      <c r="AP110" s="7"/>
      <c r="AQ110" s="7"/>
    </row>
    <row r="111" spans="1:43" x14ac:dyDescent="0.25">
      <c r="A111" s="7"/>
      <c r="B111" s="7"/>
      <c r="C111" s="7"/>
      <c r="D111" s="7"/>
      <c r="E111" s="7"/>
      <c r="F111" s="7"/>
      <c r="G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K111" s="7"/>
      <c r="AL111" s="7"/>
      <c r="AM111" s="7"/>
      <c r="AN111" s="7"/>
      <c r="AO111" s="7"/>
      <c r="AP111" s="7"/>
      <c r="AQ111" s="7"/>
    </row>
    <row r="112" spans="1:43" x14ac:dyDescent="0.25">
      <c r="A112" s="7"/>
      <c r="B112" s="7"/>
      <c r="C112" s="7"/>
      <c r="D112" s="7"/>
      <c r="E112" s="7"/>
      <c r="F112" s="7"/>
      <c r="G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K112" s="7"/>
      <c r="AL112" s="7"/>
      <c r="AM112" s="7"/>
      <c r="AN112" s="7"/>
      <c r="AO112" s="7"/>
      <c r="AP112" s="7"/>
      <c r="AQ112" s="7"/>
    </row>
    <row r="113" spans="1:43" x14ac:dyDescent="0.25">
      <c r="A113" s="7"/>
      <c r="B113" s="7"/>
      <c r="C113" s="7"/>
      <c r="D113" s="7"/>
      <c r="E113" s="7"/>
      <c r="F113" s="7"/>
      <c r="G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K113" s="7"/>
      <c r="AL113" s="7"/>
      <c r="AM113" s="7"/>
      <c r="AN113" s="7"/>
      <c r="AO113" s="7"/>
      <c r="AP113" s="7"/>
      <c r="AQ113" s="7"/>
    </row>
    <row r="114" spans="1:43" x14ac:dyDescent="0.25">
      <c r="A114" s="7"/>
      <c r="B114" s="7"/>
      <c r="C114" s="7"/>
      <c r="D114" s="7"/>
      <c r="E114" s="7"/>
      <c r="F114" s="7"/>
      <c r="G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K114" s="7"/>
      <c r="AL114" s="7"/>
      <c r="AM114" s="7"/>
      <c r="AN114" s="7"/>
      <c r="AO114" s="7"/>
      <c r="AP114" s="7"/>
      <c r="AQ114" s="7"/>
    </row>
    <row r="115" spans="1:43" x14ac:dyDescent="0.25">
      <c r="A115" s="7"/>
      <c r="B115" s="7"/>
      <c r="C115" s="7"/>
      <c r="D115" s="7"/>
      <c r="E115" s="7"/>
      <c r="F115" s="7"/>
      <c r="G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K115" s="7"/>
      <c r="AL115" s="7"/>
      <c r="AM115" s="7"/>
      <c r="AN115" s="7"/>
      <c r="AO115" s="7"/>
      <c r="AP115" s="7"/>
      <c r="AQ115" s="7"/>
    </row>
    <row r="116" spans="1:43" x14ac:dyDescent="0.25">
      <c r="A116" s="7"/>
      <c r="B116" s="7"/>
      <c r="C116" s="7"/>
      <c r="D116" s="7"/>
      <c r="E116" s="7"/>
      <c r="F116" s="7"/>
      <c r="G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K116" s="7"/>
      <c r="AL116" s="7"/>
      <c r="AM116" s="7"/>
      <c r="AN116" s="7"/>
      <c r="AO116" s="7"/>
      <c r="AP116" s="7"/>
      <c r="AQ116" s="7"/>
    </row>
    <row r="117" spans="1:43" x14ac:dyDescent="0.25">
      <c r="A117" s="7"/>
      <c r="B117" s="7"/>
      <c r="C117" s="7"/>
      <c r="D117" s="7"/>
      <c r="E117" s="7"/>
      <c r="F117" s="7"/>
      <c r="G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K117" s="7"/>
      <c r="AL117" s="7"/>
      <c r="AM117" s="7"/>
      <c r="AN117" s="7"/>
      <c r="AO117" s="7"/>
      <c r="AP117" s="7"/>
      <c r="AQ117" s="7"/>
    </row>
    <row r="118" spans="1:43" x14ac:dyDescent="0.25">
      <c r="A118" s="7"/>
      <c r="B118" s="7"/>
      <c r="C118" s="7"/>
      <c r="D118" s="7"/>
      <c r="E118" s="7"/>
      <c r="F118" s="7"/>
      <c r="G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K118" s="7"/>
      <c r="AL118" s="7"/>
      <c r="AM118" s="7"/>
      <c r="AN118" s="7"/>
      <c r="AO118" s="7"/>
      <c r="AP118" s="7"/>
      <c r="AQ118" s="7"/>
    </row>
  </sheetData>
  <mergeCells count="43">
    <mergeCell ref="M80:N80"/>
    <mergeCell ref="M82:N82"/>
    <mergeCell ref="M81:N81"/>
    <mergeCell ref="O79:P79"/>
    <mergeCell ref="AL44:AO44"/>
    <mergeCell ref="AP44:AS44"/>
    <mergeCell ref="AL45:AM45"/>
    <mergeCell ref="AN45:AO45"/>
    <mergeCell ref="AP45:AQ45"/>
    <mergeCell ref="AR45:AS45"/>
    <mergeCell ref="X45:Y45"/>
    <mergeCell ref="AC44:AF44"/>
    <mergeCell ref="AG44:AI44"/>
    <mergeCell ref="AC45:AD45"/>
    <mergeCell ref="AE45:AF45"/>
    <mergeCell ref="AG45:AH45"/>
    <mergeCell ref="T45:U45"/>
    <mergeCell ref="V45:W45"/>
    <mergeCell ref="K45:L45"/>
    <mergeCell ref="M45:N45"/>
    <mergeCell ref="O45:P45"/>
    <mergeCell ref="AB2:AB40"/>
    <mergeCell ref="AK2:AK40"/>
    <mergeCell ref="T44:W44"/>
    <mergeCell ref="X44:Z44"/>
    <mergeCell ref="K44:N44"/>
    <mergeCell ref="O44:Q44"/>
    <mergeCell ref="D83:E83"/>
    <mergeCell ref="A2:A42"/>
    <mergeCell ref="J2:J42"/>
    <mergeCell ref="S2:S42"/>
    <mergeCell ref="C79:E79"/>
    <mergeCell ref="F79:G79"/>
    <mergeCell ref="D80:E80"/>
    <mergeCell ref="D81:E81"/>
    <mergeCell ref="D82:E82"/>
    <mergeCell ref="B44:E44"/>
    <mergeCell ref="B45:C45"/>
    <mergeCell ref="D45:E45"/>
    <mergeCell ref="F45:G45"/>
    <mergeCell ref="M83:N83"/>
    <mergeCell ref="R76:S76"/>
    <mergeCell ref="L79:N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0497-DEF8-43B7-8712-2CBA1E8774F4}">
  <dimension ref="A1:BA61"/>
  <sheetViews>
    <sheetView zoomScale="70" zoomScaleNormal="70" workbookViewId="0">
      <selection activeCell="AU8" sqref="AU8:AU9"/>
    </sheetView>
  </sheetViews>
  <sheetFormatPr baseColWidth="10" defaultRowHeight="15" x14ac:dyDescent="0.25"/>
  <cols>
    <col min="3" max="3" width="11.85546875" bestFit="1" customWidth="1"/>
    <col min="4" max="4" width="4" bestFit="1" customWidth="1"/>
    <col min="5" max="5" width="8.140625" bestFit="1" customWidth="1"/>
    <col min="6" max="6" width="6.85546875" bestFit="1" customWidth="1"/>
    <col min="7" max="8" width="4.140625" bestFit="1" customWidth="1"/>
    <col min="14" max="14" width="11.85546875" bestFit="1" customWidth="1"/>
    <col min="15" max="15" width="4" bestFit="1" customWidth="1"/>
    <col min="16" max="16" width="8.140625" bestFit="1" customWidth="1"/>
    <col min="17" max="17" width="6.85546875" bestFit="1" customWidth="1"/>
    <col min="18" max="19" width="4.140625" bestFit="1" customWidth="1"/>
    <col min="21" max="22" width="14.28515625" bestFit="1" customWidth="1"/>
    <col min="25" max="25" width="11.85546875" bestFit="1" customWidth="1"/>
    <col min="26" max="26" width="4" bestFit="1" customWidth="1"/>
    <col min="27" max="27" width="8.140625" bestFit="1" customWidth="1"/>
    <col min="28" max="28" width="6.85546875" bestFit="1" customWidth="1"/>
    <col min="29" max="30" width="4.140625" bestFit="1" customWidth="1"/>
    <col min="36" max="36" width="11.85546875" bestFit="1" customWidth="1"/>
    <col min="37" max="37" width="4" bestFit="1" customWidth="1"/>
    <col min="38" max="38" width="8.140625" bestFit="1" customWidth="1"/>
    <col min="39" max="39" width="6.85546875" bestFit="1" customWidth="1"/>
    <col min="40" max="41" width="4.140625" bestFit="1" customWidth="1"/>
    <col min="48" max="48" width="4" bestFit="1" customWidth="1"/>
    <col min="49" max="49" width="8.140625" bestFit="1" customWidth="1"/>
    <col min="50" max="50" width="6.85546875" bestFit="1" customWidth="1"/>
    <col min="51" max="52" width="4.140625" bestFit="1" customWidth="1"/>
  </cols>
  <sheetData>
    <row r="1" spans="1:53" x14ac:dyDescent="0.25">
      <c r="B1" s="1" t="s">
        <v>0</v>
      </c>
      <c r="C1" s="8" t="s">
        <v>94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M1" s="1" t="s">
        <v>0</v>
      </c>
      <c r="N1" s="8" t="s">
        <v>94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X1" s="1" t="s">
        <v>0</v>
      </c>
      <c r="Y1" s="8" t="s">
        <v>94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I1" s="1" t="s">
        <v>0</v>
      </c>
      <c r="AJ1" s="8" t="s">
        <v>94</v>
      </c>
      <c r="AK1" s="1" t="s">
        <v>60</v>
      </c>
      <c r="AL1" s="1" t="s">
        <v>61</v>
      </c>
      <c r="AM1" s="1" t="s">
        <v>62</v>
      </c>
      <c r="AN1" s="1" t="s">
        <v>63</v>
      </c>
      <c r="AO1" s="1" t="s">
        <v>64</v>
      </c>
      <c r="AP1" s="1" t="s">
        <v>65</v>
      </c>
      <c r="AT1" s="1" t="s">
        <v>0</v>
      </c>
      <c r="AU1" s="8" t="s">
        <v>94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</row>
    <row r="2" spans="1:53" x14ac:dyDescent="0.25">
      <c r="A2" s="28" t="s">
        <v>93</v>
      </c>
      <c r="B2" s="3" t="s">
        <v>37</v>
      </c>
      <c r="C2" s="3">
        <v>4131452.3763696542</v>
      </c>
      <c r="D2" s="3" t="s">
        <v>72</v>
      </c>
      <c r="E2" s="3" t="s">
        <v>75</v>
      </c>
      <c r="F2" s="3" t="s">
        <v>78</v>
      </c>
      <c r="G2" s="3">
        <v>0</v>
      </c>
      <c r="H2" s="3">
        <v>1</v>
      </c>
      <c r="I2" s="3" t="s">
        <v>64</v>
      </c>
      <c r="L2" s="28" t="s">
        <v>82</v>
      </c>
      <c r="M2" s="3" t="s">
        <v>37</v>
      </c>
      <c r="N2" s="3">
        <v>6.0586927615275163</v>
      </c>
      <c r="O2" s="3" t="s">
        <v>72</v>
      </c>
      <c r="P2" s="3" t="s">
        <v>75</v>
      </c>
      <c r="Q2" s="3" t="s">
        <v>78</v>
      </c>
      <c r="R2" s="3">
        <v>0</v>
      </c>
      <c r="S2" s="3">
        <v>1</v>
      </c>
      <c r="T2" s="3" t="s">
        <v>64</v>
      </c>
      <c r="W2" s="28" t="s">
        <v>83</v>
      </c>
      <c r="X2" s="3" t="s">
        <v>37</v>
      </c>
      <c r="Y2" s="3">
        <v>11218.69816901862</v>
      </c>
      <c r="Z2" s="3" t="s">
        <v>72</v>
      </c>
      <c r="AA2" s="3" t="s">
        <v>75</v>
      </c>
      <c r="AB2" s="3" t="s">
        <v>78</v>
      </c>
      <c r="AC2" s="3">
        <v>0</v>
      </c>
      <c r="AD2" s="3">
        <v>1</v>
      </c>
      <c r="AE2" s="3" t="s">
        <v>64</v>
      </c>
      <c r="AH2" s="28" t="s">
        <v>84</v>
      </c>
      <c r="AI2" s="3" t="s">
        <v>37</v>
      </c>
      <c r="AJ2" s="3">
        <v>74.351165291931693</v>
      </c>
      <c r="AK2" s="3" t="s">
        <v>72</v>
      </c>
      <c r="AL2" s="3" t="s">
        <v>75</v>
      </c>
      <c r="AM2" s="3" t="s">
        <v>78</v>
      </c>
      <c r="AN2" s="3">
        <v>0</v>
      </c>
      <c r="AO2" s="3">
        <v>1</v>
      </c>
      <c r="AP2" s="3" t="s">
        <v>64</v>
      </c>
      <c r="AS2" s="28" t="s">
        <v>85</v>
      </c>
      <c r="AT2" s="3" t="s">
        <v>37</v>
      </c>
      <c r="AU2" s="3">
        <v>85580.885450225876</v>
      </c>
      <c r="AV2" s="3" t="s">
        <v>72</v>
      </c>
      <c r="AW2" s="3" t="s">
        <v>75</v>
      </c>
      <c r="AX2" s="3" t="s">
        <v>78</v>
      </c>
      <c r="AY2" s="3">
        <v>0</v>
      </c>
      <c r="AZ2" s="3">
        <v>1</v>
      </c>
      <c r="BA2" s="3" t="s">
        <v>64</v>
      </c>
    </row>
    <row r="3" spans="1:53" x14ac:dyDescent="0.25">
      <c r="A3" s="28"/>
      <c r="B3" s="3" t="s">
        <v>51</v>
      </c>
      <c r="C3" s="3">
        <v>3733455.8043632568</v>
      </c>
      <c r="D3" s="3" t="s">
        <v>72</v>
      </c>
      <c r="E3" s="3" t="s">
        <v>75</v>
      </c>
      <c r="F3" s="3" t="s">
        <v>78</v>
      </c>
      <c r="G3" s="3">
        <v>1</v>
      </c>
      <c r="H3" s="3">
        <v>0</v>
      </c>
      <c r="I3" s="3" t="s">
        <v>81</v>
      </c>
      <c r="L3" s="28"/>
      <c r="M3" s="3" t="s">
        <v>51</v>
      </c>
      <c r="N3" s="3">
        <v>29012.619757891611</v>
      </c>
      <c r="O3" s="3" t="s">
        <v>72</v>
      </c>
      <c r="P3" s="3" t="s">
        <v>75</v>
      </c>
      <c r="Q3" s="3" t="s">
        <v>78</v>
      </c>
      <c r="R3" s="3">
        <v>1</v>
      </c>
      <c r="S3" s="3">
        <v>0</v>
      </c>
      <c r="T3" s="3" t="s">
        <v>81</v>
      </c>
      <c r="W3" s="28"/>
      <c r="X3" s="3" t="s">
        <v>51</v>
      </c>
      <c r="Y3" s="3">
        <v>11934.401357401501</v>
      </c>
      <c r="Z3" s="3" t="s">
        <v>72</v>
      </c>
      <c r="AA3" s="3" t="s">
        <v>75</v>
      </c>
      <c r="AB3" s="3" t="s">
        <v>78</v>
      </c>
      <c r="AC3" s="3">
        <v>1</v>
      </c>
      <c r="AD3" s="3">
        <v>0</v>
      </c>
      <c r="AE3" s="3" t="s">
        <v>81</v>
      </c>
      <c r="AH3" s="28"/>
      <c r="AI3" s="3" t="s">
        <v>51</v>
      </c>
      <c r="AJ3" s="3">
        <v>92.869009046063908</v>
      </c>
      <c r="AK3" s="3" t="s">
        <v>72</v>
      </c>
      <c r="AL3" s="3" t="s">
        <v>75</v>
      </c>
      <c r="AM3" s="3" t="s">
        <v>78</v>
      </c>
      <c r="AN3" s="3">
        <v>1</v>
      </c>
      <c r="AO3" s="3">
        <v>0</v>
      </c>
      <c r="AP3" s="3" t="s">
        <v>81</v>
      </c>
      <c r="AS3" s="28"/>
      <c r="AT3" s="3" t="s">
        <v>51</v>
      </c>
      <c r="AU3" s="3">
        <v>143415.83604719781</v>
      </c>
      <c r="AV3" s="3" t="s">
        <v>72</v>
      </c>
      <c r="AW3" s="3" t="s">
        <v>75</v>
      </c>
      <c r="AX3" s="3" t="s">
        <v>78</v>
      </c>
      <c r="AY3" s="3">
        <v>1</v>
      </c>
      <c r="AZ3" s="3">
        <v>0</v>
      </c>
      <c r="BA3" s="3" t="s">
        <v>81</v>
      </c>
    </row>
    <row r="4" spans="1:53" x14ac:dyDescent="0.25">
      <c r="A4" s="28"/>
      <c r="B4" s="3" t="s">
        <v>15</v>
      </c>
      <c r="C4" s="3">
        <v>16169504.014422139</v>
      </c>
      <c r="D4" s="3" t="s">
        <v>72</v>
      </c>
      <c r="E4" s="3" t="s">
        <v>75</v>
      </c>
      <c r="F4" s="3" t="s">
        <v>66</v>
      </c>
      <c r="G4" s="3">
        <v>0</v>
      </c>
      <c r="H4" s="3">
        <v>0</v>
      </c>
      <c r="I4" s="3" t="s">
        <v>66</v>
      </c>
      <c r="L4" s="28"/>
      <c r="M4" s="3" t="s">
        <v>15</v>
      </c>
      <c r="N4" s="3">
        <v>145.86589153229639</v>
      </c>
      <c r="O4" s="3" t="s">
        <v>72</v>
      </c>
      <c r="P4" s="3" t="s">
        <v>75</v>
      </c>
      <c r="Q4" s="3" t="s">
        <v>66</v>
      </c>
      <c r="R4" s="3">
        <v>0</v>
      </c>
      <c r="S4" s="3">
        <v>0</v>
      </c>
      <c r="T4" s="3" t="s">
        <v>66</v>
      </c>
      <c r="W4" s="28"/>
      <c r="X4" s="3" t="s">
        <v>15</v>
      </c>
      <c r="Y4" s="3">
        <v>26036.388041525792</v>
      </c>
      <c r="Z4" s="3" t="s">
        <v>72</v>
      </c>
      <c r="AA4" s="3" t="s">
        <v>75</v>
      </c>
      <c r="AB4" s="3" t="s">
        <v>66</v>
      </c>
      <c r="AC4" s="3">
        <v>0</v>
      </c>
      <c r="AD4" s="3">
        <v>0</v>
      </c>
      <c r="AE4" s="3" t="s">
        <v>66</v>
      </c>
      <c r="AH4" s="28"/>
      <c r="AI4" s="3" t="s">
        <v>15</v>
      </c>
      <c r="AJ4" s="3">
        <v>726.26679355700344</v>
      </c>
      <c r="AK4" s="3" t="s">
        <v>72</v>
      </c>
      <c r="AL4" s="3" t="s">
        <v>75</v>
      </c>
      <c r="AM4" s="3" t="s">
        <v>66</v>
      </c>
      <c r="AN4" s="3">
        <v>0</v>
      </c>
      <c r="AO4" s="3">
        <v>0</v>
      </c>
      <c r="AP4" s="3" t="s">
        <v>66</v>
      </c>
      <c r="AS4" s="28"/>
      <c r="AT4" s="3" t="s">
        <v>15</v>
      </c>
      <c r="AU4" s="3">
        <v>3574.827345124892</v>
      </c>
      <c r="AV4" s="3" t="s">
        <v>72</v>
      </c>
      <c r="AW4" s="3" t="s">
        <v>75</v>
      </c>
      <c r="AX4" s="3" t="s">
        <v>66</v>
      </c>
      <c r="AY4" s="3">
        <v>0</v>
      </c>
      <c r="AZ4" s="3">
        <v>0</v>
      </c>
      <c r="BA4" s="3" t="s">
        <v>66</v>
      </c>
    </row>
    <row r="5" spans="1:53" x14ac:dyDescent="0.25">
      <c r="A5" s="28"/>
      <c r="B5" s="3" t="s">
        <v>30</v>
      </c>
      <c r="C5" s="3">
        <v>63779756.240679473</v>
      </c>
      <c r="D5" s="3" t="s">
        <v>72</v>
      </c>
      <c r="E5" s="3" t="s">
        <v>75</v>
      </c>
      <c r="F5" s="3" t="s">
        <v>78</v>
      </c>
      <c r="G5" s="3">
        <v>1</v>
      </c>
      <c r="H5" s="3">
        <v>0</v>
      </c>
      <c r="I5" s="3" t="s">
        <v>63</v>
      </c>
      <c r="L5" s="28"/>
      <c r="M5" s="3" t="s">
        <v>30</v>
      </c>
      <c r="N5" s="3">
        <v>307.58323554835158</v>
      </c>
      <c r="O5" s="3" t="s">
        <v>72</v>
      </c>
      <c r="P5" s="3" t="s">
        <v>75</v>
      </c>
      <c r="Q5" s="3" t="s">
        <v>78</v>
      </c>
      <c r="R5" s="3">
        <v>1</v>
      </c>
      <c r="S5" s="3">
        <v>0</v>
      </c>
      <c r="T5" s="3" t="s">
        <v>63</v>
      </c>
      <c r="W5" s="28"/>
      <c r="X5" s="3" t="s">
        <v>30</v>
      </c>
      <c r="Y5" s="3">
        <v>11238.2548445266</v>
      </c>
      <c r="Z5" s="3" t="s">
        <v>72</v>
      </c>
      <c r="AA5" s="3" t="s">
        <v>75</v>
      </c>
      <c r="AB5" s="3" t="s">
        <v>78</v>
      </c>
      <c r="AC5" s="3">
        <v>1</v>
      </c>
      <c r="AD5" s="3">
        <v>0</v>
      </c>
      <c r="AE5" s="3" t="s">
        <v>63</v>
      </c>
      <c r="AH5" s="28"/>
      <c r="AI5" s="3" t="s">
        <v>30</v>
      </c>
      <c r="AJ5" s="3">
        <v>97947.602963500569</v>
      </c>
      <c r="AK5" s="3" t="s">
        <v>72</v>
      </c>
      <c r="AL5" s="3" t="s">
        <v>75</v>
      </c>
      <c r="AM5" s="3" t="s">
        <v>78</v>
      </c>
      <c r="AN5" s="3">
        <v>1</v>
      </c>
      <c r="AO5" s="3">
        <v>0</v>
      </c>
      <c r="AP5" s="3" t="s">
        <v>63</v>
      </c>
      <c r="AS5" s="28"/>
      <c r="AT5" s="3" t="s">
        <v>30</v>
      </c>
      <c r="AU5" s="3">
        <v>49527.073158247164</v>
      </c>
      <c r="AV5" s="3" t="s">
        <v>72</v>
      </c>
      <c r="AW5" s="3" t="s">
        <v>75</v>
      </c>
      <c r="AX5" s="3" t="s">
        <v>78</v>
      </c>
      <c r="AY5" s="3">
        <v>1</v>
      </c>
      <c r="AZ5" s="3">
        <v>0</v>
      </c>
      <c r="BA5" s="3" t="s">
        <v>63</v>
      </c>
    </row>
    <row r="6" spans="1:53" x14ac:dyDescent="0.25">
      <c r="A6" s="28"/>
      <c r="B6" s="3" t="s">
        <v>44</v>
      </c>
      <c r="C6" s="3">
        <v>7594174.5948968623</v>
      </c>
      <c r="D6" s="3" t="s">
        <v>72</v>
      </c>
      <c r="E6" s="3" t="s">
        <v>75</v>
      </c>
      <c r="F6" s="3" t="s">
        <v>78</v>
      </c>
      <c r="G6" s="3">
        <v>0</v>
      </c>
      <c r="H6" s="3">
        <v>1</v>
      </c>
      <c r="I6" s="3" t="s">
        <v>64</v>
      </c>
      <c r="L6" s="28"/>
      <c r="M6" s="3" t="s">
        <v>44</v>
      </c>
      <c r="N6" s="3">
        <v>47.194631370456051</v>
      </c>
      <c r="O6" s="3" t="s">
        <v>72</v>
      </c>
      <c r="P6" s="3" t="s">
        <v>75</v>
      </c>
      <c r="Q6" s="3" t="s">
        <v>78</v>
      </c>
      <c r="R6" s="3">
        <v>0</v>
      </c>
      <c r="S6" s="3">
        <v>1</v>
      </c>
      <c r="T6" s="3" t="s">
        <v>64</v>
      </c>
      <c r="W6" s="28"/>
      <c r="X6" s="3" t="s">
        <v>44</v>
      </c>
      <c r="Y6" s="3">
        <v>17447.494180871869</v>
      </c>
      <c r="Z6" s="3" t="s">
        <v>72</v>
      </c>
      <c r="AA6" s="3" t="s">
        <v>75</v>
      </c>
      <c r="AB6" s="3" t="s">
        <v>78</v>
      </c>
      <c r="AC6" s="3">
        <v>0</v>
      </c>
      <c r="AD6" s="3">
        <v>1</v>
      </c>
      <c r="AE6" s="3" t="s">
        <v>64</v>
      </c>
      <c r="AH6" s="28"/>
      <c r="AI6" s="3" t="s">
        <v>44</v>
      </c>
      <c r="AJ6" s="3">
        <v>3376.768491084631</v>
      </c>
      <c r="AK6" s="3" t="s">
        <v>72</v>
      </c>
      <c r="AL6" s="3" t="s">
        <v>75</v>
      </c>
      <c r="AM6" s="3" t="s">
        <v>78</v>
      </c>
      <c r="AN6" s="3">
        <v>0</v>
      </c>
      <c r="AO6" s="3">
        <v>1</v>
      </c>
      <c r="AP6" s="3" t="s">
        <v>64</v>
      </c>
      <c r="AS6" s="28"/>
      <c r="AT6" s="3" t="s">
        <v>44</v>
      </c>
      <c r="AU6" s="3">
        <v>8746.5886764934767</v>
      </c>
      <c r="AV6" s="3" t="s">
        <v>72</v>
      </c>
      <c r="AW6" s="3" t="s">
        <v>75</v>
      </c>
      <c r="AX6" s="3" t="s">
        <v>78</v>
      </c>
      <c r="AY6" s="3">
        <v>0</v>
      </c>
      <c r="AZ6" s="3">
        <v>1</v>
      </c>
      <c r="BA6" s="3" t="s">
        <v>64</v>
      </c>
    </row>
    <row r="7" spans="1:53" x14ac:dyDescent="0.25">
      <c r="A7" s="28"/>
      <c r="B7" s="3" t="s">
        <v>57</v>
      </c>
      <c r="C7" s="3">
        <v>1958270.2041460271</v>
      </c>
      <c r="D7" s="3" t="s">
        <v>72</v>
      </c>
      <c r="E7" s="3" t="s">
        <v>75</v>
      </c>
      <c r="F7" s="3" t="s">
        <v>78</v>
      </c>
      <c r="G7" s="3">
        <v>1</v>
      </c>
      <c r="H7" s="3">
        <v>1</v>
      </c>
      <c r="I7" s="3" t="s">
        <v>81</v>
      </c>
      <c r="L7" s="28"/>
      <c r="M7" s="3" t="s">
        <v>57</v>
      </c>
      <c r="N7" s="3">
        <v>19760.367677839331</v>
      </c>
      <c r="O7" s="3" t="s">
        <v>72</v>
      </c>
      <c r="P7" s="3" t="s">
        <v>75</v>
      </c>
      <c r="Q7" s="3" t="s">
        <v>78</v>
      </c>
      <c r="R7" s="3">
        <v>1</v>
      </c>
      <c r="S7" s="3">
        <v>1</v>
      </c>
      <c r="T7" s="3" t="s">
        <v>81</v>
      </c>
      <c r="W7" s="28"/>
      <c r="X7" s="3" t="s">
        <v>57</v>
      </c>
      <c r="Y7" s="3">
        <v>4.5819996130670892</v>
      </c>
      <c r="Z7" s="3" t="s">
        <v>72</v>
      </c>
      <c r="AA7" s="3" t="s">
        <v>75</v>
      </c>
      <c r="AB7" s="3" t="s">
        <v>78</v>
      </c>
      <c r="AC7" s="3">
        <v>1</v>
      </c>
      <c r="AD7" s="3">
        <v>1</v>
      </c>
      <c r="AE7" s="3" t="s">
        <v>81</v>
      </c>
      <c r="AH7" s="28"/>
      <c r="AI7" s="3" t="s">
        <v>57</v>
      </c>
      <c r="AJ7" s="3">
        <v>50.303915544584669</v>
      </c>
      <c r="AK7" s="3" t="s">
        <v>72</v>
      </c>
      <c r="AL7" s="3" t="s">
        <v>75</v>
      </c>
      <c r="AM7" s="3" t="s">
        <v>78</v>
      </c>
      <c r="AN7" s="3">
        <v>1</v>
      </c>
      <c r="AO7" s="3">
        <v>1</v>
      </c>
      <c r="AP7" s="3" t="s">
        <v>81</v>
      </c>
      <c r="AS7" s="28"/>
      <c r="AT7" s="3" t="s">
        <v>57</v>
      </c>
      <c r="AU7" s="3">
        <v>6498.5332785064866</v>
      </c>
      <c r="AV7" s="3" t="s">
        <v>72</v>
      </c>
      <c r="AW7" s="3" t="s">
        <v>75</v>
      </c>
      <c r="AX7" s="3" t="s">
        <v>78</v>
      </c>
      <c r="AY7" s="3">
        <v>1</v>
      </c>
      <c r="AZ7" s="3">
        <v>1</v>
      </c>
      <c r="BA7" s="3" t="s">
        <v>81</v>
      </c>
    </row>
    <row r="8" spans="1:53" x14ac:dyDescent="0.25">
      <c r="A8" s="28"/>
      <c r="B8" s="3" t="s">
        <v>7</v>
      </c>
      <c r="C8" s="3">
        <v>49150247.740932301</v>
      </c>
      <c r="D8" s="3" t="s">
        <v>72</v>
      </c>
      <c r="E8" s="3" t="s">
        <v>75</v>
      </c>
      <c r="F8" s="3" t="s">
        <v>66</v>
      </c>
      <c r="G8" s="3">
        <v>0</v>
      </c>
      <c r="H8" s="3">
        <v>0</v>
      </c>
      <c r="I8" s="3" t="s">
        <v>66</v>
      </c>
      <c r="L8" s="28"/>
      <c r="M8" s="3" t="s">
        <v>7</v>
      </c>
      <c r="N8" s="3">
        <v>505.52660206456261</v>
      </c>
      <c r="O8" s="3" t="s">
        <v>72</v>
      </c>
      <c r="P8" s="3" t="s">
        <v>75</v>
      </c>
      <c r="Q8" s="3" t="s">
        <v>66</v>
      </c>
      <c r="R8" s="3">
        <v>0</v>
      </c>
      <c r="S8" s="3">
        <v>0</v>
      </c>
      <c r="T8" s="3" t="s">
        <v>66</v>
      </c>
      <c r="W8" s="28"/>
      <c r="X8" s="3" t="s">
        <v>7</v>
      </c>
      <c r="Y8" s="3">
        <v>107920.4566928678</v>
      </c>
      <c r="Z8" s="3" t="s">
        <v>72</v>
      </c>
      <c r="AA8" s="3" t="s">
        <v>75</v>
      </c>
      <c r="AB8" s="3" t="s">
        <v>66</v>
      </c>
      <c r="AC8" s="3">
        <v>0</v>
      </c>
      <c r="AD8" s="3">
        <v>0</v>
      </c>
      <c r="AE8" s="3" t="s">
        <v>66</v>
      </c>
      <c r="AH8" s="28"/>
      <c r="AI8" s="3" t="s">
        <v>7</v>
      </c>
      <c r="AJ8" s="3">
        <v>156.91837426377489</v>
      </c>
      <c r="AK8" s="3" t="s">
        <v>72</v>
      </c>
      <c r="AL8" s="3" t="s">
        <v>75</v>
      </c>
      <c r="AM8" s="3" t="s">
        <v>66</v>
      </c>
      <c r="AN8" s="3">
        <v>0</v>
      </c>
      <c r="AO8" s="3">
        <v>0</v>
      </c>
      <c r="AP8" s="3" t="s">
        <v>66</v>
      </c>
      <c r="AS8" s="28"/>
      <c r="AT8" s="3" t="s">
        <v>7</v>
      </c>
      <c r="AU8" s="3">
        <v>102569.1605482311</v>
      </c>
      <c r="AV8" s="3" t="s">
        <v>72</v>
      </c>
      <c r="AW8" s="3" t="s">
        <v>75</v>
      </c>
      <c r="AX8" s="3" t="s">
        <v>66</v>
      </c>
      <c r="AY8" s="3">
        <v>0</v>
      </c>
      <c r="AZ8" s="3">
        <v>0</v>
      </c>
      <c r="BA8" s="3" t="s">
        <v>66</v>
      </c>
    </row>
    <row r="9" spans="1:53" x14ac:dyDescent="0.25">
      <c r="A9" s="28"/>
      <c r="B9" s="3" t="s">
        <v>23</v>
      </c>
      <c r="C9" s="3">
        <v>43100271.235746913</v>
      </c>
      <c r="D9" s="3" t="s">
        <v>72</v>
      </c>
      <c r="E9" s="3" t="s">
        <v>75</v>
      </c>
      <c r="F9" s="3" t="s">
        <v>78</v>
      </c>
      <c r="G9" s="3">
        <v>1</v>
      </c>
      <c r="H9" s="3">
        <v>0</v>
      </c>
      <c r="I9" s="3" t="s">
        <v>63</v>
      </c>
      <c r="L9" s="28"/>
      <c r="M9" s="3" t="s">
        <v>23</v>
      </c>
      <c r="N9" s="3">
        <v>6.0586927615275163</v>
      </c>
      <c r="O9" s="3" t="s">
        <v>72</v>
      </c>
      <c r="P9" s="3" t="s">
        <v>75</v>
      </c>
      <c r="Q9" s="3" t="s">
        <v>78</v>
      </c>
      <c r="R9" s="3">
        <v>1</v>
      </c>
      <c r="S9" s="3">
        <v>0</v>
      </c>
      <c r="T9" s="3" t="s">
        <v>63</v>
      </c>
      <c r="W9" s="28"/>
      <c r="X9" s="3" t="s">
        <v>23</v>
      </c>
      <c r="Y9" s="3">
        <v>18783.66781856267</v>
      </c>
      <c r="Z9" s="3" t="s">
        <v>72</v>
      </c>
      <c r="AA9" s="3" t="s">
        <v>75</v>
      </c>
      <c r="AB9" s="3" t="s">
        <v>78</v>
      </c>
      <c r="AC9" s="3">
        <v>1</v>
      </c>
      <c r="AD9" s="3">
        <v>0</v>
      </c>
      <c r="AE9" s="3" t="s">
        <v>63</v>
      </c>
      <c r="AH9" s="28"/>
      <c r="AI9" s="3" t="s">
        <v>23</v>
      </c>
      <c r="AJ9" s="3">
        <v>7925.0551253192052</v>
      </c>
      <c r="AK9" s="3" t="s">
        <v>72</v>
      </c>
      <c r="AL9" s="3" t="s">
        <v>75</v>
      </c>
      <c r="AM9" s="3" t="s">
        <v>78</v>
      </c>
      <c r="AN9" s="3">
        <v>1</v>
      </c>
      <c r="AO9" s="3">
        <v>0</v>
      </c>
      <c r="AP9" s="3" t="s">
        <v>63</v>
      </c>
      <c r="AS9" s="28"/>
      <c r="AT9" s="3" t="s">
        <v>23</v>
      </c>
      <c r="AU9" s="3">
        <v>260790.7722235921</v>
      </c>
      <c r="AV9" s="3" t="s">
        <v>72</v>
      </c>
      <c r="AW9" s="3" t="s">
        <v>75</v>
      </c>
      <c r="AX9" s="3" t="s">
        <v>78</v>
      </c>
      <c r="AY9" s="3">
        <v>1</v>
      </c>
      <c r="AZ9" s="3">
        <v>0</v>
      </c>
      <c r="BA9" s="3" t="s">
        <v>63</v>
      </c>
    </row>
    <row r="10" spans="1:53" x14ac:dyDescent="0.25">
      <c r="A10" s="28"/>
      <c r="B10" s="6" t="s">
        <v>5</v>
      </c>
      <c r="C10" s="6">
        <v>35121007.042611502</v>
      </c>
      <c r="D10" s="6" t="s">
        <v>72</v>
      </c>
      <c r="E10" s="6" t="s">
        <v>74</v>
      </c>
      <c r="F10" s="6" t="s">
        <v>66</v>
      </c>
      <c r="G10" s="6">
        <v>0</v>
      </c>
      <c r="H10" s="6">
        <v>0</v>
      </c>
      <c r="I10" s="6" t="s">
        <v>66</v>
      </c>
      <c r="L10" s="28"/>
      <c r="M10" s="6" t="s">
        <v>5</v>
      </c>
      <c r="N10" s="6">
        <v>644.66230553363289</v>
      </c>
      <c r="O10" s="6" t="s">
        <v>72</v>
      </c>
      <c r="P10" s="6" t="s">
        <v>74</v>
      </c>
      <c r="Q10" s="6" t="s">
        <v>66</v>
      </c>
      <c r="R10" s="6">
        <v>0</v>
      </c>
      <c r="S10" s="6">
        <v>0</v>
      </c>
      <c r="T10" s="6" t="s">
        <v>66</v>
      </c>
      <c r="W10" s="28"/>
      <c r="X10" s="6" t="s">
        <v>5</v>
      </c>
      <c r="Y10" s="6">
        <v>227403.2785450588</v>
      </c>
      <c r="Z10" s="6" t="s">
        <v>72</v>
      </c>
      <c r="AA10" s="6" t="s">
        <v>74</v>
      </c>
      <c r="AB10" s="6" t="s">
        <v>66</v>
      </c>
      <c r="AC10" s="6">
        <v>0</v>
      </c>
      <c r="AD10" s="6">
        <v>0</v>
      </c>
      <c r="AE10" s="6" t="s">
        <v>66</v>
      </c>
      <c r="AH10" s="28"/>
      <c r="AI10" s="6" t="s">
        <v>5</v>
      </c>
      <c r="AJ10" s="6">
        <v>2690.044755912993</v>
      </c>
      <c r="AK10" s="6" t="s">
        <v>72</v>
      </c>
      <c r="AL10" s="6" t="s">
        <v>74</v>
      </c>
      <c r="AM10" s="6" t="s">
        <v>66</v>
      </c>
      <c r="AN10" s="6">
        <v>0</v>
      </c>
      <c r="AO10" s="6">
        <v>0</v>
      </c>
      <c r="AP10" s="6" t="s">
        <v>66</v>
      </c>
      <c r="AS10" s="28"/>
      <c r="AT10" s="6" t="s">
        <v>5</v>
      </c>
      <c r="AU10" s="6">
        <v>460684.03609877231</v>
      </c>
      <c r="AV10" s="6" t="s">
        <v>72</v>
      </c>
      <c r="AW10" s="6" t="s">
        <v>74</v>
      </c>
      <c r="AX10" s="6" t="s">
        <v>66</v>
      </c>
      <c r="AY10" s="6">
        <v>0</v>
      </c>
      <c r="AZ10" s="6">
        <v>0</v>
      </c>
      <c r="BA10" s="6" t="s">
        <v>66</v>
      </c>
    </row>
    <row r="11" spans="1:53" x14ac:dyDescent="0.25">
      <c r="A11" s="28"/>
      <c r="B11" s="6" t="s">
        <v>21</v>
      </c>
      <c r="C11" s="6">
        <v>28901536.203077938</v>
      </c>
      <c r="D11" s="6" t="s">
        <v>72</v>
      </c>
      <c r="E11" s="6" t="s">
        <v>74</v>
      </c>
      <c r="F11" s="6" t="s">
        <v>77</v>
      </c>
      <c r="G11" s="6">
        <v>1</v>
      </c>
      <c r="H11" s="6">
        <v>0</v>
      </c>
      <c r="I11" s="6" t="s">
        <v>63</v>
      </c>
      <c r="L11" s="28"/>
      <c r="M11" s="6" t="s">
        <v>21</v>
      </c>
      <c r="N11" s="6">
        <v>954.51617746505133</v>
      </c>
      <c r="O11" s="6" t="s">
        <v>72</v>
      </c>
      <c r="P11" s="6" t="s">
        <v>74</v>
      </c>
      <c r="Q11" s="6" t="s">
        <v>77</v>
      </c>
      <c r="R11" s="6">
        <v>1</v>
      </c>
      <c r="S11" s="6">
        <v>0</v>
      </c>
      <c r="T11" s="6" t="s">
        <v>63</v>
      </c>
      <c r="W11" s="28"/>
      <c r="X11" s="6" t="s">
        <v>21</v>
      </c>
      <c r="Y11" s="6">
        <v>188429.3146809059</v>
      </c>
      <c r="Z11" s="6" t="s">
        <v>72</v>
      </c>
      <c r="AA11" s="6" t="s">
        <v>74</v>
      </c>
      <c r="AB11" s="6" t="s">
        <v>77</v>
      </c>
      <c r="AC11" s="6">
        <v>1</v>
      </c>
      <c r="AD11" s="6">
        <v>0</v>
      </c>
      <c r="AE11" s="6" t="s">
        <v>63</v>
      </c>
      <c r="AH11" s="28"/>
      <c r="AI11" s="6" t="s">
        <v>21</v>
      </c>
      <c r="AJ11" s="6">
        <v>8773.1950819969643</v>
      </c>
      <c r="AK11" s="6" t="s">
        <v>72</v>
      </c>
      <c r="AL11" s="6" t="s">
        <v>74</v>
      </c>
      <c r="AM11" s="6" t="s">
        <v>77</v>
      </c>
      <c r="AN11" s="6">
        <v>1</v>
      </c>
      <c r="AO11" s="6">
        <v>0</v>
      </c>
      <c r="AP11" s="6" t="s">
        <v>63</v>
      </c>
      <c r="AS11" s="28"/>
      <c r="AT11" s="6" t="s">
        <v>21</v>
      </c>
      <c r="AU11" s="6">
        <v>1090560.7792888819</v>
      </c>
      <c r="AV11" s="6" t="s">
        <v>72</v>
      </c>
      <c r="AW11" s="6" t="s">
        <v>74</v>
      </c>
      <c r="AX11" s="6" t="s">
        <v>77</v>
      </c>
      <c r="AY11" s="6">
        <v>1</v>
      </c>
      <c r="AZ11" s="6">
        <v>0</v>
      </c>
      <c r="BA11" s="6" t="s">
        <v>63</v>
      </c>
    </row>
    <row r="12" spans="1:53" x14ac:dyDescent="0.25">
      <c r="A12" s="28"/>
      <c r="B12" s="6" t="s">
        <v>35</v>
      </c>
      <c r="C12" s="6">
        <v>59259868.171421707</v>
      </c>
      <c r="D12" s="6" t="s">
        <v>72</v>
      </c>
      <c r="E12" s="6" t="s">
        <v>74</v>
      </c>
      <c r="F12" s="6" t="s">
        <v>77</v>
      </c>
      <c r="G12" s="6">
        <v>0</v>
      </c>
      <c r="H12" s="6">
        <v>1</v>
      </c>
      <c r="I12" s="6" t="s">
        <v>64</v>
      </c>
      <c r="L12" s="28"/>
      <c r="M12" s="6" t="s">
        <v>35</v>
      </c>
      <c r="N12" s="6">
        <v>655.19097450543268</v>
      </c>
      <c r="O12" s="6" t="s">
        <v>72</v>
      </c>
      <c r="P12" s="6" t="s">
        <v>74</v>
      </c>
      <c r="Q12" s="6" t="s">
        <v>77</v>
      </c>
      <c r="R12" s="6">
        <v>0</v>
      </c>
      <c r="S12" s="6">
        <v>1</v>
      </c>
      <c r="T12" s="6" t="s">
        <v>64</v>
      </c>
      <c r="W12" s="28"/>
      <c r="X12" s="6" t="s">
        <v>35</v>
      </c>
      <c r="Y12" s="6">
        <v>96451.70656779455</v>
      </c>
      <c r="Z12" s="6" t="s">
        <v>72</v>
      </c>
      <c r="AA12" s="6" t="s">
        <v>74</v>
      </c>
      <c r="AB12" s="6" t="s">
        <v>77</v>
      </c>
      <c r="AC12" s="6">
        <v>0</v>
      </c>
      <c r="AD12" s="6">
        <v>1</v>
      </c>
      <c r="AE12" s="6" t="s">
        <v>64</v>
      </c>
      <c r="AH12" s="28"/>
      <c r="AI12" s="6" t="s">
        <v>35</v>
      </c>
      <c r="AJ12" s="6">
        <v>4970.8780109143509</v>
      </c>
      <c r="AK12" s="6" t="s">
        <v>72</v>
      </c>
      <c r="AL12" s="6" t="s">
        <v>74</v>
      </c>
      <c r="AM12" s="6" t="s">
        <v>77</v>
      </c>
      <c r="AN12" s="6">
        <v>0</v>
      </c>
      <c r="AO12" s="6">
        <v>1</v>
      </c>
      <c r="AP12" s="6" t="s">
        <v>64</v>
      </c>
      <c r="AS12" s="28"/>
      <c r="AT12" s="6" t="s">
        <v>35</v>
      </c>
      <c r="AU12" s="6">
        <v>379029.64942572551</v>
      </c>
      <c r="AV12" s="6" t="s">
        <v>72</v>
      </c>
      <c r="AW12" s="6" t="s">
        <v>74</v>
      </c>
      <c r="AX12" s="6" t="s">
        <v>77</v>
      </c>
      <c r="AY12" s="6">
        <v>0</v>
      </c>
      <c r="AZ12" s="6">
        <v>1</v>
      </c>
      <c r="BA12" s="6" t="s">
        <v>64</v>
      </c>
    </row>
    <row r="13" spans="1:53" x14ac:dyDescent="0.25">
      <c r="A13" s="28"/>
      <c r="B13" s="6" t="s">
        <v>49</v>
      </c>
      <c r="C13" s="6">
        <v>29791948.235300131</v>
      </c>
      <c r="D13" s="6" t="s">
        <v>72</v>
      </c>
      <c r="E13" s="6" t="s">
        <v>74</v>
      </c>
      <c r="F13" s="6" t="s">
        <v>77</v>
      </c>
      <c r="G13" s="6">
        <v>1</v>
      </c>
      <c r="H13" s="6">
        <v>1</v>
      </c>
      <c r="I13" s="6" t="s">
        <v>81</v>
      </c>
      <c r="L13" s="28"/>
      <c r="M13" s="6" t="s">
        <v>49</v>
      </c>
      <c r="N13" s="6">
        <v>16942.436896450112</v>
      </c>
      <c r="O13" s="6" t="s">
        <v>72</v>
      </c>
      <c r="P13" s="6" t="s">
        <v>74</v>
      </c>
      <c r="Q13" s="6" t="s">
        <v>77</v>
      </c>
      <c r="R13" s="6">
        <v>1</v>
      </c>
      <c r="S13" s="6">
        <v>1</v>
      </c>
      <c r="T13" s="6" t="s">
        <v>81</v>
      </c>
      <c r="W13" s="28"/>
      <c r="X13" s="6" t="s">
        <v>49</v>
      </c>
      <c r="Y13" s="6">
        <v>165115.67578050599</v>
      </c>
      <c r="Z13" s="6" t="s">
        <v>72</v>
      </c>
      <c r="AA13" s="6" t="s">
        <v>74</v>
      </c>
      <c r="AB13" s="6" t="s">
        <v>77</v>
      </c>
      <c r="AC13" s="6">
        <v>1</v>
      </c>
      <c r="AD13" s="6">
        <v>1</v>
      </c>
      <c r="AE13" s="6" t="s">
        <v>81</v>
      </c>
      <c r="AH13" s="28"/>
      <c r="AI13" s="6" t="s">
        <v>49</v>
      </c>
      <c r="AJ13" s="6">
        <v>9831.7805282085283</v>
      </c>
      <c r="AK13" s="6" t="s">
        <v>72</v>
      </c>
      <c r="AL13" s="6" t="s">
        <v>74</v>
      </c>
      <c r="AM13" s="6" t="s">
        <v>77</v>
      </c>
      <c r="AN13" s="6">
        <v>1</v>
      </c>
      <c r="AO13" s="6">
        <v>1</v>
      </c>
      <c r="AP13" s="6" t="s">
        <v>81</v>
      </c>
      <c r="AS13" s="28"/>
      <c r="AT13" s="6" t="s">
        <v>49</v>
      </c>
      <c r="AU13" s="6">
        <v>1341782.106481663</v>
      </c>
      <c r="AV13" s="6" t="s">
        <v>72</v>
      </c>
      <c r="AW13" s="6" t="s">
        <v>74</v>
      </c>
      <c r="AX13" s="6" t="s">
        <v>77</v>
      </c>
      <c r="AY13" s="6">
        <v>1</v>
      </c>
      <c r="AZ13" s="6">
        <v>1</v>
      </c>
      <c r="BA13" s="6" t="s">
        <v>81</v>
      </c>
    </row>
    <row r="14" spans="1:53" x14ac:dyDescent="0.25">
      <c r="A14" s="28"/>
      <c r="B14" s="6" t="s">
        <v>13</v>
      </c>
      <c r="C14" s="6">
        <v>27969394.444511492</v>
      </c>
      <c r="D14" s="6" t="s">
        <v>72</v>
      </c>
      <c r="E14" s="6" t="s">
        <v>74</v>
      </c>
      <c r="F14" s="6" t="s">
        <v>66</v>
      </c>
      <c r="G14" s="6">
        <v>0</v>
      </c>
      <c r="H14" s="6">
        <v>0</v>
      </c>
      <c r="I14" s="6" t="s">
        <v>66</v>
      </c>
      <c r="L14" s="28"/>
      <c r="M14" s="6" t="s">
        <v>13</v>
      </c>
      <c r="N14" s="6">
        <v>391.03302760450561</v>
      </c>
      <c r="O14" s="6" t="s">
        <v>72</v>
      </c>
      <c r="P14" s="6" t="s">
        <v>74</v>
      </c>
      <c r="Q14" s="6" t="s">
        <v>66</v>
      </c>
      <c r="R14" s="6">
        <v>0</v>
      </c>
      <c r="S14" s="6">
        <v>0</v>
      </c>
      <c r="T14" s="6" t="s">
        <v>66</v>
      </c>
      <c r="W14" s="28"/>
      <c r="X14" s="6" t="s">
        <v>13</v>
      </c>
      <c r="Y14" s="6">
        <v>284854.2177214463</v>
      </c>
      <c r="Z14" s="6" t="s">
        <v>72</v>
      </c>
      <c r="AA14" s="6" t="s">
        <v>74</v>
      </c>
      <c r="AB14" s="6" t="s">
        <v>66</v>
      </c>
      <c r="AC14" s="6">
        <v>0</v>
      </c>
      <c r="AD14" s="6">
        <v>0</v>
      </c>
      <c r="AE14" s="6" t="s">
        <v>66</v>
      </c>
      <c r="AH14" s="28"/>
      <c r="AI14" s="6" t="s">
        <v>13</v>
      </c>
      <c r="AJ14" s="6">
        <v>1884.182589335684</v>
      </c>
      <c r="AK14" s="6" t="s">
        <v>72</v>
      </c>
      <c r="AL14" s="6" t="s">
        <v>74</v>
      </c>
      <c r="AM14" s="6" t="s">
        <v>66</v>
      </c>
      <c r="AN14" s="6">
        <v>0</v>
      </c>
      <c r="AO14" s="6">
        <v>0</v>
      </c>
      <c r="AP14" s="6" t="s">
        <v>66</v>
      </c>
      <c r="AS14" s="28"/>
      <c r="AT14" s="6" t="s">
        <v>13</v>
      </c>
      <c r="AU14" s="6">
        <v>465386.45388791908</v>
      </c>
      <c r="AV14" s="6" t="s">
        <v>72</v>
      </c>
      <c r="AW14" s="6" t="s">
        <v>74</v>
      </c>
      <c r="AX14" s="6" t="s">
        <v>66</v>
      </c>
      <c r="AY14" s="6">
        <v>0</v>
      </c>
      <c r="AZ14" s="6">
        <v>0</v>
      </c>
      <c r="BA14" s="6" t="s">
        <v>66</v>
      </c>
    </row>
    <row r="15" spans="1:53" x14ac:dyDescent="0.25">
      <c r="A15" s="28"/>
      <c r="B15" s="6" t="s">
        <v>28</v>
      </c>
      <c r="C15" s="6">
        <v>18691090.333020449</v>
      </c>
      <c r="D15" s="6" t="s">
        <v>72</v>
      </c>
      <c r="E15" s="6" t="s">
        <v>74</v>
      </c>
      <c r="F15" s="6" t="s">
        <v>77</v>
      </c>
      <c r="G15" s="6">
        <v>1</v>
      </c>
      <c r="H15" s="6">
        <v>0</v>
      </c>
      <c r="I15" s="6" t="s">
        <v>63</v>
      </c>
      <c r="L15" s="28"/>
      <c r="M15" s="6" t="s">
        <v>28</v>
      </c>
      <c r="N15" s="6">
        <v>981.44666143688369</v>
      </c>
      <c r="O15" s="6" t="s">
        <v>72</v>
      </c>
      <c r="P15" s="6" t="s">
        <v>74</v>
      </c>
      <c r="Q15" s="6" t="s">
        <v>77</v>
      </c>
      <c r="R15" s="6">
        <v>1</v>
      </c>
      <c r="S15" s="6">
        <v>0</v>
      </c>
      <c r="T15" s="6" t="s">
        <v>63</v>
      </c>
      <c r="W15" s="28"/>
      <c r="X15" s="6" t="s">
        <v>28</v>
      </c>
      <c r="Y15" s="6">
        <v>253860.29746481581</v>
      </c>
      <c r="Z15" s="6" t="s">
        <v>72</v>
      </c>
      <c r="AA15" s="6" t="s">
        <v>74</v>
      </c>
      <c r="AB15" s="6" t="s">
        <v>77</v>
      </c>
      <c r="AC15" s="6">
        <v>1</v>
      </c>
      <c r="AD15" s="6">
        <v>0</v>
      </c>
      <c r="AE15" s="6" t="s">
        <v>63</v>
      </c>
      <c r="AH15" s="28"/>
      <c r="AI15" s="6" t="s">
        <v>28</v>
      </c>
      <c r="AJ15" s="6">
        <v>9110.7601574165928</v>
      </c>
      <c r="AK15" s="6" t="s">
        <v>72</v>
      </c>
      <c r="AL15" s="6" t="s">
        <v>74</v>
      </c>
      <c r="AM15" s="6" t="s">
        <v>77</v>
      </c>
      <c r="AN15" s="6">
        <v>1</v>
      </c>
      <c r="AO15" s="6">
        <v>0</v>
      </c>
      <c r="AP15" s="6" t="s">
        <v>63</v>
      </c>
      <c r="AS15" s="28"/>
      <c r="AT15" s="6" t="s">
        <v>28</v>
      </c>
      <c r="AU15" s="6">
        <v>1435907.3353266511</v>
      </c>
      <c r="AV15" s="6" t="s">
        <v>72</v>
      </c>
      <c r="AW15" s="6" t="s">
        <v>74</v>
      </c>
      <c r="AX15" s="6" t="s">
        <v>77</v>
      </c>
      <c r="AY15" s="6">
        <v>1</v>
      </c>
      <c r="AZ15" s="6">
        <v>0</v>
      </c>
      <c r="BA15" s="6" t="s">
        <v>63</v>
      </c>
    </row>
    <row r="16" spans="1:53" x14ac:dyDescent="0.25">
      <c r="A16" s="28"/>
      <c r="B16" s="6" t="s">
        <v>42</v>
      </c>
      <c r="C16" s="6">
        <v>21019701.61432761</v>
      </c>
      <c r="D16" s="6" t="s">
        <v>72</v>
      </c>
      <c r="E16" s="6" t="s">
        <v>74</v>
      </c>
      <c r="F16" s="6" t="s">
        <v>77</v>
      </c>
      <c r="G16" s="6">
        <v>0</v>
      </c>
      <c r="H16" s="6">
        <v>1</v>
      </c>
      <c r="I16" s="6" t="s">
        <v>64</v>
      </c>
      <c r="L16" s="28"/>
      <c r="M16" s="6" t="s">
        <v>42</v>
      </c>
      <c r="N16" s="6">
        <v>367.48887103215259</v>
      </c>
      <c r="O16" s="6" t="s">
        <v>72</v>
      </c>
      <c r="P16" s="6" t="s">
        <v>74</v>
      </c>
      <c r="Q16" s="6" t="s">
        <v>77</v>
      </c>
      <c r="R16" s="6">
        <v>0</v>
      </c>
      <c r="S16" s="6">
        <v>1</v>
      </c>
      <c r="T16" s="6" t="s">
        <v>64</v>
      </c>
      <c r="W16" s="28"/>
      <c r="X16" s="6" t="s">
        <v>42</v>
      </c>
      <c r="Y16" s="6">
        <v>62952.551745681478</v>
      </c>
      <c r="Z16" s="6" t="s">
        <v>72</v>
      </c>
      <c r="AA16" s="6" t="s">
        <v>74</v>
      </c>
      <c r="AB16" s="6" t="s">
        <v>77</v>
      </c>
      <c r="AC16" s="6">
        <v>0</v>
      </c>
      <c r="AD16" s="6">
        <v>1</v>
      </c>
      <c r="AE16" s="6" t="s">
        <v>64</v>
      </c>
      <c r="AH16" s="28"/>
      <c r="AI16" s="6" t="s">
        <v>42</v>
      </c>
      <c r="AJ16" s="6">
        <v>2699.9756199829458</v>
      </c>
      <c r="AK16" s="6" t="s">
        <v>72</v>
      </c>
      <c r="AL16" s="6" t="s">
        <v>74</v>
      </c>
      <c r="AM16" s="6" t="s">
        <v>77</v>
      </c>
      <c r="AN16" s="6">
        <v>0</v>
      </c>
      <c r="AO16" s="6">
        <v>1</v>
      </c>
      <c r="AP16" s="6" t="s">
        <v>64</v>
      </c>
      <c r="AS16" s="28"/>
      <c r="AT16" s="6" t="s">
        <v>42</v>
      </c>
      <c r="AU16" s="6">
        <v>249094.4561294826</v>
      </c>
      <c r="AV16" s="6" t="s">
        <v>72</v>
      </c>
      <c r="AW16" s="6" t="s">
        <v>74</v>
      </c>
      <c r="AX16" s="6" t="s">
        <v>77</v>
      </c>
      <c r="AY16" s="6">
        <v>0</v>
      </c>
      <c r="AZ16" s="6">
        <v>1</v>
      </c>
      <c r="BA16" s="6" t="s">
        <v>64</v>
      </c>
    </row>
    <row r="17" spans="1:53" x14ac:dyDescent="0.25">
      <c r="A17" s="28"/>
      <c r="B17" s="6" t="s">
        <v>55</v>
      </c>
      <c r="C17" s="6">
        <v>18324096.51622906</v>
      </c>
      <c r="D17" s="6" t="s">
        <v>72</v>
      </c>
      <c r="E17" s="6" t="s">
        <v>74</v>
      </c>
      <c r="F17" s="6" t="s">
        <v>77</v>
      </c>
      <c r="G17" s="6">
        <v>1</v>
      </c>
      <c r="H17" s="6">
        <v>1</v>
      </c>
      <c r="I17" s="6" t="s">
        <v>81</v>
      </c>
      <c r="L17" s="28"/>
      <c r="M17" s="6" t="s">
        <v>55</v>
      </c>
      <c r="N17" s="6">
        <v>17022.582275705219</v>
      </c>
      <c r="O17" s="6" t="s">
        <v>72</v>
      </c>
      <c r="P17" s="6" t="s">
        <v>74</v>
      </c>
      <c r="Q17" s="6" t="s">
        <v>77</v>
      </c>
      <c r="R17" s="6">
        <v>1</v>
      </c>
      <c r="S17" s="6">
        <v>1</v>
      </c>
      <c r="T17" s="6" t="s">
        <v>81</v>
      </c>
      <c r="W17" s="28"/>
      <c r="X17" s="6" t="s">
        <v>55</v>
      </c>
      <c r="Y17" s="6">
        <v>210809.7595689845</v>
      </c>
      <c r="Z17" s="6" t="s">
        <v>72</v>
      </c>
      <c r="AA17" s="6" t="s">
        <v>74</v>
      </c>
      <c r="AB17" s="6" t="s">
        <v>77</v>
      </c>
      <c r="AC17" s="6">
        <v>1</v>
      </c>
      <c r="AD17" s="6">
        <v>1</v>
      </c>
      <c r="AE17" s="6" t="s">
        <v>81</v>
      </c>
      <c r="AH17" s="28"/>
      <c r="AI17" s="6" t="s">
        <v>55</v>
      </c>
      <c r="AJ17" s="6">
        <v>14383.98625117409</v>
      </c>
      <c r="AK17" s="6" t="s">
        <v>72</v>
      </c>
      <c r="AL17" s="6" t="s">
        <v>74</v>
      </c>
      <c r="AM17" s="6" t="s">
        <v>77</v>
      </c>
      <c r="AN17" s="6">
        <v>1</v>
      </c>
      <c r="AO17" s="6">
        <v>1</v>
      </c>
      <c r="AP17" s="6" t="s">
        <v>81</v>
      </c>
      <c r="AS17" s="28"/>
      <c r="AT17" s="6" t="s">
        <v>55</v>
      </c>
      <c r="AU17" s="6">
        <v>1207442.709584225</v>
      </c>
      <c r="AV17" s="6" t="s">
        <v>72</v>
      </c>
      <c r="AW17" s="6" t="s">
        <v>74</v>
      </c>
      <c r="AX17" s="6" t="s">
        <v>77</v>
      </c>
      <c r="AY17" s="6">
        <v>1</v>
      </c>
      <c r="AZ17" s="6">
        <v>1</v>
      </c>
      <c r="BA17" s="6" t="s">
        <v>81</v>
      </c>
    </row>
    <row r="18" spans="1:53" x14ac:dyDescent="0.25">
      <c r="A18" s="28"/>
      <c r="B18" s="4" t="s">
        <v>9</v>
      </c>
      <c r="C18" s="4">
        <v>129429576.124336</v>
      </c>
      <c r="D18" s="4" t="s">
        <v>76</v>
      </c>
      <c r="E18" s="4" t="s">
        <v>86</v>
      </c>
      <c r="F18" s="4">
        <v>0</v>
      </c>
      <c r="G18" s="4">
        <v>0</v>
      </c>
      <c r="H18" s="4">
        <v>0</v>
      </c>
      <c r="I18" s="4">
        <v>0</v>
      </c>
      <c r="L18" s="28"/>
      <c r="M18" s="4" t="s">
        <v>9</v>
      </c>
      <c r="N18" s="4">
        <v>232.73245288430539</v>
      </c>
      <c r="O18" s="4" t="s">
        <v>76</v>
      </c>
      <c r="P18" s="4" t="s">
        <v>86</v>
      </c>
      <c r="Q18" s="4">
        <v>0</v>
      </c>
      <c r="R18" s="4">
        <v>0</v>
      </c>
      <c r="S18" s="4">
        <v>0</v>
      </c>
      <c r="T18" s="4">
        <v>0</v>
      </c>
      <c r="W18" s="28"/>
      <c r="X18" s="4" t="s">
        <v>9</v>
      </c>
      <c r="Y18" s="4">
        <v>32892.909340693514</v>
      </c>
      <c r="Z18" s="4" t="s">
        <v>76</v>
      </c>
      <c r="AA18" s="4" t="s">
        <v>86</v>
      </c>
      <c r="AB18" s="4">
        <v>0</v>
      </c>
      <c r="AC18" s="4">
        <v>0</v>
      </c>
      <c r="AD18" s="4">
        <v>0</v>
      </c>
      <c r="AE18" s="4">
        <v>0</v>
      </c>
      <c r="AH18" s="28"/>
      <c r="AI18" s="4" t="s">
        <v>9</v>
      </c>
      <c r="AJ18" s="4">
        <v>2847.6869325451439</v>
      </c>
      <c r="AK18" s="4" t="s">
        <v>76</v>
      </c>
      <c r="AL18" s="4" t="s">
        <v>86</v>
      </c>
      <c r="AM18" s="4">
        <v>0</v>
      </c>
      <c r="AN18" s="4">
        <v>0</v>
      </c>
      <c r="AO18" s="4">
        <v>0</v>
      </c>
      <c r="AP18" s="4">
        <v>0</v>
      </c>
      <c r="AS18" s="28"/>
      <c r="AT18" s="4" t="s">
        <v>9</v>
      </c>
      <c r="AU18" s="4">
        <v>3251.107731243922</v>
      </c>
      <c r="AV18" s="4" t="s">
        <v>76</v>
      </c>
      <c r="AW18" s="4" t="s">
        <v>86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5">
      <c r="A19" s="28"/>
      <c r="B19" s="4" t="s">
        <v>17</v>
      </c>
      <c r="C19" s="4">
        <v>184649492.15868631</v>
      </c>
      <c r="D19" s="4" t="s">
        <v>72</v>
      </c>
      <c r="E19" s="4" t="s">
        <v>86</v>
      </c>
      <c r="F19" s="4">
        <v>0</v>
      </c>
      <c r="G19" s="4">
        <v>0</v>
      </c>
      <c r="H19" s="4">
        <v>0</v>
      </c>
      <c r="I19" s="4">
        <v>0</v>
      </c>
      <c r="L19" s="28"/>
      <c r="M19" s="4" t="s">
        <v>17</v>
      </c>
      <c r="N19" s="4">
        <v>252.00876576070121</v>
      </c>
      <c r="O19" s="4" t="s">
        <v>72</v>
      </c>
      <c r="P19" s="4" t="s">
        <v>86</v>
      </c>
      <c r="Q19" s="4">
        <v>0</v>
      </c>
      <c r="R19" s="4">
        <v>0</v>
      </c>
      <c r="S19" s="4">
        <v>0</v>
      </c>
      <c r="T19" s="4">
        <v>0</v>
      </c>
      <c r="W19" s="28"/>
      <c r="X19" s="4" t="s">
        <v>17</v>
      </c>
      <c r="Y19" s="4">
        <v>21314.379700439949</v>
      </c>
      <c r="Z19" s="4" t="s">
        <v>72</v>
      </c>
      <c r="AA19" s="4" t="s">
        <v>86</v>
      </c>
      <c r="AB19" s="4">
        <v>0</v>
      </c>
      <c r="AC19" s="4">
        <v>0</v>
      </c>
      <c r="AD19" s="4">
        <v>0</v>
      </c>
      <c r="AE19" s="4">
        <v>0</v>
      </c>
      <c r="AH19" s="28"/>
      <c r="AI19" s="4" t="s">
        <v>17</v>
      </c>
      <c r="AJ19" s="4">
        <v>1658.656339642607</v>
      </c>
      <c r="AK19" s="4" t="s">
        <v>72</v>
      </c>
      <c r="AL19" s="4" t="s">
        <v>86</v>
      </c>
      <c r="AM19" s="4">
        <v>0</v>
      </c>
      <c r="AN19" s="4">
        <v>0</v>
      </c>
      <c r="AO19" s="4">
        <v>0</v>
      </c>
      <c r="AP19" s="4">
        <v>0</v>
      </c>
      <c r="AS19" s="28"/>
      <c r="AT19" s="4" t="s">
        <v>17</v>
      </c>
      <c r="AU19" s="4">
        <v>2127.7890238782711</v>
      </c>
      <c r="AV19" s="4" t="s">
        <v>72</v>
      </c>
      <c r="AW19" s="4" t="s">
        <v>86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5">
      <c r="A20" s="28"/>
      <c r="B20" s="4" t="s">
        <v>16</v>
      </c>
      <c r="C20" s="4">
        <v>26910292.481681909</v>
      </c>
      <c r="D20" s="4" t="s">
        <v>76</v>
      </c>
      <c r="E20" s="4" t="s">
        <v>86</v>
      </c>
      <c r="F20" s="4">
        <v>0</v>
      </c>
      <c r="G20" s="4">
        <v>0</v>
      </c>
      <c r="H20" s="4">
        <v>0</v>
      </c>
      <c r="I20" s="4">
        <v>0</v>
      </c>
      <c r="L20" s="28"/>
      <c r="M20" s="4" t="s">
        <v>16</v>
      </c>
      <c r="N20" s="4">
        <v>259.34541900591358</v>
      </c>
      <c r="O20" s="4" t="s">
        <v>76</v>
      </c>
      <c r="P20" s="4" t="s">
        <v>86</v>
      </c>
      <c r="Q20" s="4">
        <v>0</v>
      </c>
      <c r="R20" s="4">
        <v>0</v>
      </c>
      <c r="S20" s="4">
        <v>0</v>
      </c>
      <c r="T20" s="4">
        <v>0</v>
      </c>
      <c r="W20" s="28"/>
      <c r="X20" s="4" t="s">
        <v>16</v>
      </c>
      <c r="Y20" s="4">
        <v>11918.098234040521</v>
      </c>
      <c r="Z20" s="4" t="s">
        <v>76</v>
      </c>
      <c r="AA20" s="4" t="s">
        <v>86</v>
      </c>
      <c r="AB20" s="4">
        <v>0</v>
      </c>
      <c r="AC20" s="4">
        <v>0</v>
      </c>
      <c r="AD20" s="4">
        <v>0</v>
      </c>
      <c r="AE20" s="4">
        <v>0</v>
      </c>
      <c r="AH20" s="28"/>
      <c r="AI20" s="4" t="s">
        <v>16</v>
      </c>
      <c r="AJ20" s="4">
        <v>2143.1507772348382</v>
      </c>
      <c r="AK20" s="4" t="s">
        <v>76</v>
      </c>
      <c r="AL20" s="4" t="s">
        <v>86</v>
      </c>
      <c r="AM20" s="4">
        <v>0</v>
      </c>
      <c r="AN20" s="4">
        <v>0</v>
      </c>
      <c r="AO20" s="4">
        <v>0</v>
      </c>
      <c r="AP20" s="4">
        <v>0</v>
      </c>
      <c r="AS20" s="28"/>
      <c r="AT20" s="4" t="s">
        <v>16</v>
      </c>
      <c r="AU20" s="4">
        <v>1562.46519467947</v>
      </c>
      <c r="AV20" s="4" t="s">
        <v>76</v>
      </c>
      <c r="AW20" s="4" t="s">
        <v>86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5">
      <c r="A21" s="28"/>
      <c r="B21" s="4" t="s">
        <v>8</v>
      </c>
      <c r="C21" s="4">
        <v>2983805051.8699789</v>
      </c>
      <c r="D21" s="4" t="s">
        <v>76</v>
      </c>
      <c r="E21" s="4" t="s">
        <v>86</v>
      </c>
      <c r="F21" s="4">
        <v>0</v>
      </c>
      <c r="G21" s="4">
        <v>0</v>
      </c>
      <c r="H21" s="4">
        <v>0</v>
      </c>
      <c r="I21" s="4">
        <v>0</v>
      </c>
      <c r="L21" s="28"/>
      <c r="M21" s="4" t="s">
        <v>8</v>
      </c>
      <c r="N21" s="4">
        <v>46.882741607058158</v>
      </c>
      <c r="O21" s="4" t="s">
        <v>76</v>
      </c>
      <c r="P21" s="4" t="s">
        <v>86</v>
      </c>
      <c r="Q21" s="4">
        <v>0</v>
      </c>
      <c r="R21" s="4">
        <v>0</v>
      </c>
      <c r="S21" s="4">
        <v>0</v>
      </c>
      <c r="T21" s="4">
        <v>0</v>
      </c>
      <c r="W21" s="28"/>
      <c r="X21" s="4" t="s">
        <v>8</v>
      </c>
      <c r="Y21" s="4">
        <v>31702.42568684565</v>
      </c>
      <c r="Z21" s="4" t="s">
        <v>76</v>
      </c>
      <c r="AA21" s="4" t="s">
        <v>86</v>
      </c>
      <c r="AB21" s="4">
        <v>0</v>
      </c>
      <c r="AC21" s="4">
        <v>0</v>
      </c>
      <c r="AD21" s="4">
        <v>0</v>
      </c>
      <c r="AE21" s="4">
        <v>0</v>
      </c>
      <c r="AH21" s="28"/>
      <c r="AI21" s="4" t="s">
        <v>8</v>
      </c>
      <c r="AJ21" s="4">
        <v>18586.541108125311</v>
      </c>
      <c r="AK21" s="4" t="s">
        <v>76</v>
      </c>
      <c r="AL21" s="4" t="s">
        <v>86</v>
      </c>
      <c r="AM21" s="4">
        <v>0</v>
      </c>
      <c r="AN21" s="4">
        <v>0</v>
      </c>
      <c r="AO21" s="4">
        <v>0</v>
      </c>
      <c r="AP21" s="4">
        <v>0</v>
      </c>
      <c r="AS21" s="28"/>
      <c r="AT21" s="4" t="s">
        <v>8</v>
      </c>
      <c r="AU21" s="4">
        <v>8942.4392991571749</v>
      </c>
      <c r="AV21" s="4" t="s">
        <v>76</v>
      </c>
      <c r="AW21" s="4" t="s">
        <v>86</v>
      </c>
      <c r="AX21" s="4">
        <v>0</v>
      </c>
      <c r="AY21" s="4">
        <v>0</v>
      </c>
      <c r="AZ21" s="4">
        <v>0</v>
      </c>
      <c r="BA21" s="4">
        <v>0</v>
      </c>
    </row>
    <row r="22" spans="1:53" x14ac:dyDescent="0.25">
      <c r="A22" s="28"/>
      <c r="B22" s="4" t="s">
        <v>1</v>
      </c>
      <c r="C22" s="4">
        <v>48830385.144569218</v>
      </c>
      <c r="D22" s="4" t="s">
        <v>68</v>
      </c>
      <c r="E22" s="4" t="s">
        <v>86</v>
      </c>
      <c r="F22" s="4">
        <v>0</v>
      </c>
      <c r="G22" s="4">
        <v>0</v>
      </c>
      <c r="H22" s="4">
        <v>0</v>
      </c>
      <c r="I22" s="4">
        <v>0</v>
      </c>
      <c r="L22" s="28"/>
      <c r="M22" s="4" t="s">
        <v>1</v>
      </c>
      <c r="N22" s="4">
        <v>156201.31309738781</v>
      </c>
      <c r="O22" s="4" t="s">
        <v>68</v>
      </c>
      <c r="P22" s="4" t="s">
        <v>86</v>
      </c>
      <c r="Q22" s="4">
        <v>0</v>
      </c>
      <c r="R22" s="4">
        <v>0</v>
      </c>
      <c r="S22" s="4">
        <v>0</v>
      </c>
      <c r="T22" s="4">
        <v>0</v>
      </c>
      <c r="W22" s="28"/>
      <c r="X22" s="4" t="s">
        <v>1</v>
      </c>
      <c r="Y22" s="4">
        <v>11513.73692827488</v>
      </c>
      <c r="Z22" s="4" t="s">
        <v>68</v>
      </c>
      <c r="AA22" s="4" t="s">
        <v>86</v>
      </c>
      <c r="AB22" s="4">
        <v>0</v>
      </c>
      <c r="AC22" s="4">
        <v>0</v>
      </c>
      <c r="AD22" s="4">
        <v>0</v>
      </c>
      <c r="AE22" s="4">
        <v>0</v>
      </c>
      <c r="AH22" s="28"/>
      <c r="AI22" s="4" t="s">
        <v>1</v>
      </c>
      <c r="AJ22" s="4">
        <v>281.39566908385888</v>
      </c>
      <c r="AK22" s="4" t="s">
        <v>68</v>
      </c>
      <c r="AL22" s="4" t="s">
        <v>86</v>
      </c>
      <c r="AM22" s="4">
        <v>0</v>
      </c>
      <c r="AN22" s="4">
        <v>0</v>
      </c>
      <c r="AO22" s="4">
        <v>0</v>
      </c>
      <c r="AP22" s="4">
        <v>0</v>
      </c>
      <c r="AS22" s="28"/>
      <c r="AT22" s="4" t="s">
        <v>1</v>
      </c>
      <c r="AU22" s="4">
        <v>621.81843235350027</v>
      </c>
      <c r="AV22" s="4" t="s">
        <v>68</v>
      </c>
      <c r="AW22" s="4" t="s">
        <v>86</v>
      </c>
      <c r="AX22" s="4">
        <v>0</v>
      </c>
      <c r="AY22" s="4">
        <v>0</v>
      </c>
      <c r="AZ22" s="4">
        <v>0</v>
      </c>
      <c r="BA22" s="4">
        <v>0</v>
      </c>
    </row>
    <row r="23" spans="1:53" x14ac:dyDescent="0.25">
      <c r="A23" s="28"/>
      <c r="B23" s="4" t="s">
        <v>24</v>
      </c>
      <c r="C23" s="4">
        <v>122235628.45087489</v>
      </c>
      <c r="D23" s="4" t="s">
        <v>76</v>
      </c>
      <c r="E23" s="4" t="s">
        <v>86</v>
      </c>
      <c r="F23" s="4">
        <v>0</v>
      </c>
      <c r="G23" s="4">
        <v>0</v>
      </c>
      <c r="H23" s="4">
        <v>0</v>
      </c>
      <c r="I23" s="4">
        <v>0</v>
      </c>
      <c r="L23" s="28"/>
      <c r="M23" s="4" t="s">
        <v>24</v>
      </c>
      <c r="N23" s="4">
        <v>172.35751284979321</v>
      </c>
      <c r="O23" s="4" t="s">
        <v>76</v>
      </c>
      <c r="P23" s="4" t="s">
        <v>86</v>
      </c>
      <c r="Q23" s="4">
        <v>0</v>
      </c>
      <c r="R23" s="4">
        <v>0</v>
      </c>
      <c r="S23" s="4">
        <v>0</v>
      </c>
      <c r="T23" s="4">
        <v>0</v>
      </c>
      <c r="W23" s="28"/>
      <c r="X23" s="4" t="s">
        <v>24</v>
      </c>
      <c r="Y23" s="4">
        <v>34972.637216833602</v>
      </c>
      <c r="Z23" s="4" t="s">
        <v>76</v>
      </c>
      <c r="AA23" s="4" t="s">
        <v>86</v>
      </c>
      <c r="AB23" s="4">
        <v>0</v>
      </c>
      <c r="AC23" s="4">
        <v>0</v>
      </c>
      <c r="AD23" s="4">
        <v>0</v>
      </c>
      <c r="AE23" s="4">
        <v>0</v>
      </c>
      <c r="AH23" s="28"/>
      <c r="AI23" s="4" t="s">
        <v>24</v>
      </c>
      <c r="AJ23" s="4">
        <v>2266.8527451982759</v>
      </c>
      <c r="AK23" s="4" t="s">
        <v>76</v>
      </c>
      <c r="AL23" s="4" t="s">
        <v>86</v>
      </c>
      <c r="AM23" s="4">
        <v>0</v>
      </c>
      <c r="AN23" s="4">
        <v>0</v>
      </c>
      <c r="AO23" s="4">
        <v>0</v>
      </c>
      <c r="AP23" s="4">
        <v>0</v>
      </c>
      <c r="AS23" s="28"/>
      <c r="AT23" s="4" t="s">
        <v>24</v>
      </c>
      <c r="AU23" s="4">
        <v>4088.1550011115901</v>
      </c>
      <c r="AV23" s="4" t="s">
        <v>76</v>
      </c>
      <c r="AW23" s="4" t="s">
        <v>86</v>
      </c>
      <c r="AX23" s="4">
        <v>0</v>
      </c>
      <c r="AY23" s="4">
        <v>0</v>
      </c>
      <c r="AZ23" s="4">
        <v>0</v>
      </c>
      <c r="BA23" s="4">
        <v>0</v>
      </c>
    </row>
    <row r="24" spans="1:53" x14ac:dyDescent="0.25">
      <c r="A24" s="28"/>
      <c r="B24" s="4" t="s">
        <v>31</v>
      </c>
      <c r="C24" s="4">
        <v>120121164.9372444</v>
      </c>
      <c r="D24" s="4" t="s">
        <v>76</v>
      </c>
      <c r="E24" s="4" t="s">
        <v>79</v>
      </c>
      <c r="F24" s="4">
        <v>0</v>
      </c>
      <c r="G24" s="4">
        <v>0</v>
      </c>
      <c r="H24" s="4">
        <v>0</v>
      </c>
      <c r="I24" s="4">
        <v>0</v>
      </c>
      <c r="L24" s="28"/>
      <c r="M24" s="4" t="s">
        <v>31</v>
      </c>
      <c r="N24" s="4">
        <v>391.02290923295482</v>
      </c>
      <c r="O24" s="4" t="s">
        <v>76</v>
      </c>
      <c r="P24" s="4" t="s">
        <v>79</v>
      </c>
      <c r="Q24" s="4">
        <v>0</v>
      </c>
      <c r="R24" s="4">
        <v>0</v>
      </c>
      <c r="S24" s="4">
        <v>0</v>
      </c>
      <c r="T24" s="4">
        <v>0</v>
      </c>
      <c r="W24" s="28"/>
      <c r="X24" s="4" t="s">
        <v>31</v>
      </c>
      <c r="Y24" s="4">
        <v>36677.618419182138</v>
      </c>
      <c r="Z24" s="4" t="s">
        <v>76</v>
      </c>
      <c r="AA24" s="4" t="s">
        <v>79</v>
      </c>
      <c r="AB24" s="4">
        <v>0</v>
      </c>
      <c r="AC24" s="4">
        <v>0</v>
      </c>
      <c r="AD24" s="4">
        <v>0</v>
      </c>
      <c r="AE24" s="4">
        <v>0</v>
      </c>
      <c r="AH24" s="28"/>
      <c r="AI24" s="4" t="s">
        <v>31</v>
      </c>
      <c r="AJ24" s="4">
        <v>2519.3212456437109</v>
      </c>
      <c r="AK24" s="4" t="s">
        <v>76</v>
      </c>
      <c r="AL24" s="4" t="s">
        <v>79</v>
      </c>
      <c r="AM24" s="4">
        <v>0</v>
      </c>
      <c r="AN24" s="4">
        <v>0</v>
      </c>
      <c r="AO24" s="4">
        <v>0</v>
      </c>
      <c r="AP24" s="4">
        <v>0</v>
      </c>
      <c r="AS24" s="28"/>
      <c r="AT24" s="4" t="s">
        <v>31</v>
      </c>
      <c r="AU24" s="4">
        <v>6593.9585274835854</v>
      </c>
      <c r="AV24" s="4" t="s">
        <v>76</v>
      </c>
      <c r="AW24" s="4" t="s">
        <v>79</v>
      </c>
      <c r="AX24" s="4">
        <v>0</v>
      </c>
      <c r="AY24" s="4">
        <v>0</v>
      </c>
      <c r="AZ24" s="4">
        <v>0</v>
      </c>
      <c r="BA24" s="4">
        <v>0</v>
      </c>
    </row>
    <row r="25" spans="1:53" x14ac:dyDescent="0.25">
      <c r="A25" s="28"/>
      <c r="B25" s="4" t="s">
        <v>38</v>
      </c>
      <c r="C25" s="4">
        <v>128581017.64516591</v>
      </c>
      <c r="D25" s="4" t="s">
        <v>76</v>
      </c>
      <c r="E25" s="4" t="s">
        <v>75</v>
      </c>
      <c r="F25" s="4" t="s">
        <v>66</v>
      </c>
      <c r="G25" s="4">
        <v>0</v>
      </c>
      <c r="H25" s="4">
        <v>0</v>
      </c>
      <c r="I25" s="4" t="s">
        <v>66</v>
      </c>
      <c r="L25" s="28"/>
      <c r="M25" s="4" t="s">
        <v>38</v>
      </c>
      <c r="N25" s="4">
        <v>351.06960416784722</v>
      </c>
      <c r="O25" s="4" t="s">
        <v>76</v>
      </c>
      <c r="P25" s="4" t="s">
        <v>75</v>
      </c>
      <c r="Q25" s="4" t="s">
        <v>66</v>
      </c>
      <c r="R25" s="4">
        <v>0</v>
      </c>
      <c r="S25" s="4">
        <v>0</v>
      </c>
      <c r="T25" s="4" t="s">
        <v>66</v>
      </c>
      <c r="W25" s="28"/>
      <c r="X25" s="4" t="s">
        <v>38</v>
      </c>
      <c r="Y25" s="4">
        <v>44326.113503042761</v>
      </c>
      <c r="Z25" s="4" t="s">
        <v>76</v>
      </c>
      <c r="AA25" s="4" t="s">
        <v>75</v>
      </c>
      <c r="AB25" s="4" t="s">
        <v>66</v>
      </c>
      <c r="AC25" s="4">
        <v>0</v>
      </c>
      <c r="AD25" s="4">
        <v>0</v>
      </c>
      <c r="AE25" s="4" t="s">
        <v>66</v>
      </c>
      <c r="AH25" s="28"/>
      <c r="AI25" s="4" t="s">
        <v>38</v>
      </c>
      <c r="AJ25" s="4">
        <v>2764.7649124731888</v>
      </c>
      <c r="AK25" s="4" t="s">
        <v>76</v>
      </c>
      <c r="AL25" s="4" t="s">
        <v>75</v>
      </c>
      <c r="AM25" s="4" t="s">
        <v>66</v>
      </c>
      <c r="AN25" s="4">
        <v>0</v>
      </c>
      <c r="AO25" s="4">
        <v>0</v>
      </c>
      <c r="AP25" s="4" t="s">
        <v>66</v>
      </c>
      <c r="AS25" s="28"/>
      <c r="AT25" s="4" t="s">
        <v>38</v>
      </c>
      <c r="AU25" s="4">
        <v>8309.8816821490327</v>
      </c>
      <c r="AV25" s="4" t="s">
        <v>76</v>
      </c>
      <c r="AW25" s="4" t="s">
        <v>75</v>
      </c>
      <c r="AX25" s="4" t="s">
        <v>66</v>
      </c>
      <c r="AY25" s="4">
        <v>0</v>
      </c>
      <c r="AZ25" s="4">
        <v>0</v>
      </c>
      <c r="BA25" s="4" t="s">
        <v>66</v>
      </c>
    </row>
    <row r="26" spans="1:53" x14ac:dyDescent="0.25">
      <c r="A26" s="28"/>
      <c r="B26" s="4" t="s">
        <v>45</v>
      </c>
      <c r="C26" s="4">
        <v>116102162.8088448</v>
      </c>
      <c r="D26" s="4" t="s">
        <v>76</v>
      </c>
      <c r="E26" s="4" t="s">
        <v>74</v>
      </c>
      <c r="F26" s="4" t="s">
        <v>66</v>
      </c>
      <c r="G26" s="4">
        <v>0</v>
      </c>
      <c r="H26" s="4">
        <v>0</v>
      </c>
      <c r="I26" s="4" t="s">
        <v>66</v>
      </c>
      <c r="L26" s="28"/>
      <c r="M26" s="4" t="s">
        <v>45</v>
      </c>
      <c r="N26" s="4">
        <v>334.8503306099899</v>
      </c>
      <c r="O26" s="4" t="s">
        <v>76</v>
      </c>
      <c r="P26" s="4" t="s">
        <v>74</v>
      </c>
      <c r="Q26" s="4" t="s">
        <v>66</v>
      </c>
      <c r="R26" s="4">
        <v>0</v>
      </c>
      <c r="S26" s="4">
        <v>0</v>
      </c>
      <c r="T26" s="4" t="s">
        <v>66</v>
      </c>
      <c r="W26" s="28"/>
      <c r="X26" s="4" t="s">
        <v>45</v>
      </c>
      <c r="Y26" s="4">
        <v>37005.728760598431</v>
      </c>
      <c r="Z26" s="4" t="s">
        <v>76</v>
      </c>
      <c r="AA26" s="4" t="s">
        <v>74</v>
      </c>
      <c r="AB26" s="4" t="s">
        <v>66</v>
      </c>
      <c r="AC26" s="4">
        <v>0</v>
      </c>
      <c r="AD26" s="4">
        <v>0</v>
      </c>
      <c r="AE26" s="4" t="s">
        <v>66</v>
      </c>
      <c r="AH26" s="28"/>
      <c r="AI26" s="4" t="s">
        <v>45</v>
      </c>
      <c r="AJ26" s="4">
        <v>3063.400764498329</v>
      </c>
      <c r="AK26" s="4" t="s">
        <v>76</v>
      </c>
      <c r="AL26" s="4" t="s">
        <v>74</v>
      </c>
      <c r="AM26" s="4" t="s">
        <v>66</v>
      </c>
      <c r="AN26" s="4">
        <v>0</v>
      </c>
      <c r="AO26" s="4">
        <v>0</v>
      </c>
      <c r="AP26" s="4" t="s">
        <v>66</v>
      </c>
      <c r="AS26" s="28"/>
      <c r="AT26" s="4" t="s">
        <v>45</v>
      </c>
      <c r="AU26" s="4">
        <v>8341.8183934166627</v>
      </c>
      <c r="AV26" s="4" t="s">
        <v>76</v>
      </c>
      <c r="AW26" s="4" t="s">
        <v>74</v>
      </c>
      <c r="AX26" s="4" t="s">
        <v>66</v>
      </c>
      <c r="AY26" s="4">
        <v>0</v>
      </c>
      <c r="AZ26" s="4">
        <v>0</v>
      </c>
      <c r="BA26" s="4" t="s">
        <v>66</v>
      </c>
    </row>
    <row r="33" spans="3:43" x14ac:dyDescent="0.25">
      <c r="C33" s="7"/>
      <c r="D33" s="7"/>
      <c r="E33" s="7"/>
      <c r="F33" s="7"/>
      <c r="G33" s="7"/>
      <c r="H33" s="7"/>
      <c r="I33" s="7"/>
      <c r="N33" s="7"/>
      <c r="O33" s="7"/>
      <c r="P33" s="7"/>
      <c r="Q33" s="7"/>
      <c r="R33" s="7"/>
      <c r="S33" s="7"/>
      <c r="T33" s="7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7"/>
      <c r="AJ33" s="7"/>
      <c r="AK33" s="7"/>
      <c r="AL33" s="7"/>
      <c r="AM33" s="7"/>
      <c r="AN33" s="7"/>
      <c r="AO33" s="7"/>
      <c r="AP33" s="7"/>
      <c r="AQ33" s="7"/>
    </row>
    <row r="34" spans="3:43" x14ac:dyDescent="0.25">
      <c r="C34" s="7"/>
      <c r="D34" s="7"/>
      <c r="E34" s="7"/>
      <c r="F34" s="7"/>
      <c r="G34" s="7"/>
      <c r="H34" s="7"/>
      <c r="I34" s="11"/>
      <c r="N34" s="7"/>
      <c r="O34" s="7"/>
      <c r="P34" s="7"/>
      <c r="Q34" s="7"/>
      <c r="R34" s="7"/>
      <c r="S34" s="7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7"/>
      <c r="AJ34" s="7"/>
      <c r="AK34" s="7"/>
      <c r="AL34" s="7"/>
      <c r="AM34" s="7"/>
      <c r="AN34" s="7"/>
      <c r="AO34" s="7"/>
      <c r="AP34" s="7"/>
      <c r="AQ34" s="7"/>
    </row>
    <row r="35" spans="3:43" x14ac:dyDescent="0.25">
      <c r="C35" s="7"/>
      <c r="D35" s="7"/>
      <c r="E35" s="7"/>
      <c r="F35" s="7"/>
      <c r="G35" s="7"/>
      <c r="H35" s="7"/>
      <c r="I35" s="11"/>
      <c r="N35" s="7"/>
      <c r="O35" s="7"/>
      <c r="P35" s="7"/>
      <c r="Q35" s="7"/>
      <c r="R35" s="7"/>
      <c r="S35" s="7"/>
      <c r="T35" s="11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3:43" x14ac:dyDescent="0.25">
      <c r="C36" s="7"/>
      <c r="D36" s="7"/>
      <c r="E36" s="7"/>
      <c r="F36" s="7"/>
      <c r="G36" s="7"/>
      <c r="H36" s="7"/>
      <c r="I36" s="11"/>
      <c r="N36" s="7"/>
      <c r="O36" s="7"/>
      <c r="P36" s="7"/>
      <c r="Q36" s="7"/>
      <c r="R36" s="7"/>
      <c r="S36" s="7"/>
      <c r="T36" s="11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3:43" x14ac:dyDescent="0.25">
      <c r="C37" s="7"/>
      <c r="D37" s="7"/>
      <c r="E37" s="7"/>
      <c r="F37" s="7"/>
      <c r="G37" s="7"/>
      <c r="H37" s="7"/>
      <c r="I37" s="11"/>
      <c r="N37" s="7"/>
      <c r="O37" s="7"/>
      <c r="P37" s="7"/>
      <c r="Q37" s="7"/>
      <c r="R37" s="7"/>
      <c r="S37" s="7"/>
      <c r="T37" s="11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3:43" x14ac:dyDescent="0.25">
      <c r="C38" s="7"/>
      <c r="D38" s="7"/>
      <c r="E38" s="7"/>
      <c r="F38" s="7"/>
      <c r="G38" s="7"/>
      <c r="H38" s="7"/>
      <c r="I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3:43" x14ac:dyDescent="0.25">
      <c r="C39" s="7"/>
      <c r="D39" s="7"/>
      <c r="E39" s="7"/>
      <c r="F39" s="7"/>
      <c r="G39" s="7"/>
      <c r="H39" s="7"/>
      <c r="I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3:43" x14ac:dyDescent="0.25">
      <c r="C40" s="7"/>
      <c r="D40" s="7"/>
      <c r="E40" s="7"/>
      <c r="F40" s="7"/>
      <c r="G40" s="7"/>
      <c r="H40" s="7"/>
      <c r="I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3:43" x14ac:dyDescent="0.25">
      <c r="C41" s="7"/>
      <c r="D41" s="7"/>
      <c r="E41" s="7"/>
      <c r="F41" s="7"/>
      <c r="G41" s="7"/>
      <c r="H41" s="7"/>
      <c r="I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3:43" x14ac:dyDescent="0.25">
      <c r="C42" s="7"/>
      <c r="D42" s="7"/>
      <c r="E42" s="7"/>
      <c r="F42" s="7"/>
      <c r="G42" s="7"/>
      <c r="H42" s="7"/>
      <c r="I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3:43" x14ac:dyDescent="0.25">
      <c r="C43" s="7"/>
      <c r="D43" s="7"/>
      <c r="E43" s="7"/>
      <c r="F43" s="7"/>
      <c r="G43" s="7"/>
      <c r="H43" s="7"/>
      <c r="I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3:43" x14ac:dyDescent="0.25">
      <c r="C44" s="7"/>
      <c r="D44" s="7"/>
      <c r="E44" s="7"/>
      <c r="F44" s="7"/>
      <c r="G44" s="7"/>
      <c r="H44" s="7"/>
      <c r="I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3:43" x14ac:dyDescent="0.25">
      <c r="C45" s="7"/>
      <c r="D45" s="7"/>
      <c r="E45" s="7"/>
      <c r="F45" s="7"/>
      <c r="G45" s="7"/>
      <c r="H45" s="7"/>
      <c r="I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3:43" x14ac:dyDescent="0.25">
      <c r="C46" s="7"/>
      <c r="D46" s="7"/>
      <c r="E46" s="7"/>
      <c r="F46" s="7"/>
      <c r="G46" s="7"/>
      <c r="H46" s="7"/>
      <c r="I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3:43" x14ac:dyDescent="0.25">
      <c r="C47" s="7"/>
      <c r="D47" s="7"/>
      <c r="E47" s="7"/>
      <c r="F47" s="7"/>
      <c r="G47" s="7"/>
      <c r="H47" s="7"/>
      <c r="I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3:43" x14ac:dyDescent="0.25">
      <c r="C48" s="7"/>
      <c r="D48" s="7"/>
      <c r="E48" s="7"/>
      <c r="F48" s="7"/>
      <c r="G48" s="7"/>
      <c r="H48" s="7"/>
      <c r="I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3:43" x14ac:dyDescent="0.25">
      <c r="C49" s="7"/>
      <c r="D49" s="7"/>
      <c r="E49" s="7"/>
      <c r="F49" s="7"/>
      <c r="G49" s="7"/>
      <c r="H49" s="7"/>
      <c r="I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3:43" x14ac:dyDescent="0.25">
      <c r="C50" s="7"/>
      <c r="D50" s="7"/>
      <c r="E50" s="7"/>
      <c r="F50" s="7"/>
      <c r="G50" s="7"/>
      <c r="H50" s="7"/>
      <c r="I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3:43" x14ac:dyDescent="0.25">
      <c r="C51" s="7"/>
      <c r="D51" s="7"/>
      <c r="E51" s="7"/>
      <c r="F51" s="7"/>
      <c r="G51" s="7"/>
      <c r="H51" s="7"/>
      <c r="I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3:43" x14ac:dyDescent="0.25">
      <c r="C52" s="7"/>
      <c r="D52" s="7"/>
      <c r="E52" s="7"/>
      <c r="F52" s="7"/>
      <c r="G52" s="7"/>
      <c r="H52" s="7"/>
      <c r="I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3:43" x14ac:dyDescent="0.25">
      <c r="C53" s="7"/>
      <c r="D53" s="7"/>
      <c r="E53" s="7"/>
      <c r="F53" s="7"/>
      <c r="G53" s="7"/>
      <c r="H53" s="7"/>
      <c r="I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3:43" x14ac:dyDescent="0.25">
      <c r="C54" s="7"/>
      <c r="D54" s="7"/>
      <c r="E54" s="7"/>
      <c r="F54" s="7"/>
      <c r="G54" s="7"/>
      <c r="H54" s="7"/>
      <c r="I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3:43" x14ac:dyDescent="0.25">
      <c r="C55" s="7"/>
      <c r="D55" s="7"/>
      <c r="E55" s="7"/>
      <c r="F55" s="7"/>
      <c r="G55" s="7"/>
      <c r="H55" s="7"/>
      <c r="I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3:43" x14ac:dyDescent="0.25">
      <c r="C56" s="7"/>
      <c r="D56" s="7"/>
      <c r="E56" s="7"/>
      <c r="F56" s="7"/>
      <c r="G56" s="7"/>
      <c r="H56" s="7"/>
      <c r="I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3:43" x14ac:dyDescent="0.25">
      <c r="C57" s="7"/>
      <c r="D57" s="7"/>
      <c r="E57" s="7"/>
      <c r="F57" s="7"/>
      <c r="G57" s="7"/>
      <c r="H57" s="7"/>
      <c r="I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3:43" x14ac:dyDescent="0.25">
      <c r="C58" s="7"/>
      <c r="D58" s="7"/>
      <c r="E58" s="7"/>
      <c r="F58" s="7"/>
      <c r="G58" s="7"/>
      <c r="H58" s="7"/>
      <c r="I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3:43" x14ac:dyDescent="0.25">
      <c r="C59" s="7"/>
      <c r="D59" s="7"/>
      <c r="E59" s="7"/>
      <c r="F59" s="7"/>
      <c r="G59" s="7"/>
      <c r="H59" s="7"/>
      <c r="I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3:43" x14ac:dyDescent="0.25">
      <c r="C60" s="7"/>
      <c r="D60" s="7"/>
      <c r="E60" s="7"/>
      <c r="F60" s="7"/>
      <c r="G60" s="7"/>
      <c r="H60" s="7"/>
      <c r="I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3:43" x14ac:dyDescent="0.25">
      <c r="C61" s="7"/>
      <c r="D61" s="7"/>
      <c r="E61" s="7"/>
      <c r="F61" s="7"/>
      <c r="G61" s="7"/>
      <c r="H61" s="7"/>
      <c r="I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</sheetData>
  <mergeCells count="9">
    <mergeCell ref="U33:W33"/>
    <mergeCell ref="X33:AA33"/>
    <mergeCell ref="AB33:AE33"/>
    <mergeCell ref="AF33:AH33"/>
    <mergeCell ref="A2:A26"/>
    <mergeCell ref="L2:L26"/>
    <mergeCell ref="W2:W26"/>
    <mergeCell ref="AH2:AH26"/>
    <mergeCell ref="AS2:AS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16EF-1AF7-4FE5-B55C-6751A8F0B64D}">
  <dimension ref="A1:BJ91"/>
  <sheetViews>
    <sheetView tabSelected="1" topLeftCell="A4" zoomScale="70" zoomScaleNormal="70" workbookViewId="0">
      <selection activeCell="AX58" sqref="AX58:AX59"/>
    </sheetView>
  </sheetViews>
  <sheetFormatPr baseColWidth="10" defaultRowHeight="15" x14ac:dyDescent="0.25"/>
  <cols>
    <col min="2" max="2" width="12.42578125" bestFit="1" customWidth="1"/>
    <col min="3" max="3" width="16.42578125" bestFit="1" customWidth="1"/>
    <col min="4" max="4" width="4.28515625" customWidth="1"/>
    <col min="5" max="5" width="4.140625" customWidth="1"/>
    <col min="6" max="6" width="6.5703125" customWidth="1"/>
    <col min="7" max="7" width="14" bestFit="1" customWidth="1"/>
    <col min="11" max="11" width="12.42578125" bestFit="1" customWidth="1"/>
    <col min="12" max="12" width="16.42578125" bestFit="1" customWidth="1"/>
    <col min="13" max="13" width="4.28515625" customWidth="1"/>
    <col min="14" max="14" width="4.140625" customWidth="1"/>
    <col min="15" max="15" width="6.5703125" customWidth="1"/>
    <col min="16" max="17" width="14" bestFit="1" customWidth="1"/>
    <col min="18" max="19" width="14" hidden="1" customWidth="1"/>
    <col min="20" max="20" width="14" customWidth="1"/>
    <col min="21" max="21" width="14" hidden="1" customWidth="1"/>
    <col min="22" max="22" width="14" bestFit="1" customWidth="1"/>
    <col min="24" max="24" width="16.42578125" bestFit="1" customWidth="1"/>
    <col min="25" max="25" width="3.42578125" customWidth="1"/>
    <col min="26" max="26" width="4.140625" customWidth="1"/>
    <col min="27" max="27" width="5.140625" customWidth="1"/>
    <col min="30" max="31" width="0" hidden="1" customWidth="1"/>
    <col min="35" max="35" width="16.42578125" bestFit="1" customWidth="1"/>
    <col min="36" max="36" width="3.42578125" customWidth="1"/>
    <col min="37" max="37" width="4.28515625" customWidth="1"/>
    <col min="38" max="38" width="6.140625" customWidth="1"/>
    <col min="41" max="41" width="0" hidden="1" customWidth="1"/>
    <col min="42" max="42" width="0" style="7" hidden="1" customWidth="1"/>
    <col min="43" max="43" width="11.42578125" style="7"/>
    <col min="46" max="46" width="16.42578125" bestFit="1" customWidth="1"/>
    <col min="47" max="47" width="3.85546875" customWidth="1"/>
    <col min="48" max="48" width="3.5703125" customWidth="1"/>
    <col min="49" max="49" width="5" customWidth="1"/>
    <col min="58" max="58" width="13.7109375" bestFit="1" customWidth="1"/>
  </cols>
  <sheetData>
    <row r="1" spans="1:62" x14ac:dyDescent="0.25">
      <c r="B1" s="1" t="s">
        <v>0</v>
      </c>
      <c r="C1" s="8" t="s">
        <v>95</v>
      </c>
      <c r="D1" s="1" t="s">
        <v>58</v>
      </c>
      <c r="E1" s="1" t="s">
        <v>59</v>
      </c>
      <c r="F1" s="1" t="s">
        <v>60</v>
      </c>
      <c r="G1" s="1" t="s">
        <v>61</v>
      </c>
      <c r="K1" s="1" t="s">
        <v>0</v>
      </c>
      <c r="L1" s="8" t="s">
        <v>95</v>
      </c>
      <c r="M1" s="1" t="s">
        <v>58</v>
      </c>
      <c r="N1" s="1" t="s">
        <v>59</v>
      </c>
      <c r="O1" s="1" t="s">
        <v>60</v>
      </c>
      <c r="P1" s="1" t="s">
        <v>61</v>
      </c>
      <c r="W1" s="1" t="s">
        <v>0</v>
      </c>
      <c r="X1" s="8" t="s">
        <v>95</v>
      </c>
      <c r="Y1" s="1" t="s">
        <v>58</v>
      </c>
      <c r="Z1" s="1" t="s">
        <v>59</v>
      </c>
      <c r="AA1" s="1" t="s">
        <v>60</v>
      </c>
      <c r="AB1" s="1" t="s">
        <v>61</v>
      </c>
      <c r="AH1" s="1" t="s">
        <v>0</v>
      </c>
      <c r="AI1" s="8" t="s">
        <v>95</v>
      </c>
      <c r="AJ1" s="1" t="s">
        <v>58</v>
      </c>
      <c r="AK1" s="1" t="s">
        <v>59</v>
      </c>
      <c r="AL1" s="1" t="s">
        <v>60</v>
      </c>
      <c r="AM1" s="1" t="s">
        <v>61</v>
      </c>
      <c r="AS1" s="1" t="s">
        <v>0</v>
      </c>
      <c r="AT1" s="8" t="s">
        <v>95</v>
      </c>
      <c r="AU1" s="1" t="s">
        <v>58</v>
      </c>
      <c r="AV1" s="1" t="s">
        <v>59</v>
      </c>
      <c r="AW1" s="1" t="s">
        <v>60</v>
      </c>
      <c r="AX1" s="1" t="s">
        <v>61</v>
      </c>
      <c r="BD1" s="7"/>
      <c r="BE1" s="18"/>
      <c r="BF1" s="18"/>
      <c r="BG1" s="18"/>
      <c r="BH1" s="18"/>
      <c r="BI1" s="18"/>
      <c r="BJ1" s="18"/>
    </row>
    <row r="2" spans="1:62" x14ac:dyDescent="0.25">
      <c r="A2" s="28" t="s">
        <v>93</v>
      </c>
      <c r="B2" s="5" t="s">
        <v>2</v>
      </c>
      <c r="C2" s="26">
        <f>LOG10(AB!C2)</f>
        <v>6.3177780841309632</v>
      </c>
      <c r="D2" s="5" t="s">
        <v>67</v>
      </c>
      <c r="E2" s="5" t="s">
        <v>70</v>
      </c>
      <c r="F2" s="5" t="s">
        <v>71</v>
      </c>
      <c r="G2" s="5" t="s">
        <v>69</v>
      </c>
      <c r="J2" s="28" t="s">
        <v>82</v>
      </c>
      <c r="K2" s="5" t="s">
        <v>2</v>
      </c>
      <c r="L2" s="26">
        <f>LOG10(AB!L2)</f>
        <v>-0.21762107017327753</v>
      </c>
      <c r="M2" s="5" t="s">
        <v>67</v>
      </c>
      <c r="N2" s="5" t="s">
        <v>70</v>
      </c>
      <c r="O2" s="5" t="s">
        <v>71</v>
      </c>
      <c r="P2" s="5" t="s">
        <v>69</v>
      </c>
      <c r="V2" s="28" t="s">
        <v>83</v>
      </c>
      <c r="W2" s="5" t="s">
        <v>2</v>
      </c>
      <c r="X2" s="5">
        <f>LOG10(AB!U2)</f>
        <v>3.5437008107969383</v>
      </c>
      <c r="Y2" s="5" t="s">
        <v>67</v>
      </c>
      <c r="Z2" s="5" t="s">
        <v>70</v>
      </c>
      <c r="AA2" s="5" t="s">
        <v>71</v>
      </c>
      <c r="AB2" s="5" t="s">
        <v>69</v>
      </c>
      <c r="AG2" s="28" t="s">
        <v>84</v>
      </c>
      <c r="AH2" s="5" t="s">
        <v>2</v>
      </c>
      <c r="AI2" s="5">
        <f>LOG10(AB!AD2)</f>
        <v>1.9999747342226539</v>
      </c>
      <c r="AJ2" s="5" t="s">
        <v>67</v>
      </c>
      <c r="AK2" s="5" t="s">
        <v>70</v>
      </c>
      <c r="AL2" s="5" t="s">
        <v>71</v>
      </c>
      <c r="AM2" s="5" t="s">
        <v>69</v>
      </c>
      <c r="AR2" s="28" t="s">
        <v>85</v>
      </c>
      <c r="AS2" s="5" t="s">
        <v>2</v>
      </c>
      <c r="AT2" s="5">
        <f>LOG10(AB!AM2)</f>
        <v>3.9099739621064056</v>
      </c>
      <c r="AU2" s="5" t="s">
        <v>67</v>
      </c>
      <c r="AV2" s="5" t="s">
        <v>70</v>
      </c>
      <c r="AW2" s="5" t="s">
        <v>71</v>
      </c>
      <c r="AX2" s="5" t="s">
        <v>69</v>
      </c>
      <c r="BD2" s="7"/>
      <c r="BE2" s="10"/>
      <c r="BF2" s="10"/>
      <c r="BG2" s="10"/>
      <c r="BH2" s="10"/>
      <c r="BI2" s="10"/>
      <c r="BJ2" s="10"/>
    </row>
    <row r="3" spans="1:62" x14ac:dyDescent="0.25">
      <c r="A3" s="28"/>
      <c r="B3" s="5" t="s">
        <v>3</v>
      </c>
      <c r="C3" s="26">
        <f>LOG10(AB!C3)</f>
        <v>7.8919127189466236</v>
      </c>
      <c r="D3" s="5" t="s">
        <v>67</v>
      </c>
      <c r="E3" s="5" t="s">
        <v>70</v>
      </c>
      <c r="F3" s="5" t="s">
        <v>72</v>
      </c>
      <c r="G3" s="5" t="s">
        <v>69</v>
      </c>
      <c r="J3" s="28"/>
      <c r="K3" s="5" t="s">
        <v>3</v>
      </c>
      <c r="L3" s="26">
        <f>LOG10(AB!L3)</f>
        <v>2.7991515140674603</v>
      </c>
      <c r="M3" s="5" t="s">
        <v>67</v>
      </c>
      <c r="N3" s="5" t="s">
        <v>70</v>
      </c>
      <c r="O3" s="5" t="s">
        <v>72</v>
      </c>
      <c r="P3" s="5" t="s">
        <v>69</v>
      </c>
      <c r="V3" s="28"/>
      <c r="W3" s="5" t="s">
        <v>3</v>
      </c>
      <c r="X3" s="5">
        <f>LOG10(AB!U3)</f>
        <v>4.3994417295757842</v>
      </c>
      <c r="Y3" s="5" t="s">
        <v>67</v>
      </c>
      <c r="Z3" s="5" t="s">
        <v>70</v>
      </c>
      <c r="AA3" s="5" t="s">
        <v>72</v>
      </c>
      <c r="AB3" s="5" t="s">
        <v>69</v>
      </c>
      <c r="AG3" s="28"/>
      <c r="AH3" s="5" t="s">
        <v>3</v>
      </c>
      <c r="AI3" s="5">
        <f>LOG10(AB!AD3)</f>
        <v>3.0523593642705285</v>
      </c>
      <c r="AJ3" s="5" t="s">
        <v>67</v>
      </c>
      <c r="AK3" s="5" t="s">
        <v>70</v>
      </c>
      <c r="AL3" s="5" t="s">
        <v>72</v>
      </c>
      <c r="AM3" s="5" t="s">
        <v>69</v>
      </c>
      <c r="AR3" s="28"/>
      <c r="AS3" s="5" t="s">
        <v>3</v>
      </c>
      <c r="AT3" s="5">
        <f>LOG10(AB!AM3)</f>
        <v>4.6672478647455868</v>
      </c>
      <c r="AU3" s="5" t="s">
        <v>67</v>
      </c>
      <c r="AV3" s="5" t="s">
        <v>70</v>
      </c>
      <c r="AW3" s="5" t="s">
        <v>72</v>
      </c>
      <c r="AX3" s="5" t="s">
        <v>69</v>
      </c>
      <c r="BD3" s="7"/>
      <c r="BE3" s="10"/>
      <c r="BF3" s="10"/>
      <c r="BG3" s="10"/>
      <c r="BH3" s="10"/>
      <c r="BI3" s="10"/>
      <c r="BJ3" s="10"/>
    </row>
    <row r="4" spans="1:62" x14ac:dyDescent="0.25">
      <c r="A4" s="28"/>
      <c r="B4" s="5" t="s">
        <v>10</v>
      </c>
      <c r="C4" s="26">
        <f>LOG10(AB!C4)</f>
        <v>7.8837777033622336</v>
      </c>
      <c r="D4" s="5" t="s">
        <v>67</v>
      </c>
      <c r="E4" s="5" t="s">
        <v>70</v>
      </c>
      <c r="F4" s="5" t="s">
        <v>71</v>
      </c>
      <c r="G4" s="5" t="s">
        <v>69</v>
      </c>
      <c r="J4" s="28"/>
      <c r="K4" s="5" t="s">
        <v>10</v>
      </c>
      <c r="L4" s="26">
        <f>LOG10(AB!L4)</f>
        <v>3.0089061738815865</v>
      </c>
      <c r="M4" s="5" t="s">
        <v>67</v>
      </c>
      <c r="N4" s="5" t="s">
        <v>70</v>
      </c>
      <c r="O4" s="5" t="s">
        <v>71</v>
      </c>
      <c r="P4" s="5" t="s">
        <v>69</v>
      </c>
      <c r="V4" s="28"/>
      <c r="W4" s="5" t="s">
        <v>10</v>
      </c>
      <c r="X4" s="5">
        <f>LOG10(AB!U4)</f>
        <v>5.2233620382122643</v>
      </c>
      <c r="Y4" s="5" t="s">
        <v>67</v>
      </c>
      <c r="Z4" s="5" t="s">
        <v>70</v>
      </c>
      <c r="AA4" s="5" t="s">
        <v>71</v>
      </c>
      <c r="AB4" s="5" t="s">
        <v>69</v>
      </c>
      <c r="AG4" s="28"/>
      <c r="AH4" s="5" t="s">
        <v>10</v>
      </c>
      <c r="AI4" s="5">
        <f>LOG10(AB!AD4)</f>
        <v>3.9230798525254476</v>
      </c>
      <c r="AJ4" s="5" t="s">
        <v>67</v>
      </c>
      <c r="AK4" s="5" t="s">
        <v>70</v>
      </c>
      <c r="AL4" s="5" t="s">
        <v>71</v>
      </c>
      <c r="AM4" s="5" t="s">
        <v>69</v>
      </c>
      <c r="AR4" s="28"/>
      <c r="AS4" s="5" t="s">
        <v>10</v>
      </c>
      <c r="AT4" s="5">
        <f>LOG10(AB!AM4)</f>
        <v>5.6804871145280762</v>
      </c>
      <c r="AU4" s="5" t="s">
        <v>67</v>
      </c>
      <c r="AV4" s="5" t="s">
        <v>70</v>
      </c>
      <c r="AW4" s="5" t="s">
        <v>71</v>
      </c>
      <c r="AX4" s="5" t="s">
        <v>69</v>
      </c>
      <c r="BD4" s="7"/>
      <c r="BE4" s="10"/>
      <c r="BF4" s="10"/>
      <c r="BG4" s="10"/>
      <c r="BH4" s="10"/>
      <c r="BI4" s="10"/>
      <c r="BJ4" s="10"/>
    </row>
    <row r="5" spans="1:62" x14ac:dyDescent="0.25">
      <c r="A5" s="28"/>
      <c r="B5" s="5" t="s">
        <v>18</v>
      </c>
      <c r="C5" s="26">
        <f>LOG10(AB!C5)</f>
        <v>8.0779836664142515</v>
      </c>
      <c r="D5" s="5" t="s">
        <v>73</v>
      </c>
      <c r="E5" s="5" t="s">
        <v>70</v>
      </c>
      <c r="F5" s="5" t="s">
        <v>71</v>
      </c>
      <c r="G5" s="5" t="s">
        <v>69</v>
      </c>
      <c r="J5" s="28"/>
      <c r="K5" s="5" t="s">
        <v>18</v>
      </c>
      <c r="L5" s="26">
        <f>LOG10(AB!L5)</f>
        <v>2.738631894906137</v>
      </c>
      <c r="M5" s="5" t="s">
        <v>73</v>
      </c>
      <c r="N5" s="5" t="s">
        <v>70</v>
      </c>
      <c r="O5" s="5" t="s">
        <v>71</v>
      </c>
      <c r="P5" s="5" t="s">
        <v>69</v>
      </c>
      <c r="V5" s="28"/>
      <c r="W5" s="5" t="s">
        <v>18</v>
      </c>
      <c r="X5" s="5">
        <f>LOG10(AB!U5)</f>
        <v>2.2421699431182662</v>
      </c>
      <c r="Y5" s="5" t="s">
        <v>73</v>
      </c>
      <c r="Z5" s="5" t="s">
        <v>70</v>
      </c>
      <c r="AA5" s="5" t="s">
        <v>71</v>
      </c>
      <c r="AB5" s="5" t="s">
        <v>69</v>
      </c>
      <c r="AG5" s="28"/>
      <c r="AH5" s="5" t="s">
        <v>18</v>
      </c>
      <c r="AI5" s="5">
        <f>LOG10(AB!AD5)</f>
        <v>3.8385588378513766</v>
      </c>
      <c r="AJ5" s="5" t="s">
        <v>73</v>
      </c>
      <c r="AK5" s="5" t="s">
        <v>70</v>
      </c>
      <c r="AL5" s="5" t="s">
        <v>71</v>
      </c>
      <c r="AM5" s="5" t="s">
        <v>69</v>
      </c>
      <c r="AR5" s="28"/>
      <c r="AS5" s="5" t="s">
        <v>18</v>
      </c>
      <c r="AT5" s="5">
        <f>LOG10(AB!AM5)</f>
        <v>4.7262159212620496</v>
      </c>
      <c r="AU5" s="5" t="s">
        <v>73</v>
      </c>
      <c r="AV5" s="5" t="s">
        <v>70</v>
      </c>
      <c r="AW5" s="5" t="s">
        <v>71</v>
      </c>
      <c r="AX5" s="5" t="s">
        <v>69</v>
      </c>
      <c r="BD5" s="7"/>
      <c r="BE5" s="10"/>
      <c r="BF5" s="10"/>
      <c r="BG5" s="10"/>
      <c r="BH5" s="10"/>
      <c r="BI5" s="10"/>
      <c r="BJ5" s="10"/>
    </row>
    <row r="6" spans="1:62" x14ac:dyDescent="0.25">
      <c r="A6" s="28"/>
      <c r="B6" s="5" t="s">
        <v>25</v>
      </c>
      <c r="C6" s="26">
        <f>LOG10(AB!C6)</f>
        <v>7.971285057008159</v>
      </c>
      <c r="D6" s="5" t="s">
        <v>73</v>
      </c>
      <c r="E6" s="5" t="s">
        <v>70</v>
      </c>
      <c r="F6" s="5" t="s">
        <v>71</v>
      </c>
      <c r="G6" s="5" t="s">
        <v>69</v>
      </c>
      <c r="J6" s="28"/>
      <c r="K6" s="5" t="s">
        <v>25</v>
      </c>
      <c r="L6" s="26">
        <f>LOG10(AB!L6)</f>
        <v>2.8897271622742582</v>
      </c>
      <c r="M6" s="5" t="s">
        <v>73</v>
      </c>
      <c r="N6" s="5" t="s">
        <v>70</v>
      </c>
      <c r="O6" s="5" t="s">
        <v>71</v>
      </c>
      <c r="P6" s="5" t="s">
        <v>69</v>
      </c>
      <c r="V6" s="28"/>
      <c r="W6" s="5" t="s">
        <v>25</v>
      </c>
      <c r="X6" s="5">
        <f>LOG10(AB!U6)</f>
        <v>5.1677022126538397</v>
      </c>
      <c r="Y6" s="5" t="s">
        <v>73</v>
      </c>
      <c r="Z6" s="5" t="s">
        <v>70</v>
      </c>
      <c r="AA6" s="5" t="s">
        <v>71</v>
      </c>
      <c r="AB6" s="5" t="s">
        <v>69</v>
      </c>
      <c r="AG6" s="28"/>
      <c r="AH6" s="5" t="s">
        <v>25</v>
      </c>
      <c r="AI6" s="5">
        <f>LOG10(AB!AD6)</f>
        <v>3.7040634850654639</v>
      </c>
      <c r="AJ6" s="5" t="s">
        <v>73</v>
      </c>
      <c r="AK6" s="5" t="s">
        <v>70</v>
      </c>
      <c r="AL6" s="5" t="s">
        <v>71</v>
      </c>
      <c r="AM6" s="5" t="s">
        <v>69</v>
      </c>
      <c r="AR6" s="28"/>
      <c r="AS6" s="5" t="s">
        <v>25</v>
      </c>
      <c r="AT6" s="5">
        <f>LOG10(AB!AM6)</f>
        <v>5.683430239962961</v>
      </c>
      <c r="AU6" s="5" t="s">
        <v>73</v>
      </c>
      <c r="AV6" s="5" t="s">
        <v>70</v>
      </c>
      <c r="AW6" s="5" t="s">
        <v>71</v>
      </c>
      <c r="AX6" s="5" t="s">
        <v>69</v>
      </c>
      <c r="BD6" s="7"/>
      <c r="BE6" s="10"/>
      <c r="BF6" s="10"/>
      <c r="BG6" s="10"/>
      <c r="BH6" s="10"/>
      <c r="BI6" s="10"/>
      <c r="BJ6" s="10"/>
    </row>
    <row r="7" spans="1:62" x14ac:dyDescent="0.25">
      <c r="A7" s="28"/>
      <c r="B7" s="5" t="s">
        <v>11</v>
      </c>
      <c r="C7" s="26">
        <f>LOG10(AB!C7)</f>
        <v>7.9499540226104557</v>
      </c>
      <c r="D7" s="5" t="s">
        <v>67</v>
      </c>
      <c r="E7" s="5" t="s">
        <v>70</v>
      </c>
      <c r="F7" s="5" t="s">
        <v>72</v>
      </c>
      <c r="G7" s="5" t="s">
        <v>69</v>
      </c>
      <c r="J7" s="28"/>
      <c r="K7" s="5" t="s">
        <v>11</v>
      </c>
      <c r="L7" s="26">
        <f>LOG10(AB!L7)</f>
        <v>3.373793312218627</v>
      </c>
      <c r="M7" s="5" t="s">
        <v>67</v>
      </c>
      <c r="N7" s="5" t="s">
        <v>70</v>
      </c>
      <c r="O7" s="5" t="s">
        <v>72</v>
      </c>
      <c r="P7" s="5" t="s">
        <v>69</v>
      </c>
      <c r="V7" s="28"/>
      <c r="W7" s="5" t="s">
        <v>11</v>
      </c>
      <c r="X7" s="5">
        <f>LOG10(AB!U7)</f>
        <v>5.0596193913940244</v>
      </c>
      <c r="Y7" s="5" t="s">
        <v>67</v>
      </c>
      <c r="Z7" s="5" t="s">
        <v>70</v>
      </c>
      <c r="AA7" s="5" t="s">
        <v>72</v>
      </c>
      <c r="AB7" s="5" t="s">
        <v>69</v>
      </c>
      <c r="AG7" s="28"/>
      <c r="AH7" s="5" t="s">
        <v>11</v>
      </c>
      <c r="AI7" s="5">
        <f>LOG10(AB!AD7)</f>
        <v>3.6466265271775744</v>
      </c>
      <c r="AJ7" s="5" t="s">
        <v>67</v>
      </c>
      <c r="AK7" s="5" t="s">
        <v>70</v>
      </c>
      <c r="AL7" s="5" t="s">
        <v>72</v>
      </c>
      <c r="AM7" s="5" t="s">
        <v>69</v>
      </c>
      <c r="AR7" s="28"/>
      <c r="AS7" s="5" t="s">
        <v>11</v>
      </c>
      <c r="AT7" s="5">
        <f>LOG10(AB!AM7)</f>
        <v>5.4429882079221734</v>
      </c>
      <c r="AU7" s="5" t="s">
        <v>67</v>
      </c>
      <c r="AV7" s="5" t="s">
        <v>70</v>
      </c>
      <c r="AW7" s="5" t="s">
        <v>72</v>
      </c>
      <c r="AX7" s="5" t="s">
        <v>69</v>
      </c>
      <c r="BD7" s="7"/>
      <c r="BE7" s="10"/>
      <c r="BF7" s="10"/>
      <c r="BG7" s="10"/>
      <c r="BH7" s="10"/>
      <c r="BI7" s="10"/>
      <c r="BJ7" s="10"/>
    </row>
    <row r="8" spans="1:62" x14ac:dyDescent="0.25">
      <c r="A8" s="28"/>
      <c r="B8" s="5" t="s">
        <v>19</v>
      </c>
      <c r="C8" s="26">
        <f>LOG10(AB!C8)</f>
        <v>8.3535179166769034</v>
      </c>
      <c r="D8" s="5" t="s">
        <v>73</v>
      </c>
      <c r="E8" s="5" t="s">
        <v>70</v>
      </c>
      <c r="F8" s="5" t="s">
        <v>72</v>
      </c>
      <c r="G8" s="5" t="s">
        <v>69</v>
      </c>
      <c r="J8" s="28"/>
      <c r="K8" s="5" t="s">
        <v>19</v>
      </c>
      <c r="L8" s="26">
        <f>LOG10(AB!L8)</f>
        <v>4.0255748044309607</v>
      </c>
      <c r="M8" s="5" t="s">
        <v>73</v>
      </c>
      <c r="N8" s="5" t="s">
        <v>70</v>
      </c>
      <c r="O8" s="5" t="s">
        <v>72</v>
      </c>
      <c r="P8" s="5" t="s">
        <v>69</v>
      </c>
      <c r="V8" s="28"/>
      <c r="W8" s="5" t="s">
        <v>19</v>
      </c>
      <c r="X8" s="5">
        <f>LOG10(AB!U8)</f>
        <v>5.0490975141996843</v>
      </c>
      <c r="Y8" s="5" t="s">
        <v>73</v>
      </c>
      <c r="Z8" s="5" t="s">
        <v>70</v>
      </c>
      <c r="AA8" s="5" t="s">
        <v>72</v>
      </c>
      <c r="AB8" s="5" t="s">
        <v>69</v>
      </c>
      <c r="AG8" s="28"/>
      <c r="AH8" s="5" t="s">
        <v>19</v>
      </c>
      <c r="AI8" s="5">
        <f>LOG10(AB!AD8)</f>
        <v>3.9159293201275838</v>
      </c>
      <c r="AJ8" s="5" t="s">
        <v>73</v>
      </c>
      <c r="AK8" s="5" t="s">
        <v>70</v>
      </c>
      <c r="AL8" s="5" t="s">
        <v>72</v>
      </c>
      <c r="AM8" s="5" t="s">
        <v>69</v>
      </c>
      <c r="AR8" s="28"/>
      <c r="AS8" s="5" t="s">
        <v>19</v>
      </c>
      <c r="AT8" s="5">
        <f>LOG10(AB!AM8)</f>
        <v>5.6484308009618269</v>
      </c>
      <c r="AU8" s="5" t="s">
        <v>73</v>
      </c>
      <c r="AV8" s="5" t="s">
        <v>70</v>
      </c>
      <c r="AW8" s="5" t="s">
        <v>72</v>
      </c>
      <c r="AX8" s="5" t="s">
        <v>69</v>
      </c>
      <c r="BD8" s="7"/>
      <c r="BE8" s="10"/>
      <c r="BF8" s="10"/>
      <c r="BG8" s="10"/>
      <c r="BH8" s="10"/>
      <c r="BI8" s="10"/>
      <c r="BJ8" s="10"/>
    </row>
    <row r="9" spans="1:62" x14ac:dyDescent="0.25">
      <c r="A9" s="28"/>
      <c r="B9" s="5" t="s">
        <v>26</v>
      </c>
      <c r="C9" s="26">
        <f>LOG10(AB!C9)</f>
        <v>8.400521810383454</v>
      </c>
      <c r="D9" s="5" t="s">
        <v>73</v>
      </c>
      <c r="E9" s="5" t="s">
        <v>70</v>
      </c>
      <c r="F9" s="5" t="s">
        <v>72</v>
      </c>
      <c r="G9" s="5" t="s">
        <v>69</v>
      </c>
      <c r="J9" s="28"/>
      <c r="K9" s="5" t="s">
        <v>26</v>
      </c>
      <c r="L9" s="26">
        <f>LOG10(AB!L9)</f>
        <v>3.0460644488587709</v>
      </c>
      <c r="M9" s="5" t="s">
        <v>73</v>
      </c>
      <c r="N9" s="5" t="s">
        <v>70</v>
      </c>
      <c r="O9" s="5" t="s">
        <v>72</v>
      </c>
      <c r="P9" s="5" t="s">
        <v>69</v>
      </c>
      <c r="V9" s="28"/>
      <c r="W9" s="5" t="s">
        <v>26</v>
      </c>
      <c r="X9" s="5">
        <f>LOG10(AB!U9)</f>
        <v>5.0315408300708615</v>
      </c>
      <c r="Y9" s="5" t="s">
        <v>73</v>
      </c>
      <c r="Z9" s="5" t="s">
        <v>70</v>
      </c>
      <c r="AA9" s="5" t="s">
        <v>72</v>
      </c>
      <c r="AB9" s="5" t="s">
        <v>69</v>
      </c>
      <c r="AG9" s="28"/>
      <c r="AH9" s="5" t="s">
        <v>26</v>
      </c>
      <c r="AI9" s="5">
        <f>LOG10(AB!AD9)</f>
        <v>3.6174451753909969</v>
      </c>
      <c r="AJ9" s="5" t="s">
        <v>73</v>
      </c>
      <c r="AK9" s="5" t="s">
        <v>70</v>
      </c>
      <c r="AL9" s="5" t="s">
        <v>72</v>
      </c>
      <c r="AM9" s="5" t="s">
        <v>69</v>
      </c>
      <c r="AR9" s="28"/>
      <c r="AS9" s="5" t="s">
        <v>26</v>
      </c>
      <c r="AT9" s="5">
        <f>LOG10(AB!AM9)</f>
        <v>5.7435506011191366</v>
      </c>
      <c r="AU9" s="5" t="s">
        <v>73</v>
      </c>
      <c r="AV9" s="5" t="s">
        <v>70</v>
      </c>
      <c r="AW9" s="5" t="s">
        <v>72</v>
      </c>
      <c r="AX9" s="5" t="s">
        <v>69</v>
      </c>
      <c r="BD9" s="7"/>
      <c r="BE9" s="10"/>
      <c r="BF9" s="10"/>
      <c r="BG9" s="10"/>
      <c r="BH9" s="10"/>
      <c r="BI9" s="10"/>
      <c r="BJ9" s="10"/>
    </row>
    <row r="10" spans="1:62" x14ac:dyDescent="0.25">
      <c r="A10" s="28"/>
      <c r="B10" s="5" t="s">
        <v>33</v>
      </c>
      <c r="C10" s="26">
        <f>LOG10(AB!C10)</f>
        <v>7.3639954394715907</v>
      </c>
      <c r="D10" s="5" t="s">
        <v>67</v>
      </c>
      <c r="E10" s="5" t="s">
        <v>80</v>
      </c>
      <c r="F10" s="5" t="s">
        <v>72</v>
      </c>
      <c r="G10" s="5" t="s">
        <v>69</v>
      </c>
      <c r="J10" s="28"/>
      <c r="K10" s="5" t="s">
        <v>33</v>
      </c>
      <c r="L10" s="26">
        <f>LOG10(AB!L10)</f>
        <v>2.6153604445289105</v>
      </c>
      <c r="M10" s="5" t="s">
        <v>67</v>
      </c>
      <c r="N10" s="5" t="s">
        <v>80</v>
      </c>
      <c r="O10" s="5" t="s">
        <v>72</v>
      </c>
      <c r="P10" s="5" t="s">
        <v>69</v>
      </c>
      <c r="V10" s="28"/>
      <c r="W10" s="5" t="s">
        <v>33</v>
      </c>
      <c r="X10" s="5">
        <f>LOG10(AB!U10)</f>
        <v>4.50917393988375</v>
      </c>
      <c r="Y10" s="5" t="s">
        <v>67</v>
      </c>
      <c r="Z10" s="5" t="s">
        <v>80</v>
      </c>
      <c r="AA10" s="5" t="s">
        <v>72</v>
      </c>
      <c r="AB10" s="5" t="s">
        <v>69</v>
      </c>
      <c r="AG10" s="28"/>
      <c r="AH10" s="5" t="s">
        <v>33</v>
      </c>
      <c r="AI10" s="5">
        <f>LOG10(AB!AD10)</f>
        <v>2.9839584642381567</v>
      </c>
      <c r="AJ10" s="5" t="s">
        <v>67</v>
      </c>
      <c r="AK10" s="5" t="s">
        <v>80</v>
      </c>
      <c r="AL10" s="5" t="s">
        <v>72</v>
      </c>
      <c r="AM10" s="5" t="s">
        <v>69</v>
      </c>
      <c r="AR10" s="28"/>
      <c r="AS10" s="5" t="s">
        <v>33</v>
      </c>
      <c r="AT10" s="5">
        <f>LOG10(AB!AM10)</f>
        <v>4.1052364237693659</v>
      </c>
      <c r="AU10" s="5" t="s">
        <v>67</v>
      </c>
      <c r="AV10" s="5" t="s">
        <v>80</v>
      </c>
      <c r="AW10" s="5" t="s">
        <v>72</v>
      </c>
      <c r="AX10" s="5" t="s">
        <v>69</v>
      </c>
      <c r="BD10" s="7"/>
      <c r="BE10" s="10"/>
      <c r="BF10" s="10"/>
      <c r="BG10" s="10"/>
      <c r="BH10" s="10"/>
      <c r="BI10" s="10"/>
      <c r="BJ10" s="10"/>
    </row>
    <row r="11" spans="1:62" x14ac:dyDescent="0.25">
      <c r="A11" s="28"/>
      <c r="B11" s="5" t="s">
        <v>47</v>
      </c>
      <c r="C11" s="26">
        <f>LOG10(AB!C11)</f>
        <v>6.9955049295034222</v>
      </c>
      <c r="D11" s="5" t="s">
        <v>73</v>
      </c>
      <c r="E11" s="5" t="s">
        <v>80</v>
      </c>
      <c r="F11" s="5" t="s">
        <v>72</v>
      </c>
      <c r="G11" s="5" t="s">
        <v>69</v>
      </c>
      <c r="J11" s="28"/>
      <c r="K11" s="5" t="s">
        <v>47</v>
      </c>
      <c r="L11" s="26">
        <f>LOG10(AB!L11)</f>
        <v>2.7965959040851169</v>
      </c>
      <c r="M11" s="5" t="s">
        <v>73</v>
      </c>
      <c r="N11" s="5" t="s">
        <v>80</v>
      </c>
      <c r="O11" s="5" t="s">
        <v>72</v>
      </c>
      <c r="P11" s="5" t="s">
        <v>69</v>
      </c>
      <c r="V11" s="28"/>
      <c r="W11" s="5" t="s">
        <v>47</v>
      </c>
      <c r="X11" s="5">
        <f>LOG10(AB!U11)</f>
        <v>4.5841904719830797</v>
      </c>
      <c r="Y11" s="5" t="s">
        <v>73</v>
      </c>
      <c r="Z11" s="5" t="s">
        <v>80</v>
      </c>
      <c r="AA11" s="5" t="s">
        <v>72</v>
      </c>
      <c r="AB11" s="5" t="s">
        <v>69</v>
      </c>
      <c r="AG11" s="28"/>
      <c r="AH11" s="5" t="s">
        <v>47</v>
      </c>
      <c r="AI11" s="5">
        <f>LOG10(AB!AD11)</f>
        <v>3.0176772201468336</v>
      </c>
      <c r="AJ11" s="5" t="s">
        <v>73</v>
      </c>
      <c r="AK11" s="5" t="s">
        <v>80</v>
      </c>
      <c r="AL11" s="5" t="s">
        <v>72</v>
      </c>
      <c r="AM11" s="5" t="s">
        <v>69</v>
      </c>
      <c r="AR11" s="28"/>
      <c r="AS11" s="5" t="s">
        <v>47</v>
      </c>
      <c r="AT11" s="5">
        <f>LOG10(AB!AM11)</f>
        <v>4.4942773106979974</v>
      </c>
      <c r="AU11" s="5" t="s">
        <v>73</v>
      </c>
      <c r="AV11" s="5" t="s">
        <v>80</v>
      </c>
      <c r="AW11" s="5" t="s">
        <v>72</v>
      </c>
      <c r="AX11" s="5" t="s">
        <v>69</v>
      </c>
      <c r="BD11" s="7"/>
      <c r="BE11" s="10"/>
      <c r="BF11" s="10"/>
      <c r="BG11" s="10"/>
      <c r="BH11" s="10"/>
      <c r="BI11" s="10"/>
      <c r="BJ11" s="10"/>
    </row>
    <row r="12" spans="1:62" x14ac:dyDescent="0.25">
      <c r="A12" s="28"/>
      <c r="B12" s="5" t="s">
        <v>32</v>
      </c>
      <c r="C12" s="26">
        <f>LOG10(AB!C12)</f>
        <v>5.8000310632959708</v>
      </c>
      <c r="D12" s="5" t="s">
        <v>67</v>
      </c>
      <c r="E12" s="5" t="s">
        <v>80</v>
      </c>
      <c r="F12" s="5" t="s">
        <v>71</v>
      </c>
      <c r="G12" s="5" t="s">
        <v>69</v>
      </c>
      <c r="J12" s="28"/>
      <c r="K12" s="5" t="s">
        <v>32</v>
      </c>
      <c r="L12" s="26">
        <f>LOG10(AB!L12)</f>
        <v>1.8187788664986071</v>
      </c>
      <c r="M12" s="5" t="s">
        <v>67</v>
      </c>
      <c r="N12" s="5" t="s">
        <v>80</v>
      </c>
      <c r="O12" s="5" t="s">
        <v>71</v>
      </c>
      <c r="P12" s="5" t="s">
        <v>69</v>
      </c>
      <c r="V12" s="28"/>
      <c r="W12" s="5" t="s">
        <v>32</v>
      </c>
      <c r="X12" s="5">
        <f>LOG10(AB!U12)</f>
        <v>3.5165978230783175</v>
      </c>
      <c r="Y12" s="5" t="s">
        <v>67</v>
      </c>
      <c r="Z12" s="5" t="s">
        <v>80</v>
      </c>
      <c r="AA12" s="5" t="s">
        <v>71</v>
      </c>
      <c r="AB12" s="5" t="s">
        <v>69</v>
      </c>
      <c r="AG12" s="28"/>
      <c r="AH12" s="5" t="s">
        <v>32</v>
      </c>
      <c r="AI12" s="5">
        <f>LOG10(AB!AD12)</f>
        <v>2.3022011896637862</v>
      </c>
      <c r="AJ12" s="5" t="s">
        <v>67</v>
      </c>
      <c r="AK12" s="5" t="s">
        <v>80</v>
      </c>
      <c r="AL12" s="5" t="s">
        <v>71</v>
      </c>
      <c r="AM12" s="5" t="s">
        <v>69</v>
      </c>
      <c r="AR12" s="28"/>
      <c r="AS12" s="5" t="s">
        <v>32</v>
      </c>
      <c r="AT12" s="5">
        <f>LOG10(AB!AM12)</f>
        <v>3.3412123935067144</v>
      </c>
      <c r="AU12" s="5" t="s">
        <v>67</v>
      </c>
      <c r="AV12" s="5" t="s">
        <v>80</v>
      </c>
      <c r="AW12" s="5" t="s">
        <v>71</v>
      </c>
      <c r="AX12" s="5" t="s">
        <v>69</v>
      </c>
      <c r="BD12" s="7"/>
      <c r="BE12" s="10"/>
      <c r="BF12" s="10"/>
      <c r="BG12" s="10"/>
      <c r="BH12" s="10"/>
      <c r="BI12" s="10"/>
      <c r="BJ12" s="10"/>
    </row>
    <row r="13" spans="1:62" x14ac:dyDescent="0.25">
      <c r="A13" s="28"/>
      <c r="B13" s="5" t="s">
        <v>39</v>
      </c>
      <c r="C13" s="26">
        <f>LOG10(AB!C13)</f>
        <v>7.6413640600183896</v>
      </c>
      <c r="D13" s="5" t="s">
        <v>67</v>
      </c>
      <c r="E13" s="5" t="s">
        <v>80</v>
      </c>
      <c r="F13" s="5" t="s">
        <v>71</v>
      </c>
      <c r="G13" s="5" t="s">
        <v>69</v>
      </c>
      <c r="J13" s="28"/>
      <c r="K13" s="5" t="s">
        <v>39</v>
      </c>
      <c r="L13" s="26">
        <f>LOG10(AB!L13)</f>
        <v>2.7493807442329303</v>
      </c>
      <c r="M13" s="5" t="s">
        <v>67</v>
      </c>
      <c r="N13" s="5" t="s">
        <v>80</v>
      </c>
      <c r="O13" s="5" t="s">
        <v>71</v>
      </c>
      <c r="P13" s="5" t="s">
        <v>69</v>
      </c>
      <c r="V13" s="28"/>
      <c r="W13" s="5" t="s">
        <v>39</v>
      </c>
      <c r="X13" s="5">
        <f>LOG10(AB!U13)</f>
        <v>5.210879282549107</v>
      </c>
      <c r="Y13" s="5" t="s">
        <v>67</v>
      </c>
      <c r="Z13" s="5" t="s">
        <v>80</v>
      </c>
      <c r="AA13" s="5" t="s">
        <v>71</v>
      </c>
      <c r="AB13" s="5" t="s">
        <v>69</v>
      </c>
      <c r="AG13" s="28"/>
      <c r="AH13" s="5" t="s">
        <v>39</v>
      </c>
      <c r="AI13" s="5">
        <f>LOG10(AB!AD13)</f>
        <v>3.6742457648082256</v>
      </c>
      <c r="AJ13" s="5" t="s">
        <v>67</v>
      </c>
      <c r="AK13" s="5" t="s">
        <v>80</v>
      </c>
      <c r="AL13" s="5" t="s">
        <v>71</v>
      </c>
      <c r="AM13" s="5" t="s">
        <v>69</v>
      </c>
      <c r="AR13" s="28"/>
      <c r="AS13" s="5" t="s">
        <v>39</v>
      </c>
      <c r="AT13" s="5">
        <f>LOG10(AB!AM13)</f>
        <v>5.1226706520537322</v>
      </c>
      <c r="AU13" s="5" t="s">
        <v>67</v>
      </c>
      <c r="AV13" s="5" t="s">
        <v>80</v>
      </c>
      <c r="AW13" s="5" t="s">
        <v>71</v>
      </c>
      <c r="AX13" s="5" t="s">
        <v>69</v>
      </c>
      <c r="BD13" s="7"/>
      <c r="BE13" s="10"/>
      <c r="BF13" s="10"/>
      <c r="BG13" s="10"/>
      <c r="BH13" s="10"/>
      <c r="BI13" s="10"/>
      <c r="BJ13" s="10"/>
    </row>
    <row r="14" spans="1:62" x14ac:dyDescent="0.25">
      <c r="A14" s="28"/>
      <c r="B14" s="5" t="s">
        <v>46</v>
      </c>
      <c r="C14" s="26">
        <f>LOG10(AB!C14)</f>
        <v>7.1138176070582899</v>
      </c>
      <c r="D14" s="5" t="s">
        <v>73</v>
      </c>
      <c r="E14" s="5" t="s">
        <v>80</v>
      </c>
      <c r="F14" s="5" t="s">
        <v>71</v>
      </c>
      <c r="G14" s="5" t="s">
        <v>69</v>
      </c>
      <c r="J14" s="28"/>
      <c r="K14" s="5" t="s">
        <v>46</v>
      </c>
      <c r="L14" s="26">
        <f>LOG10(AB!L14)</f>
        <v>2.1414179631911798</v>
      </c>
      <c r="M14" s="5" t="s">
        <v>73</v>
      </c>
      <c r="N14" s="5" t="s">
        <v>80</v>
      </c>
      <c r="O14" s="5" t="s">
        <v>71</v>
      </c>
      <c r="P14" s="5" t="s">
        <v>69</v>
      </c>
      <c r="V14" s="28"/>
      <c r="W14" s="5" t="s">
        <v>46</v>
      </c>
      <c r="X14" s="5">
        <f>LOG10(AB!U14)</f>
        <v>4.9113509861072249</v>
      </c>
      <c r="Y14" s="5" t="s">
        <v>73</v>
      </c>
      <c r="Z14" s="5" t="s">
        <v>80</v>
      </c>
      <c r="AA14" s="5" t="s">
        <v>71</v>
      </c>
      <c r="AB14" s="5" t="s">
        <v>69</v>
      </c>
      <c r="AG14" s="28"/>
      <c r="AH14" s="5" t="s">
        <v>46</v>
      </c>
      <c r="AI14" s="5">
        <f>LOG10(AB!AD14)</f>
        <v>3.4031367434249797</v>
      </c>
      <c r="AJ14" s="5" t="s">
        <v>73</v>
      </c>
      <c r="AK14" s="5" t="s">
        <v>80</v>
      </c>
      <c r="AL14" s="5" t="s">
        <v>71</v>
      </c>
      <c r="AM14" s="5" t="s">
        <v>69</v>
      </c>
      <c r="AR14" s="28"/>
      <c r="AS14" s="5" t="s">
        <v>46</v>
      </c>
      <c r="AT14" s="5">
        <f>LOG10(AB!AM14)</f>
        <v>4.8219567481531982</v>
      </c>
      <c r="AU14" s="5" t="s">
        <v>73</v>
      </c>
      <c r="AV14" s="5" t="s">
        <v>80</v>
      </c>
      <c r="AW14" s="5" t="s">
        <v>71</v>
      </c>
      <c r="AX14" s="5" t="s">
        <v>69</v>
      </c>
      <c r="BD14" s="7"/>
      <c r="BE14" s="10"/>
      <c r="BF14" s="10"/>
      <c r="BG14" s="10"/>
      <c r="BH14" s="10"/>
      <c r="BI14" s="10"/>
      <c r="BJ14" s="10"/>
    </row>
    <row r="15" spans="1:62" x14ac:dyDescent="0.25">
      <c r="A15" s="28"/>
      <c r="B15" s="5" t="s">
        <v>52</v>
      </c>
      <c r="C15" s="26">
        <f>LOG10(AB!C15)</f>
        <v>6.8865247057782888</v>
      </c>
      <c r="D15" s="5" t="s">
        <v>73</v>
      </c>
      <c r="E15" s="5" t="s">
        <v>80</v>
      </c>
      <c r="F15" s="5" t="s">
        <v>71</v>
      </c>
      <c r="G15" s="5" t="s">
        <v>69</v>
      </c>
      <c r="J15" s="28"/>
      <c r="K15" s="5" t="s">
        <v>52</v>
      </c>
      <c r="L15" s="26">
        <f>LOG10(AB!L15)</f>
        <v>2.2870791652099136</v>
      </c>
      <c r="M15" s="5" t="s">
        <v>73</v>
      </c>
      <c r="N15" s="5" t="s">
        <v>80</v>
      </c>
      <c r="O15" s="5" t="s">
        <v>71</v>
      </c>
      <c r="P15" s="5" t="s">
        <v>69</v>
      </c>
      <c r="V15" s="28"/>
      <c r="W15" s="5" t="s">
        <v>52</v>
      </c>
      <c r="X15" s="5">
        <f>LOG10(AB!U15)</f>
        <v>4.8069056650480517</v>
      </c>
      <c r="Y15" s="5" t="s">
        <v>73</v>
      </c>
      <c r="Z15" s="5" t="s">
        <v>80</v>
      </c>
      <c r="AA15" s="5" t="s">
        <v>71</v>
      </c>
      <c r="AB15" s="5" t="s">
        <v>69</v>
      </c>
      <c r="AG15" s="28"/>
      <c r="AH15" s="5" t="s">
        <v>52</v>
      </c>
      <c r="AI15" s="5">
        <f>LOG10(AB!AD15)</f>
        <v>3.2219102031851179</v>
      </c>
      <c r="AJ15" s="5" t="s">
        <v>73</v>
      </c>
      <c r="AK15" s="5" t="s">
        <v>80</v>
      </c>
      <c r="AL15" s="5" t="s">
        <v>71</v>
      </c>
      <c r="AM15" s="5" t="s">
        <v>69</v>
      </c>
      <c r="AR15" s="28"/>
      <c r="AS15" s="5" t="s">
        <v>52</v>
      </c>
      <c r="AT15" s="5">
        <f>LOG10(AB!AM15)</f>
        <v>4.6479345032342456</v>
      </c>
      <c r="AU15" s="5" t="s">
        <v>73</v>
      </c>
      <c r="AV15" s="5" t="s">
        <v>80</v>
      </c>
      <c r="AW15" s="5" t="s">
        <v>71</v>
      </c>
      <c r="AX15" s="5" t="s">
        <v>69</v>
      </c>
      <c r="BD15" s="7"/>
      <c r="BE15" s="10"/>
      <c r="BF15" s="10"/>
      <c r="BG15" s="10"/>
      <c r="BH15" s="10"/>
      <c r="BI15" s="10"/>
      <c r="BJ15" s="10"/>
    </row>
    <row r="16" spans="1:62" x14ac:dyDescent="0.25">
      <c r="A16" s="28"/>
      <c r="B16" s="5" t="s">
        <v>40</v>
      </c>
      <c r="C16" s="26">
        <f>LOG10(AB!C16)</f>
        <v>6.8491440529189873</v>
      </c>
      <c r="D16" s="5" t="s">
        <v>67</v>
      </c>
      <c r="E16" s="5" t="s">
        <v>80</v>
      </c>
      <c r="F16" s="5" t="s">
        <v>72</v>
      </c>
      <c r="G16" s="5" t="s">
        <v>69</v>
      </c>
      <c r="J16" s="28"/>
      <c r="K16" s="5" t="s">
        <v>40</v>
      </c>
      <c r="L16" s="26">
        <f>LOG10(AB!L16)</f>
        <v>2.1765912931912723</v>
      </c>
      <c r="M16" s="5" t="s">
        <v>67</v>
      </c>
      <c r="N16" s="5" t="s">
        <v>80</v>
      </c>
      <c r="O16" s="5" t="s">
        <v>72</v>
      </c>
      <c r="P16" s="5" t="s">
        <v>69</v>
      </c>
      <c r="V16" s="28"/>
      <c r="W16" s="5" t="s">
        <v>40</v>
      </c>
      <c r="X16" s="5">
        <f>LOG10(AB!U16)</f>
        <v>4.6078024294897304</v>
      </c>
      <c r="Y16" s="5" t="s">
        <v>67</v>
      </c>
      <c r="Z16" s="5" t="s">
        <v>80</v>
      </c>
      <c r="AA16" s="5" t="s">
        <v>72</v>
      </c>
      <c r="AB16" s="5" t="s">
        <v>69</v>
      </c>
      <c r="AG16" s="28"/>
      <c r="AH16" s="5" t="s">
        <v>40</v>
      </c>
      <c r="AI16" s="5">
        <f>LOG10(AB!AD16)</f>
        <v>3.0227032541539653</v>
      </c>
      <c r="AJ16" s="5" t="s">
        <v>67</v>
      </c>
      <c r="AK16" s="5" t="s">
        <v>80</v>
      </c>
      <c r="AL16" s="5" t="s">
        <v>72</v>
      </c>
      <c r="AM16" s="5" t="s">
        <v>69</v>
      </c>
      <c r="AR16" s="28"/>
      <c r="AS16" s="5" t="s">
        <v>40</v>
      </c>
      <c r="AT16" s="5">
        <f>LOG10(AB!AM16)</f>
        <v>4.6845258316003049</v>
      </c>
      <c r="AU16" s="5" t="s">
        <v>67</v>
      </c>
      <c r="AV16" s="5" t="s">
        <v>80</v>
      </c>
      <c r="AW16" s="5" t="s">
        <v>72</v>
      </c>
      <c r="AX16" s="5" t="s">
        <v>69</v>
      </c>
      <c r="BD16" s="7"/>
      <c r="BE16" s="10"/>
      <c r="BF16" s="10"/>
      <c r="BG16" s="10"/>
      <c r="BH16" s="10"/>
      <c r="BI16" s="10"/>
      <c r="BJ16" s="10"/>
    </row>
    <row r="17" spans="1:62" x14ac:dyDescent="0.25">
      <c r="A17" s="28"/>
      <c r="B17" s="5" t="s">
        <v>53</v>
      </c>
      <c r="C17" s="26">
        <f>LOG10(AB!C17)</f>
        <v>6.3806241111484061</v>
      </c>
      <c r="D17" s="5" t="s">
        <v>73</v>
      </c>
      <c r="E17" s="5" t="s">
        <v>80</v>
      </c>
      <c r="F17" s="5" t="s">
        <v>72</v>
      </c>
      <c r="G17" s="5" t="s">
        <v>69</v>
      </c>
      <c r="J17" s="28"/>
      <c r="K17" s="5" t="s">
        <v>53</v>
      </c>
      <c r="L17" s="26">
        <f>LOG10(AB!L17)</f>
        <v>2.0695452290066698</v>
      </c>
      <c r="M17" s="5" t="s">
        <v>73</v>
      </c>
      <c r="N17" s="5" t="s">
        <v>80</v>
      </c>
      <c r="O17" s="5" t="s">
        <v>72</v>
      </c>
      <c r="P17" s="5" t="s">
        <v>69</v>
      </c>
      <c r="V17" s="28"/>
      <c r="W17" s="5" t="s">
        <v>53</v>
      </c>
      <c r="X17" s="5">
        <f>LOG10(AB!U17)</f>
        <v>4.1640677091023157</v>
      </c>
      <c r="Y17" s="5" t="s">
        <v>73</v>
      </c>
      <c r="Z17" s="5" t="s">
        <v>80</v>
      </c>
      <c r="AA17" s="5" t="s">
        <v>72</v>
      </c>
      <c r="AB17" s="5" t="s">
        <v>69</v>
      </c>
      <c r="AG17" s="28"/>
      <c r="AH17" s="5" t="s">
        <v>53</v>
      </c>
      <c r="AI17" s="5">
        <f>LOG10(AB!AD17)</f>
        <v>2.6763790208350255</v>
      </c>
      <c r="AJ17" s="5" t="s">
        <v>73</v>
      </c>
      <c r="AK17" s="5" t="s">
        <v>80</v>
      </c>
      <c r="AL17" s="5" t="s">
        <v>72</v>
      </c>
      <c r="AM17" s="5" t="s">
        <v>69</v>
      </c>
      <c r="AR17" s="28"/>
      <c r="AS17" s="5" t="s">
        <v>53</v>
      </c>
      <c r="AT17" s="5">
        <f>LOG10(AB!AM17)</f>
        <v>4.1242910311743914</v>
      </c>
      <c r="AU17" s="5" t="s">
        <v>73</v>
      </c>
      <c r="AV17" s="5" t="s">
        <v>80</v>
      </c>
      <c r="AW17" s="5" t="s">
        <v>72</v>
      </c>
      <c r="AX17" s="5" t="s">
        <v>69</v>
      </c>
      <c r="BD17" s="7"/>
      <c r="BE17" s="10"/>
      <c r="BF17" s="10"/>
      <c r="BG17" s="10"/>
      <c r="BH17" s="10"/>
      <c r="BI17" s="10"/>
      <c r="BJ17" s="10"/>
    </row>
    <row r="18" spans="1:62" x14ac:dyDescent="0.25">
      <c r="A18" s="28"/>
      <c r="B18" s="6" t="s">
        <v>4</v>
      </c>
      <c r="C18" s="6">
        <f>LOG10(AB!C18)</f>
        <v>7.6670170470629007</v>
      </c>
      <c r="D18" s="6" t="s">
        <v>67</v>
      </c>
      <c r="E18" s="6" t="s">
        <v>70</v>
      </c>
      <c r="F18" s="6" t="s">
        <v>71</v>
      </c>
      <c r="G18" s="6" t="s">
        <v>73</v>
      </c>
      <c r="J18" s="28"/>
      <c r="K18" s="6" t="s">
        <v>4</v>
      </c>
      <c r="L18" s="6">
        <f>LOG10(AB!L18)</f>
        <v>2.8375141416301659</v>
      </c>
      <c r="M18" s="6" t="s">
        <v>67</v>
      </c>
      <c r="N18" s="6" t="s">
        <v>70</v>
      </c>
      <c r="O18" s="6" t="s">
        <v>71</v>
      </c>
      <c r="P18" s="6" t="s">
        <v>73</v>
      </c>
      <c r="V18" s="28"/>
      <c r="W18" s="6" t="s">
        <v>4</v>
      </c>
      <c r="X18" s="6">
        <f>LOG10(AB!U18)</f>
        <v>4.889476091947337</v>
      </c>
      <c r="Y18" s="6" t="s">
        <v>67</v>
      </c>
      <c r="Z18" s="6" t="s">
        <v>70</v>
      </c>
      <c r="AA18" s="6" t="s">
        <v>71</v>
      </c>
      <c r="AB18" s="6" t="s">
        <v>73</v>
      </c>
      <c r="AG18" s="28"/>
      <c r="AH18" s="6" t="s">
        <v>4</v>
      </c>
      <c r="AI18" s="6">
        <f>LOG10(AB!AD18)</f>
        <v>3.6755671468893238</v>
      </c>
      <c r="AJ18" s="6" t="s">
        <v>67</v>
      </c>
      <c r="AK18" s="6" t="s">
        <v>70</v>
      </c>
      <c r="AL18" s="6" t="s">
        <v>71</v>
      </c>
      <c r="AM18" s="6" t="s">
        <v>73</v>
      </c>
      <c r="AR18" s="28"/>
      <c r="AS18" s="6" t="s">
        <v>4</v>
      </c>
      <c r="AT18" s="6">
        <f>LOG10(AB!AM18)</f>
        <v>5.5944888418658332</v>
      </c>
      <c r="AU18" s="6" t="s">
        <v>67</v>
      </c>
      <c r="AV18" s="6" t="s">
        <v>70</v>
      </c>
      <c r="AW18" s="6" t="s">
        <v>71</v>
      </c>
      <c r="AX18" s="6" t="s">
        <v>73</v>
      </c>
      <c r="BD18" s="7"/>
      <c r="BE18" s="10"/>
      <c r="BF18" s="10"/>
      <c r="BG18" s="10"/>
      <c r="BH18" s="10"/>
      <c r="BI18" s="10"/>
      <c r="BJ18" s="10"/>
    </row>
    <row r="19" spans="1:62" x14ac:dyDescent="0.25">
      <c r="A19" s="28"/>
      <c r="B19" s="6" t="s">
        <v>12</v>
      </c>
      <c r="C19" s="6">
        <f>LOG10(AB!C19)</f>
        <v>7.6181628967778368</v>
      </c>
      <c r="D19" s="6" t="s">
        <v>67</v>
      </c>
      <c r="E19" s="6" t="s">
        <v>70</v>
      </c>
      <c r="F19" s="6" t="s">
        <v>71</v>
      </c>
      <c r="G19" s="6" t="s">
        <v>73</v>
      </c>
      <c r="J19" s="28"/>
      <c r="K19" s="6" t="s">
        <v>12</v>
      </c>
      <c r="L19" s="6">
        <f>LOG10(AB!L19)</f>
        <v>2.696344355675985</v>
      </c>
      <c r="M19" s="6" t="s">
        <v>67</v>
      </c>
      <c r="N19" s="6" t="s">
        <v>70</v>
      </c>
      <c r="O19" s="6" t="s">
        <v>71</v>
      </c>
      <c r="P19" s="6" t="s">
        <v>73</v>
      </c>
      <c r="V19" s="28"/>
      <c r="W19" s="6" t="s">
        <v>12</v>
      </c>
      <c r="X19" s="6">
        <f>LOG10(AB!U19)</f>
        <v>4.2427855810715265</v>
      </c>
      <c r="Y19" s="6" t="s">
        <v>67</v>
      </c>
      <c r="Z19" s="6" t="s">
        <v>70</v>
      </c>
      <c r="AA19" s="6" t="s">
        <v>71</v>
      </c>
      <c r="AB19" s="6" t="s">
        <v>73</v>
      </c>
      <c r="AG19" s="28"/>
      <c r="AH19" s="6" t="s">
        <v>12</v>
      </c>
      <c r="AI19" s="6">
        <f>LOG10(AB!AD19)</f>
        <v>3.3908896842246179</v>
      </c>
      <c r="AJ19" s="6" t="s">
        <v>67</v>
      </c>
      <c r="AK19" s="6" t="s">
        <v>70</v>
      </c>
      <c r="AL19" s="6" t="s">
        <v>71</v>
      </c>
      <c r="AM19" s="6" t="s">
        <v>73</v>
      </c>
      <c r="AR19" s="28"/>
      <c r="AS19" s="6" t="s">
        <v>12</v>
      </c>
      <c r="AT19" s="6">
        <f>LOG10(AB!AM19)</f>
        <v>4.8387997968004859</v>
      </c>
      <c r="AU19" s="6" t="s">
        <v>67</v>
      </c>
      <c r="AV19" s="6" t="s">
        <v>70</v>
      </c>
      <c r="AW19" s="6" t="s">
        <v>71</v>
      </c>
      <c r="AX19" s="6" t="s">
        <v>73</v>
      </c>
      <c r="BD19" s="7"/>
      <c r="BE19" s="10"/>
      <c r="BF19" s="10"/>
      <c r="BG19" s="10"/>
      <c r="BH19" s="10"/>
      <c r="BI19" s="10"/>
      <c r="BJ19" s="10"/>
    </row>
    <row r="20" spans="1:62" x14ac:dyDescent="0.25">
      <c r="A20" s="28"/>
      <c r="B20" s="6" t="s">
        <v>20</v>
      </c>
      <c r="C20" s="6">
        <f>LOG10(AB!C20)</f>
        <v>7.6052006225259499</v>
      </c>
      <c r="D20" s="6" t="s">
        <v>73</v>
      </c>
      <c r="E20" s="6" t="s">
        <v>70</v>
      </c>
      <c r="F20" s="6" t="s">
        <v>71</v>
      </c>
      <c r="G20" s="6" t="s">
        <v>73</v>
      </c>
      <c r="J20" s="28"/>
      <c r="K20" s="6" t="s">
        <v>20</v>
      </c>
      <c r="L20" s="6">
        <f>LOG10(AB!L20)</f>
        <v>2.8173391424971057</v>
      </c>
      <c r="M20" s="6" t="s">
        <v>73</v>
      </c>
      <c r="N20" s="6" t="s">
        <v>70</v>
      </c>
      <c r="O20" s="6" t="s">
        <v>71</v>
      </c>
      <c r="P20" s="6" t="s">
        <v>73</v>
      </c>
      <c r="V20" s="28"/>
      <c r="W20" s="6" t="s">
        <v>20</v>
      </c>
      <c r="X20" s="6">
        <f>LOG10(AB!U20)</f>
        <v>4.7534247546831843</v>
      </c>
      <c r="Y20" s="6" t="s">
        <v>73</v>
      </c>
      <c r="Z20" s="6" t="s">
        <v>70</v>
      </c>
      <c r="AA20" s="6" t="s">
        <v>71</v>
      </c>
      <c r="AB20" s="6" t="s">
        <v>73</v>
      </c>
      <c r="AG20" s="28"/>
      <c r="AH20" s="6" t="s">
        <v>20</v>
      </c>
      <c r="AI20" s="6">
        <f>LOG10(AB!AD20)</f>
        <v>3.3835656549881552</v>
      </c>
      <c r="AJ20" s="6" t="s">
        <v>73</v>
      </c>
      <c r="AK20" s="6" t="s">
        <v>70</v>
      </c>
      <c r="AL20" s="6" t="s">
        <v>71</v>
      </c>
      <c r="AM20" s="6" t="s">
        <v>73</v>
      </c>
      <c r="AR20" s="28"/>
      <c r="AS20" s="6" t="s">
        <v>20</v>
      </c>
      <c r="AT20" s="6">
        <f>LOG10(AB!AM20)</f>
        <v>5.1073978526538992</v>
      </c>
      <c r="AU20" s="6" t="s">
        <v>73</v>
      </c>
      <c r="AV20" s="6" t="s">
        <v>70</v>
      </c>
      <c r="AW20" s="6" t="s">
        <v>71</v>
      </c>
      <c r="AX20" s="6" t="s">
        <v>73</v>
      </c>
      <c r="BD20" s="7"/>
      <c r="BE20" s="10"/>
      <c r="BF20" s="10"/>
      <c r="BG20" s="10"/>
      <c r="BH20" s="10"/>
      <c r="BI20" s="10"/>
      <c r="BJ20" s="10"/>
    </row>
    <row r="21" spans="1:62" x14ac:dyDescent="0.25">
      <c r="A21" s="28"/>
      <c r="B21" s="6" t="s">
        <v>27</v>
      </c>
      <c r="C21" s="6">
        <f>LOG10(AB!C21)</f>
        <v>7.6561424986850719</v>
      </c>
      <c r="D21" s="6" t="s">
        <v>73</v>
      </c>
      <c r="E21" s="6" t="s">
        <v>70</v>
      </c>
      <c r="F21" s="6" t="s">
        <v>71</v>
      </c>
      <c r="G21" s="6" t="s">
        <v>73</v>
      </c>
      <c r="J21" s="28"/>
      <c r="K21" s="6" t="s">
        <v>27</v>
      </c>
      <c r="L21" s="6">
        <f>LOG10(AB!L21)</f>
        <v>2.7977800201829237</v>
      </c>
      <c r="M21" s="6" t="s">
        <v>73</v>
      </c>
      <c r="N21" s="6" t="s">
        <v>70</v>
      </c>
      <c r="O21" s="6" t="s">
        <v>71</v>
      </c>
      <c r="P21" s="6" t="s">
        <v>73</v>
      </c>
      <c r="V21" s="28"/>
      <c r="W21" s="6" t="s">
        <v>27</v>
      </c>
      <c r="X21" s="6">
        <f>LOG10(AB!U21)</f>
        <v>4.6746449551025497</v>
      </c>
      <c r="Y21" s="6" t="s">
        <v>73</v>
      </c>
      <c r="Z21" s="6" t="s">
        <v>70</v>
      </c>
      <c r="AA21" s="6" t="s">
        <v>71</v>
      </c>
      <c r="AB21" s="6" t="s">
        <v>73</v>
      </c>
      <c r="AG21" s="28"/>
      <c r="AH21" s="6" t="s">
        <v>27</v>
      </c>
      <c r="AI21" s="6">
        <f>LOG10(AB!AD21)</f>
        <v>3.5955247418775969</v>
      </c>
      <c r="AJ21" s="6" t="s">
        <v>73</v>
      </c>
      <c r="AK21" s="6" t="s">
        <v>70</v>
      </c>
      <c r="AL21" s="6" t="s">
        <v>71</v>
      </c>
      <c r="AM21" s="6" t="s">
        <v>73</v>
      </c>
      <c r="AR21" s="28"/>
      <c r="AS21" s="6" t="s">
        <v>27</v>
      </c>
      <c r="AT21" s="6">
        <f>LOG10(AB!AM21)</f>
        <v>4.5755534459366629</v>
      </c>
      <c r="AU21" s="6" t="s">
        <v>73</v>
      </c>
      <c r="AV21" s="6" t="s">
        <v>70</v>
      </c>
      <c r="AW21" s="6" t="s">
        <v>71</v>
      </c>
      <c r="AX21" s="6" t="s">
        <v>73</v>
      </c>
      <c r="BD21" s="7"/>
      <c r="BE21" s="10"/>
      <c r="BF21" s="10"/>
      <c r="BG21" s="10"/>
      <c r="BH21" s="10"/>
      <c r="BI21" s="10"/>
      <c r="BJ21" s="10"/>
    </row>
    <row r="22" spans="1:62" x14ac:dyDescent="0.25">
      <c r="A22" s="28"/>
      <c r="B22" s="6" t="s">
        <v>6</v>
      </c>
      <c r="C22" s="6">
        <f>LOG10(AB!C22)</f>
        <v>8.2634077448143692</v>
      </c>
      <c r="D22" s="6" t="s">
        <v>67</v>
      </c>
      <c r="E22" s="6" t="s">
        <v>70</v>
      </c>
      <c r="F22" s="6" t="s">
        <v>72</v>
      </c>
      <c r="G22" s="6" t="s">
        <v>73</v>
      </c>
      <c r="J22" s="28"/>
      <c r="K22" s="6" t="s">
        <v>6</v>
      </c>
      <c r="L22" s="6">
        <f>LOG10(AB!L22)</f>
        <v>3.0898639140112056</v>
      </c>
      <c r="M22" s="6" t="s">
        <v>67</v>
      </c>
      <c r="N22" s="6" t="s">
        <v>70</v>
      </c>
      <c r="O22" s="6" t="s">
        <v>72</v>
      </c>
      <c r="P22" s="6" t="s">
        <v>73</v>
      </c>
      <c r="V22" s="28"/>
      <c r="W22" s="6" t="s">
        <v>6</v>
      </c>
      <c r="X22" s="6">
        <f>LOG10(AB!U22)</f>
        <v>5.0822648570136666</v>
      </c>
      <c r="Y22" s="6" t="s">
        <v>67</v>
      </c>
      <c r="Z22" s="6" t="s">
        <v>70</v>
      </c>
      <c r="AA22" s="6" t="s">
        <v>72</v>
      </c>
      <c r="AB22" s="6" t="s">
        <v>73</v>
      </c>
      <c r="AG22" s="28"/>
      <c r="AH22" s="6" t="s">
        <v>6</v>
      </c>
      <c r="AI22" s="6">
        <f>LOG10(AB!AD22)</f>
        <v>3.8080100461819191</v>
      </c>
      <c r="AJ22" s="6" t="s">
        <v>67</v>
      </c>
      <c r="AK22" s="6" t="s">
        <v>70</v>
      </c>
      <c r="AL22" s="6" t="s">
        <v>72</v>
      </c>
      <c r="AM22" s="6" t="s">
        <v>73</v>
      </c>
      <c r="AR22" s="28"/>
      <c r="AS22" s="6" t="s">
        <v>6</v>
      </c>
      <c r="AT22" s="6">
        <f>LOG10(AB!AM22)</f>
        <v>5.6280848790261837</v>
      </c>
      <c r="AU22" s="6" t="s">
        <v>67</v>
      </c>
      <c r="AV22" s="6" t="s">
        <v>70</v>
      </c>
      <c r="AW22" s="6" t="s">
        <v>72</v>
      </c>
      <c r="AX22" s="6" t="s">
        <v>73</v>
      </c>
      <c r="BD22" s="7"/>
      <c r="BE22" s="10"/>
      <c r="BF22" s="10"/>
      <c r="BG22" s="10"/>
      <c r="BH22" s="10"/>
      <c r="BI22" s="10"/>
      <c r="BJ22" s="10"/>
    </row>
    <row r="23" spans="1:62" x14ac:dyDescent="0.25">
      <c r="A23" s="28"/>
      <c r="B23" s="6" t="s">
        <v>14</v>
      </c>
      <c r="C23" s="6">
        <f>LOG10(AB!C23)</f>
        <v>7.5998206443091059</v>
      </c>
      <c r="D23" s="6" t="s">
        <v>67</v>
      </c>
      <c r="E23" s="6" t="s">
        <v>70</v>
      </c>
      <c r="F23" s="6" t="s">
        <v>72</v>
      </c>
      <c r="G23" s="6" t="s">
        <v>73</v>
      </c>
      <c r="J23" s="28"/>
      <c r="K23" s="6" t="s">
        <v>14</v>
      </c>
      <c r="L23" s="6">
        <f>LOG10(AB!L23)</f>
        <v>2.5694051452892186</v>
      </c>
      <c r="M23" s="6" t="s">
        <v>67</v>
      </c>
      <c r="N23" s="6" t="s">
        <v>70</v>
      </c>
      <c r="O23" s="6" t="s">
        <v>72</v>
      </c>
      <c r="P23" s="6" t="s">
        <v>73</v>
      </c>
      <c r="V23" s="28"/>
      <c r="W23" s="6" t="s">
        <v>14</v>
      </c>
      <c r="X23" s="6">
        <f>LOG10(AB!U23)</f>
        <v>4.8432914103103366</v>
      </c>
      <c r="Y23" s="6" t="s">
        <v>67</v>
      </c>
      <c r="Z23" s="6" t="s">
        <v>70</v>
      </c>
      <c r="AA23" s="6" t="s">
        <v>72</v>
      </c>
      <c r="AB23" s="6" t="s">
        <v>73</v>
      </c>
      <c r="AG23" s="28"/>
      <c r="AH23" s="6" t="s">
        <v>14</v>
      </c>
      <c r="AI23" s="6">
        <f>LOG10(AB!AD23)</f>
        <v>3.6141880410156881</v>
      </c>
      <c r="AJ23" s="6" t="s">
        <v>67</v>
      </c>
      <c r="AK23" s="6" t="s">
        <v>70</v>
      </c>
      <c r="AL23" s="6" t="s">
        <v>72</v>
      </c>
      <c r="AM23" s="6" t="s">
        <v>73</v>
      </c>
      <c r="AR23" s="28"/>
      <c r="AS23" s="6" t="s">
        <v>14</v>
      </c>
      <c r="AT23" s="6">
        <f>LOG10(AB!AM23)</f>
        <v>4.6716221645920015</v>
      </c>
      <c r="AU23" s="6" t="s">
        <v>67</v>
      </c>
      <c r="AV23" s="6" t="s">
        <v>70</v>
      </c>
      <c r="AW23" s="6" t="s">
        <v>72</v>
      </c>
      <c r="AX23" s="6" t="s">
        <v>73</v>
      </c>
      <c r="BD23" s="7"/>
      <c r="BE23" s="10"/>
      <c r="BF23" s="10"/>
      <c r="BG23" s="10"/>
      <c r="BH23" s="10"/>
      <c r="BI23" s="10"/>
      <c r="BJ23" s="10"/>
    </row>
    <row r="24" spans="1:62" x14ac:dyDescent="0.25">
      <c r="A24" s="28"/>
      <c r="B24" s="6" t="s">
        <v>22</v>
      </c>
      <c r="C24" s="6">
        <f>LOG10(AB!C24)</f>
        <v>8.4477601224503278</v>
      </c>
      <c r="D24" s="6" t="s">
        <v>73</v>
      </c>
      <c r="E24" s="6" t="s">
        <v>70</v>
      </c>
      <c r="F24" s="6" t="s">
        <v>72</v>
      </c>
      <c r="G24" s="6" t="s">
        <v>73</v>
      </c>
      <c r="J24" s="28"/>
      <c r="K24" s="6" t="s">
        <v>22</v>
      </c>
      <c r="L24" s="6">
        <f>LOG10(AB!L24)</f>
        <v>2.7159828691255368</v>
      </c>
      <c r="M24" s="6" t="s">
        <v>73</v>
      </c>
      <c r="N24" s="6" t="s">
        <v>70</v>
      </c>
      <c r="O24" s="6" t="s">
        <v>72</v>
      </c>
      <c r="P24" s="6" t="s">
        <v>73</v>
      </c>
      <c r="V24" s="28"/>
      <c r="W24" s="6" t="s">
        <v>22</v>
      </c>
      <c r="X24" s="6">
        <f>LOG10(AB!U24)</f>
        <v>4.8718877882268981</v>
      </c>
      <c r="Y24" s="6" t="s">
        <v>73</v>
      </c>
      <c r="Z24" s="6" t="s">
        <v>70</v>
      </c>
      <c r="AA24" s="6" t="s">
        <v>72</v>
      </c>
      <c r="AB24" s="6" t="s">
        <v>73</v>
      </c>
      <c r="AG24" s="28"/>
      <c r="AH24" s="6" t="s">
        <v>22</v>
      </c>
      <c r="AI24" s="6">
        <f>LOG10(AB!AD24)</f>
        <v>3.8133515768185089</v>
      </c>
      <c r="AJ24" s="6" t="s">
        <v>73</v>
      </c>
      <c r="AK24" s="6" t="s">
        <v>70</v>
      </c>
      <c r="AL24" s="6" t="s">
        <v>72</v>
      </c>
      <c r="AM24" s="6" t="s">
        <v>73</v>
      </c>
      <c r="AR24" s="28"/>
      <c r="AS24" s="6" t="s">
        <v>22</v>
      </c>
      <c r="AT24" s="6">
        <f>LOG10(AB!AM24)</f>
        <v>2.2416679966246522</v>
      </c>
      <c r="AU24" s="6" t="s">
        <v>73</v>
      </c>
      <c r="AV24" s="6" t="s">
        <v>70</v>
      </c>
      <c r="AW24" s="6" t="s">
        <v>72</v>
      </c>
      <c r="AX24" s="6" t="s">
        <v>73</v>
      </c>
      <c r="BD24" s="7"/>
      <c r="BE24" s="10"/>
      <c r="BF24" s="10"/>
      <c r="BG24" s="10"/>
      <c r="BH24" s="10"/>
      <c r="BI24" s="10"/>
      <c r="BJ24" s="10"/>
    </row>
    <row r="25" spans="1:62" x14ac:dyDescent="0.25">
      <c r="A25" s="28"/>
      <c r="B25" s="6" t="s">
        <v>29</v>
      </c>
      <c r="C25" s="6">
        <f>LOG10(AB!C25)</f>
        <v>8.493241530393</v>
      </c>
      <c r="D25" s="6" t="s">
        <v>73</v>
      </c>
      <c r="E25" s="6" t="s">
        <v>70</v>
      </c>
      <c r="F25" s="6" t="s">
        <v>72</v>
      </c>
      <c r="G25" s="6" t="s">
        <v>73</v>
      </c>
      <c r="J25" s="28"/>
      <c r="K25" s="6" t="s">
        <v>29</v>
      </c>
      <c r="L25" s="6">
        <f>LOG10(AB!L25)</f>
        <v>3.5797492131745399</v>
      </c>
      <c r="M25" s="6" t="s">
        <v>73</v>
      </c>
      <c r="N25" s="6" t="s">
        <v>70</v>
      </c>
      <c r="O25" s="6" t="s">
        <v>72</v>
      </c>
      <c r="P25" s="6" t="s">
        <v>73</v>
      </c>
      <c r="V25" s="28"/>
      <c r="W25" s="6" t="s">
        <v>29</v>
      </c>
      <c r="X25" s="6">
        <f>LOG10(AB!U25)</f>
        <v>5.0188874659395291</v>
      </c>
      <c r="Y25" s="6" t="s">
        <v>73</v>
      </c>
      <c r="Z25" s="6" t="s">
        <v>70</v>
      </c>
      <c r="AA25" s="6" t="s">
        <v>72</v>
      </c>
      <c r="AB25" s="6" t="s">
        <v>73</v>
      </c>
      <c r="AG25" s="28"/>
      <c r="AH25" s="6" t="s">
        <v>29</v>
      </c>
      <c r="AI25" s="6">
        <f>LOG10(AB!AD25)</f>
        <v>4.0988982201570714</v>
      </c>
      <c r="AJ25" s="6" t="s">
        <v>73</v>
      </c>
      <c r="AK25" s="6" t="s">
        <v>70</v>
      </c>
      <c r="AL25" s="6" t="s">
        <v>72</v>
      </c>
      <c r="AM25" s="6" t="s">
        <v>73</v>
      </c>
      <c r="AR25" s="28"/>
      <c r="AS25" s="6" t="s">
        <v>29</v>
      </c>
      <c r="AT25" s="6">
        <f>LOG10(AB!AM25)</f>
        <v>5.8875184893733072</v>
      </c>
      <c r="AU25" s="6" t="s">
        <v>73</v>
      </c>
      <c r="AV25" s="6" t="s">
        <v>70</v>
      </c>
      <c r="AW25" s="6" t="s">
        <v>72</v>
      </c>
      <c r="AX25" s="6" t="s">
        <v>73</v>
      </c>
      <c r="BD25" s="7"/>
      <c r="BE25" s="10"/>
      <c r="BF25" s="10"/>
      <c r="BG25" s="10"/>
      <c r="BH25" s="10"/>
      <c r="BI25" s="10"/>
      <c r="BJ25" s="10"/>
    </row>
    <row r="26" spans="1:62" x14ac:dyDescent="0.25">
      <c r="A26" s="28"/>
      <c r="B26" s="6" t="s">
        <v>56</v>
      </c>
      <c r="C26" s="6">
        <f>LOG10(AB!C26)</f>
        <v>7.8905196162605264</v>
      </c>
      <c r="D26" s="6" t="s">
        <v>73</v>
      </c>
      <c r="E26" s="6" t="s">
        <v>80</v>
      </c>
      <c r="F26" s="6" t="s">
        <v>72</v>
      </c>
      <c r="G26" s="6" t="s">
        <v>73</v>
      </c>
      <c r="J26" s="28"/>
      <c r="K26" s="6" t="s">
        <v>56</v>
      </c>
      <c r="L26" s="6">
        <f>LOG10(AB!L26)</f>
        <v>2.733203309487394</v>
      </c>
      <c r="M26" s="6" t="s">
        <v>73</v>
      </c>
      <c r="N26" s="6" t="s">
        <v>80</v>
      </c>
      <c r="O26" s="6" t="s">
        <v>72</v>
      </c>
      <c r="P26" s="6" t="s">
        <v>73</v>
      </c>
      <c r="V26" s="28"/>
      <c r="W26" s="6" t="s">
        <v>56</v>
      </c>
      <c r="X26" s="6">
        <f>LOG10(AB!U26)</f>
        <v>4.546067539343281</v>
      </c>
      <c r="Y26" s="6" t="s">
        <v>73</v>
      </c>
      <c r="Z26" s="6" t="s">
        <v>80</v>
      </c>
      <c r="AA26" s="6" t="s">
        <v>72</v>
      </c>
      <c r="AB26" s="6" t="s">
        <v>73</v>
      </c>
      <c r="AG26" s="28"/>
      <c r="AH26" s="6" t="s">
        <v>56</v>
      </c>
      <c r="AI26" s="6">
        <f>LOG10(AB!AD26)</f>
        <v>3.5189503268423765</v>
      </c>
      <c r="AJ26" s="6" t="s">
        <v>73</v>
      </c>
      <c r="AK26" s="6" t="s">
        <v>80</v>
      </c>
      <c r="AL26" s="6" t="s">
        <v>72</v>
      </c>
      <c r="AM26" s="6" t="s">
        <v>73</v>
      </c>
      <c r="AR26" s="28"/>
      <c r="AS26" s="6" t="s">
        <v>56</v>
      </c>
      <c r="AT26" s="6">
        <f>LOG10(AB!AM26)</f>
        <v>5.837238316083301</v>
      </c>
      <c r="AU26" s="6" t="s">
        <v>73</v>
      </c>
      <c r="AV26" s="6" t="s">
        <v>80</v>
      </c>
      <c r="AW26" s="6" t="s">
        <v>72</v>
      </c>
      <c r="AX26" s="6" t="s">
        <v>73</v>
      </c>
      <c r="BD26" s="7"/>
      <c r="BE26" s="10"/>
      <c r="BF26" s="10"/>
      <c r="BG26" s="10"/>
      <c r="BH26" s="10"/>
      <c r="BI26" s="10"/>
      <c r="BJ26" s="10"/>
    </row>
    <row r="27" spans="1:62" x14ac:dyDescent="0.25">
      <c r="A27" s="28"/>
      <c r="B27" s="6" t="s">
        <v>34</v>
      </c>
      <c r="C27" s="6">
        <f>LOG10(AB!C27)</f>
        <v>6.9817667614361785</v>
      </c>
      <c r="D27" s="6" t="s">
        <v>67</v>
      </c>
      <c r="E27" s="6" t="s">
        <v>80</v>
      </c>
      <c r="F27" s="6" t="s">
        <v>71</v>
      </c>
      <c r="G27" s="6" t="s">
        <v>73</v>
      </c>
      <c r="J27" s="28"/>
      <c r="K27" s="6" t="s">
        <v>34</v>
      </c>
      <c r="L27" s="6">
        <f>LOG10(AB!L27)</f>
        <v>2.4724672525289204</v>
      </c>
      <c r="M27" s="6" t="s">
        <v>67</v>
      </c>
      <c r="N27" s="6" t="s">
        <v>80</v>
      </c>
      <c r="O27" s="6" t="s">
        <v>71</v>
      </c>
      <c r="P27" s="6" t="s">
        <v>73</v>
      </c>
      <c r="V27" s="28"/>
      <c r="W27" s="6" t="s">
        <v>34</v>
      </c>
      <c r="X27" s="6">
        <f>LOG10(AB!U27)</f>
        <v>4.9858357947613738</v>
      </c>
      <c r="Y27" s="6" t="s">
        <v>67</v>
      </c>
      <c r="Z27" s="6" t="s">
        <v>80</v>
      </c>
      <c r="AA27" s="6" t="s">
        <v>71</v>
      </c>
      <c r="AB27" s="6" t="s">
        <v>73</v>
      </c>
      <c r="AG27" s="28"/>
      <c r="AH27" s="6" t="s">
        <v>34</v>
      </c>
      <c r="AI27" s="6">
        <f>LOG10(AB!AD27)</f>
        <v>3.544607662077671</v>
      </c>
      <c r="AJ27" s="6" t="s">
        <v>67</v>
      </c>
      <c r="AK27" s="6" t="s">
        <v>80</v>
      </c>
      <c r="AL27" s="6" t="s">
        <v>71</v>
      </c>
      <c r="AM27" s="6" t="s">
        <v>73</v>
      </c>
      <c r="AR27" s="28"/>
      <c r="AS27" s="6" t="s">
        <v>34</v>
      </c>
      <c r="AT27" s="6">
        <f>LOG10(AB!AM27)</f>
        <v>4.9545960427036748</v>
      </c>
      <c r="AU27" s="6" t="s">
        <v>67</v>
      </c>
      <c r="AV27" s="6" t="s">
        <v>80</v>
      </c>
      <c r="AW27" s="6" t="s">
        <v>71</v>
      </c>
      <c r="AX27" s="6" t="s">
        <v>73</v>
      </c>
      <c r="BD27" s="7"/>
      <c r="BE27" s="10"/>
      <c r="BF27" s="10"/>
      <c r="BG27" s="10"/>
      <c r="BH27" s="10"/>
      <c r="BI27" s="10"/>
      <c r="BJ27" s="10"/>
    </row>
    <row r="28" spans="1:62" x14ac:dyDescent="0.25">
      <c r="A28" s="28"/>
      <c r="B28" s="6" t="s">
        <v>41</v>
      </c>
      <c r="C28" s="6">
        <f>LOG10(AB!C28)</f>
        <v>6.7086978835578002</v>
      </c>
      <c r="D28" s="6" t="s">
        <v>67</v>
      </c>
      <c r="E28" s="6" t="s">
        <v>80</v>
      </c>
      <c r="F28" s="6" t="s">
        <v>71</v>
      </c>
      <c r="G28" s="6" t="s">
        <v>73</v>
      </c>
      <c r="J28" s="28"/>
      <c r="K28" s="6" t="s">
        <v>41</v>
      </c>
      <c r="L28" s="6">
        <f>LOG10(AB!L28)</f>
        <v>2.0991106703565388</v>
      </c>
      <c r="M28" s="6" t="s">
        <v>67</v>
      </c>
      <c r="N28" s="6" t="s">
        <v>80</v>
      </c>
      <c r="O28" s="6" t="s">
        <v>71</v>
      </c>
      <c r="P28" s="6" t="s">
        <v>73</v>
      </c>
      <c r="V28" s="28"/>
      <c r="W28" s="6" t="s">
        <v>41</v>
      </c>
      <c r="X28" s="6">
        <f>LOG10(AB!U28)</f>
        <v>4.6528349389329033</v>
      </c>
      <c r="Y28" s="6" t="s">
        <v>67</v>
      </c>
      <c r="Z28" s="6" t="s">
        <v>80</v>
      </c>
      <c r="AA28" s="6" t="s">
        <v>71</v>
      </c>
      <c r="AB28" s="6" t="s">
        <v>73</v>
      </c>
      <c r="AG28" s="28"/>
      <c r="AH28" s="6" t="s">
        <v>41</v>
      </c>
      <c r="AI28" s="6">
        <f>LOG10(AB!AD28)</f>
        <v>3.3427463079149256</v>
      </c>
      <c r="AJ28" s="6" t="s">
        <v>67</v>
      </c>
      <c r="AK28" s="6" t="s">
        <v>80</v>
      </c>
      <c r="AL28" s="6" t="s">
        <v>71</v>
      </c>
      <c r="AM28" s="6" t="s">
        <v>73</v>
      </c>
      <c r="AR28" s="28"/>
      <c r="AS28" s="6" t="s">
        <v>41</v>
      </c>
      <c r="AT28" s="6">
        <f>LOG10(AB!AM28)</f>
        <v>4.481015694027394</v>
      </c>
      <c r="AU28" s="6" t="s">
        <v>67</v>
      </c>
      <c r="AV28" s="6" t="s">
        <v>80</v>
      </c>
      <c r="AW28" s="6" t="s">
        <v>71</v>
      </c>
      <c r="AX28" s="6" t="s">
        <v>73</v>
      </c>
      <c r="BD28" s="7"/>
      <c r="BE28" s="10"/>
      <c r="BF28" s="10"/>
      <c r="BG28" s="10"/>
      <c r="BH28" s="10"/>
      <c r="BI28" s="10"/>
      <c r="BJ28" s="10"/>
    </row>
    <row r="29" spans="1:62" x14ac:dyDescent="0.25">
      <c r="A29" s="28"/>
      <c r="B29" s="6" t="s">
        <v>48</v>
      </c>
      <c r="C29" s="6">
        <f>LOG10(AB!C29)</f>
        <v>7.2664631719436743</v>
      </c>
      <c r="D29" s="6" t="s">
        <v>73</v>
      </c>
      <c r="E29" s="6" t="s">
        <v>80</v>
      </c>
      <c r="F29" s="6" t="s">
        <v>71</v>
      </c>
      <c r="G29" s="6" t="s">
        <v>73</v>
      </c>
      <c r="J29" s="28"/>
      <c r="K29" s="6" t="s">
        <v>48</v>
      </c>
      <c r="L29" s="6">
        <f>LOG10(AB!L29)</f>
        <v>2.3100487220404009</v>
      </c>
      <c r="M29" s="6" t="s">
        <v>73</v>
      </c>
      <c r="N29" s="6" t="s">
        <v>80</v>
      </c>
      <c r="O29" s="6" t="s">
        <v>71</v>
      </c>
      <c r="P29" s="6" t="s">
        <v>73</v>
      </c>
      <c r="V29" s="28"/>
      <c r="W29" s="6" t="s">
        <v>48</v>
      </c>
      <c r="X29" s="6">
        <f>LOG10(AB!U29)</f>
        <v>4.9005355276103106</v>
      </c>
      <c r="Y29" s="6" t="s">
        <v>73</v>
      </c>
      <c r="Z29" s="6" t="s">
        <v>80</v>
      </c>
      <c r="AA29" s="6" t="s">
        <v>71</v>
      </c>
      <c r="AB29" s="6" t="s">
        <v>73</v>
      </c>
      <c r="AG29" s="28"/>
      <c r="AH29" s="6" t="s">
        <v>48</v>
      </c>
      <c r="AI29" s="6">
        <f>LOG10(AB!AD29)</f>
        <v>3.6042370016704761</v>
      </c>
      <c r="AJ29" s="6" t="s">
        <v>73</v>
      </c>
      <c r="AK29" s="6" t="s">
        <v>80</v>
      </c>
      <c r="AL29" s="6" t="s">
        <v>71</v>
      </c>
      <c r="AM29" s="6" t="s">
        <v>73</v>
      </c>
      <c r="AR29" s="28"/>
      <c r="AS29" s="6" t="s">
        <v>48</v>
      </c>
      <c r="AT29" s="6">
        <f>LOG10(AB!AM29)</f>
        <v>4.6434094791180449</v>
      </c>
      <c r="AU29" s="6" t="s">
        <v>73</v>
      </c>
      <c r="AV29" s="6" t="s">
        <v>80</v>
      </c>
      <c r="AW29" s="6" t="s">
        <v>71</v>
      </c>
      <c r="AX29" s="6" t="s">
        <v>73</v>
      </c>
      <c r="BD29" s="7"/>
      <c r="BE29" s="10"/>
      <c r="BF29" s="10"/>
      <c r="BG29" s="10"/>
      <c r="BH29" s="10"/>
      <c r="BI29" s="10"/>
      <c r="BJ29" s="10"/>
    </row>
    <row r="30" spans="1:62" x14ac:dyDescent="0.25">
      <c r="A30" s="28"/>
      <c r="B30" s="6" t="s">
        <v>54</v>
      </c>
      <c r="C30" s="6">
        <f>LOG10(AB!C30)</f>
        <v>6.4514370228967115</v>
      </c>
      <c r="D30" s="6" t="s">
        <v>73</v>
      </c>
      <c r="E30" s="6" t="s">
        <v>80</v>
      </c>
      <c r="F30" s="6" t="s">
        <v>71</v>
      </c>
      <c r="G30" s="6" t="s">
        <v>73</v>
      </c>
      <c r="J30" s="28"/>
      <c r="K30" s="6" t="s">
        <v>54</v>
      </c>
      <c r="L30" s="6">
        <f>LOG10(AB!L30)</f>
        <v>1.9063306118208514</v>
      </c>
      <c r="M30" s="6" t="s">
        <v>73</v>
      </c>
      <c r="N30" s="6" t="s">
        <v>80</v>
      </c>
      <c r="O30" s="6" t="s">
        <v>71</v>
      </c>
      <c r="P30" s="6" t="s">
        <v>73</v>
      </c>
      <c r="V30" s="28"/>
      <c r="W30" s="6" t="s">
        <v>54</v>
      </c>
      <c r="X30" s="6">
        <f>LOG10(AB!U30)</f>
        <v>4.5585056696307475</v>
      </c>
      <c r="Y30" s="6" t="s">
        <v>73</v>
      </c>
      <c r="Z30" s="6" t="s">
        <v>80</v>
      </c>
      <c r="AA30" s="6" t="s">
        <v>71</v>
      </c>
      <c r="AB30" s="6" t="s">
        <v>73</v>
      </c>
      <c r="AG30" s="28"/>
      <c r="AH30" s="6" t="s">
        <v>54</v>
      </c>
      <c r="AI30" s="6">
        <f>LOG10(AB!AD30)</f>
        <v>2.934563994985719</v>
      </c>
      <c r="AJ30" s="6" t="s">
        <v>73</v>
      </c>
      <c r="AK30" s="6" t="s">
        <v>80</v>
      </c>
      <c r="AL30" s="6" t="s">
        <v>71</v>
      </c>
      <c r="AM30" s="6" t="s">
        <v>73</v>
      </c>
      <c r="AR30" s="28"/>
      <c r="AS30" s="6" t="s">
        <v>54</v>
      </c>
      <c r="AT30" s="6">
        <f>LOG10(AB!AM30)</f>
        <v>4.2216766425707535</v>
      </c>
      <c r="AU30" s="6" t="s">
        <v>73</v>
      </c>
      <c r="AV30" s="6" t="s">
        <v>80</v>
      </c>
      <c r="AW30" s="6" t="s">
        <v>71</v>
      </c>
      <c r="AX30" s="6" t="s">
        <v>73</v>
      </c>
      <c r="BD30" s="7"/>
      <c r="BE30" s="10"/>
      <c r="BF30" s="10"/>
      <c r="BG30" s="10"/>
      <c r="BH30" s="10"/>
      <c r="BI30" s="10"/>
      <c r="BJ30" s="10"/>
    </row>
    <row r="31" spans="1:62" x14ac:dyDescent="0.25">
      <c r="A31" s="28"/>
      <c r="B31" s="6" t="s">
        <v>36</v>
      </c>
      <c r="C31" s="6">
        <f>LOG10(AB!C31)</f>
        <v>7.7010599183249564</v>
      </c>
      <c r="D31" s="6" t="s">
        <v>67</v>
      </c>
      <c r="E31" s="6" t="s">
        <v>80</v>
      </c>
      <c r="F31" s="6" t="s">
        <v>72</v>
      </c>
      <c r="G31" s="6" t="s">
        <v>73</v>
      </c>
      <c r="J31" s="28"/>
      <c r="K31" s="6" t="s">
        <v>36</v>
      </c>
      <c r="L31" s="6">
        <f>LOG10(AB!L31)</f>
        <v>3.0298688816907737</v>
      </c>
      <c r="M31" s="6" t="s">
        <v>67</v>
      </c>
      <c r="N31" s="6" t="s">
        <v>80</v>
      </c>
      <c r="O31" s="6" t="s">
        <v>72</v>
      </c>
      <c r="P31" s="6" t="s">
        <v>73</v>
      </c>
      <c r="V31" s="28"/>
      <c r="W31" s="6" t="s">
        <v>36</v>
      </c>
      <c r="X31" s="6">
        <f>LOG10(AB!U31)</f>
        <v>5.3853027948429251</v>
      </c>
      <c r="Y31" s="6" t="s">
        <v>67</v>
      </c>
      <c r="Z31" s="6" t="s">
        <v>80</v>
      </c>
      <c r="AA31" s="6" t="s">
        <v>72</v>
      </c>
      <c r="AB31" s="6" t="s">
        <v>73</v>
      </c>
      <c r="AG31" s="28"/>
      <c r="AH31" s="6" t="s">
        <v>36</v>
      </c>
      <c r="AI31" s="6">
        <f>LOG10(AB!AD31)</f>
        <v>3.7157163169658989</v>
      </c>
      <c r="AJ31" s="6" t="s">
        <v>67</v>
      </c>
      <c r="AK31" s="6" t="s">
        <v>80</v>
      </c>
      <c r="AL31" s="6" t="s">
        <v>72</v>
      </c>
      <c r="AM31" s="6" t="s">
        <v>73</v>
      </c>
      <c r="AR31" s="28"/>
      <c r="AS31" s="6" t="s">
        <v>36</v>
      </c>
      <c r="AT31" s="6">
        <f>LOG10(AB!AM31)</f>
        <v>5.2635292926892001</v>
      </c>
      <c r="AU31" s="6" t="s">
        <v>67</v>
      </c>
      <c r="AV31" s="6" t="s">
        <v>80</v>
      </c>
      <c r="AW31" s="6" t="s">
        <v>72</v>
      </c>
      <c r="AX31" s="6" t="s">
        <v>73</v>
      </c>
      <c r="BD31" s="7"/>
      <c r="BE31" s="10"/>
      <c r="BF31" s="10"/>
      <c r="BG31" s="10"/>
      <c r="BH31" s="10"/>
      <c r="BI31" s="10"/>
      <c r="BJ31" s="10"/>
    </row>
    <row r="32" spans="1:62" x14ac:dyDescent="0.25">
      <c r="A32" s="28"/>
      <c r="B32" s="6" t="s">
        <v>43</v>
      </c>
      <c r="C32" s="6">
        <f>LOG10(AB!C32)</f>
        <v>7.9610571510868553</v>
      </c>
      <c r="D32" s="6" t="s">
        <v>67</v>
      </c>
      <c r="E32" s="6" t="s">
        <v>80</v>
      </c>
      <c r="F32" s="6" t="s">
        <v>72</v>
      </c>
      <c r="G32" s="6" t="s">
        <v>73</v>
      </c>
      <c r="J32" s="28"/>
      <c r="K32" s="6" t="s">
        <v>43</v>
      </c>
      <c r="L32" s="6">
        <f>LOG10(AB!L32)</f>
        <v>1.2995920167326405</v>
      </c>
      <c r="M32" s="6" t="s">
        <v>67</v>
      </c>
      <c r="N32" s="6" t="s">
        <v>80</v>
      </c>
      <c r="O32" s="6" t="s">
        <v>72</v>
      </c>
      <c r="P32" s="6" t="s">
        <v>73</v>
      </c>
      <c r="V32" s="28"/>
      <c r="W32" s="6" t="s">
        <v>43</v>
      </c>
      <c r="X32" s="6">
        <f>LOG10(AB!U32)</f>
        <v>5.2314243271548326</v>
      </c>
      <c r="Y32" s="6" t="s">
        <v>67</v>
      </c>
      <c r="Z32" s="6" t="s">
        <v>80</v>
      </c>
      <c r="AA32" s="6" t="s">
        <v>72</v>
      </c>
      <c r="AB32" s="6" t="s">
        <v>73</v>
      </c>
      <c r="AG32" s="28"/>
      <c r="AH32" s="6" t="s">
        <v>43</v>
      </c>
      <c r="AI32" s="6">
        <f>LOG10(AB!AD32)</f>
        <v>3.7050425493769028</v>
      </c>
      <c r="AJ32" s="6" t="s">
        <v>67</v>
      </c>
      <c r="AK32" s="6" t="s">
        <v>80</v>
      </c>
      <c r="AL32" s="6" t="s">
        <v>72</v>
      </c>
      <c r="AM32" s="6" t="s">
        <v>73</v>
      </c>
      <c r="AR32" s="28"/>
      <c r="AS32" s="6" t="s">
        <v>43</v>
      </c>
      <c r="AT32" s="6">
        <f>LOG10(AB!AM32)</f>
        <v>5.1021210317450771</v>
      </c>
      <c r="AU32" s="6" t="s">
        <v>67</v>
      </c>
      <c r="AV32" s="6" t="s">
        <v>80</v>
      </c>
      <c r="AW32" s="6" t="s">
        <v>72</v>
      </c>
      <c r="AX32" s="6" t="s">
        <v>73</v>
      </c>
      <c r="BD32" s="7"/>
      <c r="BE32" s="10"/>
      <c r="BF32" s="10"/>
      <c r="BG32" s="10"/>
      <c r="BH32" s="10"/>
      <c r="BI32" s="10"/>
      <c r="BJ32" s="10"/>
    </row>
    <row r="33" spans="1:62" x14ac:dyDescent="0.25">
      <c r="A33" s="28"/>
      <c r="B33" s="6" t="s">
        <v>50</v>
      </c>
      <c r="C33" s="6">
        <f>LOG10(AB!C33)</f>
        <v>7.5424650189122628</v>
      </c>
      <c r="D33" s="6" t="s">
        <v>73</v>
      </c>
      <c r="E33" s="6" t="s">
        <v>80</v>
      </c>
      <c r="F33" s="6" t="s">
        <v>72</v>
      </c>
      <c r="G33" s="6" t="s">
        <v>73</v>
      </c>
      <c r="J33" s="28"/>
      <c r="K33" s="6" t="s">
        <v>50</v>
      </c>
      <c r="L33" s="6">
        <f>LOG10(AB!L33)</f>
        <v>2.3688486884450835</v>
      </c>
      <c r="M33" s="6" t="s">
        <v>73</v>
      </c>
      <c r="N33" s="6" t="s">
        <v>80</v>
      </c>
      <c r="O33" s="6" t="s">
        <v>72</v>
      </c>
      <c r="P33" s="6" t="s">
        <v>73</v>
      </c>
      <c r="V33" s="28"/>
      <c r="W33" s="6" t="s">
        <v>50</v>
      </c>
      <c r="X33" s="6">
        <f>LOG10(AB!U33)</f>
        <v>5.2648496004217726</v>
      </c>
      <c r="Y33" s="6" t="s">
        <v>73</v>
      </c>
      <c r="Z33" s="6" t="s">
        <v>80</v>
      </c>
      <c r="AA33" s="6" t="s">
        <v>72</v>
      </c>
      <c r="AB33" s="6" t="s">
        <v>73</v>
      </c>
      <c r="AG33" s="28"/>
      <c r="AH33" s="6" t="s">
        <v>50</v>
      </c>
      <c r="AI33" s="6">
        <f>LOG10(AB!AD33)</f>
        <v>3.767075174615484</v>
      </c>
      <c r="AJ33" s="6" t="s">
        <v>73</v>
      </c>
      <c r="AK33" s="6" t="s">
        <v>80</v>
      </c>
      <c r="AL33" s="6" t="s">
        <v>72</v>
      </c>
      <c r="AM33" s="6" t="s">
        <v>73</v>
      </c>
      <c r="AR33" s="28"/>
      <c r="AS33" s="6" t="s">
        <v>50</v>
      </c>
      <c r="AT33" s="6">
        <f>LOG10(AB!AM33)</f>
        <v>4.6283464651334558</v>
      </c>
      <c r="AU33" s="6" t="s">
        <v>73</v>
      </c>
      <c r="AV33" s="6" t="s">
        <v>80</v>
      </c>
      <c r="AW33" s="6" t="s">
        <v>72</v>
      </c>
      <c r="AX33" s="6" t="s">
        <v>73</v>
      </c>
      <c r="BD33" s="7"/>
      <c r="BE33" s="10"/>
      <c r="BF33" s="10"/>
      <c r="BG33" s="10"/>
      <c r="BH33" s="10"/>
      <c r="BI33" s="10"/>
      <c r="BJ33" s="10"/>
    </row>
    <row r="34" spans="1:62" x14ac:dyDescent="0.25">
      <c r="A34" s="28"/>
      <c r="B34" s="4" t="s">
        <v>9</v>
      </c>
      <c r="C34" s="4">
        <f>LOG10(AB!C34)</f>
        <v>8.1120335288821277</v>
      </c>
      <c r="D34" s="4" t="s">
        <v>67</v>
      </c>
      <c r="E34" s="4" t="s">
        <v>66</v>
      </c>
      <c r="F34" s="4" t="s">
        <v>76</v>
      </c>
      <c r="G34" s="4" t="s">
        <v>86</v>
      </c>
      <c r="J34" s="28"/>
      <c r="K34" s="4" t="s">
        <v>9</v>
      </c>
      <c r="L34" s="4">
        <f>LOG10(AB!L34)</f>
        <v>2.3668569467842309</v>
      </c>
      <c r="M34" s="4" t="s">
        <v>67</v>
      </c>
      <c r="N34" s="4" t="s">
        <v>66</v>
      </c>
      <c r="O34" s="4" t="s">
        <v>76</v>
      </c>
      <c r="P34" s="4" t="s">
        <v>86</v>
      </c>
      <c r="V34" s="28"/>
      <c r="W34" s="4" t="s">
        <v>9</v>
      </c>
      <c r="X34" s="4">
        <f>LOG10(AB!U34)</f>
        <v>4.5171022880381271</v>
      </c>
      <c r="Y34" s="4" t="s">
        <v>67</v>
      </c>
      <c r="Z34" s="4" t="s">
        <v>66</v>
      </c>
      <c r="AA34" s="4" t="s">
        <v>76</v>
      </c>
      <c r="AB34" s="4" t="s">
        <v>86</v>
      </c>
      <c r="AG34" s="28"/>
      <c r="AH34" s="4" t="s">
        <v>9</v>
      </c>
      <c r="AI34" s="4">
        <f>LOG10(AB!AD34)</f>
        <v>3.4544922423589295</v>
      </c>
      <c r="AJ34" s="4" t="s">
        <v>67</v>
      </c>
      <c r="AK34" s="4" t="s">
        <v>66</v>
      </c>
      <c r="AL34" s="4" t="s">
        <v>76</v>
      </c>
      <c r="AM34" s="4" t="s">
        <v>86</v>
      </c>
      <c r="AR34" s="28"/>
      <c r="AS34" s="4" t="s">
        <v>9</v>
      </c>
      <c r="AT34" s="4">
        <f>LOG10(AB!AM34)</f>
        <v>3.5120313608555755</v>
      </c>
      <c r="AU34" s="4" t="s">
        <v>67</v>
      </c>
      <c r="AV34" s="4" t="s">
        <v>66</v>
      </c>
      <c r="AW34" s="4" t="s">
        <v>76</v>
      </c>
      <c r="AX34" s="4" t="s">
        <v>86</v>
      </c>
      <c r="BD34" s="7"/>
      <c r="BE34" s="10"/>
      <c r="BF34" s="10"/>
      <c r="BG34" s="10"/>
      <c r="BH34" s="10"/>
      <c r="BI34" s="10"/>
      <c r="BJ34" s="10"/>
    </row>
    <row r="35" spans="1:62" x14ac:dyDescent="0.25">
      <c r="A35" s="28"/>
      <c r="B35" s="4" t="s">
        <v>17</v>
      </c>
      <c r="C35" s="4">
        <f>LOG10(AB!C35)</f>
        <v>8.2663481175489615</v>
      </c>
      <c r="D35" s="4" t="s">
        <v>67</v>
      </c>
      <c r="E35" s="4" t="s">
        <v>66</v>
      </c>
      <c r="F35" s="4" t="s">
        <v>72</v>
      </c>
      <c r="G35" s="4" t="s">
        <v>86</v>
      </c>
      <c r="J35" s="28"/>
      <c r="K35" s="4" t="s">
        <v>17</v>
      </c>
      <c r="L35" s="4">
        <f>LOG10(AB!L35)</f>
        <v>2.4014156473501642</v>
      </c>
      <c r="M35" s="4" t="s">
        <v>67</v>
      </c>
      <c r="N35" s="4" t="s">
        <v>66</v>
      </c>
      <c r="O35" s="4" t="s">
        <v>72</v>
      </c>
      <c r="P35" s="4" t="s">
        <v>86</v>
      </c>
      <c r="V35" s="28"/>
      <c r="W35" s="4" t="s">
        <v>17</v>
      </c>
      <c r="X35" s="4">
        <f>LOG10(AB!U35)</f>
        <v>4.3286726981562209</v>
      </c>
      <c r="Y35" s="4" t="s">
        <v>67</v>
      </c>
      <c r="Z35" s="4" t="s">
        <v>66</v>
      </c>
      <c r="AA35" s="4" t="s">
        <v>72</v>
      </c>
      <c r="AB35" s="4" t="s">
        <v>86</v>
      </c>
      <c r="AG35" s="28"/>
      <c r="AH35" s="4" t="s">
        <v>17</v>
      </c>
      <c r="AI35" s="4">
        <f>LOG10(AB!AD35)</f>
        <v>3.2197564129939327</v>
      </c>
      <c r="AJ35" s="4" t="s">
        <v>67</v>
      </c>
      <c r="AK35" s="4" t="s">
        <v>66</v>
      </c>
      <c r="AL35" s="4" t="s">
        <v>72</v>
      </c>
      <c r="AM35" s="4" t="s">
        <v>86</v>
      </c>
      <c r="AR35" s="28"/>
      <c r="AS35" s="4" t="s">
        <v>17</v>
      </c>
      <c r="AT35" s="4">
        <f>LOG10(AB!AM35)</f>
        <v>3.32792856426784</v>
      </c>
      <c r="AU35" s="4" t="s">
        <v>67</v>
      </c>
      <c r="AV35" s="4" t="s">
        <v>66</v>
      </c>
      <c r="AW35" s="4" t="s">
        <v>72</v>
      </c>
      <c r="AX35" s="4" t="s">
        <v>86</v>
      </c>
      <c r="BD35" s="7"/>
      <c r="BE35" s="10"/>
      <c r="BF35" s="10"/>
      <c r="BG35" s="10"/>
      <c r="BH35" s="10"/>
      <c r="BI35" s="10"/>
      <c r="BJ35" s="10"/>
    </row>
    <row r="36" spans="1:62" x14ac:dyDescent="0.25">
      <c r="A36" s="28"/>
      <c r="B36" s="4" t="s">
        <v>16</v>
      </c>
      <c r="C36" s="4">
        <f>LOG10(AB!C36)</f>
        <v>7.4299184180346654</v>
      </c>
      <c r="D36" s="4" t="s">
        <v>67</v>
      </c>
      <c r="E36" s="4" t="s">
        <v>66</v>
      </c>
      <c r="F36" s="4" t="s">
        <v>76</v>
      </c>
      <c r="G36" s="4" t="s">
        <v>86</v>
      </c>
      <c r="J36" s="28"/>
      <c r="K36" s="4" t="s">
        <v>16</v>
      </c>
      <c r="L36" s="4">
        <f>LOG10(AB!L36)</f>
        <v>2.4138785811592771</v>
      </c>
      <c r="M36" s="4" t="s">
        <v>67</v>
      </c>
      <c r="N36" s="4" t="s">
        <v>66</v>
      </c>
      <c r="O36" s="4" t="s">
        <v>76</v>
      </c>
      <c r="P36" s="4" t="s">
        <v>86</v>
      </c>
      <c r="V36" s="28"/>
      <c r="W36" s="4" t="s">
        <v>16</v>
      </c>
      <c r="X36" s="4">
        <f>LOG10(AB!U36)</f>
        <v>4.0762069607435683</v>
      </c>
      <c r="Y36" s="4" t="s">
        <v>67</v>
      </c>
      <c r="Z36" s="4" t="s">
        <v>66</v>
      </c>
      <c r="AA36" s="4" t="s">
        <v>76</v>
      </c>
      <c r="AB36" s="4" t="s">
        <v>86</v>
      </c>
      <c r="AG36" s="28"/>
      <c r="AH36" s="4" t="s">
        <v>16</v>
      </c>
      <c r="AI36" s="4">
        <f>LOG10(AB!AD36)</f>
        <v>3.3310527260663796</v>
      </c>
      <c r="AJ36" s="4" t="s">
        <v>67</v>
      </c>
      <c r="AK36" s="4" t="s">
        <v>66</v>
      </c>
      <c r="AL36" s="4" t="s">
        <v>76</v>
      </c>
      <c r="AM36" s="4" t="s">
        <v>86</v>
      </c>
      <c r="AR36" s="28"/>
      <c r="AS36" s="4" t="s">
        <v>16</v>
      </c>
      <c r="AT36" s="4">
        <f>LOG10(AB!AM36)</f>
        <v>3.19381035182283</v>
      </c>
      <c r="AU36" s="4" t="s">
        <v>67</v>
      </c>
      <c r="AV36" s="4" t="s">
        <v>66</v>
      </c>
      <c r="AW36" s="4" t="s">
        <v>76</v>
      </c>
      <c r="AX36" s="4" t="s">
        <v>86</v>
      </c>
      <c r="BD36" s="7"/>
      <c r="BE36" s="10"/>
      <c r="BF36" s="10"/>
      <c r="BG36" s="10"/>
      <c r="BH36" s="10"/>
      <c r="BI36" s="10"/>
      <c r="BJ36" s="10"/>
    </row>
    <row r="37" spans="1:62" x14ac:dyDescent="0.25">
      <c r="A37" s="28"/>
      <c r="B37" s="4" t="s">
        <v>8</v>
      </c>
      <c r="C37" s="4">
        <f>LOG10(AB!C37)</f>
        <v>9.4747704449189705</v>
      </c>
      <c r="D37" s="4" t="s">
        <v>73</v>
      </c>
      <c r="E37" s="4" t="s">
        <v>66</v>
      </c>
      <c r="F37" s="4" t="s">
        <v>76</v>
      </c>
      <c r="G37" s="4" t="s">
        <v>86</v>
      </c>
      <c r="J37" s="28"/>
      <c r="K37" s="4" t="s">
        <v>8</v>
      </c>
      <c r="L37" s="4">
        <f>LOG10(AB!L37)</f>
        <v>1.6710130004076964</v>
      </c>
      <c r="M37" s="4" t="s">
        <v>73</v>
      </c>
      <c r="N37" s="4" t="s">
        <v>66</v>
      </c>
      <c r="O37" s="4" t="s">
        <v>76</v>
      </c>
      <c r="P37" s="4" t="s">
        <v>86</v>
      </c>
      <c r="S37" s="7"/>
      <c r="T37" s="7"/>
      <c r="V37" s="28"/>
      <c r="W37" s="4" t="s">
        <v>8</v>
      </c>
      <c r="X37" s="4">
        <f>LOG10(AB!U37)</f>
        <v>4.5010924931990903</v>
      </c>
      <c r="Y37" s="4" t="s">
        <v>73</v>
      </c>
      <c r="Z37" s="4" t="s">
        <v>66</v>
      </c>
      <c r="AA37" s="4" t="s">
        <v>76</v>
      </c>
      <c r="AB37" s="4" t="s">
        <v>86</v>
      </c>
      <c r="AG37" s="28"/>
      <c r="AH37" s="4" t="s">
        <v>8</v>
      </c>
      <c r="AI37" s="4">
        <f>LOG10(AB!AD37)</f>
        <v>4.269198576570119</v>
      </c>
      <c r="AJ37" s="4" t="s">
        <v>73</v>
      </c>
      <c r="AK37" s="4" t="s">
        <v>66</v>
      </c>
      <c r="AL37" s="4" t="s">
        <v>76</v>
      </c>
      <c r="AM37" s="4" t="s">
        <v>86</v>
      </c>
      <c r="AR37" s="28"/>
      <c r="AS37" s="4" t="s">
        <v>8</v>
      </c>
      <c r="AT37" s="4">
        <f>LOG10(AB!AM37)</f>
        <v>3.9514560008612021</v>
      </c>
      <c r="AU37" s="4" t="s">
        <v>73</v>
      </c>
      <c r="AV37" s="4" t="s">
        <v>66</v>
      </c>
      <c r="AW37" s="4" t="s">
        <v>76</v>
      </c>
      <c r="AX37" s="4" t="s">
        <v>86</v>
      </c>
      <c r="BD37" s="7"/>
      <c r="BE37" s="10"/>
      <c r="BF37" s="10"/>
      <c r="BG37" s="10"/>
      <c r="BH37" s="10"/>
      <c r="BI37" s="10"/>
      <c r="BJ37" s="10"/>
    </row>
    <row r="38" spans="1:62" x14ac:dyDescent="0.25">
      <c r="A38" s="28"/>
      <c r="B38" s="4" t="s">
        <v>1</v>
      </c>
      <c r="C38" s="4">
        <f>LOG10(AB!C38)</f>
        <v>7.6886901497500562</v>
      </c>
      <c r="D38" s="4" t="s">
        <v>67</v>
      </c>
      <c r="E38" s="4" t="s">
        <v>66</v>
      </c>
      <c r="F38" s="4" t="s">
        <v>68</v>
      </c>
      <c r="G38" s="4" t="s">
        <v>86</v>
      </c>
      <c r="J38" s="28"/>
      <c r="K38" s="4" t="s">
        <v>1</v>
      </c>
      <c r="L38" s="4">
        <f>LOG10(AB!L38)</f>
        <v>5.1936846804283032</v>
      </c>
      <c r="M38" s="4" t="s">
        <v>67</v>
      </c>
      <c r="N38" s="4" t="s">
        <v>66</v>
      </c>
      <c r="O38" s="4" t="s">
        <v>68</v>
      </c>
      <c r="P38" s="4" t="s">
        <v>86</v>
      </c>
      <c r="S38" s="7"/>
      <c r="T38" s="7"/>
      <c r="V38" s="28"/>
      <c r="W38" s="4" t="s">
        <v>1</v>
      </c>
      <c r="X38" s="4">
        <f>LOG10(AB!U38)</f>
        <v>4.0612163022509735</v>
      </c>
      <c r="Y38" s="4" t="s">
        <v>67</v>
      </c>
      <c r="Z38" s="4" t="s">
        <v>66</v>
      </c>
      <c r="AA38" s="4" t="s">
        <v>68</v>
      </c>
      <c r="AB38" s="4" t="s">
        <v>86</v>
      </c>
      <c r="AG38" s="28"/>
      <c r="AH38" s="4" t="s">
        <v>1</v>
      </c>
      <c r="AI38" s="4">
        <f>LOG10(AB!AD38)</f>
        <v>2.4493174089926293</v>
      </c>
      <c r="AJ38" s="4" t="s">
        <v>67</v>
      </c>
      <c r="AK38" s="4" t="s">
        <v>66</v>
      </c>
      <c r="AL38" s="4" t="s">
        <v>68</v>
      </c>
      <c r="AM38" s="4" t="s">
        <v>86</v>
      </c>
      <c r="AR38" s="28"/>
      <c r="AS38" s="4" t="s">
        <v>1</v>
      </c>
      <c r="AT38" s="4">
        <f>LOG10(AB!AM38)</f>
        <v>2.7936635915424364</v>
      </c>
      <c r="AU38" s="4" t="s">
        <v>67</v>
      </c>
      <c r="AV38" s="4" t="s">
        <v>66</v>
      </c>
      <c r="AW38" s="4" t="s">
        <v>68</v>
      </c>
      <c r="AX38" s="4" t="s">
        <v>86</v>
      </c>
      <c r="BD38" s="7"/>
      <c r="BE38" s="10"/>
      <c r="BF38" s="10"/>
      <c r="BG38" s="10"/>
      <c r="BH38" s="10"/>
      <c r="BI38" s="10"/>
      <c r="BJ38" s="10"/>
    </row>
    <row r="39" spans="1:62" x14ac:dyDescent="0.25">
      <c r="A39" s="28"/>
      <c r="B39" s="4" t="s">
        <v>24</v>
      </c>
      <c r="C39" s="4">
        <f>LOG10(AB!C39)</f>
        <v>8.0871978097066552</v>
      </c>
      <c r="D39" s="4" t="s">
        <v>67</v>
      </c>
      <c r="E39" s="4" t="s">
        <v>66</v>
      </c>
      <c r="F39" s="4" t="s">
        <v>76</v>
      </c>
      <c r="G39" s="4" t="s">
        <v>86</v>
      </c>
      <c r="J39" s="28"/>
      <c r="K39" s="4" t="s">
        <v>24</v>
      </c>
      <c r="L39" s="4">
        <f>LOG10(AB!L39)</f>
        <v>2.236430218513314</v>
      </c>
      <c r="M39" s="4" t="s">
        <v>67</v>
      </c>
      <c r="N39" s="4" t="s">
        <v>66</v>
      </c>
      <c r="O39" s="4" t="s">
        <v>76</v>
      </c>
      <c r="P39" s="4" t="s">
        <v>86</v>
      </c>
      <c r="S39" s="7"/>
      <c r="T39" s="7"/>
      <c r="V39" s="28"/>
      <c r="W39" s="4" t="s">
        <v>24</v>
      </c>
      <c r="X39" s="4">
        <f>LOG10(AB!U39)</f>
        <v>4.5437283828249395</v>
      </c>
      <c r="Y39" s="4" t="s">
        <v>67</v>
      </c>
      <c r="Z39" s="4" t="s">
        <v>66</v>
      </c>
      <c r="AA39" s="4" t="s">
        <v>76</v>
      </c>
      <c r="AB39" s="4" t="s">
        <v>86</v>
      </c>
      <c r="AG39" s="28"/>
      <c r="AH39" s="4" t="s">
        <v>24</v>
      </c>
      <c r="AI39" s="4">
        <f>LOG10(AB!AD39)</f>
        <v>3.3554233092641716</v>
      </c>
      <c r="AJ39" s="4" t="s">
        <v>67</v>
      </c>
      <c r="AK39" s="4" t="s">
        <v>66</v>
      </c>
      <c r="AL39" s="4" t="s">
        <v>76</v>
      </c>
      <c r="AM39" s="4" t="s">
        <v>86</v>
      </c>
      <c r="AR39" s="28"/>
      <c r="AS39" s="4" t="s">
        <v>24</v>
      </c>
      <c r="AT39" s="4">
        <f>LOG10(AB!AM39)</f>
        <v>3.6115273535775616</v>
      </c>
      <c r="AU39" s="4" t="s">
        <v>67</v>
      </c>
      <c r="AV39" s="4" t="s">
        <v>66</v>
      </c>
      <c r="AW39" s="4" t="s">
        <v>76</v>
      </c>
      <c r="AX39" s="4" t="s">
        <v>86</v>
      </c>
      <c r="BD39" s="7"/>
      <c r="BE39" s="10"/>
      <c r="BF39" s="10"/>
      <c r="BG39" s="10"/>
      <c r="BH39" s="10"/>
      <c r="BI39" s="10"/>
      <c r="BJ39" s="10"/>
    </row>
    <row r="40" spans="1:62" x14ac:dyDescent="0.25">
      <c r="A40" s="28"/>
      <c r="B40" s="4" t="s">
        <v>31</v>
      </c>
      <c r="C40" s="4">
        <f>LOG10(AB!C40)</f>
        <v>8.0796195353431592</v>
      </c>
      <c r="D40" s="4" t="s">
        <v>67</v>
      </c>
      <c r="E40" s="4" t="s">
        <v>66</v>
      </c>
      <c r="F40" s="4" t="s">
        <v>76</v>
      </c>
      <c r="G40" s="4" t="s">
        <v>86</v>
      </c>
      <c r="J40" s="28"/>
      <c r="K40" s="4" t="s">
        <v>31</v>
      </c>
      <c r="L40" s="4">
        <f>LOG10(AB!L40)</f>
        <v>2.5922022025672096</v>
      </c>
      <c r="M40" s="4" t="s">
        <v>67</v>
      </c>
      <c r="N40" s="4" t="s">
        <v>66</v>
      </c>
      <c r="O40" s="4" t="s">
        <v>76</v>
      </c>
      <c r="P40" s="4" t="s">
        <v>86</v>
      </c>
      <c r="S40" s="7"/>
      <c r="T40" s="7"/>
      <c r="V40" s="28"/>
      <c r="W40" s="4" t="s">
        <v>31</v>
      </c>
      <c r="X40" s="4">
        <f>LOG10(AB!U40)</f>
        <v>4.5644011279525385</v>
      </c>
      <c r="Y40" s="4" t="s">
        <v>67</v>
      </c>
      <c r="Z40" s="4" t="s">
        <v>66</v>
      </c>
      <c r="AA40" s="4" t="s">
        <v>76</v>
      </c>
      <c r="AB40" s="4" t="s">
        <v>86</v>
      </c>
      <c r="AG40" s="28"/>
      <c r="AH40" s="4" t="s">
        <v>31</v>
      </c>
      <c r="AI40" s="4">
        <f>LOG10(AB!AD40)</f>
        <v>3.4012835491237721</v>
      </c>
      <c r="AJ40" s="4" t="s">
        <v>67</v>
      </c>
      <c r="AK40" s="4" t="s">
        <v>66</v>
      </c>
      <c r="AL40" s="4" t="s">
        <v>76</v>
      </c>
      <c r="AM40" s="4" t="s">
        <v>86</v>
      </c>
      <c r="AR40" s="28"/>
      <c r="AS40" s="4" t="s">
        <v>31</v>
      </c>
      <c r="AT40" s="4">
        <f>LOG10(AB!AM40)</f>
        <v>3.8191462113328134</v>
      </c>
      <c r="AU40" s="4" t="s">
        <v>67</v>
      </c>
      <c r="AV40" s="4" t="s">
        <v>66</v>
      </c>
      <c r="AW40" s="4" t="s">
        <v>76</v>
      </c>
      <c r="AX40" s="4" t="s">
        <v>86</v>
      </c>
      <c r="BD40" s="7"/>
      <c r="BE40" s="10"/>
      <c r="BF40" s="10"/>
      <c r="BG40" s="10"/>
      <c r="BH40" s="10"/>
      <c r="BI40" s="10"/>
      <c r="BJ40" s="10"/>
    </row>
    <row r="41" spans="1:62" x14ac:dyDescent="0.25">
      <c r="A41" s="28"/>
      <c r="B41" s="4" t="s">
        <v>38</v>
      </c>
      <c r="C41" s="4">
        <f>LOG10(AB!C41)</f>
        <v>8.1091768586313453</v>
      </c>
      <c r="D41" s="4" t="s">
        <v>67</v>
      </c>
      <c r="E41" s="4" t="s">
        <v>66</v>
      </c>
      <c r="F41" s="4" t="s">
        <v>76</v>
      </c>
      <c r="G41" s="4" t="s">
        <v>86</v>
      </c>
      <c r="J41" s="28"/>
      <c r="K41" s="4" t="s">
        <v>38</v>
      </c>
      <c r="L41" s="4">
        <f>LOG10(AB!L41)</f>
        <v>2.5453932295974369</v>
      </c>
      <c r="M41" s="4" t="s">
        <v>67</v>
      </c>
      <c r="N41" s="4" t="s">
        <v>66</v>
      </c>
      <c r="O41" s="4" t="s">
        <v>76</v>
      </c>
      <c r="P41" s="4" t="s">
        <v>86</v>
      </c>
      <c r="S41" s="7"/>
      <c r="T41" s="7"/>
      <c r="V41" s="28"/>
      <c r="W41" s="4" t="s">
        <v>38</v>
      </c>
      <c r="X41" s="4">
        <f>LOG10(AB!U41)</f>
        <v>4.6466596541918044</v>
      </c>
      <c r="Y41" s="4" t="s">
        <v>67</v>
      </c>
      <c r="Z41" s="4" t="s">
        <v>66</v>
      </c>
      <c r="AA41" s="4" t="s">
        <v>76</v>
      </c>
      <c r="AB41" s="4" t="s">
        <v>86</v>
      </c>
      <c r="AE41" s="7"/>
      <c r="AF41" s="7"/>
      <c r="AG41" s="28"/>
      <c r="AH41" s="4" t="s">
        <v>38</v>
      </c>
      <c r="AI41" s="4">
        <f>LOG10(AB!AD41)</f>
        <v>3.4416582092189483</v>
      </c>
      <c r="AJ41" s="4" t="s">
        <v>67</v>
      </c>
      <c r="AK41" s="4" t="s">
        <v>66</v>
      </c>
      <c r="AL41" s="4" t="s">
        <v>76</v>
      </c>
      <c r="AM41" s="4" t="s">
        <v>86</v>
      </c>
      <c r="AR41" s="28"/>
      <c r="AS41" s="4" t="s">
        <v>38</v>
      </c>
      <c r="AT41" s="4">
        <f>LOG10(AB!AM41)</f>
        <v>3.9195948402515479</v>
      </c>
      <c r="AU41" s="4" t="s">
        <v>67</v>
      </c>
      <c r="AV41" s="4" t="s">
        <v>66</v>
      </c>
      <c r="AW41" s="4" t="s">
        <v>76</v>
      </c>
      <c r="AX41" s="4" t="s">
        <v>86</v>
      </c>
      <c r="BD41" s="7"/>
      <c r="BE41" s="7"/>
      <c r="BF41" s="7"/>
      <c r="BG41" s="7"/>
      <c r="BH41" s="7"/>
      <c r="BI41" s="7"/>
      <c r="BJ41" s="7"/>
    </row>
    <row r="42" spans="1:62" x14ac:dyDescent="0.25">
      <c r="A42" s="28"/>
      <c r="B42" s="4" t="s">
        <v>45</v>
      </c>
      <c r="C42" s="4">
        <f>LOG10(AB!C42)</f>
        <v>8.0648403100675825</v>
      </c>
      <c r="D42" s="4" t="s">
        <v>67</v>
      </c>
      <c r="E42" s="4" t="s">
        <v>66</v>
      </c>
      <c r="F42" s="4" t="s">
        <v>76</v>
      </c>
      <c r="G42" s="4" t="s">
        <v>86</v>
      </c>
      <c r="J42" s="28"/>
      <c r="K42" s="4" t="s">
        <v>45</v>
      </c>
      <c r="L42" s="4">
        <f>LOG10(AB!L42)</f>
        <v>2.5248507320672511</v>
      </c>
      <c r="M42" s="4" t="s">
        <v>67</v>
      </c>
      <c r="N42" s="4" t="s">
        <v>66</v>
      </c>
      <c r="O42" s="4" t="s">
        <v>76</v>
      </c>
      <c r="P42" s="4" t="s">
        <v>86</v>
      </c>
      <c r="S42" s="7"/>
      <c r="T42" s="7"/>
      <c r="V42" s="28"/>
      <c r="W42" s="4" t="s">
        <v>45</v>
      </c>
      <c r="X42" s="4">
        <f>LOG10(AB!U42)</f>
        <v>4.5682689612704568</v>
      </c>
      <c r="Y42" s="4" t="s">
        <v>67</v>
      </c>
      <c r="Z42" s="4" t="s">
        <v>66</v>
      </c>
      <c r="AA42" s="4" t="s">
        <v>76</v>
      </c>
      <c r="AB42" s="4" t="s">
        <v>86</v>
      </c>
      <c r="AE42" s="7"/>
      <c r="AF42" s="7"/>
      <c r="AG42" s="28"/>
      <c r="AH42" s="4" t="s">
        <v>45</v>
      </c>
      <c r="AI42" s="4">
        <f>LOG10(AB!AD42)</f>
        <v>3.4862038164033002</v>
      </c>
      <c r="AJ42" s="4" t="s">
        <v>67</v>
      </c>
      <c r="AK42" s="4" t="s">
        <v>66</v>
      </c>
      <c r="AL42" s="4" t="s">
        <v>76</v>
      </c>
      <c r="AM42" s="4" t="s">
        <v>86</v>
      </c>
      <c r="AR42" s="28"/>
      <c r="AS42" s="4" t="s">
        <v>45</v>
      </c>
      <c r="AT42" s="4">
        <f>LOG10(AB!AM42)</f>
        <v>3.9212607307512957</v>
      </c>
      <c r="AU42" s="4" t="s">
        <v>67</v>
      </c>
      <c r="AV42" s="4" t="s">
        <v>66</v>
      </c>
      <c r="AW42" s="4" t="s">
        <v>76</v>
      </c>
      <c r="AX42" s="4" t="s">
        <v>86</v>
      </c>
      <c r="BD42" s="7"/>
      <c r="BE42" s="7"/>
      <c r="BF42" s="7"/>
      <c r="BG42" s="7"/>
      <c r="BH42" s="7"/>
      <c r="BI42" s="7"/>
      <c r="BJ42" s="7"/>
    </row>
    <row r="43" spans="1:62" x14ac:dyDescent="0.25">
      <c r="B43" s="7"/>
      <c r="C43" s="7"/>
      <c r="K43" s="7"/>
      <c r="L43" s="7"/>
      <c r="S43" s="7"/>
      <c r="T43" s="7"/>
      <c r="AE43" s="7"/>
      <c r="AF43" s="7"/>
      <c r="BD43" s="7"/>
      <c r="BE43" s="7"/>
      <c r="BF43" s="7"/>
      <c r="BG43" s="7"/>
      <c r="BH43" s="7"/>
      <c r="BI43" s="7"/>
      <c r="BJ43" s="7"/>
    </row>
    <row r="44" spans="1:62" x14ac:dyDescent="0.25">
      <c r="B44" s="7"/>
      <c r="C44" s="7"/>
      <c r="K44" s="7"/>
      <c r="L44" s="7"/>
      <c r="S44" s="7"/>
      <c r="T44" s="7"/>
      <c r="AE44" s="7"/>
      <c r="AF44" s="7"/>
      <c r="BD44" s="7"/>
      <c r="BE44" s="7"/>
      <c r="BF44" s="7"/>
      <c r="BG44" s="7"/>
      <c r="BH44" s="7"/>
      <c r="BI44" s="7"/>
      <c r="BJ44" s="7"/>
    </row>
    <row r="45" spans="1:62" hidden="1" x14ac:dyDescent="0.25">
      <c r="S45" s="7"/>
      <c r="T45" s="7"/>
      <c r="AE45" s="7"/>
      <c r="AF45" s="7"/>
      <c r="BD45" s="7"/>
      <c r="BE45" s="7"/>
      <c r="BF45" s="7"/>
      <c r="BG45" s="7"/>
      <c r="BH45" s="7"/>
      <c r="BI45" s="7"/>
      <c r="BJ45" s="7"/>
    </row>
    <row r="46" spans="1:62" hidden="1" x14ac:dyDescent="0.25">
      <c r="B46" s="34" t="s">
        <v>69</v>
      </c>
      <c r="C46" s="34"/>
      <c r="D46" s="34"/>
      <c r="E46" s="34"/>
      <c r="K46" s="34" t="s">
        <v>69</v>
      </c>
      <c r="L46" s="34"/>
      <c r="M46" s="34"/>
      <c r="N46" s="34"/>
      <c r="O46" s="36" t="s">
        <v>73</v>
      </c>
      <c r="P46" s="36"/>
      <c r="Q46" s="36"/>
      <c r="R46" s="36"/>
      <c r="S46" s="31" t="s">
        <v>86</v>
      </c>
      <c r="T46" s="31"/>
      <c r="U46" s="16"/>
      <c r="W46" s="34" t="s">
        <v>69</v>
      </c>
      <c r="X46" s="34"/>
      <c r="Y46" s="34"/>
      <c r="Z46" s="34"/>
      <c r="AA46" s="36" t="s">
        <v>73</v>
      </c>
      <c r="AB46" s="36"/>
      <c r="AC46" s="36"/>
      <c r="AD46" s="36"/>
      <c r="AE46" s="16"/>
      <c r="AF46" s="16"/>
      <c r="AH46" s="34" t="s">
        <v>69</v>
      </c>
      <c r="AI46" s="34"/>
      <c r="AJ46" s="34"/>
      <c r="AK46" s="34"/>
      <c r="AL46" s="36" t="s">
        <v>73</v>
      </c>
      <c r="AM46" s="36"/>
      <c r="AN46" s="36"/>
      <c r="AO46" s="36"/>
      <c r="AP46" s="16"/>
      <c r="AQ46" s="16"/>
      <c r="AS46" s="34" t="s">
        <v>69</v>
      </c>
      <c r="AT46" s="34"/>
      <c r="AU46" s="34"/>
      <c r="AV46" s="34"/>
      <c r="AW46" s="36" t="s">
        <v>73</v>
      </c>
      <c r="AX46" s="36"/>
      <c r="AY46" s="36"/>
      <c r="AZ46" s="36"/>
    </row>
    <row r="47" spans="1:62" hidden="1" x14ac:dyDescent="0.25">
      <c r="A47" s="1" t="s">
        <v>82</v>
      </c>
      <c r="B47" s="35" t="s">
        <v>87</v>
      </c>
      <c r="C47" s="35"/>
      <c r="D47" s="35" t="s">
        <v>72</v>
      </c>
      <c r="E47" s="35"/>
      <c r="F47" s="36" t="s">
        <v>87</v>
      </c>
      <c r="G47" s="36"/>
      <c r="J47" s="1" t="s">
        <v>82</v>
      </c>
      <c r="K47" s="35" t="s">
        <v>87</v>
      </c>
      <c r="L47" s="35"/>
      <c r="M47" s="35" t="s">
        <v>72</v>
      </c>
      <c r="N47" s="35"/>
      <c r="O47" s="36" t="s">
        <v>87</v>
      </c>
      <c r="P47" s="36"/>
      <c r="Q47" s="36" t="s">
        <v>72</v>
      </c>
      <c r="R47" s="36"/>
      <c r="S47" s="15"/>
      <c r="T47" s="15"/>
      <c r="U47" s="16"/>
      <c r="V47" s="1" t="s">
        <v>83</v>
      </c>
      <c r="W47" s="35" t="s">
        <v>87</v>
      </c>
      <c r="X47" s="35"/>
      <c r="Y47" s="35" t="s">
        <v>72</v>
      </c>
      <c r="Z47" s="35"/>
      <c r="AA47" s="36" t="s">
        <v>87</v>
      </c>
      <c r="AB47" s="36"/>
      <c r="AC47" s="36" t="s">
        <v>72</v>
      </c>
      <c r="AD47" s="36"/>
      <c r="AE47" s="16"/>
      <c r="AF47" s="16"/>
      <c r="AG47" s="1" t="s">
        <v>84</v>
      </c>
      <c r="AH47" s="35" t="s">
        <v>87</v>
      </c>
      <c r="AI47" s="35"/>
      <c r="AJ47" s="35" t="s">
        <v>72</v>
      </c>
      <c r="AK47" s="35"/>
      <c r="AL47" s="36" t="s">
        <v>87</v>
      </c>
      <c r="AM47" s="36"/>
      <c r="AN47" s="36" t="s">
        <v>72</v>
      </c>
      <c r="AO47" s="36"/>
      <c r="AP47" s="16"/>
      <c r="AQ47" s="16"/>
      <c r="AR47" s="1" t="s">
        <v>85</v>
      </c>
      <c r="AS47" s="35" t="s">
        <v>87</v>
      </c>
      <c r="AT47" s="35"/>
      <c r="AU47" s="35" t="s">
        <v>72</v>
      </c>
      <c r="AV47" s="35"/>
      <c r="AW47" s="36" t="s">
        <v>87</v>
      </c>
      <c r="AX47" s="36"/>
      <c r="AY47" s="36" t="s">
        <v>72</v>
      </c>
      <c r="AZ47" s="36"/>
    </row>
    <row r="48" spans="1:62" hidden="1" x14ac:dyDescent="0.25">
      <c r="B48" s="12" t="s">
        <v>67</v>
      </c>
      <c r="C48" s="12" t="s">
        <v>73</v>
      </c>
      <c r="D48" s="12" t="s">
        <v>67</v>
      </c>
      <c r="E48" s="12" t="s">
        <v>73</v>
      </c>
      <c r="F48" s="13" t="s">
        <v>67</v>
      </c>
      <c r="G48" s="13" t="s">
        <v>73</v>
      </c>
      <c r="K48" s="12" t="s">
        <v>67</v>
      </c>
      <c r="L48" s="12" t="s">
        <v>73</v>
      </c>
      <c r="M48" s="12" t="s">
        <v>67</v>
      </c>
      <c r="N48" s="12" t="s">
        <v>73</v>
      </c>
      <c r="O48" s="13" t="s">
        <v>67</v>
      </c>
      <c r="P48" s="13" t="s">
        <v>73</v>
      </c>
      <c r="Q48" s="13" t="s">
        <v>67</v>
      </c>
      <c r="R48" s="13" t="s">
        <v>73</v>
      </c>
      <c r="S48" s="14" t="s">
        <v>67</v>
      </c>
      <c r="T48" s="14" t="s">
        <v>73</v>
      </c>
      <c r="U48" s="11"/>
      <c r="W48" s="12" t="s">
        <v>67</v>
      </c>
      <c r="X48" s="12" t="s">
        <v>73</v>
      </c>
      <c r="Y48" s="12" t="s">
        <v>67</v>
      </c>
      <c r="Z48" s="12" t="s">
        <v>73</v>
      </c>
      <c r="AA48" s="13" t="s">
        <v>67</v>
      </c>
      <c r="AB48" s="13" t="s">
        <v>73</v>
      </c>
      <c r="AC48" s="13" t="s">
        <v>67</v>
      </c>
      <c r="AD48" s="13" t="s">
        <v>73</v>
      </c>
      <c r="AE48" s="11"/>
      <c r="AF48" s="11"/>
      <c r="AH48" s="12" t="s">
        <v>67</v>
      </c>
      <c r="AI48" s="12" t="s">
        <v>73</v>
      </c>
      <c r="AJ48" s="12" t="s">
        <v>67</v>
      </c>
      <c r="AK48" s="12" t="s">
        <v>73</v>
      </c>
      <c r="AL48" s="13" t="s">
        <v>67</v>
      </c>
      <c r="AM48" s="13" t="s">
        <v>73</v>
      </c>
      <c r="AN48" s="13" t="s">
        <v>67</v>
      </c>
      <c r="AO48" s="13" t="s">
        <v>73</v>
      </c>
      <c r="AP48" s="11"/>
      <c r="AQ48" s="11"/>
      <c r="AS48" s="12" t="s">
        <v>67</v>
      </c>
      <c r="AT48" s="12" t="s">
        <v>73</v>
      </c>
      <c r="AU48" s="12" t="s">
        <v>67</v>
      </c>
      <c r="AV48" s="12" t="s">
        <v>73</v>
      </c>
      <c r="AW48" s="13" t="s">
        <v>67</v>
      </c>
      <c r="AX48" s="13" t="s">
        <v>73</v>
      </c>
      <c r="AY48" s="13" t="s">
        <v>67</v>
      </c>
      <c r="AZ48" s="13" t="s">
        <v>73</v>
      </c>
    </row>
    <row r="49" spans="1:52" hidden="1" x14ac:dyDescent="0.25">
      <c r="A49" s="8" t="s">
        <v>70</v>
      </c>
      <c r="B49" s="2">
        <f>AVERAGE(C2,C4)</f>
        <v>7.1007778937465984</v>
      </c>
      <c r="C49">
        <f>AVERAGE(C5:C6)</f>
        <v>8.0246343617112057</v>
      </c>
      <c r="D49">
        <f>AVERAGE(C3,C7)</f>
        <v>7.9209333707785401</v>
      </c>
      <c r="E49">
        <f>AVERAGE(C8:C9)</f>
        <v>8.3770198635301796</v>
      </c>
      <c r="F49">
        <f>AVERAGE(C18:C19)</f>
        <v>7.6425899719203692</v>
      </c>
      <c r="G49">
        <f>AVERAGE(C20:C21)</f>
        <v>7.6306715606055109</v>
      </c>
      <c r="J49" s="8" t="s">
        <v>70</v>
      </c>
      <c r="K49" s="2">
        <f>AVERAGE(L2,L4)</f>
        <v>1.3956425518541544</v>
      </c>
      <c r="L49">
        <f>AVERAGE(L5:L6)</f>
        <v>2.8141795285901976</v>
      </c>
      <c r="M49">
        <f>AVERAGE(L3,L7)</f>
        <v>3.0864724131430439</v>
      </c>
      <c r="N49">
        <f>AVERAGE(L8:L9)</f>
        <v>3.5358196266448658</v>
      </c>
      <c r="O49">
        <f>AVERAGE(L18:L19)</f>
        <v>2.7669292486530752</v>
      </c>
      <c r="P49">
        <f>AVERAGE(L20:L21)</f>
        <v>2.8075595813400147</v>
      </c>
      <c r="Q49">
        <f>AVERAGE(L22:L23)</f>
        <v>2.8296345296502121</v>
      </c>
      <c r="R49">
        <f>AVERAGE(L24:L25)</f>
        <v>3.1478660411500385</v>
      </c>
      <c r="S49" s="27">
        <v>7.0293183155696975E-5</v>
      </c>
      <c r="T49" s="27">
        <v>7.0293183155696975E-5</v>
      </c>
      <c r="U49" s="7"/>
      <c r="V49" s="8" t="s">
        <v>70</v>
      </c>
      <c r="W49">
        <f>AVERAGE(X2,X4)</f>
        <v>4.3835314245046018</v>
      </c>
      <c r="X49">
        <f>AVERAGE(X5:X6)</f>
        <v>3.7049360778860532</v>
      </c>
      <c r="Y49">
        <f>AVERAGE(X3,X7)</f>
        <v>4.7295305604849043</v>
      </c>
      <c r="Z49">
        <f>AVERAGE(X8:X9)</f>
        <v>5.0403191721352734</v>
      </c>
      <c r="AA49">
        <f>AVERAGE(X18:X19)</f>
        <v>4.5661308365094317</v>
      </c>
      <c r="AB49">
        <f>AVERAGE(X20:X21)</f>
        <v>4.7140348548928674</v>
      </c>
      <c r="AC49">
        <f>AVERAGE(X22:X23)</f>
        <v>4.9627781336620016</v>
      </c>
      <c r="AD49">
        <f>AVERAGE(X24:X25)</f>
        <v>4.945387627083214</v>
      </c>
      <c r="AE49" s="7"/>
      <c r="AF49" s="7"/>
      <c r="AG49" s="8" t="s">
        <v>70</v>
      </c>
      <c r="AH49">
        <f>AVERAGE(AI2,AI4)</f>
        <v>2.9615272933740506</v>
      </c>
      <c r="AI49">
        <f>AVERAGE(AI5:AI6)</f>
        <v>3.7713111614584203</v>
      </c>
      <c r="AJ49">
        <f>AVERAGE(AI3,AI7)</f>
        <v>3.3494929457240517</v>
      </c>
      <c r="AK49">
        <f>AVERAGE(AI8:AI9)</f>
        <v>3.7666872477592905</v>
      </c>
      <c r="AL49">
        <f>AVERAGE(AI18:AI19)</f>
        <v>3.5332284155569709</v>
      </c>
      <c r="AM49">
        <f>AVERAGE(AI20:AI21)</f>
        <v>3.489545198432876</v>
      </c>
      <c r="AN49">
        <f>AVERAGE(AI22:AI23)</f>
        <v>3.7110990435988036</v>
      </c>
      <c r="AO49">
        <f>AVERAGE(AI24:AI25)</f>
        <v>3.9561248984877899</v>
      </c>
      <c r="AR49" s="8" t="s">
        <v>70</v>
      </c>
      <c r="AS49">
        <f>AVERAGE(AT2,AT4)</f>
        <v>4.7952305383172407</v>
      </c>
      <c r="AT49">
        <f>AVERAGE(AT5:AT6)</f>
        <v>5.2048230806125053</v>
      </c>
      <c r="AU49">
        <f>AVERAGE(AT3,AT7)</f>
        <v>5.0551180363338801</v>
      </c>
      <c r="AV49">
        <f>AVERAGE(AT8:AT9)</f>
        <v>5.6959907010404818</v>
      </c>
      <c r="AW49">
        <f>AVERAGE(AT18:AT19)</f>
        <v>5.2166443193331595</v>
      </c>
      <c r="AX49">
        <f>AVERAGE(AT20:AT21)</f>
        <v>4.8414756492952815</v>
      </c>
      <c r="AY49">
        <f>AVERAGE(AT22:AT23)</f>
        <v>5.1498535218090922</v>
      </c>
      <c r="AZ49">
        <f>AVERAGE(AT24:AT25)</f>
        <v>4.0645932429989795</v>
      </c>
    </row>
    <row r="50" spans="1:52" hidden="1" x14ac:dyDescent="0.25">
      <c r="A50" s="8" t="s">
        <v>80</v>
      </c>
      <c r="B50">
        <f>AVERAGE(C12:C13)</f>
        <v>6.7206975616571807</v>
      </c>
      <c r="C50">
        <f>AVERAGE(C14:C15)</f>
        <v>7.0001711564182898</v>
      </c>
      <c r="D50">
        <f>AVERAGE(C10,C16)</f>
        <v>7.106569746195289</v>
      </c>
      <c r="E50">
        <f>AVERAGE(C11,C17)</f>
        <v>6.6880645203259146</v>
      </c>
      <c r="F50">
        <f>AVERAGE(C27:C28)</f>
        <v>6.8452323224969893</v>
      </c>
      <c r="G50">
        <f>AVERAGE(C29:C30)</f>
        <v>6.8589500974201929</v>
      </c>
      <c r="J50" s="8" t="s">
        <v>80</v>
      </c>
      <c r="K50">
        <f>AVERAGE(L12:L13)</f>
        <v>2.2840798053657689</v>
      </c>
      <c r="L50">
        <f>AVERAGE(L14:L15)</f>
        <v>2.2142485642005467</v>
      </c>
      <c r="M50">
        <f>AVERAGE(L10,L16)</f>
        <v>2.3959758688600914</v>
      </c>
      <c r="N50">
        <f>AVERAGE(L11,L17)</f>
        <v>2.4330705665458936</v>
      </c>
      <c r="O50">
        <f>AVERAGE(L27:L28)</f>
        <v>2.2857889614427296</v>
      </c>
      <c r="P50">
        <f>AVERAGE(L29:L30)</f>
        <v>2.1081896669306261</v>
      </c>
      <c r="Q50">
        <f>AVERAGE(L31:L32)</f>
        <v>2.164730449211707</v>
      </c>
      <c r="R50">
        <f>AVERAGE(L33,L26)</f>
        <v>2.5510259989662387</v>
      </c>
      <c r="S50" s="27"/>
      <c r="T50" s="27"/>
      <c r="U50" s="7"/>
      <c r="V50" s="8" t="s">
        <v>80</v>
      </c>
      <c r="W50">
        <f>AVERAGE(X12:X13)</f>
        <v>4.3637385528137127</v>
      </c>
      <c r="X50">
        <f>AVERAGE(X14:X15)</f>
        <v>4.8591283255776379</v>
      </c>
      <c r="Y50">
        <f>AVERAGE(X10,X16)</f>
        <v>4.5584881846867402</v>
      </c>
      <c r="Z50">
        <f>AVERAGE(X11,X17)</f>
        <v>4.3741290905426977</v>
      </c>
      <c r="AA50">
        <f>AVERAGE(X26:X28)</f>
        <v>4.7282460910125197</v>
      </c>
      <c r="AB50">
        <f>AVERAGE(X29:X30)</f>
        <v>4.7295205986205291</v>
      </c>
      <c r="AC50">
        <f>AVERAGE(X31:X32)</f>
        <v>5.3083635609988793</v>
      </c>
      <c r="AD50" t="e">
        <f>AVERAGE(X33,#REF!)</f>
        <v>#REF!</v>
      </c>
      <c r="AE50" s="7"/>
      <c r="AF50" s="7"/>
      <c r="AG50" s="8" t="s">
        <v>80</v>
      </c>
      <c r="AH50">
        <f>AVERAGE(AI12:AI13)</f>
        <v>2.9882234772360059</v>
      </c>
      <c r="AI50">
        <f>AVERAGE(AI14:AI15)</f>
        <v>3.312523473305049</v>
      </c>
      <c r="AJ50">
        <f>AVERAGE(AI10,AI16)</f>
        <v>3.003330859196061</v>
      </c>
      <c r="AK50">
        <f>AVERAGE(AI11,AI17)</f>
        <v>2.8470281204909296</v>
      </c>
      <c r="AL50">
        <f>AVERAGE(AI27:AI28)</f>
        <v>3.4436769849962983</v>
      </c>
      <c r="AM50">
        <f>AVERAGE(AI29:AI30)</f>
        <v>3.2694004983280975</v>
      </c>
      <c r="AN50">
        <f>AVERAGE(AI31:AI32)</f>
        <v>3.7103794331714006</v>
      </c>
      <c r="AO50">
        <f>AVERAGE(AI33,AI26)</f>
        <v>3.6430127507289303</v>
      </c>
      <c r="AR50" s="8" t="s">
        <v>80</v>
      </c>
      <c r="AS50">
        <f>AVERAGE(AT12:AT13)</f>
        <v>4.2319415227802235</v>
      </c>
      <c r="AT50">
        <f>AVERAGE(AT14:AT15)</f>
        <v>4.7349456256937223</v>
      </c>
      <c r="AU50">
        <f>AVERAGE(AT10,AT16)</f>
        <v>4.394881127684835</v>
      </c>
      <c r="AV50">
        <f>AVERAGE(AT11,AT17)</f>
        <v>4.3092841709361949</v>
      </c>
      <c r="AW50">
        <f>AVERAGE(AT27:AT28)</f>
        <v>4.7178058683655344</v>
      </c>
      <c r="AX50">
        <f>AVERAGE(AT29:AT30)</f>
        <v>4.4325430608443988</v>
      </c>
      <c r="AY50">
        <f>AVERAGE(AT31:AT32)</f>
        <v>5.1828251622171386</v>
      </c>
      <c r="AZ50">
        <f>AVERAGE(AT33,AT26)</f>
        <v>5.2327923906083784</v>
      </c>
    </row>
    <row r="51" spans="1:52" hidden="1" x14ac:dyDescent="0.25">
      <c r="A51" s="8" t="s">
        <v>86</v>
      </c>
      <c r="J51" s="8" t="s">
        <v>86</v>
      </c>
      <c r="S51" s="7"/>
      <c r="T51" s="7"/>
      <c r="V51" t="s">
        <v>86</v>
      </c>
      <c r="AE51" s="7"/>
      <c r="AF51" s="7"/>
    </row>
    <row r="52" spans="1:52" hidden="1" x14ac:dyDescent="0.25">
      <c r="S52" s="7"/>
      <c r="T52" s="7"/>
      <c r="AE52" s="7"/>
      <c r="AF52" s="7"/>
    </row>
    <row r="53" spans="1:52" hidden="1" x14ac:dyDescent="0.25">
      <c r="B53" s="8" t="s">
        <v>88</v>
      </c>
      <c r="K53" s="8" t="s">
        <v>88</v>
      </c>
      <c r="S53" s="7"/>
      <c r="T53" s="7"/>
    </row>
    <row r="54" spans="1:52" x14ac:dyDescent="0.25">
      <c r="S54" s="7"/>
      <c r="T54" s="7"/>
    </row>
    <row r="56" spans="1:52" x14ac:dyDescent="0.25">
      <c r="A56" s="1" t="s">
        <v>93</v>
      </c>
      <c r="J56" s="1" t="s">
        <v>82</v>
      </c>
      <c r="V56" s="1" t="s">
        <v>83</v>
      </c>
      <c r="AG56" s="1" t="s">
        <v>84</v>
      </c>
      <c r="AR56" s="1" t="s">
        <v>85</v>
      </c>
    </row>
    <row r="57" spans="1:52" x14ac:dyDescent="0.25">
      <c r="B57" s="37" t="s">
        <v>69</v>
      </c>
      <c r="C57" s="38" t="s">
        <v>73</v>
      </c>
      <c r="D57" s="30" t="s">
        <v>97</v>
      </c>
      <c r="E57" s="30"/>
      <c r="F57" s="30"/>
      <c r="G57" s="45" t="s">
        <v>90</v>
      </c>
      <c r="H57" s="14" t="s">
        <v>91</v>
      </c>
      <c r="K57" s="37" t="s">
        <v>69</v>
      </c>
      <c r="L57" s="38" t="s">
        <v>73</v>
      </c>
      <c r="M57" s="30" t="s">
        <v>97</v>
      </c>
      <c r="N57" s="30"/>
      <c r="O57" s="30"/>
      <c r="P57" s="45" t="s">
        <v>90</v>
      </c>
      <c r="Q57" s="14" t="s">
        <v>91</v>
      </c>
      <c r="R57" s="19"/>
      <c r="S57" s="7"/>
      <c r="W57" s="37" t="s">
        <v>69</v>
      </c>
      <c r="X57" s="38" t="s">
        <v>73</v>
      </c>
      <c r="Y57" s="30" t="s">
        <v>97</v>
      </c>
      <c r="Z57" s="30"/>
      <c r="AA57" s="30"/>
      <c r="AB57" s="45" t="s">
        <v>90</v>
      </c>
      <c r="AC57" s="14" t="s">
        <v>91</v>
      </c>
      <c r="AH57" s="37" t="s">
        <v>69</v>
      </c>
      <c r="AI57" s="38" t="s">
        <v>73</v>
      </c>
      <c r="AJ57" s="30" t="s">
        <v>97</v>
      </c>
      <c r="AK57" s="30"/>
      <c r="AL57" s="30"/>
      <c r="AM57" s="45" t="s">
        <v>90</v>
      </c>
      <c r="AN57" s="14" t="s">
        <v>91</v>
      </c>
      <c r="AS57" s="37" t="s">
        <v>69</v>
      </c>
      <c r="AT57" s="38" t="s">
        <v>73</v>
      </c>
      <c r="AU57" s="30" t="s">
        <v>97</v>
      </c>
      <c r="AV57" s="30"/>
      <c r="AW57" s="30"/>
      <c r="AX57" s="45" t="s">
        <v>90</v>
      </c>
      <c r="AY57" s="14" t="s">
        <v>91</v>
      </c>
    </row>
    <row r="58" spans="1:52" x14ac:dyDescent="0.25">
      <c r="A58" s="8" t="s">
        <v>70</v>
      </c>
      <c r="B58" s="23">
        <f>AVERAGE(C2:C9)</f>
        <v>7.8558413724416294</v>
      </c>
      <c r="C58" s="23">
        <f>AVERAGE(C18:C25)</f>
        <v>7.9188441383773203</v>
      </c>
      <c r="D58" s="32">
        <f>AVERAGE(C18:C25,C2:C9)</f>
        <v>7.8873427554094757</v>
      </c>
      <c r="E58" s="32"/>
      <c r="F58" s="32"/>
      <c r="G58" s="32">
        <f>AVERAGE(C34:C36,C38:C42)</f>
        <v>7.9797280909955681</v>
      </c>
      <c r="H58" s="32">
        <f>C37</f>
        <v>9.4747704449189705</v>
      </c>
      <c r="J58" s="8" t="s">
        <v>70</v>
      </c>
      <c r="K58" s="23">
        <f>AVERAGE(L2:L9)</f>
        <v>2.7080285300580655</v>
      </c>
      <c r="L58" s="23">
        <f>AVERAGE(L18:L25)</f>
        <v>2.8879973501983351</v>
      </c>
      <c r="M58" s="32">
        <f>AVERAGE(L18:L25,L2:L9)</f>
        <v>2.7980129401282001</v>
      </c>
      <c r="N58" s="32"/>
      <c r="O58" s="32"/>
      <c r="P58" s="32">
        <f>AVERAGE(L34:L36,L38:L42)</f>
        <v>2.7843390298083985</v>
      </c>
      <c r="Q58" s="32">
        <f>L37</f>
        <v>1.6710130004076964</v>
      </c>
      <c r="V58" s="8" t="s">
        <v>70</v>
      </c>
      <c r="W58" s="23">
        <f>AVERAGE(X2:X9)</f>
        <v>4.4645793087527084</v>
      </c>
      <c r="X58" s="23">
        <f>AVERAGE(X18:X25)</f>
        <v>4.797082863036878</v>
      </c>
      <c r="Y58" s="32">
        <f>AVERAGE(X18:X25,X2:X9)</f>
        <v>4.6308310858947932</v>
      </c>
      <c r="Z58" s="32"/>
      <c r="AA58" s="32"/>
      <c r="AB58" s="32">
        <f>AVERAGE(X34:X36,X38:X42)</f>
        <v>4.4132820469285781</v>
      </c>
      <c r="AC58" s="32">
        <f>X37</f>
        <v>4.5010924931990903</v>
      </c>
      <c r="AG58" s="8" t="s">
        <v>70</v>
      </c>
      <c r="AH58" s="23">
        <f>AVERAGE(AI2:AI9)</f>
        <v>3.4622546620789536</v>
      </c>
      <c r="AI58" s="23">
        <f>AVERAGE(AI18:AI25)</f>
        <v>3.67249938901911</v>
      </c>
      <c r="AJ58" s="32">
        <f>AVERAGE(AI18:AI25,AI2:AI9)</f>
        <v>3.5673770255490314</v>
      </c>
      <c r="AK58" s="32"/>
      <c r="AL58" s="32"/>
      <c r="AM58" s="32">
        <f>AVERAGE(AI34:AI36,AI38:AI42)</f>
        <v>3.2673984593027581</v>
      </c>
      <c r="AN58" s="32">
        <f>AI37</f>
        <v>4.269198576570119</v>
      </c>
      <c r="AR58" s="8" t="s">
        <v>70</v>
      </c>
      <c r="AS58" s="23">
        <f>AVERAGE(AT2:AT9)</f>
        <v>5.1877905890760276</v>
      </c>
      <c r="AT58" s="23">
        <f>AVERAGE(AT18:AT25)</f>
        <v>4.8181416833591282</v>
      </c>
      <c r="AU58" s="32">
        <f>AVERAGE(AT18:AT25,AT2:AT9)</f>
        <v>5.0029661362175784</v>
      </c>
      <c r="AV58" s="32"/>
      <c r="AW58" s="32"/>
      <c r="AX58" s="32">
        <f>AVERAGE(AT34:AT36,AT38:AT42)</f>
        <v>3.5123703755502378</v>
      </c>
      <c r="AY58" s="32">
        <f>AT37</f>
        <v>3.9514560008612021</v>
      </c>
    </row>
    <row r="59" spans="1:52" x14ac:dyDescent="0.25">
      <c r="A59" s="8"/>
      <c r="B59" s="22">
        <f>_xlfn.STDEV.S(C2:C9)</f>
        <v>0.65286299324382269</v>
      </c>
      <c r="C59" s="22">
        <f>_xlfn.STDEV.S(C18:C25)</f>
        <v>0.4055675124903062</v>
      </c>
      <c r="D59" s="33">
        <f>_xlfn.STDEV.S(C18:C25,C2:C9)</f>
        <v>0.52604708661273514</v>
      </c>
      <c r="E59" s="33"/>
      <c r="F59" s="33"/>
      <c r="G59" s="32"/>
      <c r="H59" s="32"/>
      <c r="J59" s="8"/>
      <c r="K59" s="22">
        <f>_xlfn.STDEV.S(L2:L9)</f>
        <v>1.2527482080649317</v>
      </c>
      <c r="L59" s="22">
        <f>_xlfn.STDEV.S(L18:L25)</f>
        <v>0.31685325532078124</v>
      </c>
      <c r="M59" s="33">
        <f>_xlfn.STDEV.S(L18:L25,L2:L9)</f>
        <v>0.88761754197821185</v>
      </c>
      <c r="N59" s="33"/>
      <c r="O59" s="33"/>
      <c r="P59" s="32"/>
      <c r="Q59" s="32"/>
      <c r="V59" s="8"/>
      <c r="W59" s="22">
        <f>_xlfn.STDEV.S(X2:X9)</f>
        <v>1.0609077075988516</v>
      </c>
      <c r="X59" s="22">
        <f>_xlfn.STDEV.S(X18:X25)</f>
        <v>0.25937730804431891</v>
      </c>
      <c r="Y59" s="33">
        <f>_xlfn.STDEV.S(X18:X25,X2:X9)</f>
        <v>0.76558677793542906</v>
      </c>
      <c r="Z59" s="33"/>
      <c r="AA59" s="33"/>
      <c r="AB59" s="32"/>
      <c r="AC59" s="32"/>
      <c r="AG59" s="8"/>
      <c r="AH59" s="22">
        <f>_xlfn.STDEV.S(AI2:AI9)</f>
        <v>0.6527535865987063</v>
      </c>
      <c r="AI59" s="22">
        <f>_xlfn.STDEV.S(AI18:AI25)</f>
        <v>0.2366854119020772</v>
      </c>
      <c r="AJ59" s="33">
        <f>_xlfn.STDEV.S(AI18:AI25,AI2:AI9)</f>
        <v>0.48659099758748209</v>
      </c>
      <c r="AK59" s="33"/>
      <c r="AL59" s="33"/>
      <c r="AM59" s="32"/>
      <c r="AN59" s="32"/>
      <c r="AR59" s="8"/>
      <c r="AS59" s="22">
        <f>_xlfn.STDEV.S(AT2:AT9)</f>
        <v>0.675216810065146</v>
      </c>
      <c r="AT59" s="22">
        <f>_xlfn.STDEV.S(AT18:AT25)</f>
        <v>1.1467294620445294</v>
      </c>
      <c r="AU59" s="33">
        <f>_xlfn.STDEV.S(AT18:AT25,AT2:AT9)</f>
        <v>0.92890274525015959</v>
      </c>
      <c r="AV59" s="33"/>
      <c r="AW59" s="33"/>
      <c r="AX59" s="32"/>
      <c r="AY59" s="32"/>
    </row>
    <row r="60" spans="1:52" x14ac:dyDescent="0.25">
      <c r="A60" s="8" t="s">
        <v>80</v>
      </c>
      <c r="B60" s="23">
        <f>AVERAGE(C10:C17)</f>
        <v>6.8788757461491681</v>
      </c>
      <c r="C60" s="23">
        <f>AVERAGE(C26:C33)</f>
        <v>7.3129333180523703</v>
      </c>
      <c r="D60" s="32">
        <f>AVERAGE(C26:C33,C10:C17)</f>
        <v>7.0959045321007697</v>
      </c>
      <c r="E60" s="32"/>
      <c r="F60" s="32"/>
      <c r="G60" s="44">
        <f>_xlfn.STDEV.S(C34:C36,C38:C42)</f>
        <v>0.27572725721861324</v>
      </c>
      <c r="H60" s="32"/>
      <c r="J60" s="8" t="s">
        <v>80</v>
      </c>
      <c r="K60" s="23">
        <f>AVERAGE(L10:L17)</f>
        <v>2.3318437012430753</v>
      </c>
      <c r="L60" s="23">
        <f>AVERAGE(L26:L33)</f>
        <v>2.2774337691378252</v>
      </c>
      <c r="M60" s="32">
        <f>AVERAGE(L26:L33,L10:L17)</f>
        <v>2.3046387351904505</v>
      </c>
      <c r="N60" s="32"/>
      <c r="O60" s="32"/>
      <c r="P60" s="44">
        <f>_xlfn.STDEV.S(L34:L36,L38:L42)</f>
        <v>0.98013547989434047</v>
      </c>
      <c r="Q60" s="32"/>
      <c r="V60" s="8" t="s">
        <v>80</v>
      </c>
      <c r="W60" s="23">
        <f>AVERAGE(X10:X17)</f>
        <v>4.5388710384051976</v>
      </c>
      <c r="X60" s="23">
        <f>AVERAGE(X26:X33)</f>
        <v>4.9406695240872676</v>
      </c>
      <c r="Y60" s="32">
        <f>AVERAGE(X26:X33,X10:X17)</f>
        <v>4.7397702812462317</v>
      </c>
      <c r="Z60" s="32"/>
      <c r="AA60" s="32"/>
      <c r="AB60" s="44">
        <f>_xlfn.STDEV.S(X34:X36,X38:X42)</f>
        <v>0.23109879181646026</v>
      </c>
      <c r="AC60" s="32"/>
      <c r="AG60" s="8" t="s">
        <v>80</v>
      </c>
      <c r="AH60" s="23">
        <f>AVERAGE(AI10:AI17)</f>
        <v>3.0377764825570117</v>
      </c>
      <c r="AI60" s="23">
        <f>AVERAGE(AI26:AI33)</f>
        <v>3.5166174168061817</v>
      </c>
      <c r="AJ60" s="32">
        <f>AVERAGE(AI26:AI33,AI10:AI17)</f>
        <v>3.2771969496815969</v>
      </c>
      <c r="AK60" s="32"/>
      <c r="AL60" s="32"/>
      <c r="AM60" s="44">
        <f>_xlfn.STDEV.S(AI34:AI36,AI38:AI42)</f>
        <v>0.34111124180753682</v>
      </c>
      <c r="AN60" s="32"/>
      <c r="AR60" s="8" t="s">
        <v>80</v>
      </c>
      <c r="AS60" s="23">
        <f>AVERAGE(AT10:AT17)</f>
        <v>4.4177631117737439</v>
      </c>
      <c r="AT60" s="23">
        <f>AVERAGE(AT26:AT33)</f>
        <v>4.8914916205088623</v>
      </c>
      <c r="AU60" s="32">
        <f>AVERAGE(AT26:AT33,AT10:AT17)</f>
        <v>4.6546273661413036</v>
      </c>
      <c r="AV60" s="32"/>
      <c r="AW60" s="32"/>
      <c r="AX60" s="44">
        <f>_xlfn.STDEV.S(AT34:AT36,AT38:AT42)</f>
        <v>0.39442642509914799</v>
      </c>
      <c r="AY60" s="32"/>
    </row>
    <row r="61" spans="1:52" x14ac:dyDescent="0.25">
      <c r="A61" s="8"/>
      <c r="B61" s="22">
        <f>_xlfn.STDEV.S(C10:C17)</f>
        <v>0.57304108699875222</v>
      </c>
      <c r="C61" s="22">
        <f>_xlfn.STDEV.S(C26:C33)</f>
        <v>0.55755904029849634</v>
      </c>
      <c r="D61" s="33">
        <f>_xlfn.STDEV.S(C26:C33,C10:C17)</f>
        <v>0.5903875054322123</v>
      </c>
      <c r="E61" s="33"/>
      <c r="F61" s="33"/>
      <c r="J61" s="8"/>
      <c r="K61" s="22">
        <f>_xlfn.STDEV.S(L10:L17)</f>
        <v>0.3515513953143608</v>
      </c>
      <c r="L61" s="22">
        <f>_xlfn.STDEV.S(L26:L33)</f>
        <v>0.52739712990956256</v>
      </c>
      <c r="M61" s="33">
        <f>_xlfn.STDEV.S(L26:L33,L10:L17)</f>
        <v>0.43389665252891707</v>
      </c>
      <c r="N61" s="33"/>
      <c r="O61" s="33"/>
      <c r="V61" s="8"/>
      <c r="W61" s="22">
        <f>_xlfn.STDEV.S(X10:X17)</f>
        <v>0.5148351082136553</v>
      </c>
      <c r="X61" s="22">
        <f>_xlfn.STDEV.S(X26:X33)</f>
        <v>0.33286403036369483</v>
      </c>
      <c r="Y61" s="33">
        <f>_xlfn.STDEV.S(X26:X33,X10:X17)</f>
        <v>0.46738589708440892</v>
      </c>
      <c r="Z61" s="33"/>
      <c r="AA61" s="33"/>
      <c r="AG61" s="8"/>
      <c r="AH61" s="22">
        <f>_xlfn.STDEV.S(AI10:AI17)</f>
        <v>0.42218702576278083</v>
      </c>
      <c r="AI61" s="22">
        <f>_xlfn.STDEV.S(AI26:AI33)</f>
        <v>0.27133451346666349</v>
      </c>
      <c r="AJ61" s="33">
        <f>_xlfn.STDEV.S(AI26:AI33,AI10:AI17)</f>
        <v>0.42270594047515131</v>
      </c>
      <c r="AK61" s="33"/>
      <c r="AL61" s="33"/>
      <c r="AR61" s="8"/>
      <c r="AS61" s="22">
        <f>_xlfn.STDEV.S(AT10:AT17)</f>
        <v>0.55201229523236139</v>
      </c>
      <c r="AT61" s="22">
        <f>_xlfn.STDEV.S(AT26:AT33)</f>
        <v>0.51117909515372117</v>
      </c>
      <c r="AU61" s="33">
        <f>_xlfn.STDEV.S(AT26:AT33,AT10:AT17)</f>
        <v>0.5691998061502811</v>
      </c>
      <c r="AV61" s="33"/>
      <c r="AW61" s="33"/>
    </row>
    <row r="62" spans="1:52" x14ac:dyDescent="0.25">
      <c r="D62" s="20"/>
      <c r="E62" s="20"/>
      <c r="F62" s="20"/>
      <c r="M62" s="20"/>
      <c r="N62" s="20"/>
      <c r="O62" s="20"/>
    </row>
    <row r="63" spans="1:52" x14ac:dyDescent="0.25"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R63" s="7"/>
      <c r="AS63" s="7"/>
      <c r="AT63" s="7"/>
      <c r="AU63" s="7"/>
      <c r="AV63" s="7"/>
      <c r="AW63" s="7"/>
      <c r="AX63" s="7"/>
      <c r="AY63" s="7"/>
    </row>
    <row r="64" spans="1:52" x14ac:dyDescent="0.25">
      <c r="A64" s="21"/>
      <c r="B64" s="7"/>
      <c r="C64" s="7"/>
      <c r="D64" s="7"/>
      <c r="E64" s="7"/>
      <c r="F64" s="7"/>
      <c r="G64" s="7"/>
      <c r="J64" s="21"/>
      <c r="K64" s="7"/>
      <c r="L64" s="7"/>
      <c r="M64" s="7"/>
      <c r="N64" s="7"/>
      <c r="O64" s="7"/>
      <c r="P64" s="7"/>
      <c r="T64" s="7"/>
      <c r="U64" s="7"/>
      <c r="V64" s="21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21"/>
      <c r="AH64" s="7"/>
      <c r="AI64" s="7"/>
      <c r="AJ64" s="7"/>
      <c r="AK64" s="7"/>
      <c r="AL64" s="7"/>
      <c r="AM64" s="7"/>
      <c r="AN64" s="7"/>
      <c r="AO64" s="7"/>
      <c r="AR64" s="21"/>
      <c r="AS64" s="7"/>
      <c r="AT64" s="7"/>
      <c r="AU64" s="7"/>
      <c r="AV64" s="7"/>
      <c r="AW64" s="7"/>
      <c r="AX64" s="7"/>
      <c r="AY64" s="7"/>
    </row>
    <row r="65" spans="1:51" x14ac:dyDescent="0.25">
      <c r="A65" s="7"/>
      <c r="B65" s="19"/>
      <c r="C65" s="19"/>
      <c r="D65" s="19"/>
      <c r="E65" s="19"/>
      <c r="F65" s="19"/>
      <c r="G65" s="17"/>
      <c r="J65" s="7"/>
      <c r="K65" s="19"/>
      <c r="L65" s="19"/>
      <c r="M65" s="19"/>
      <c r="N65" s="19"/>
      <c r="O65" s="19"/>
      <c r="P65" s="16"/>
      <c r="T65" s="7"/>
      <c r="U65" s="7"/>
      <c r="V65" s="7"/>
      <c r="W65" s="19"/>
      <c r="X65" s="19"/>
      <c r="Y65" s="19"/>
      <c r="Z65" s="19"/>
      <c r="AA65" s="19"/>
      <c r="AB65" s="16"/>
      <c r="AC65" s="7"/>
      <c r="AD65" s="7"/>
      <c r="AE65" s="7"/>
      <c r="AF65" s="7"/>
      <c r="AG65" s="7"/>
      <c r="AH65" s="19"/>
      <c r="AI65" s="19"/>
      <c r="AJ65" s="19"/>
      <c r="AK65" s="19"/>
      <c r="AL65" s="19"/>
      <c r="AM65" s="16"/>
      <c r="AN65" s="7"/>
      <c r="AO65" s="7"/>
      <c r="AR65" s="7"/>
      <c r="AS65" s="19"/>
      <c r="AT65" s="19"/>
      <c r="AU65" s="19"/>
      <c r="AV65" s="19"/>
      <c r="AW65" s="19"/>
      <c r="AX65" s="16"/>
      <c r="AY65" s="7"/>
    </row>
    <row r="66" spans="1:51" x14ac:dyDescent="0.25">
      <c r="A66" s="11"/>
      <c r="B66" s="7"/>
      <c r="C66" s="7"/>
      <c r="D66" s="7"/>
      <c r="E66" s="7"/>
      <c r="F66" s="7"/>
      <c r="G66" s="19"/>
      <c r="J66" s="11"/>
      <c r="K66" s="7"/>
      <c r="L66" s="7"/>
      <c r="M66" s="7"/>
      <c r="N66" s="7"/>
      <c r="O66" s="7"/>
      <c r="P66" s="19"/>
      <c r="T66" s="7"/>
      <c r="U66" s="7"/>
      <c r="V66" s="11"/>
      <c r="W66" s="24"/>
      <c r="X66" s="7"/>
      <c r="Y66" s="19"/>
      <c r="Z66" s="19"/>
      <c r="AA66" s="19"/>
      <c r="AB66" s="19"/>
      <c r="AC66" s="7"/>
      <c r="AD66" s="7"/>
      <c r="AE66" s="7"/>
      <c r="AF66" s="7"/>
      <c r="AG66" s="11"/>
      <c r="AH66" s="24"/>
      <c r="AI66" s="7"/>
      <c r="AJ66" s="19"/>
      <c r="AK66" s="19"/>
      <c r="AL66" s="19"/>
      <c r="AM66" s="19"/>
      <c r="AN66" s="7"/>
      <c r="AO66" s="7"/>
      <c r="AR66" s="11"/>
      <c r="AS66" s="24"/>
      <c r="AT66" s="7"/>
      <c r="AU66" s="19"/>
      <c r="AV66" s="19"/>
      <c r="AW66" s="19"/>
      <c r="AX66" s="19"/>
      <c r="AY66" s="7"/>
    </row>
    <row r="67" spans="1:51" x14ac:dyDescent="0.25">
      <c r="A67" s="11"/>
      <c r="B67" s="7"/>
      <c r="C67" s="7"/>
      <c r="D67" s="7"/>
      <c r="E67" s="7"/>
      <c r="F67" s="7"/>
      <c r="G67" s="19"/>
      <c r="J67" s="11"/>
      <c r="K67" s="7"/>
      <c r="L67" s="7"/>
      <c r="M67" s="7"/>
      <c r="N67" s="7"/>
      <c r="O67" s="7"/>
      <c r="P67" s="19"/>
      <c r="T67" s="7"/>
      <c r="U67" s="7"/>
      <c r="V67" s="11"/>
      <c r="W67" s="7"/>
      <c r="X67" s="7"/>
      <c r="Y67" s="19"/>
      <c r="Z67" s="19"/>
      <c r="AA67" s="19"/>
      <c r="AB67" s="19"/>
      <c r="AC67" s="7"/>
      <c r="AD67" s="7"/>
      <c r="AE67" s="7"/>
      <c r="AF67" s="7"/>
      <c r="AG67" s="11"/>
      <c r="AH67" s="7"/>
      <c r="AI67" s="7"/>
      <c r="AJ67" s="19"/>
      <c r="AK67" s="19"/>
      <c r="AL67" s="19"/>
      <c r="AM67" s="19"/>
      <c r="AN67" s="7"/>
      <c r="AO67" s="7"/>
      <c r="AR67" s="11"/>
      <c r="AS67" s="7"/>
      <c r="AT67" s="7"/>
      <c r="AU67" s="19"/>
      <c r="AV67" s="19"/>
      <c r="AW67" s="19"/>
      <c r="AX67" s="19"/>
      <c r="AY67" s="7"/>
    </row>
    <row r="68" spans="1:51" x14ac:dyDescent="0.25"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R68" s="7"/>
      <c r="AS68" s="7"/>
      <c r="AT68" s="7"/>
      <c r="AU68" s="7"/>
      <c r="AV68" s="7"/>
      <c r="AW68" s="7"/>
      <c r="AX68" s="7"/>
      <c r="AY68" s="7"/>
    </row>
    <row r="77" spans="1:51" s="7" customFormat="1" x14ac:dyDescent="0.25"/>
    <row r="78" spans="1:51" s="7" customFormat="1" x14ac:dyDescent="0.25"/>
    <row r="79" spans="1:51" s="7" customFormat="1" x14ac:dyDescent="0.25">
      <c r="U79" s="39"/>
      <c r="V79" s="39"/>
    </row>
    <row r="80" spans="1:51" s="7" customFormat="1" x14ac:dyDescent="0.25">
      <c r="U80" s="11"/>
      <c r="V80" s="11"/>
    </row>
    <row r="81" spans="2:20" s="7" customFormat="1" x14ac:dyDescent="0.25"/>
    <row r="82" spans="2:20" s="7" customFormat="1" x14ac:dyDescent="0.25">
      <c r="C82" s="39"/>
      <c r="D82" s="39"/>
      <c r="E82" s="39"/>
      <c r="F82" s="39"/>
      <c r="G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2:20" s="7" customFormat="1" x14ac:dyDescent="0.25">
      <c r="B83" s="25"/>
      <c r="C83" s="11"/>
      <c r="D83" s="39"/>
      <c r="E83" s="39"/>
      <c r="F83" s="11"/>
      <c r="G83" s="11"/>
      <c r="K83" s="25"/>
      <c r="L83" s="11"/>
      <c r="M83" s="39"/>
      <c r="N83" s="39"/>
      <c r="O83" s="11"/>
      <c r="P83" s="11"/>
      <c r="Q83" s="11"/>
      <c r="R83" s="11"/>
      <c r="S83" s="11"/>
      <c r="T83" s="11"/>
    </row>
    <row r="84" spans="2:20" s="7" customFormat="1" x14ac:dyDescent="0.25">
      <c r="B84" s="11"/>
      <c r="D84" s="19"/>
      <c r="E84" s="19"/>
      <c r="K84" s="11"/>
      <c r="M84" s="19"/>
      <c r="N84" s="19"/>
    </row>
    <row r="85" spans="2:20" s="7" customFormat="1" x14ac:dyDescent="0.25">
      <c r="B85" s="11"/>
      <c r="D85" s="19"/>
      <c r="E85" s="19"/>
      <c r="K85" s="11"/>
      <c r="M85" s="19"/>
      <c r="N85" s="19"/>
    </row>
    <row r="86" spans="2:20" s="7" customFormat="1" x14ac:dyDescent="0.25">
      <c r="B86" s="11"/>
      <c r="D86" s="19"/>
      <c r="E86" s="19"/>
      <c r="K86" s="11"/>
      <c r="M86" s="19"/>
      <c r="N86" s="19"/>
    </row>
    <row r="87" spans="2:20" s="7" customFormat="1" x14ac:dyDescent="0.25"/>
    <row r="88" spans="2:20" s="7" customFormat="1" x14ac:dyDescent="0.25"/>
    <row r="89" spans="2:20" s="7" customFormat="1" x14ac:dyDescent="0.25"/>
    <row r="90" spans="2:20" s="7" customFormat="1" x14ac:dyDescent="0.25"/>
    <row r="91" spans="2:20" s="7" customFormat="1" x14ac:dyDescent="0.25"/>
  </sheetData>
  <mergeCells count="71">
    <mergeCell ref="AU58:AW58"/>
    <mergeCell ref="AY58:AY60"/>
    <mergeCell ref="AU59:AW59"/>
    <mergeCell ref="AU61:AW61"/>
    <mergeCell ref="G58:G59"/>
    <mergeCell ref="P58:P59"/>
    <mergeCell ref="AB58:AB59"/>
    <mergeCell ref="AM58:AM59"/>
    <mergeCell ref="AX58:AX59"/>
    <mergeCell ref="Y61:AA61"/>
    <mergeCell ref="AJ58:AL58"/>
    <mergeCell ref="AN58:AN60"/>
    <mergeCell ref="AJ59:AL59"/>
    <mergeCell ref="AJ61:AL61"/>
    <mergeCell ref="AS46:AV46"/>
    <mergeCell ref="AW46:AZ46"/>
    <mergeCell ref="K47:L47"/>
    <mergeCell ref="K46:N46"/>
    <mergeCell ref="O46:R46"/>
    <mergeCell ref="S46:T46"/>
    <mergeCell ref="W46:Z46"/>
    <mergeCell ref="AA46:AD46"/>
    <mergeCell ref="J2:J42"/>
    <mergeCell ref="AR2:AR42"/>
    <mergeCell ref="AG2:AG42"/>
    <mergeCell ref="V2:V42"/>
    <mergeCell ref="AL46:AO46"/>
    <mergeCell ref="M60:O60"/>
    <mergeCell ref="Y60:AA60"/>
    <mergeCell ref="AJ60:AL60"/>
    <mergeCell ref="AJ57:AL57"/>
    <mergeCell ref="Y57:AA57"/>
    <mergeCell ref="M57:O57"/>
    <mergeCell ref="M58:O58"/>
    <mergeCell ref="AU47:AV47"/>
    <mergeCell ref="AW47:AX47"/>
    <mergeCell ref="M47:N47"/>
    <mergeCell ref="O47:P47"/>
    <mergeCell ref="Q47:R47"/>
    <mergeCell ref="AU60:AW60"/>
    <mergeCell ref="AU57:AW57"/>
    <mergeCell ref="Q58:Q60"/>
    <mergeCell ref="M59:O59"/>
    <mergeCell ref="M61:O61"/>
    <mergeCell ref="Y58:AA58"/>
    <mergeCell ref="AC58:AC60"/>
    <mergeCell ref="AY47:AZ47"/>
    <mergeCell ref="S49:S50"/>
    <mergeCell ref="T49:T50"/>
    <mergeCell ref="AC47:AD47"/>
    <mergeCell ref="AH47:AI47"/>
    <mergeCell ref="AJ47:AK47"/>
    <mergeCell ref="AL47:AM47"/>
    <mergeCell ref="AN47:AO47"/>
    <mergeCell ref="AS47:AT47"/>
    <mergeCell ref="W47:X47"/>
    <mergeCell ref="Y47:Z47"/>
    <mergeCell ref="AA47:AB47"/>
    <mergeCell ref="Y59:AA59"/>
    <mergeCell ref="A2:A42"/>
    <mergeCell ref="B46:E46"/>
    <mergeCell ref="B47:C47"/>
    <mergeCell ref="D47:E47"/>
    <mergeCell ref="F47:G47"/>
    <mergeCell ref="H58:H60"/>
    <mergeCell ref="AH46:AK46"/>
    <mergeCell ref="D57:F57"/>
    <mergeCell ref="D58:F58"/>
    <mergeCell ref="D59:F59"/>
    <mergeCell ref="D60:F60"/>
    <mergeCell ref="D61:F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6138-BE4C-41C1-A337-90A56E00FE01}">
  <dimension ref="A1:BA39"/>
  <sheetViews>
    <sheetView zoomScale="85" zoomScaleNormal="85" workbookViewId="0">
      <selection activeCell="G30" sqref="G30"/>
    </sheetView>
  </sheetViews>
  <sheetFormatPr baseColWidth="10" defaultRowHeight="15" x14ac:dyDescent="0.25"/>
  <cols>
    <col min="3" max="3" width="11.85546875" bestFit="1" customWidth="1"/>
    <col min="4" max="4" width="5" customWidth="1"/>
    <col min="5" max="5" width="8.140625" bestFit="1" customWidth="1"/>
    <col min="6" max="6" width="6.85546875" bestFit="1" customWidth="1"/>
    <col min="7" max="7" width="6" customWidth="1"/>
    <col min="8" max="8" width="4.140625" bestFit="1" customWidth="1"/>
    <col min="14" max="14" width="11.85546875" bestFit="1" customWidth="1"/>
    <col min="15" max="15" width="5" customWidth="1"/>
    <col min="16" max="16" width="8.140625" bestFit="1" customWidth="1"/>
    <col min="17" max="17" width="6.85546875" bestFit="1" customWidth="1"/>
    <col min="18" max="18" width="6" customWidth="1"/>
    <col min="19" max="19" width="4.140625" bestFit="1" customWidth="1"/>
    <col min="21" max="22" width="14.28515625" bestFit="1" customWidth="1"/>
    <col min="25" max="25" width="11.85546875" bestFit="1" customWidth="1"/>
    <col min="26" max="26" width="5.85546875" customWidth="1"/>
    <col min="27" max="27" width="8.140625" bestFit="1" customWidth="1"/>
    <col min="28" max="28" width="6.85546875" bestFit="1" customWidth="1"/>
    <col min="29" max="29" width="5.85546875" customWidth="1"/>
    <col min="30" max="30" width="4.140625" bestFit="1" customWidth="1"/>
    <col min="36" max="36" width="14.42578125" bestFit="1" customWidth="1"/>
    <col min="37" max="37" width="7.5703125" customWidth="1"/>
    <col min="38" max="38" width="6.85546875" customWidth="1"/>
    <col min="39" max="39" width="7" customWidth="1"/>
    <col min="40" max="40" width="5.7109375" customWidth="1"/>
    <col min="41" max="41" width="4.140625" bestFit="1" customWidth="1"/>
    <col min="48" max="48" width="5.28515625" customWidth="1"/>
    <col min="49" max="49" width="8.140625" bestFit="1" customWidth="1"/>
    <col min="50" max="50" width="6.85546875" bestFit="1" customWidth="1"/>
    <col min="51" max="51" width="6.28515625" customWidth="1"/>
    <col min="52" max="52" width="5.85546875" customWidth="1"/>
  </cols>
  <sheetData>
    <row r="1" spans="1:53" x14ac:dyDescent="0.25">
      <c r="B1" s="1" t="s">
        <v>0</v>
      </c>
      <c r="C1" s="8" t="s">
        <v>89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M1" s="1" t="s">
        <v>0</v>
      </c>
      <c r="N1" s="8" t="s">
        <v>89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X1" s="1" t="s">
        <v>0</v>
      </c>
      <c r="Y1" s="8" t="s">
        <v>89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I1" s="1" t="s">
        <v>0</v>
      </c>
      <c r="AJ1" s="8" t="s">
        <v>89</v>
      </c>
      <c r="AK1" s="1" t="s">
        <v>60</v>
      </c>
      <c r="AL1" s="1" t="s">
        <v>61</v>
      </c>
      <c r="AM1" s="1" t="s">
        <v>62</v>
      </c>
      <c r="AN1" s="1" t="s">
        <v>63</v>
      </c>
      <c r="AO1" s="1" t="s">
        <v>64</v>
      </c>
      <c r="AP1" s="1" t="s">
        <v>65</v>
      </c>
      <c r="AT1" s="1" t="s">
        <v>0</v>
      </c>
      <c r="AU1" s="8" t="s">
        <v>89</v>
      </c>
      <c r="AV1" s="1" t="s">
        <v>60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</row>
    <row r="2" spans="1:53" x14ac:dyDescent="0.25">
      <c r="A2" s="28" t="s">
        <v>93</v>
      </c>
      <c r="B2" s="3" t="s">
        <v>37</v>
      </c>
      <c r="C2" s="3">
        <f>LOG10(EF!C2)</f>
        <v>6.616102750969004</v>
      </c>
      <c r="D2" s="3" t="s">
        <v>72</v>
      </c>
      <c r="E2" s="3" t="s">
        <v>75</v>
      </c>
      <c r="F2" s="3" t="s">
        <v>78</v>
      </c>
      <c r="G2" s="3">
        <v>0</v>
      </c>
      <c r="H2" s="3">
        <v>1</v>
      </c>
      <c r="I2" s="3" t="s">
        <v>64</v>
      </c>
      <c r="L2" s="28" t="s">
        <v>82</v>
      </c>
      <c r="M2" s="3" t="s">
        <v>37</v>
      </c>
      <c r="N2" s="3">
        <f>LOG10(EF!N2)</f>
        <v>0.78237892982672252</v>
      </c>
      <c r="O2" s="3" t="s">
        <v>72</v>
      </c>
      <c r="P2" s="3" t="s">
        <v>75</v>
      </c>
      <c r="Q2" s="3" t="s">
        <v>78</v>
      </c>
      <c r="R2" s="3">
        <v>0</v>
      </c>
      <c r="S2" s="3">
        <v>1</v>
      </c>
      <c r="T2" s="3" t="s">
        <v>64</v>
      </c>
      <c r="W2" s="28" t="s">
        <v>83</v>
      </c>
      <c r="X2" s="3" t="s">
        <v>37</v>
      </c>
      <c r="Y2" s="3">
        <f>LOG10(EF!Y2)</f>
        <v>4.0499424637994759</v>
      </c>
      <c r="Z2" s="3" t="s">
        <v>72</v>
      </c>
      <c r="AA2" s="3" t="s">
        <v>75</v>
      </c>
      <c r="AB2" s="3" t="s">
        <v>78</v>
      </c>
      <c r="AC2" s="3">
        <v>0</v>
      </c>
      <c r="AD2" s="3">
        <v>1</v>
      </c>
      <c r="AE2" s="3" t="s">
        <v>64</v>
      </c>
      <c r="AH2" s="28" t="s">
        <v>84</v>
      </c>
      <c r="AI2" s="3" t="s">
        <v>37</v>
      </c>
      <c r="AJ2" s="3">
        <f>LOG10(EF!AJ2)</f>
        <v>1.8712877795276417</v>
      </c>
      <c r="AK2" s="3" t="s">
        <v>72</v>
      </c>
      <c r="AL2" s="3" t="s">
        <v>75</v>
      </c>
      <c r="AM2" s="3" t="s">
        <v>78</v>
      </c>
      <c r="AN2" s="3">
        <v>0</v>
      </c>
      <c r="AO2" s="3">
        <v>1</v>
      </c>
      <c r="AP2" s="3" t="s">
        <v>64</v>
      </c>
      <c r="AS2" s="28" t="s">
        <v>85</v>
      </c>
      <c r="AT2" s="3" t="s">
        <v>37</v>
      </c>
      <c r="AU2" s="3">
        <f>LOG10(EF!AU2)</f>
        <v>4.9323767755360626</v>
      </c>
      <c r="AV2" s="3" t="s">
        <v>72</v>
      </c>
      <c r="AW2" s="3" t="s">
        <v>75</v>
      </c>
      <c r="AX2" s="3" t="s">
        <v>78</v>
      </c>
      <c r="AY2" s="3">
        <v>0</v>
      </c>
      <c r="AZ2" s="3">
        <v>1</v>
      </c>
      <c r="BA2" s="3" t="s">
        <v>64</v>
      </c>
    </row>
    <row r="3" spans="1:53" x14ac:dyDescent="0.25">
      <c r="A3" s="28"/>
      <c r="B3" s="3" t="s">
        <v>51</v>
      </c>
      <c r="C3" s="3">
        <f>LOG10(EF!C3)</f>
        <v>6.5721110146344719</v>
      </c>
      <c r="D3" s="3" t="s">
        <v>72</v>
      </c>
      <c r="E3" s="3" t="s">
        <v>75</v>
      </c>
      <c r="F3" s="3" t="s">
        <v>78</v>
      </c>
      <c r="G3" s="3">
        <v>1</v>
      </c>
      <c r="H3" s="3">
        <v>0</v>
      </c>
      <c r="I3" s="3" t="s">
        <v>81</v>
      </c>
      <c r="L3" s="28"/>
      <c r="M3" s="3" t="s">
        <v>51</v>
      </c>
      <c r="N3" s="3">
        <f>LOG10(EF!N3)</f>
        <v>4.4625869461424452</v>
      </c>
      <c r="O3" s="3" t="s">
        <v>72</v>
      </c>
      <c r="P3" s="3" t="s">
        <v>75</v>
      </c>
      <c r="Q3" s="3" t="s">
        <v>78</v>
      </c>
      <c r="R3" s="3">
        <v>1</v>
      </c>
      <c r="S3" s="3">
        <v>0</v>
      </c>
      <c r="T3" s="3" t="s">
        <v>81</v>
      </c>
      <c r="W3" s="28"/>
      <c r="X3" s="3" t="s">
        <v>51</v>
      </c>
      <c r="Y3" s="3">
        <f>LOG10(EF!Y3)</f>
        <v>4.0768006392038814</v>
      </c>
      <c r="Z3" s="3" t="s">
        <v>72</v>
      </c>
      <c r="AA3" s="3" t="s">
        <v>75</v>
      </c>
      <c r="AB3" s="3" t="s">
        <v>78</v>
      </c>
      <c r="AC3" s="3">
        <v>1</v>
      </c>
      <c r="AD3" s="3">
        <v>0</v>
      </c>
      <c r="AE3" s="3" t="s">
        <v>81</v>
      </c>
      <c r="AH3" s="28"/>
      <c r="AI3" s="3" t="s">
        <v>51</v>
      </c>
      <c r="AJ3" s="3">
        <f>LOG10(EF!AJ3)</f>
        <v>1.9678708114560512</v>
      </c>
      <c r="AK3" s="3" t="s">
        <v>72</v>
      </c>
      <c r="AL3" s="3" t="s">
        <v>75</v>
      </c>
      <c r="AM3" s="3" t="s">
        <v>78</v>
      </c>
      <c r="AN3" s="3">
        <v>1</v>
      </c>
      <c r="AO3" s="3">
        <v>0</v>
      </c>
      <c r="AP3" s="3" t="s">
        <v>81</v>
      </c>
      <c r="AS3" s="28"/>
      <c r="AT3" s="3" t="s">
        <v>51</v>
      </c>
      <c r="AU3" s="3">
        <f>LOG10(EF!AU3)</f>
        <v>5.1565971089900122</v>
      </c>
      <c r="AV3" s="3" t="s">
        <v>72</v>
      </c>
      <c r="AW3" s="3" t="s">
        <v>75</v>
      </c>
      <c r="AX3" s="3" t="s">
        <v>78</v>
      </c>
      <c r="AY3" s="3">
        <v>1</v>
      </c>
      <c r="AZ3" s="3">
        <v>0</v>
      </c>
      <c r="BA3" s="3" t="s">
        <v>81</v>
      </c>
    </row>
    <row r="4" spans="1:53" x14ac:dyDescent="0.25">
      <c r="A4" s="28"/>
      <c r="B4" s="3" t="s">
        <v>15</v>
      </c>
      <c r="C4" s="3">
        <f>LOG10(EF!C4)</f>
        <v>7.2086966985023695</v>
      </c>
      <c r="D4" s="3" t="s">
        <v>72</v>
      </c>
      <c r="E4" s="3" t="s">
        <v>75</v>
      </c>
      <c r="F4" s="3" t="s">
        <v>66</v>
      </c>
      <c r="G4" s="3">
        <v>0</v>
      </c>
      <c r="H4" s="3">
        <v>0</v>
      </c>
      <c r="I4" s="3" t="s">
        <v>66</v>
      </c>
      <c r="L4" s="28"/>
      <c r="M4" s="3" t="s">
        <v>15</v>
      </c>
      <c r="N4" s="3">
        <f>LOG10(EF!N4)</f>
        <v>2.1639537507619675</v>
      </c>
      <c r="O4" s="3" t="s">
        <v>72</v>
      </c>
      <c r="P4" s="3" t="s">
        <v>75</v>
      </c>
      <c r="Q4" s="3" t="s">
        <v>66</v>
      </c>
      <c r="R4" s="3">
        <v>0</v>
      </c>
      <c r="S4" s="3">
        <v>0</v>
      </c>
      <c r="T4" s="3" t="s">
        <v>66</v>
      </c>
      <c r="W4" s="28"/>
      <c r="X4" s="3" t="s">
        <v>15</v>
      </c>
      <c r="Y4" s="3">
        <f>LOG10(EF!Y4)</f>
        <v>4.4155807355629459</v>
      </c>
      <c r="Z4" s="3" t="s">
        <v>72</v>
      </c>
      <c r="AA4" s="3" t="s">
        <v>75</v>
      </c>
      <c r="AB4" s="3" t="s">
        <v>66</v>
      </c>
      <c r="AC4" s="3">
        <v>0</v>
      </c>
      <c r="AD4" s="3">
        <v>0</v>
      </c>
      <c r="AE4" s="3" t="s">
        <v>66</v>
      </c>
      <c r="AH4" s="28"/>
      <c r="AI4" s="3" t="s">
        <v>15</v>
      </c>
      <c r="AJ4" s="3">
        <f>LOG10(EF!AJ4)</f>
        <v>2.861096187759578</v>
      </c>
      <c r="AK4" s="3" t="s">
        <v>72</v>
      </c>
      <c r="AL4" s="3" t="s">
        <v>75</v>
      </c>
      <c r="AM4" s="3" t="s">
        <v>66</v>
      </c>
      <c r="AN4" s="3">
        <v>0</v>
      </c>
      <c r="AO4" s="3">
        <v>0</v>
      </c>
      <c r="AP4" s="3" t="s">
        <v>66</v>
      </c>
      <c r="AS4" s="28"/>
      <c r="AT4" s="3" t="s">
        <v>15</v>
      </c>
      <c r="AU4" s="3">
        <f>LOG10(EF!AU4)</f>
        <v>3.5532550713482189</v>
      </c>
      <c r="AV4" s="3" t="s">
        <v>72</v>
      </c>
      <c r="AW4" s="3" t="s">
        <v>75</v>
      </c>
      <c r="AX4" s="3" t="s">
        <v>66</v>
      </c>
      <c r="AY4" s="3">
        <v>0</v>
      </c>
      <c r="AZ4" s="3">
        <v>0</v>
      </c>
      <c r="BA4" s="3" t="s">
        <v>66</v>
      </c>
    </row>
    <row r="5" spans="1:53" x14ac:dyDescent="0.25">
      <c r="A5" s="28"/>
      <c r="B5" s="3" t="s">
        <v>30</v>
      </c>
      <c r="C5" s="3">
        <f>LOG10(EF!C5)</f>
        <v>7.80468285508364</v>
      </c>
      <c r="D5" s="3" t="s">
        <v>72</v>
      </c>
      <c r="E5" s="3" t="s">
        <v>75</v>
      </c>
      <c r="F5" s="3" t="s">
        <v>78</v>
      </c>
      <c r="G5" s="3">
        <v>1</v>
      </c>
      <c r="H5" s="3">
        <v>0</v>
      </c>
      <c r="I5" s="3" t="s">
        <v>63</v>
      </c>
      <c r="L5" s="28"/>
      <c r="M5" s="3" t="s">
        <v>30</v>
      </c>
      <c r="N5" s="3">
        <f>LOG10(EF!N5)</f>
        <v>2.4879626610798078</v>
      </c>
      <c r="O5" s="3" t="s">
        <v>72</v>
      </c>
      <c r="P5" s="3" t="s">
        <v>75</v>
      </c>
      <c r="Q5" s="3" t="s">
        <v>78</v>
      </c>
      <c r="R5" s="3">
        <v>1</v>
      </c>
      <c r="S5" s="3">
        <v>0</v>
      </c>
      <c r="T5" s="3" t="s">
        <v>63</v>
      </c>
      <c r="W5" s="28"/>
      <c r="X5" s="3" t="s">
        <v>30</v>
      </c>
      <c r="Y5" s="3">
        <f>LOG10(EF!Y5)</f>
        <v>4.0506988761586626</v>
      </c>
      <c r="Z5" s="3" t="s">
        <v>72</v>
      </c>
      <c r="AA5" s="3" t="s">
        <v>75</v>
      </c>
      <c r="AB5" s="3" t="s">
        <v>78</v>
      </c>
      <c r="AC5" s="3">
        <v>1</v>
      </c>
      <c r="AD5" s="3">
        <v>0</v>
      </c>
      <c r="AE5" s="3" t="s">
        <v>63</v>
      </c>
      <c r="AH5" s="28"/>
      <c r="AI5" s="3" t="s">
        <v>30</v>
      </c>
      <c r="AJ5" s="3">
        <f>LOG10(EF!AJ5)</f>
        <v>4.9909938121279707</v>
      </c>
      <c r="AK5" s="3" t="s">
        <v>72</v>
      </c>
      <c r="AL5" s="3" t="s">
        <v>75</v>
      </c>
      <c r="AM5" s="3" t="s">
        <v>78</v>
      </c>
      <c r="AN5" s="3">
        <v>1</v>
      </c>
      <c r="AO5" s="3">
        <v>0</v>
      </c>
      <c r="AP5" s="3" t="s">
        <v>63</v>
      </c>
      <c r="AS5" s="28"/>
      <c r="AT5" s="3" t="s">
        <v>30</v>
      </c>
      <c r="AU5" s="3">
        <f>LOG10(EF!AU5)</f>
        <v>4.6948426637631835</v>
      </c>
      <c r="AV5" s="3" t="s">
        <v>72</v>
      </c>
      <c r="AW5" s="3" t="s">
        <v>75</v>
      </c>
      <c r="AX5" s="3" t="s">
        <v>78</v>
      </c>
      <c r="AY5" s="3">
        <v>1</v>
      </c>
      <c r="AZ5" s="3">
        <v>0</v>
      </c>
      <c r="BA5" s="3" t="s">
        <v>63</v>
      </c>
    </row>
    <row r="6" spans="1:53" x14ac:dyDescent="0.25">
      <c r="A6" s="28"/>
      <c r="B6" s="3" t="s">
        <v>44</v>
      </c>
      <c r="C6" s="3">
        <f>LOG10(EF!C6)</f>
        <v>6.8804805776245095</v>
      </c>
      <c r="D6" s="3" t="s">
        <v>72</v>
      </c>
      <c r="E6" s="3" t="s">
        <v>75</v>
      </c>
      <c r="F6" s="3" t="s">
        <v>78</v>
      </c>
      <c r="G6" s="3">
        <v>0</v>
      </c>
      <c r="H6" s="3">
        <v>1</v>
      </c>
      <c r="I6" s="3" t="s">
        <v>64</v>
      </c>
      <c r="L6" s="28"/>
      <c r="M6" s="3" t="s">
        <v>44</v>
      </c>
      <c r="N6" s="3">
        <f>LOG10(EF!N6)</f>
        <v>1.6738925982358874</v>
      </c>
      <c r="O6" s="3" t="s">
        <v>72</v>
      </c>
      <c r="P6" s="3" t="s">
        <v>75</v>
      </c>
      <c r="Q6" s="3" t="s">
        <v>78</v>
      </c>
      <c r="R6" s="3">
        <v>0</v>
      </c>
      <c r="S6" s="3">
        <v>1</v>
      </c>
      <c r="T6" s="3" t="s">
        <v>64</v>
      </c>
      <c r="W6" s="28"/>
      <c r="X6" s="3" t="s">
        <v>44</v>
      </c>
      <c r="Y6" s="3">
        <f>LOG10(EF!Y6)</f>
        <v>4.241733062151086</v>
      </c>
      <c r="Z6" s="3" t="s">
        <v>72</v>
      </c>
      <c r="AA6" s="3" t="s">
        <v>75</v>
      </c>
      <c r="AB6" s="3" t="s">
        <v>78</v>
      </c>
      <c r="AC6" s="3">
        <v>0</v>
      </c>
      <c r="AD6" s="3">
        <v>1</v>
      </c>
      <c r="AE6" s="3" t="s">
        <v>64</v>
      </c>
      <c r="AH6" s="28"/>
      <c r="AI6" s="3" t="s">
        <v>44</v>
      </c>
      <c r="AJ6" s="3">
        <f>LOG10(EF!AJ6)</f>
        <v>3.5285012867263328</v>
      </c>
      <c r="AK6" s="3" t="s">
        <v>72</v>
      </c>
      <c r="AL6" s="3" t="s">
        <v>75</v>
      </c>
      <c r="AM6" s="3" t="s">
        <v>78</v>
      </c>
      <c r="AN6" s="3">
        <v>0</v>
      </c>
      <c r="AO6" s="3">
        <v>1</v>
      </c>
      <c r="AP6" s="3" t="s">
        <v>64</v>
      </c>
      <c r="AS6" s="28"/>
      <c r="AT6" s="3" t="s">
        <v>44</v>
      </c>
      <c r="AU6" s="3">
        <f>LOG10(EF!AU6)</f>
        <v>3.9418387035541356</v>
      </c>
      <c r="AV6" s="3" t="s">
        <v>72</v>
      </c>
      <c r="AW6" s="3" t="s">
        <v>75</v>
      </c>
      <c r="AX6" s="3" t="s">
        <v>78</v>
      </c>
      <c r="AY6" s="3">
        <v>0</v>
      </c>
      <c r="AZ6" s="3">
        <v>1</v>
      </c>
      <c r="BA6" s="3" t="s">
        <v>64</v>
      </c>
    </row>
    <row r="7" spans="1:53" x14ac:dyDescent="0.25">
      <c r="A7" s="28"/>
      <c r="B7" s="3" t="s">
        <v>57</v>
      </c>
      <c r="C7" s="3">
        <f>LOG10(EF!C7)</f>
        <v>6.2918726160030349</v>
      </c>
      <c r="D7" s="3" t="s">
        <v>72</v>
      </c>
      <c r="E7" s="3" t="s">
        <v>75</v>
      </c>
      <c r="F7" s="3" t="s">
        <v>78</v>
      </c>
      <c r="G7" s="3">
        <v>1</v>
      </c>
      <c r="H7" s="3">
        <v>1</v>
      </c>
      <c r="I7" s="3" t="s">
        <v>81</v>
      </c>
      <c r="L7" s="28"/>
      <c r="M7" s="3" t="s">
        <v>57</v>
      </c>
      <c r="N7" s="3">
        <f>LOG10(EF!N7)</f>
        <v>4.2957950211712026</v>
      </c>
      <c r="O7" s="3" t="s">
        <v>72</v>
      </c>
      <c r="P7" s="3" t="s">
        <v>75</v>
      </c>
      <c r="Q7" s="3" t="s">
        <v>78</v>
      </c>
      <c r="R7" s="3">
        <v>1</v>
      </c>
      <c r="S7" s="3">
        <v>1</v>
      </c>
      <c r="T7" s="3" t="s">
        <v>81</v>
      </c>
      <c r="W7" s="28"/>
      <c r="X7" s="3" t="s">
        <v>57</v>
      </c>
      <c r="Y7" s="3">
        <f>LOG10(EF!Y7)</f>
        <v>0.66105504817881844</v>
      </c>
      <c r="Z7" s="3" t="s">
        <v>72</v>
      </c>
      <c r="AA7" s="3" t="s">
        <v>75</v>
      </c>
      <c r="AB7" s="3" t="s">
        <v>78</v>
      </c>
      <c r="AC7" s="3">
        <v>1</v>
      </c>
      <c r="AD7" s="3">
        <v>1</v>
      </c>
      <c r="AE7" s="3" t="s">
        <v>81</v>
      </c>
      <c r="AH7" s="28"/>
      <c r="AI7" s="3" t="s">
        <v>57</v>
      </c>
      <c r="AJ7" s="3">
        <f>LOG10(EF!AJ7)</f>
        <v>1.7016017908854206</v>
      </c>
      <c r="AK7" s="3" t="s">
        <v>72</v>
      </c>
      <c r="AL7" s="3" t="s">
        <v>75</v>
      </c>
      <c r="AM7" s="3" t="s">
        <v>78</v>
      </c>
      <c r="AN7" s="3">
        <v>1</v>
      </c>
      <c r="AO7" s="3">
        <v>1</v>
      </c>
      <c r="AP7" s="3" t="s">
        <v>81</v>
      </c>
      <c r="AS7" s="28"/>
      <c r="AT7" s="3" t="s">
        <v>57</v>
      </c>
      <c r="AU7" s="3">
        <f>LOG10(EF!AU7)</f>
        <v>3.8128153472690012</v>
      </c>
      <c r="AV7" s="3" t="s">
        <v>72</v>
      </c>
      <c r="AW7" s="3" t="s">
        <v>75</v>
      </c>
      <c r="AX7" s="3" t="s">
        <v>78</v>
      </c>
      <c r="AY7" s="3">
        <v>1</v>
      </c>
      <c r="AZ7" s="3">
        <v>1</v>
      </c>
      <c r="BA7" s="3" t="s">
        <v>81</v>
      </c>
    </row>
    <row r="8" spans="1:53" x14ac:dyDescent="0.25">
      <c r="A8" s="28"/>
      <c r="B8" s="3" t="s">
        <v>7</v>
      </c>
      <c r="C8" s="3">
        <f>LOG10(EF!C8)</f>
        <v>7.6915257112271309</v>
      </c>
      <c r="D8" s="3" t="s">
        <v>72</v>
      </c>
      <c r="E8" s="3" t="s">
        <v>75</v>
      </c>
      <c r="F8" s="3" t="s">
        <v>66</v>
      </c>
      <c r="G8" s="3">
        <v>0</v>
      </c>
      <c r="H8" s="3">
        <v>0</v>
      </c>
      <c r="I8" s="3" t="s">
        <v>66</v>
      </c>
      <c r="L8" s="28"/>
      <c r="M8" s="3" t="s">
        <v>7</v>
      </c>
      <c r="N8" s="3">
        <f>LOG10(EF!N8)</f>
        <v>2.7037440141819444</v>
      </c>
      <c r="O8" s="3" t="s">
        <v>72</v>
      </c>
      <c r="P8" s="3" t="s">
        <v>75</v>
      </c>
      <c r="Q8" s="3" t="s">
        <v>66</v>
      </c>
      <c r="R8" s="3">
        <v>0</v>
      </c>
      <c r="S8" s="3">
        <v>0</v>
      </c>
      <c r="T8" s="3" t="s">
        <v>66</v>
      </c>
      <c r="W8" s="28"/>
      <c r="X8" s="3" t="s">
        <v>7</v>
      </c>
      <c r="Y8" s="3">
        <f>LOG10(EF!Y8)</f>
        <v>5.0331037744953226</v>
      </c>
      <c r="Z8" s="3" t="s">
        <v>72</v>
      </c>
      <c r="AA8" s="3" t="s">
        <v>75</v>
      </c>
      <c r="AB8" s="3" t="s">
        <v>66</v>
      </c>
      <c r="AC8" s="3">
        <v>0</v>
      </c>
      <c r="AD8" s="3">
        <v>0</v>
      </c>
      <c r="AE8" s="3" t="s">
        <v>66</v>
      </c>
      <c r="AH8" s="28"/>
      <c r="AI8" s="3" t="s">
        <v>7</v>
      </c>
      <c r="AJ8" s="3">
        <f>LOG10(EF!AJ8)</f>
        <v>2.1956738000187457</v>
      </c>
      <c r="AK8" s="3" t="s">
        <v>72</v>
      </c>
      <c r="AL8" s="3" t="s">
        <v>75</v>
      </c>
      <c r="AM8" s="3" t="s">
        <v>66</v>
      </c>
      <c r="AN8" s="3">
        <v>0</v>
      </c>
      <c r="AO8" s="3">
        <v>0</v>
      </c>
      <c r="AP8" s="3" t="s">
        <v>66</v>
      </c>
      <c r="AS8" s="28"/>
      <c r="AT8" s="3" t="s">
        <v>7</v>
      </c>
      <c r="AU8" s="3">
        <f>LOG10(EF!AU8)</f>
        <v>5.0110168011556944</v>
      </c>
      <c r="AV8" s="3" t="s">
        <v>72</v>
      </c>
      <c r="AW8" s="3" t="s">
        <v>75</v>
      </c>
      <c r="AX8" s="3" t="s">
        <v>66</v>
      </c>
      <c r="AY8" s="3">
        <v>0</v>
      </c>
      <c r="AZ8" s="3">
        <v>0</v>
      </c>
      <c r="BA8" s="3" t="s">
        <v>66</v>
      </c>
    </row>
    <row r="9" spans="1:53" x14ac:dyDescent="0.25">
      <c r="A9" s="28"/>
      <c r="B9" s="3" t="s">
        <v>23</v>
      </c>
      <c r="C9" s="3">
        <f>LOG10(EF!C9)</f>
        <v>7.634480003242345</v>
      </c>
      <c r="D9" s="3" t="s">
        <v>72</v>
      </c>
      <c r="E9" s="3" t="s">
        <v>75</v>
      </c>
      <c r="F9" s="3" t="s">
        <v>78</v>
      </c>
      <c r="G9" s="3">
        <v>1</v>
      </c>
      <c r="H9" s="3">
        <v>0</v>
      </c>
      <c r="I9" s="3" t="s">
        <v>63</v>
      </c>
      <c r="L9" s="28"/>
      <c r="M9" s="3" t="s">
        <v>23</v>
      </c>
      <c r="N9" s="3">
        <f>LOG10(EF!N9)</f>
        <v>0.78237892982672252</v>
      </c>
      <c r="O9" s="3" t="s">
        <v>72</v>
      </c>
      <c r="P9" s="3" t="s">
        <v>75</v>
      </c>
      <c r="Q9" s="3" t="s">
        <v>78</v>
      </c>
      <c r="R9" s="3">
        <v>1</v>
      </c>
      <c r="S9" s="3">
        <v>0</v>
      </c>
      <c r="T9" s="3" t="s">
        <v>63</v>
      </c>
      <c r="W9" s="28"/>
      <c r="X9" s="3" t="s">
        <v>23</v>
      </c>
      <c r="Y9" s="3">
        <f>LOG10(EF!Y9)</f>
        <v>4.2737803993161974</v>
      </c>
      <c r="Z9" s="3" t="s">
        <v>72</v>
      </c>
      <c r="AA9" s="3" t="s">
        <v>75</v>
      </c>
      <c r="AB9" s="3" t="s">
        <v>78</v>
      </c>
      <c r="AC9" s="3">
        <v>1</v>
      </c>
      <c r="AD9" s="3">
        <v>0</v>
      </c>
      <c r="AE9" s="3" t="s">
        <v>63</v>
      </c>
      <c r="AH9" s="28"/>
      <c r="AI9" s="3" t="s">
        <v>23</v>
      </c>
      <c r="AJ9" s="3">
        <f>LOG10(EF!AJ9)</f>
        <v>3.8990022917779505</v>
      </c>
      <c r="AK9" s="3" t="s">
        <v>72</v>
      </c>
      <c r="AL9" s="3" t="s">
        <v>75</v>
      </c>
      <c r="AM9" s="3" t="s">
        <v>78</v>
      </c>
      <c r="AN9" s="3">
        <v>1</v>
      </c>
      <c r="AO9" s="3">
        <v>0</v>
      </c>
      <c r="AP9" s="3" t="s">
        <v>63</v>
      </c>
      <c r="AS9" s="28"/>
      <c r="AT9" s="3" t="s">
        <v>23</v>
      </c>
      <c r="AU9" s="3">
        <f>LOG10(EF!AU9)</f>
        <v>5.4162922203295336</v>
      </c>
      <c r="AV9" s="3" t="s">
        <v>72</v>
      </c>
      <c r="AW9" s="3" t="s">
        <v>75</v>
      </c>
      <c r="AX9" s="3" t="s">
        <v>78</v>
      </c>
      <c r="AY9" s="3">
        <v>1</v>
      </c>
      <c r="AZ9" s="3">
        <v>0</v>
      </c>
      <c r="BA9" s="3" t="s">
        <v>63</v>
      </c>
    </row>
    <row r="10" spans="1:53" x14ac:dyDescent="0.25">
      <c r="A10" s="28"/>
      <c r="B10" s="6" t="s">
        <v>5</v>
      </c>
      <c r="C10" s="6">
        <f>LOG10(EF!C10)</f>
        <v>7.5455669601605724</v>
      </c>
      <c r="D10" s="6" t="s">
        <v>72</v>
      </c>
      <c r="E10" s="6" t="s">
        <v>74</v>
      </c>
      <c r="F10" s="6" t="s">
        <v>66</v>
      </c>
      <c r="G10" s="6">
        <v>0</v>
      </c>
      <c r="H10" s="6">
        <v>0</v>
      </c>
      <c r="I10" s="6" t="s">
        <v>66</v>
      </c>
      <c r="L10" s="28"/>
      <c r="M10" s="6" t="s">
        <v>5</v>
      </c>
      <c r="N10" s="6">
        <f>LOG10(EF!N10)</f>
        <v>2.8093322770401157</v>
      </c>
      <c r="O10" s="6" t="s">
        <v>72</v>
      </c>
      <c r="P10" s="6" t="s">
        <v>74</v>
      </c>
      <c r="Q10" s="6" t="s">
        <v>66</v>
      </c>
      <c r="R10" s="6">
        <v>0</v>
      </c>
      <c r="S10" s="6">
        <v>0</v>
      </c>
      <c r="T10" s="6" t="s">
        <v>66</v>
      </c>
      <c r="W10" s="28"/>
      <c r="X10" s="6" t="s">
        <v>5</v>
      </c>
      <c r="Y10" s="6">
        <f>LOG10(EF!Y10)</f>
        <v>5.3567967217578882</v>
      </c>
      <c r="Z10" s="6" t="s">
        <v>72</v>
      </c>
      <c r="AA10" s="6" t="s">
        <v>74</v>
      </c>
      <c r="AB10" s="6" t="s">
        <v>66</v>
      </c>
      <c r="AC10" s="6">
        <v>0</v>
      </c>
      <c r="AD10" s="6">
        <v>0</v>
      </c>
      <c r="AE10" s="6" t="s">
        <v>66</v>
      </c>
      <c r="AH10" s="28"/>
      <c r="AI10" s="6" t="s">
        <v>5</v>
      </c>
      <c r="AJ10" s="6">
        <f>LOG10(EF!AJ10)</f>
        <v>3.4297595056843226</v>
      </c>
      <c r="AK10" s="6" t="s">
        <v>72</v>
      </c>
      <c r="AL10" s="6" t="s">
        <v>74</v>
      </c>
      <c r="AM10" s="6" t="s">
        <v>66</v>
      </c>
      <c r="AN10" s="6">
        <v>0</v>
      </c>
      <c r="AO10" s="6">
        <v>0</v>
      </c>
      <c r="AP10" s="6" t="s">
        <v>66</v>
      </c>
      <c r="AS10" s="28"/>
      <c r="AT10" s="6" t="s">
        <v>5</v>
      </c>
      <c r="AU10" s="6">
        <f>LOG10(EF!AU10)</f>
        <v>5.6634031630789545</v>
      </c>
      <c r="AV10" s="6" t="s">
        <v>72</v>
      </c>
      <c r="AW10" s="6" t="s">
        <v>74</v>
      </c>
      <c r="AX10" s="6" t="s">
        <v>66</v>
      </c>
      <c r="AY10" s="6">
        <v>0</v>
      </c>
      <c r="AZ10" s="6">
        <v>0</v>
      </c>
      <c r="BA10" s="6" t="s">
        <v>66</v>
      </c>
    </row>
    <row r="11" spans="1:53" x14ac:dyDescent="0.25">
      <c r="A11" s="28"/>
      <c r="B11" s="6" t="s">
        <v>21</v>
      </c>
      <c r="C11" s="6">
        <f>LOG10(EF!C11)</f>
        <v>7.4609209274205144</v>
      </c>
      <c r="D11" s="6" t="s">
        <v>72</v>
      </c>
      <c r="E11" s="6" t="s">
        <v>74</v>
      </c>
      <c r="F11" s="6" t="s">
        <v>77</v>
      </c>
      <c r="G11" s="6">
        <v>1</v>
      </c>
      <c r="H11" s="6">
        <v>0</v>
      </c>
      <c r="I11" s="6" t="s">
        <v>63</v>
      </c>
      <c r="L11" s="28"/>
      <c r="M11" s="6" t="s">
        <v>21</v>
      </c>
      <c r="N11" s="6">
        <f>LOG10(EF!N11)</f>
        <v>2.9797832933627553</v>
      </c>
      <c r="O11" s="6" t="s">
        <v>72</v>
      </c>
      <c r="P11" s="6" t="s">
        <v>74</v>
      </c>
      <c r="Q11" s="6" t="s">
        <v>77</v>
      </c>
      <c r="R11" s="6">
        <v>1</v>
      </c>
      <c r="S11" s="6">
        <v>0</v>
      </c>
      <c r="T11" s="6" t="s">
        <v>63</v>
      </c>
      <c r="W11" s="28"/>
      <c r="X11" s="6" t="s">
        <v>21</v>
      </c>
      <c r="Y11" s="6">
        <f>LOG10(EF!Y11)</f>
        <v>5.2751484685937129</v>
      </c>
      <c r="Z11" s="6" t="s">
        <v>72</v>
      </c>
      <c r="AA11" s="6" t="s">
        <v>74</v>
      </c>
      <c r="AB11" s="6" t="s">
        <v>77</v>
      </c>
      <c r="AC11" s="6">
        <v>1</v>
      </c>
      <c r="AD11" s="6">
        <v>0</v>
      </c>
      <c r="AE11" s="6" t="s">
        <v>63</v>
      </c>
      <c r="AH11" s="28"/>
      <c r="AI11" s="6" t="s">
        <v>21</v>
      </c>
      <c r="AJ11" s="6">
        <f>LOG10(EF!AJ11)</f>
        <v>3.9431577864989751</v>
      </c>
      <c r="AK11" s="6" t="s">
        <v>72</v>
      </c>
      <c r="AL11" s="6" t="s">
        <v>74</v>
      </c>
      <c r="AM11" s="6" t="s">
        <v>77</v>
      </c>
      <c r="AN11" s="6">
        <v>1</v>
      </c>
      <c r="AO11" s="6">
        <v>0</v>
      </c>
      <c r="AP11" s="6" t="s">
        <v>63</v>
      </c>
      <c r="AS11" s="28"/>
      <c r="AT11" s="6" t="s">
        <v>21</v>
      </c>
      <c r="AU11" s="6">
        <f>LOG10(EF!AU11)</f>
        <v>6.0376498747512217</v>
      </c>
      <c r="AV11" s="6" t="s">
        <v>72</v>
      </c>
      <c r="AW11" s="6" t="s">
        <v>74</v>
      </c>
      <c r="AX11" s="6" t="s">
        <v>77</v>
      </c>
      <c r="AY11" s="6">
        <v>1</v>
      </c>
      <c r="AZ11" s="6">
        <v>0</v>
      </c>
      <c r="BA11" s="6" t="s">
        <v>63</v>
      </c>
    </row>
    <row r="12" spans="1:53" x14ac:dyDescent="0.25">
      <c r="A12" s="28"/>
      <c r="B12" s="6" t="s">
        <v>35</v>
      </c>
      <c r="C12" s="6">
        <f>LOG10(EF!C12)</f>
        <v>7.7727606810203778</v>
      </c>
      <c r="D12" s="6" t="s">
        <v>72</v>
      </c>
      <c r="E12" s="6" t="s">
        <v>74</v>
      </c>
      <c r="F12" s="6" t="s">
        <v>77</v>
      </c>
      <c r="G12" s="6">
        <v>0</v>
      </c>
      <c r="H12" s="6">
        <v>1</v>
      </c>
      <c r="I12" s="6" t="s">
        <v>64</v>
      </c>
      <c r="L12" s="28"/>
      <c r="M12" s="6" t="s">
        <v>35</v>
      </c>
      <c r="N12" s="6">
        <f>LOG10(EF!N12)</f>
        <v>2.8163679062287286</v>
      </c>
      <c r="O12" s="6" t="s">
        <v>72</v>
      </c>
      <c r="P12" s="6" t="s">
        <v>74</v>
      </c>
      <c r="Q12" s="6" t="s">
        <v>77</v>
      </c>
      <c r="R12" s="6">
        <v>0</v>
      </c>
      <c r="S12" s="6">
        <v>1</v>
      </c>
      <c r="T12" s="6" t="s">
        <v>64</v>
      </c>
      <c r="W12" s="28"/>
      <c r="X12" s="6" t="s">
        <v>35</v>
      </c>
      <c r="Y12" s="6">
        <f>LOG10(EF!Y12)</f>
        <v>4.9843099162351585</v>
      </c>
      <c r="Z12" s="6" t="s">
        <v>72</v>
      </c>
      <c r="AA12" s="6" t="s">
        <v>74</v>
      </c>
      <c r="AB12" s="6" t="s">
        <v>77</v>
      </c>
      <c r="AC12" s="6">
        <v>0</v>
      </c>
      <c r="AD12" s="6">
        <v>1</v>
      </c>
      <c r="AE12" s="6" t="s">
        <v>64</v>
      </c>
      <c r="AH12" s="28"/>
      <c r="AI12" s="6" t="s">
        <v>35</v>
      </c>
      <c r="AJ12" s="6">
        <f>LOG10(EF!AJ12)</f>
        <v>3.6964331053564967</v>
      </c>
      <c r="AK12" s="6" t="s">
        <v>72</v>
      </c>
      <c r="AL12" s="6" t="s">
        <v>74</v>
      </c>
      <c r="AM12" s="6" t="s">
        <v>77</v>
      </c>
      <c r="AN12" s="6">
        <v>0</v>
      </c>
      <c r="AO12" s="6">
        <v>1</v>
      </c>
      <c r="AP12" s="6" t="s">
        <v>64</v>
      </c>
      <c r="AS12" s="28"/>
      <c r="AT12" s="6" t="s">
        <v>35</v>
      </c>
      <c r="AU12" s="6">
        <f>LOG10(EF!AU12)</f>
        <v>5.5786731837895465</v>
      </c>
      <c r="AV12" s="6" t="s">
        <v>72</v>
      </c>
      <c r="AW12" s="6" t="s">
        <v>74</v>
      </c>
      <c r="AX12" s="6" t="s">
        <v>77</v>
      </c>
      <c r="AY12" s="6">
        <v>0</v>
      </c>
      <c r="AZ12" s="6">
        <v>1</v>
      </c>
      <c r="BA12" s="6" t="s">
        <v>64</v>
      </c>
    </row>
    <row r="13" spans="1:53" x14ac:dyDescent="0.25">
      <c r="A13" s="28"/>
      <c r="B13" s="6" t="s">
        <v>49</v>
      </c>
      <c r="C13" s="6">
        <f>LOG10(EF!C13)</f>
        <v>7.4740989046978976</v>
      </c>
      <c r="D13" s="6" t="s">
        <v>72</v>
      </c>
      <c r="E13" s="6" t="s">
        <v>74</v>
      </c>
      <c r="F13" s="6" t="s">
        <v>77</v>
      </c>
      <c r="G13" s="6">
        <v>1</v>
      </c>
      <c r="H13" s="6">
        <v>1</v>
      </c>
      <c r="I13" s="6" t="s">
        <v>81</v>
      </c>
      <c r="L13" s="28"/>
      <c r="M13" s="6" t="s">
        <v>49</v>
      </c>
      <c r="N13" s="6">
        <f>LOG10(EF!N13)</f>
        <v>4.2289758767482715</v>
      </c>
      <c r="O13" s="6" t="s">
        <v>72</v>
      </c>
      <c r="P13" s="6" t="s">
        <v>74</v>
      </c>
      <c r="Q13" s="6" t="s">
        <v>77</v>
      </c>
      <c r="R13" s="6">
        <v>1</v>
      </c>
      <c r="S13" s="6">
        <v>1</v>
      </c>
      <c r="T13" s="6" t="s">
        <v>81</v>
      </c>
      <c r="W13" s="28"/>
      <c r="X13" s="6" t="s">
        <v>49</v>
      </c>
      <c r="Y13" s="6">
        <f>LOG10(EF!Y13)</f>
        <v>5.2177883063445503</v>
      </c>
      <c r="Z13" s="6" t="s">
        <v>72</v>
      </c>
      <c r="AA13" s="6" t="s">
        <v>74</v>
      </c>
      <c r="AB13" s="6" t="s">
        <v>77</v>
      </c>
      <c r="AC13" s="6">
        <v>1</v>
      </c>
      <c r="AD13" s="6">
        <v>1</v>
      </c>
      <c r="AE13" s="6" t="s">
        <v>81</v>
      </c>
      <c r="AH13" s="28"/>
      <c r="AI13" s="6" t="s">
        <v>49</v>
      </c>
      <c r="AJ13" s="6">
        <f>LOG10(EF!AJ13)</f>
        <v>3.9926321753653982</v>
      </c>
      <c r="AK13" s="6" t="s">
        <v>72</v>
      </c>
      <c r="AL13" s="6" t="s">
        <v>74</v>
      </c>
      <c r="AM13" s="6" t="s">
        <v>77</v>
      </c>
      <c r="AN13" s="6">
        <v>1</v>
      </c>
      <c r="AO13" s="6">
        <v>1</v>
      </c>
      <c r="AP13" s="6" t="s">
        <v>81</v>
      </c>
      <c r="AS13" s="28"/>
      <c r="AT13" s="6" t="s">
        <v>49</v>
      </c>
      <c r="AU13" s="6">
        <f>LOG10(EF!AU13)</f>
        <v>6.1276819959851547</v>
      </c>
      <c r="AV13" s="6" t="s">
        <v>72</v>
      </c>
      <c r="AW13" s="6" t="s">
        <v>74</v>
      </c>
      <c r="AX13" s="6" t="s">
        <v>77</v>
      </c>
      <c r="AY13" s="6">
        <v>1</v>
      </c>
      <c r="AZ13" s="6">
        <v>1</v>
      </c>
      <c r="BA13" s="6" t="s">
        <v>81</v>
      </c>
    </row>
    <row r="14" spans="1:53" x14ac:dyDescent="0.25">
      <c r="A14" s="28"/>
      <c r="B14" s="6" t="s">
        <v>13</v>
      </c>
      <c r="C14" s="6">
        <f>LOG10(EF!C14)</f>
        <v>7.446683063716752</v>
      </c>
      <c r="D14" s="6" t="s">
        <v>72</v>
      </c>
      <c r="E14" s="6" t="s">
        <v>74</v>
      </c>
      <c r="F14" s="6" t="s">
        <v>66</v>
      </c>
      <c r="G14" s="6">
        <v>0</v>
      </c>
      <c r="H14" s="6">
        <v>0</v>
      </c>
      <c r="I14" s="6" t="s">
        <v>66</v>
      </c>
      <c r="L14" s="28"/>
      <c r="M14" s="6" t="s">
        <v>13</v>
      </c>
      <c r="N14" s="6">
        <f>LOG10(EF!N14)</f>
        <v>2.5922134405176518</v>
      </c>
      <c r="O14" s="6" t="s">
        <v>72</v>
      </c>
      <c r="P14" s="6" t="s">
        <v>74</v>
      </c>
      <c r="Q14" s="6" t="s">
        <v>66</v>
      </c>
      <c r="R14" s="6">
        <v>0</v>
      </c>
      <c r="S14" s="6">
        <v>0</v>
      </c>
      <c r="T14" s="6" t="s">
        <v>66</v>
      </c>
      <c r="W14" s="28"/>
      <c r="X14" s="6" t="s">
        <v>13</v>
      </c>
      <c r="Y14" s="6">
        <f>LOG10(EF!Y14)</f>
        <v>5.454622654263436</v>
      </c>
      <c r="Z14" s="6" t="s">
        <v>72</v>
      </c>
      <c r="AA14" s="6" t="s">
        <v>74</v>
      </c>
      <c r="AB14" s="6" t="s">
        <v>66</v>
      </c>
      <c r="AC14" s="6">
        <v>0</v>
      </c>
      <c r="AD14" s="6">
        <v>0</v>
      </c>
      <c r="AE14" s="6" t="s">
        <v>66</v>
      </c>
      <c r="AH14" s="28"/>
      <c r="AI14" s="6" t="s">
        <v>13</v>
      </c>
      <c r="AJ14" s="6">
        <f>LOG10(EF!AJ14)</f>
        <v>3.2751229864072826</v>
      </c>
      <c r="AK14" s="6" t="s">
        <v>72</v>
      </c>
      <c r="AL14" s="6" t="s">
        <v>74</v>
      </c>
      <c r="AM14" s="6" t="s">
        <v>66</v>
      </c>
      <c r="AN14" s="6">
        <v>0</v>
      </c>
      <c r="AO14" s="6">
        <v>0</v>
      </c>
      <c r="AP14" s="6" t="s">
        <v>66</v>
      </c>
      <c r="AS14" s="28"/>
      <c r="AT14" s="6" t="s">
        <v>13</v>
      </c>
      <c r="AU14" s="6">
        <f>LOG10(EF!AU14)</f>
        <v>5.6678137380238827</v>
      </c>
      <c r="AV14" s="6" t="s">
        <v>72</v>
      </c>
      <c r="AW14" s="6" t="s">
        <v>74</v>
      </c>
      <c r="AX14" s="6" t="s">
        <v>66</v>
      </c>
      <c r="AY14" s="6">
        <v>0</v>
      </c>
      <c r="AZ14" s="6">
        <v>0</v>
      </c>
      <c r="BA14" s="6" t="s">
        <v>66</v>
      </c>
    </row>
    <row r="15" spans="1:53" x14ac:dyDescent="0.25">
      <c r="A15" s="28"/>
      <c r="B15" s="6" t="s">
        <v>28</v>
      </c>
      <c r="C15" s="6">
        <f>LOG10(EF!C15)</f>
        <v>7.2716346364137463</v>
      </c>
      <c r="D15" s="6" t="s">
        <v>72</v>
      </c>
      <c r="E15" s="6" t="s">
        <v>74</v>
      </c>
      <c r="F15" s="6" t="s">
        <v>77</v>
      </c>
      <c r="G15" s="6">
        <v>1</v>
      </c>
      <c r="H15" s="6">
        <v>0</v>
      </c>
      <c r="I15" s="6" t="s">
        <v>63</v>
      </c>
      <c r="L15" s="28"/>
      <c r="M15" s="6" t="s">
        <v>28</v>
      </c>
      <c r="N15" s="6">
        <f>LOG10(EF!N15)</f>
        <v>2.9918667020276342</v>
      </c>
      <c r="O15" s="6" t="s">
        <v>72</v>
      </c>
      <c r="P15" s="6" t="s">
        <v>74</v>
      </c>
      <c r="Q15" s="6" t="s">
        <v>77</v>
      </c>
      <c r="R15" s="6">
        <v>1</v>
      </c>
      <c r="S15" s="6">
        <v>0</v>
      </c>
      <c r="T15" s="6" t="s">
        <v>63</v>
      </c>
      <c r="W15" s="28"/>
      <c r="X15" s="6" t="s">
        <v>28</v>
      </c>
      <c r="Y15" s="6">
        <f>LOG10(EF!Y15)</f>
        <v>5.40459478460666</v>
      </c>
      <c r="Z15" s="6" t="s">
        <v>72</v>
      </c>
      <c r="AA15" s="6" t="s">
        <v>74</v>
      </c>
      <c r="AB15" s="6" t="s">
        <v>77</v>
      </c>
      <c r="AC15" s="6">
        <v>1</v>
      </c>
      <c r="AD15" s="6">
        <v>0</v>
      </c>
      <c r="AE15" s="6" t="s">
        <v>63</v>
      </c>
      <c r="AH15" s="28"/>
      <c r="AI15" s="6" t="s">
        <v>28</v>
      </c>
      <c r="AJ15" s="6">
        <f>LOG10(EF!AJ15)</f>
        <v>3.9595546138993112</v>
      </c>
      <c r="AK15" s="6" t="s">
        <v>72</v>
      </c>
      <c r="AL15" s="6" t="s">
        <v>74</v>
      </c>
      <c r="AM15" s="6" t="s">
        <v>77</v>
      </c>
      <c r="AN15" s="6">
        <v>1</v>
      </c>
      <c r="AO15" s="6">
        <v>0</v>
      </c>
      <c r="AP15" s="6" t="s">
        <v>63</v>
      </c>
      <c r="AS15" s="28"/>
      <c r="AT15" s="6" t="s">
        <v>28</v>
      </c>
      <c r="AU15" s="6">
        <f>LOG10(EF!AU15)</f>
        <v>6.1571264141020912</v>
      </c>
      <c r="AV15" s="6" t="s">
        <v>72</v>
      </c>
      <c r="AW15" s="6" t="s">
        <v>74</v>
      </c>
      <c r="AX15" s="6" t="s">
        <v>77</v>
      </c>
      <c r="AY15" s="6">
        <v>1</v>
      </c>
      <c r="AZ15" s="6">
        <v>0</v>
      </c>
      <c r="BA15" s="6" t="s">
        <v>63</v>
      </c>
    </row>
    <row r="16" spans="1:53" x14ac:dyDescent="0.25">
      <c r="A16" s="28"/>
      <c r="B16" s="6" t="s">
        <v>42</v>
      </c>
      <c r="C16" s="6">
        <f>LOG10(EF!C16)</f>
        <v>7.3226265466983715</v>
      </c>
      <c r="D16" s="6" t="s">
        <v>72</v>
      </c>
      <c r="E16" s="6" t="s">
        <v>74</v>
      </c>
      <c r="F16" s="6" t="s">
        <v>77</v>
      </c>
      <c r="G16" s="6">
        <v>0</v>
      </c>
      <c r="H16" s="6">
        <v>1</v>
      </c>
      <c r="I16" s="6" t="s">
        <v>64</v>
      </c>
      <c r="L16" s="28"/>
      <c r="M16" s="6" t="s">
        <v>42</v>
      </c>
      <c r="N16" s="6">
        <f>LOG10(EF!N16)</f>
        <v>2.565244191522229</v>
      </c>
      <c r="O16" s="6" t="s">
        <v>72</v>
      </c>
      <c r="P16" s="6" t="s">
        <v>74</v>
      </c>
      <c r="Q16" s="6" t="s">
        <v>77</v>
      </c>
      <c r="R16" s="6">
        <v>0</v>
      </c>
      <c r="S16" s="6">
        <v>1</v>
      </c>
      <c r="T16" s="6" t="s">
        <v>64</v>
      </c>
      <c r="W16" s="28"/>
      <c r="X16" s="6" t="s">
        <v>42</v>
      </c>
      <c r="Y16" s="6">
        <f>LOG10(EF!Y16)</f>
        <v>4.7990133386791172</v>
      </c>
      <c r="Z16" s="6" t="s">
        <v>72</v>
      </c>
      <c r="AA16" s="6" t="s">
        <v>74</v>
      </c>
      <c r="AB16" s="6" t="s">
        <v>77</v>
      </c>
      <c r="AC16" s="6">
        <v>0</v>
      </c>
      <c r="AD16" s="6">
        <v>1</v>
      </c>
      <c r="AE16" s="6" t="s">
        <v>64</v>
      </c>
      <c r="AH16" s="28"/>
      <c r="AI16" s="6" t="s">
        <v>42</v>
      </c>
      <c r="AJ16" s="6">
        <f>LOG10(EF!AJ16)</f>
        <v>3.4313598426202172</v>
      </c>
      <c r="AK16" s="6" t="s">
        <v>72</v>
      </c>
      <c r="AL16" s="6" t="s">
        <v>74</v>
      </c>
      <c r="AM16" s="6" t="s">
        <v>77</v>
      </c>
      <c r="AN16" s="6">
        <v>0</v>
      </c>
      <c r="AO16" s="6">
        <v>1</v>
      </c>
      <c r="AP16" s="6" t="s">
        <v>64</v>
      </c>
      <c r="AS16" s="28"/>
      <c r="AT16" s="6" t="s">
        <v>42</v>
      </c>
      <c r="AU16" s="6">
        <f>LOG10(EF!AU16)</f>
        <v>5.3963640619437063</v>
      </c>
      <c r="AV16" s="6" t="s">
        <v>72</v>
      </c>
      <c r="AW16" s="6" t="s">
        <v>74</v>
      </c>
      <c r="AX16" s="6" t="s">
        <v>77</v>
      </c>
      <c r="AY16" s="6">
        <v>0</v>
      </c>
      <c r="AZ16" s="6">
        <v>1</v>
      </c>
      <c r="BA16" s="6" t="s">
        <v>64</v>
      </c>
    </row>
    <row r="17" spans="1:53" x14ac:dyDescent="0.25">
      <c r="A17" s="28"/>
      <c r="B17" s="6" t="s">
        <v>55</v>
      </c>
      <c r="C17" s="6">
        <f>LOG10(EF!C17)</f>
        <v>7.2630225706152505</v>
      </c>
      <c r="D17" s="6" t="s">
        <v>72</v>
      </c>
      <c r="E17" s="6" t="s">
        <v>74</v>
      </c>
      <c r="F17" s="6" t="s">
        <v>77</v>
      </c>
      <c r="G17" s="6">
        <v>1</v>
      </c>
      <c r="H17" s="6">
        <v>1</v>
      </c>
      <c r="I17" s="6" t="s">
        <v>81</v>
      </c>
      <c r="L17" s="28"/>
      <c r="M17" s="6" t="s">
        <v>55</v>
      </c>
      <c r="N17" s="6">
        <f>LOG10(EF!N17)</f>
        <v>4.2310254419426654</v>
      </c>
      <c r="O17" s="6" t="s">
        <v>72</v>
      </c>
      <c r="P17" s="6" t="s">
        <v>74</v>
      </c>
      <c r="Q17" s="6" t="s">
        <v>77</v>
      </c>
      <c r="R17" s="6">
        <v>1</v>
      </c>
      <c r="S17" s="6">
        <v>1</v>
      </c>
      <c r="T17" s="6" t="s">
        <v>81</v>
      </c>
      <c r="W17" s="28"/>
      <c r="X17" s="6" t="s">
        <v>55</v>
      </c>
      <c r="Y17" s="6">
        <f>LOG10(EF!Y17)</f>
        <v>5.3238907129391881</v>
      </c>
      <c r="Z17" s="6" t="s">
        <v>72</v>
      </c>
      <c r="AA17" s="6" t="s">
        <v>74</v>
      </c>
      <c r="AB17" s="6" t="s">
        <v>77</v>
      </c>
      <c r="AC17" s="6">
        <v>1</v>
      </c>
      <c r="AD17" s="6">
        <v>1</v>
      </c>
      <c r="AE17" s="6" t="s">
        <v>81</v>
      </c>
      <c r="AH17" s="28"/>
      <c r="AI17" s="6" t="s">
        <v>55</v>
      </c>
      <c r="AJ17" s="6">
        <f>LOG10(EF!AJ17)</f>
        <v>4.1578792592722129</v>
      </c>
      <c r="AK17" s="6" t="s">
        <v>72</v>
      </c>
      <c r="AL17" s="6" t="s">
        <v>74</v>
      </c>
      <c r="AM17" s="6" t="s">
        <v>77</v>
      </c>
      <c r="AN17" s="6">
        <v>1</v>
      </c>
      <c r="AO17" s="6">
        <v>1</v>
      </c>
      <c r="AP17" s="6" t="s">
        <v>81</v>
      </c>
      <c r="AS17" s="28"/>
      <c r="AT17" s="6" t="s">
        <v>55</v>
      </c>
      <c r="AU17" s="6">
        <f>LOG10(EF!AU17)</f>
        <v>6.0818665336250408</v>
      </c>
      <c r="AV17" s="6" t="s">
        <v>72</v>
      </c>
      <c r="AW17" s="6" t="s">
        <v>74</v>
      </c>
      <c r="AX17" s="6" t="s">
        <v>77</v>
      </c>
      <c r="AY17" s="6">
        <v>1</v>
      </c>
      <c r="AZ17" s="6">
        <v>1</v>
      </c>
      <c r="BA17" s="6" t="s">
        <v>81</v>
      </c>
    </row>
    <row r="18" spans="1:53" x14ac:dyDescent="0.25">
      <c r="A18" s="28"/>
      <c r="B18" s="4" t="s">
        <v>9</v>
      </c>
      <c r="C18" s="4">
        <f>LOG10(EF!C18)</f>
        <v>8.1120335288821277</v>
      </c>
      <c r="D18" s="4" t="s">
        <v>76</v>
      </c>
      <c r="E18" s="4" t="s">
        <v>86</v>
      </c>
      <c r="F18" s="4">
        <v>0</v>
      </c>
      <c r="G18" s="4">
        <v>0</v>
      </c>
      <c r="H18" s="4">
        <v>0</v>
      </c>
      <c r="I18" s="4">
        <v>0</v>
      </c>
      <c r="L18" s="28"/>
      <c r="M18" s="4" t="s">
        <v>9</v>
      </c>
      <c r="N18" s="4">
        <f>LOG10(EF!N18)</f>
        <v>2.3668569467842309</v>
      </c>
      <c r="O18" s="4" t="s">
        <v>76</v>
      </c>
      <c r="P18" s="4" t="s">
        <v>86</v>
      </c>
      <c r="Q18" s="4">
        <v>0</v>
      </c>
      <c r="R18" s="4">
        <v>0</v>
      </c>
      <c r="S18" s="4">
        <v>0</v>
      </c>
      <c r="T18" s="4">
        <v>0</v>
      </c>
      <c r="W18" s="28"/>
      <c r="X18" s="4" t="s">
        <v>9</v>
      </c>
      <c r="Y18" s="4">
        <f>LOG10(EF!Y18)</f>
        <v>4.5171022880381271</v>
      </c>
      <c r="Z18" s="4" t="s">
        <v>76</v>
      </c>
      <c r="AA18" s="4" t="s">
        <v>86</v>
      </c>
      <c r="AB18" s="4">
        <v>0</v>
      </c>
      <c r="AC18" s="4">
        <v>0</v>
      </c>
      <c r="AD18" s="4">
        <v>0</v>
      </c>
      <c r="AE18" s="4">
        <v>0</v>
      </c>
      <c r="AH18" s="28"/>
      <c r="AI18" s="4" t="s">
        <v>9</v>
      </c>
      <c r="AJ18" s="4">
        <f>LOG10(EF!AJ18)</f>
        <v>3.4544922423589295</v>
      </c>
      <c r="AK18" s="4" t="s">
        <v>76</v>
      </c>
      <c r="AL18" s="4" t="s">
        <v>86</v>
      </c>
      <c r="AM18" s="4">
        <v>0</v>
      </c>
      <c r="AN18" s="4">
        <v>0</v>
      </c>
      <c r="AO18" s="4">
        <v>0</v>
      </c>
      <c r="AP18" s="4">
        <v>0</v>
      </c>
      <c r="AS18" s="28"/>
      <c r="AT18" s="4" t="s">
        <v>9</v>
      </c>
      <c r="AU18" s="4">
        <f>LOG10(EF!AU18)</f>
        <v>3.5120313608555755</v>
      </c>
      <c r="AV18" s="4" t="s">
        <v>76</v>
      </c>
      <c r="AW18" s="4" t="s">
        <v>86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5">
      <c r="A19" s="28"/>
      <c r="B19" s="4" t="s">
        <v>17</v>
      </c>
      <c r="C19" s="4">
        <f>LOG10(EF!C19)</f>
        <v>8.2663481175489615</v>
      </c>
      <c r="D19" s="4" t="s">
        <v>72</v>
      </c>
      <c r="E19" s="4" t="s">
        <v>86</v>
      </c>
      <c r="F19" s="4">
        <v>0</v>
      </c>
      <c r="G19" s="4">
        <v>0</v>
      </c>
      <c r="H19" s="4">
        <v>0</v>
      </c>
      <c r="I19" s="4">
        <v>0</v>
      </c>
      <c r="L19" s="28"/>
      <c r="M19" s="4" t="s">
        <v>17</v>
      </c>
      <c r="N19" s="4">
        <f>LOG10(EF!N19)</f>
        <v>2.4014156473501642</v>
      </c>
      <c r="O19" s="4" t="s">
        <v>72</v>
      </c>
      <c r="P19" s="4" t="s">
        <v>86</v>
      </c>
      <c r="Q19" s="4">
        <v>0</v>
      </c>
      <c r="R19" s="4">
        <v>0</v>
      </c>
      <c r="S19" s="4">
        <v>0</v>
      </c>
      <c r="T19" s="4">
        <v>0</v>
      </c>
      <c r="W19" s="28"/>
      <c r="X19" s="4" t="s">
        <v>17</v>
      </c>
      <c r="Y19" s="4">
        <f>LOG10(EF!Y19)</f>
        <v>4.3286726981562209</v>
      </c>
      <c r="Z19" s="4" t="s">
        <v>72</v>
      </c>
      <c r="AA19" s="4" t="s">
        <v>86</v>
      </c>
      <c r="AB19" s="4">
        <v>0</v>
      </c>
      <c r="AC19" s="4">
        <v>0</v>
      </c>
      <c r="AD19" s="4">
        <v>0</v>
      </c>
      <c r="AE19" s="4">
        <v>0</v>
      </c>
      <c r="AH19" s="28"/>
      <c r="AI19" s="4" t="s">
        <v>17</v>
      </c>
      <c r="AJ19" s="4">
        <f>LOG10(EF!AJ19)</f>
        <v>3.2197564129939327</v>
      </c>
      <c r="AK19" s="4" t="s">
        <v>72</v>
      </c>
      <c r="AL19" s="4" t="s">
        <v>86</v>
      </c>
      <c r="AM19" s="4">
        <v>0</v>
      </c>
      <c r="AN19" s="4">
        <v>0</v>
      </c>
      <c r="AO19" s="4">
        <v>0</v>
      </c>
      <c r="AP19" s="4">
        <v>0</v>
      </c>
      <c r="AS19" s="28"/>
      <c r="AT19" s="4" t="s">
        <v>17</v>
      </c>
      <c r="AU19" s="4">
        <f>LOG10(EF!AU19)</f>
        <v>3.32792856426784</v>
      </c>
      <c r="AV19" s="4" t="s">
        <v>72</v>
      </c>
      <c r="AW19" s="4" t="s">
        <v>86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5">
      <c r="A20" s="28"/>
      <c r="B20" s="4" t="s">
        <v>16</v>
      </c>
      <c r="C20" s="4">
        <f>LOG10(EF!C20)</f>
        <v>7.4299184180346654</v>
      </c>
      <c r="D20" s="4" t="s">
        <v>76</v>
      </c>
      <c r="E20" s="4" t="s">
        <v>86</v>
      </c>
      <c r="F20" s="4">
        <v>0</v>
      </c>
      <c r="G20" s="4">
        <v>0</v>
      </c>
      <c r="H20" s="4">
        <v>0</v>
      </c>
      <c r="I20" s="4">
        <v>0</v>
      </c>
      <c r="L20" s="28"/>
      <c r="M20" s="4" t="s">
        <v>16</v>
      </c>
      <c r="N20" s="4">
        <f>LOG10(EF!N20)</f>
        <v>2.4138785811592771</v>
      </c>
      <c r="O20" s="4" t="s">
        <v>76</v>
      </c>
      <c r="P20" s="4" t="s">
        <v>86</v>
      </c>
      <c r="Q20" s="4">
        <v>0</v>
      </c>
      <c r="R20" s="4">
        <v>0</v>
      </c>
      <c r="S20" s="4">
        <v>0</v>
      </c>
      <c r="T20" s="4">
        <v>0</v>
      </c>
      <c r="W20" s="28"/>
      <c r="X20" s="4" t="s">
        <v>16</v>
      </c>
      <c r="Y20" s="4">
        <f>LOG10(EF!Y20)</f>
        <v>4.0762069607435683</v>
      </c>
      <c r="Z20" s="4" t="s">
        <v>76</v>
      </c>
      <c r="AA20" s="4" t="s">
        <v>86</v>
      </c>
      <c r="AB20" s="4">
        <v>0</v>
      </c>
      <c r="AC20" s="4">
        <v>0</v>
      </c>
      <c r="AD20" s="4">
        <v>0</v>
      </c>
      <c r="AE20" s="4">
        <v>0</v>
      </c>
      <c r="AH20" s="28"/>
      <c r="AI20" s="4" t="s">
        <v>16</v>
      </c>
      <c r="AJ20" s="4">
        <f>LOG10(EF!AJ20)</f>
        <v>3.3310527260663796</v>
      </c>
      <c r="AK20" s="4" t="s">
        <v>76</v>
      </c>
      <c r="AL20" s="4" t="s">
        <v>86</v>
      </c>
      <c r="AM20" s="4">
        <v>0</v>
      </c>
      <c r="AN20" s="4">
        <v>0</v>
      </c>
      <c r="AO20" s="4">
        <v>0</v>
      </c>
      <c r="AP20" s="4">
        <v>0</v>
      </c>
      <c r="AS20" s="28"/>
      <c r="AT20" s="4" t="s">
        <v>16</v>
      </c>
      <c r="AU20" s="4">
        <f>LOG10(EF!AU20)</f>
        <v>3.19381035182283</v>
      </c>
      <c r="AV20" s="4" t="s">
        <v>76</v>
      </c>
      <c r="AW20" s="4" t="s">
        <v>86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5">
      <c r="A21" s="28"/>
      <c r="B21" s="4" t="s">
        <v>8</v>
      </c>
      <c r="C21" s="4">
        <f>LOG10(EF!C21)</f>
        <v>9.4747704449189705</v>
      </c>
      <c r="D21" s="4" t="s">
        <v>76</v>
      </c>
      <c r="E21" s="4" t="s">
        <v>86</v>
      </c>
      <c r="F21" s="4">
        <v>0</v>
      </c>
      <c r="G21" s="4">
        <v>0</v>
      </c>
      <c r="H21" s="4">
        <v>0</v>
      </c>
      <c r="I21" s="4">
        <v>0</v>
      </c>
      <c r="L21" s="28"/>
      <c r="M21" s="4" t="s">
        <v>8</v>
      </c>
      <c r="N21" s="4">
        <f>LOG10(EF!N21)</f>
        <v>1.6710130004076964</v>
      </c>
      <c r="O21" s="4" t="s">
        <v>76</v>
      </c>
      <c r="P21" s="4" t="s">
        <v>86</v>
      </c>
      <c r="Q21" s="4">
        <v>0</v>
      </c>
      <c r="R21" s="4">
        <v>0</v>
      </c>
      <c r="S21" s="4">
        <v>0</v>
      </c>
      <c r="T21" s="4">
        <v>0</v>
      </c>
      <c r="W21" s="28"/>
      <c r="X21" s="4" t="s">
        <v>8</v>
      </c>
      <c r="Y21" s="4">
        <f>LOG10(EF!Y21)</f>
        <v>4.5010924931990903</v>
      </c>
      <c r="Z21" s="4" t="s">
        <v>76</v>
      </c>
      <c r="AA21" s="4" t="s">
        <v>86</v>
      </c>
      <c r="AB21" s="4">
        <v>0</v>
      </c>
      <c r="AC21" s="4">
        <v>0</v>
      </c>
      <c r="AD21" s="4">
        <v>0</v>
      </c>
      <c r="AE21" s="4">
        <v>0</v>
      </c>
      <c r="AH21" s="28"/>
      <c r="AI21" s="4" t="s">
        <v>8</v>
      </c>
      <c r="AJ21" s="4">
        <f>LOG10(EF!AJ21)</f>
        <v>4.269198576570119</v>
      </c>
      <c r="AK21" s="4" t="s">
        <v>76</v>
      </c>
      <c r="AL21" s="4" t="s">
        <v>86</v>
      </c>
      <c r="AM21" s="4">
        <v>0</v>
      </c>
      <c r="AN21" s="4">
        <v>0</v>
      </c>
      <c r="AO21" s="4">
        <v>0</v>
      </c>
      <c r="AP21" s="4">
        <v>0</v>
      </c>
      <c r="AS21" s="28"/>
      <c r="AT21" s="4" t="s">
        <v>8</v>
      </c>
      <c r="AU21" s="4">
        <f>LOG10(EF!AU21)</f>
        <v>3.9514560008612021</v>
      </c>
      <c r="AV21" s="4" t="s">
        <v>76</v>
      </c>
      <c r="AW21" s="4" t="s">
        <v>86</v>
      </c>
      <c r="AX21" s="4">
        <v>0</v>
      </c>
      <c r="AY21" s="4">
        <v>0</v>
      </c>
      <c r="AZ21" s="4">
        <v>0</v>
      </c>
      <c r="BA21" s="4">
        <v>0</v>
      </c>
    </row>
    <row r="22" spans="1:53" x14ac:dyDescent="0.25">
      <c r="A22" s="28"/>
      <c r="B22" s="4" t="s">
        <v>1</v>
      </c>
      <c r="C22" s="4">
        <f>LOG10(EF!C22)</f>
        <v>7.6886901497500562</v>
      </c>
      <c r="D22" s="4" t="s">
        <v>68</v>
      </c>
      <c r="E22" s="4" t="s">
        <v>86</v>
      </c>
      <c r="F22" s="4">
        <v>0</v>
      </c>
      <c r="G22" s="4">
        <v>0</v>
      </c>
      <c r="H22" s="4">
        <v>0</v>
      </c>
      <c r="I22" s="4">
        <v>0</v>
      </c>
      <c r="L22" s="28"/>
      <c r="M22" s="4" t="s">
        <v>1</v>
      </c>
      <c r="N22" s="4">
        <f>LOG10(EF!N22)</f>
        <v>5.1936846804283032</v>
      </c>
      <c r="O22" s="4" t="s">
        <v>68</v>
      </c>
      <c r="P22" s="4" t="s">
        <v>86</v>
      </c>
      <c r="Q22" s="4">
        <v>0</v>
      </c>
      <c r="R22" s="4">
        <v>0</v>
      </c>
      <c r="S22" s="4">
        <v>0</v>
      </c>
      <c r="T22" s="4">
        <v>0</v>
      </c>
      <c r="W22" s="28"/>
      <c r="X22" s="4" t="s">
        <v>1</v>
      </c>
      <c r="Y22" s="4">
        <f>LOG10(EF!Y22)</f>
        <v>4.0612163022509735</v>
      </c>
      <c r="Z22" s="4" t="s">
        <v>68</v>
      </c>
      <c r="AA22" s="4" t="s">
        <v>86</v>
      </c>
      <c r="AB22" s="4">
        <v>0</v>
      </c>
      <c r="AC22" s="4">
        <v>0</v>
      </c>
      <c r="AD22" s="4">
        <v>0</v>
      </c>
      <c r="AE22" s="4">
        <v>0</v>
      </c>
      <c r="AH22" s="28"/>
      <c r="AI22" s="4" t="s">
        <v>1</v>
      </c>
      <c r="AJ22" s="4">
        <f>LOG10(EF!AJ22)</f>
        <v>2.4493174089926293</v>
      </c>
      <c r="AK22" s="4" t="s">
        <v>68</v>
      </c>
      <c r="AL22" s="4" t="s">
        <v>86</v>
      </c>
      <c r="AM22" s="4">
        <v>0</v>
      </c>
      <c r="AN22" s="4">
        <v>0</v>
      </c>
      <c r="AO22" s="4">
        <v>0</v>
      </c>
      <c r="AP22" s="4">
        <v>0</v>
      </c>
      <c r="AS22" s="28"/>
      <c r="AT22" s="4" t="s">
        <v>1</v>
      </c>
      <c r="AU22" s="4">
        <f>LOG10(EF!AU22)</f>
        <v>2.7936635915424364</v>
      </c>
      <c r="AV22" s="4" t="s">
        <v>68</v>
      </c>
      <c r="AW22" s="4" t="s">
        <v>86</v>
      </c>
      <c r="AX22" s="4">
        <v>0</v>
      </c>
      <c r="AY22" s="4">
        <v>0</v>
      </c>
      <c r="AZ22" s="4">
        <v>0</v>
      </c>
      <c r="BA22" s="4">
        <v>0</v>
      </c>
    </row>
    <row r="23" spans="1:53" x14ac:dyDescent="0.25">
      <c r="A23" s="28"/>
      <c r="B23" s="4" t="s">
        <v>24</v>
      </c>
      <c r="C23" s="4">
        <f>LOG10(EF!C23)</f>
        <v>8.0871978097066552</v>
      </c>
      <c r="D23" s="4" t="s">
        <v>76</v>
      </c>
      <c r="E23" s="4" t="s">
        <v>86</v>
      </c>
      <c r="F23" s="4">
        <v>0</v>
      </c>
      <c r="G23" s="4">
        <v>0</v>
      </c>
      <c r="H23" s="4">
        <v>0</v>
      </c>
      <c r="I23" s="4">
        <v>0</v>
      </c>
      <c r="L23" s="28"/>
      <c r="M23" s="4" t="s">
        <v>24</v>
      </c>
      <c r="N23" s="4">
        <f>LOG10(EF!N23)</f>
        <v>2.236430218513314</v>
      </c>
      <c r="O23" s="4" t="s">
        <v>76</v>
      </c>
      <c r="P23" s="4" t="s">
        <v>86</v>
      </c>
      <c r="Q23" s="4">
        <v>0</v>
      </c>
      <c r="R23" s="4">
        <v>0</v>
      </c>
      <c r="S23" s="4">
        <v>0</v>
      </c>
      <c r="T23" s="4">
        <v>0</v>
      </c>
      <c r="W23" s="28"/>
      <c r="X23" s="4" t="s">
        <v>24</v>
      </c>
      <c r="Y23" s="4">
        <f>LOG10(EF!Y23)</f>
        <v>4.5437283828249395</v>
      </c>
      <c r="Z23" s="4" t="s">
        <v>76</v>
      </c>
      <c r="AA23" s="4" t="s">
        <v>86</v>
      </c>
      <c r="AB23" s="4">
        <v>0</v>
      </c>
      <c r="AC23" s="4">
        <v>0</v>
      </c>
      <c r="AD23" s="4">
        <v>0</v>
      </c>
      <c r="AE23" s="4">
        <v>0</v>
      </c>
      <c r="AH23" s="28"/>
      <c r="AI23" s="4" t="s">
        <v>24</v>
      </c>
      <c r="AJ23" s="4">
        <f>LOG10(EF!AJ23)</f>
        <v>3.3554233092641716</v>
      </c>
      <c r="AK23" s="4" t="s">
        <v>76</v>
      </c>
      <c r="AL23" s="4" t="s">
        <v>86</v>
      </c>
      <c r="AM23" s="4">
        <v>0</v>
      </c>
      <c r="AN23" s="4">
        <v>0</v>
      </c>
      <c r="AO23" s="4">
        <v>0</v>
      </c>
      <c r="AP23" s="4">
        <v>0</v>
      </c>
      <c r="AS23" s="28"/>
      <c r="AT23" s="4" t="s">
        <v>24</v>
      </c>
      <c r="AU23" s="4">
        <f>LOG10(EF!AU23)</f>
        <v>3.6115273535775616</v>
      </c>
      <c r="AV23" s="4" t="s">
        <v>76</v>
      </c>
      <c r="AW23" s="4" t="s">
        <v>86</v>
      </c>
      <c r="AX23" s="4">
        <v>0</v>
      </c>
      <c r="AY23" s="4">
        <v>0</v>
      </c>
      <c r="AZ23" s="4">
        <v>0</v>
      </c>
      <c r="BA23" s="4">
        <v>0</v>
      </c>
    </row>
    <row r="24" spans="1:53" x14ac:dyDescent="0.25">
      <c r="A24" s="28"/>
      <c r="B24" s="4" t="s">
        <v>31</v>
      </c>
      <c r="C24" s="4">
        <f>LOG10(EF!C24)</f>
        <v>8.0796195353431592</v>
      </c>
      <c r="D24" s="4" t="s">
        <v>76</v>
      </c>
      <c r="E24" s="4" t="s">
        <v>79</v>
      </c>
      <c r="F24" s="4">
        <v>0</v>
      </c>
      <c r="G24" s="4">
        <v>0</v>
      </c>
      <c r="H24" s="4">
        <v>0</v>
      </c>
      <c r="I24" s="4">
        <v>0</v>
      </c>
      <c r="L24" s="28"/>
      <c r="M24" s="4" t="s">
        <v>31</v>
      </c>
      <c r="N24" s="4">
        <f>LOG10(EF!N24)</f>
        <v>2.5922022025672096</v>
      </c>
      <c r="O24" s="4" t="s">
        <v>76</v>
      </c>
      <c r="P24" s="4" t="s">
        <v>79</v>
      </c>
      <c r="Q24" s="4">
        <v>0</v>
      </c>
      <c r="R24" s="4">
        <v>0</v>
      </c>
      <c r="S24" s="4">
        <v>0</v>
      </c>
      <c r="T24" s="4">
        <v>0</v>
      </c>
      <c r="W24" s="28"/>
      <c r="X24" s="4" t="s">
        <v>31</v>
      </c>
      <c r="Y24" s="4">
        <f>LOG10(EF!Y24)</f>
        <v>4.5644011279525385</v>
      </c>
      <c r="Z24" s="4" t="s">
        <v>76</v>
      </c>
      <c r="AA24" s="4" t="s">
        <v>79</v>
      </c>
      <c r="AB24" s="4">
        <v>0</v>
      </c>
      <c r="AC24" s="4">
        <v>0</v>
      </c>
      <c r="AD24" s="4">
        <v>0</v>
      </c>
      <c r="AE24" s="4">
        <v>0</v>
      </c>
      <c r="AH24" s="28"/>
      <c r="AI24" s="4" t="s">
        <v>31</v>
      </c>
      <c r="AJ24" s="4">
        <f>LOG10(EF!AJ24)</f>
        <v>3.4012835491237721</v>
      </c>
      <c r="AK24" s="4" t="s">
        <v>76</v>
      </c>
      <c r="AL24" s="4" t="s">
        <v>79</v>
      </c>
      <c r="AM24" s="4">
        <v>0</v>
      </c>
      <c r="AN24" s="4">
        <v>0</v>
      </c>
      <c r="AO24" s="4">
        <v>0</v>
      </c>
      <c r="AP24" s="4">
        <v>0</v>
      </c>
      <c r="AS24" s="28"/>
      <c r="AT24" s="4" t="s">
        <v>31</v>
      </c>
      <c r="AU24" s="4">
        <f>LOG10(EF!AU24)</f>
        <v>3.8191462113328134</v>
      </c>
      <c r="AV24" s="4" t="s">
        <v>76</v>
      </c>
      <c r="AW24" s="4" t="s">
        <v>79</v>
      </c>
      <c r="AX24" s="4">
        <v>0</v>
      </c>
      <c r="AY24" s="4">
        <v>0</v>
      </c>
      <c r="AZ24" s="4">
        <v>0</v>
      </c>
      <c r="BA24" s="4">
        <v>0</v>
      </c>
    </row>
    <row r="25" spans="1:53" x14ac:dyDescent="0.25">
      <c r="A25" s="28"/>
      <c r="B25" s="4" t="s">
        <v>38</v>
      </c>
      <c r="C25" s="4">
        <f>LOG10(EF!C25)</f>
        <v>8.1091768586313453</v>
      </c>
      <c r="D25" s="4" t="s">
        <v>76</v>
      </c>
      <c r="E25" s="4" t="s">
        <v>75</v>
      </c>
      <c r="F25" s="4" t="s">
        <v>66</v>
      </c>
      <c r="G25" s="4">
        <v>0</v>
      </c>
      <c r="H25" s="4">
        <v>0</v>
      </c>
      <c r="I25" s="4" t="s">
        <v>66</v>
      </c>
      <c r="L25" s="28"/>
      <c r="M25" s="4" t="s">
        <v>38</v>
      </c>
      <c r="N25" s="4">
        <f>LOG10(EF!N25)</f>
        <v>2.5453932295974369</v>
      </c>
      <c r="O25" s="4" t="s">
        <v>76</v>
      </c>
      <c r="P25" s="4" t="s">
        <v>75</v>
      </c>
      <c r="Q25" s="4" t="s">
        <v>66</v>
      </c>
      <c r="R25" s="4">
        <v>0</v>
      </c>
      <c r="S25" s="4">
        <v>0</v>
      </c>
      <c r="T25" s="4" t="s">
        <v>66</v>
      </c>
      <c r="W25" s="28"/>
      <c r="X25" s="4" t="s">
        <v>38</v>
      </c>
      <c r="Y25" s="4">
        <f>LOG10(EF!Y25)</f>
        <v>4.6466596541918044</v>
      </c>
      <c r="Z25" s="4" t="s">
        <v>76</v>
      </c>
      <c r="AA25" s="4" t="s">
        <v>75</v>
      </c>
      <c r="AB25" s="4" t="s">
        <v>66</v>
      </c>
      <c r="AC25" s="4">
        <v>0</v>
      </c>
      <c r="AD25" s="4">
        <v>0</v>
      </c>
      <c r="AE25" s="4" t="s">
        <v>66</v>
      </c>
      <c r="AH25" s="28"/>
      <c r="AI25" s="4" t="s">
        <v>38</v>
      </c>
      <c r="AJ25" s="4">
        <f>LOG10(EF!AJ25)</f>
        <v>3.4416582092189483</v>
      </c>
      <c r="AK25" s="4" t="s">
        <v>76</v>
      </c>
      <c r="AL25" s="4" t="s">
        <v>75</v>
      </c>
      <c r="AM25" s="4" t="s">
        <v>66</v>
      </c>
      <c r="AN25" s="4">
        <v>0</v>
      </c>
      <c r="AO25" s="4">
        <v>0</v>
      </c>
      <c r="AP25" s="4" t="s">
        <v>66</v>
      </c>
      <c r="AS25" s="28"/>
      <c r="AT25" s="4" t="s">
        <v>38</v>
      </c>
      <c r="AU25" s="4">
        <f>LOG10(EF!AU25)</f>
        <v>3.9195948402515479</v>
      </c>
      <c r="AV25" s="4" t="s">
        <v>76</v>
      </c>
      <c r="AW25" s="4" t="s">
        <v>75</v>
      </c>
      <c r="AX25" s="4" t="s">
        <v>66</v>
      </c>
      <c r="AY25" s="4">
        <v>0</v>
      </c>
      <c r="AZ25" s="4">
        <v>0</v>
      </c>
      <c r="BA25" s="4" t="s">
        <v>66</v>
      </c>
    </row>
    <row r="26" spans="1:53" x14ac:dyDescent="0.25">
      <c r="A26" s="28"/>
      <c r="B26" s="4" t="s">
        <v>45</v>
      </c>
      <c r="C26" s="4">
        <f>LOG10(EF!C26)</f>
        <v>8.0648403100675825</v>
      </c>
      <c r="D26" s="4" t="s">
        <v>76</v>
      </c>
      <c r="E26" s="4" t="s">
        <v>74</v>
      </c>
      <c r="F26" s="4" t="s">
        <v>66</v>
      </c>
      <c r="G26" s="4">
        <v>0</v>
      </c>
      <c r="H26" s="4">
        <v>0</v>
      </c>
      <c r="I26" s="4" t="s">
        <v>66</v>
      </c>
      <c r="L26" s="28"/>
      <c r="M26" s="4" t="s">
        <v>45</v>
      </c>
      <c r="N26" s="4">
        <f>LOG10(EF!N26)</f>
        <v>2.5248507320672511</v>
      </c>
      <c r="O26" s="4" t="s">
        <v>76</v>
      </c>
      <c r="P26" s="4" t="s">
        <v>74</v>
      </c>
      <c r="Q26" s="4" t="s">
        <v>66</v>
      </c>
      <c r="R26" s="4">
        <v>0</v>
      </c>
      <c r="S26" s="4">
        <v>0</v>
      </c>
      <c r="T26" s="4" t="s">
        <v>66</v>
      </c>
      <c r="W26" s="28"/>
      <c r="X26" s="4" t="s">
        <v>45</v>
      </c>
      <c r="Y26" s="4">
        <f>LOG10(EF!Y26)</f>
        <v>4.5682689612704568</v>
      </c>
      <c r="Z26" s="4" t="s">
        <v>76</v>
      </c>
      <c r="AA26" s="4" t="s">
        <v>74</v>
      </c>
      <c r="AB26" s="4" t="s">
        <v>66</v>
      </c>
      <c r="AC26" s="4">
        <v>0</v>
      </c>
      <c r="AD26" s="4">
        <v>0</v>
      </c>
      <c r="AE26" s="4" t="s">
        <v>66</v>
      </c>
      <c r="AH26" s="28"/>
      <c r="AI26" s="4" t="s">
        <v>45</v>
      </c>
      <c r="AJ26" s="4">
        <f>LOG10(EF!AJ26)</f>
        <v>3.4862038164033002</v>
      </c>
      <c r="AK26" s="4" t="s">
        <v>76</v>
      </c>
      <c r="AL26" s="4" t="s">
        <v>74</v>
      </c>
      <c r="AM26" s="4" t="s">
        <v>66</v>
      </c>
      <c r="AN26" s="4">
        <v>0</v>
      </c>
      <c r="AO26" s="4">
        <v>0</v>
      </c>
      <c r="AP26" s="4" t="s">
        <v>66</v>
      </c>
      <c r="AS26" s="28"/>
      <c r="AT26" s="4" t="s">
        <v>45</v>
      </c>
      <c r="AU26" s="4">
        <f>LOG10(EF!AU26)</f>
        <v>3.9212607307512957</v>
      </c>
      <c r="AV26" s="4" t="s">
        <v>76</v>
      </c>
      <c r="AW26" s="4" t="s">
        <v>74</v>
      </c>
      <c r="AX26" s="4" t="s">
        <v>66</v>
      </c>
      <c r="AY26" s="4">
        <v>0</v>
      </c>
      <c r="AZ26" s="4">
        <v>0</v>
      </c>
      <c r="BA26" s="4" t="s">
        <v>66</v>
      </c>
    </row>
    <row r="29" spans="1:53" x14ac:dyDescent="0.25">
      <c r="C29" s="30" t="s">
        <v>93</v>
      </c>
      <c r="D29" s="30"/>
      <c r="E29" s="30"/>
      <c r="F29" s="30"/>
      <c r="G29" s="30"/>
      <c r="N29" s="30" t="s">
        <v>82</v>
      </c>
      <c r="O29" s="30"/>
      <c r="P29" s="30"/>
      <c r="Q29" s="30"/>
      <c r="R29" s="30"/>
      <c r="Y29" s="30" t="s">
        <v>83</v>
      </c>
      <c r="Z29" s="30"/>
      <c r="AA29" s="30"/>
      <c r="AB29" s="30"/>
      <c r="AC29" s="30"/>
      <c r="AJ29" s="30" t="s">
        <v>84</v>
      </c>
      <c r="AK29" s="30"/>
      <c r="AL29" s="30"/>
      <c r="AM29" s="30"/>
      <c r="AN29" s="30"/>
      <c r="AU29" s="30" t="s">
        <v>85</v>
      </c>
      <c r="AV29" s="30"/>
      <c r="AW29" s="30"/>
      <c r="AX29" s="30"/>
      <c r="AY29" s="30"/>
    </row>
    <row r="30" spans="1:53" x14ac:dyDescent="0.25">
      <c r="C30" s="9">
        <v>0</v>
      </c>
      <c r="D30" s="9" t="s">
        <v>63</v>
      </c>
      <c r="E30" s="9" t="s">
        <v>64</v>
      </c>
      <c r="F30" s="9" t="s">
        <v>81</v>
      </c>
      <c r="G30" s="9" t="s">
        <v>92</v>
      </c>
      <c r="N30" s="9">
        <v>0</v>
      </c>
      <c r="O30" s="9" t="s">
        <v>63</v>
      </c>
      <c r="P30" s="9" t="s">
        <v>64</v>
      </c>
      <c r="Q30" s="9" t="s">
        <v>81</v>
      </c>
      <c r="R30" s="9" t="s">
        <v>92</v>
      </c>
      <c r="Y30" s="9">
        <v>0</v>
      </c>
      <c r="Z30" s="9" t="s">
        <v>63</v>
      </c>
      <c r="AA30" s="9" t="s">
        <v>64</v>
      </c>
      <c r="AB30" s="9" t="s">
        <v>81</v>
      </c>
      <c r="AC30" s="9" t="s">
        <v>92</v>
      </c>
      <c r="AJ30" s="9">
        <v>0</v>
      </c>
      <c r="AK30" s="9" t="s">
        <v>63</v>
      </c>
      <c r="AL30" s="9" t="s">
        <v>64</v>
      </c>
      <c r="AM30" s="9" t="s">
        <v>81</v>
      </c>
      <c r="AN30" s="9" t="s">
        <v>92</v>
      </c>
      <c r="AU30" s="9">
        <v>0</v>
      </c>
      <c r="AV30" s="9" t="s">
        <v>63</v>
      </c>
      <c r="AW30" s="9" t="s">
        <v>64</v>
      </c>
      <c r="AX30" s="9" t="s">
        <v>81</v>
      </c>
      <c r="AY30" s="9" t="s">
        <v>92</v>
      </c>
    </row>
    <row r="31" spans="1:53" x14ac:dyDescent="0.25">
      <c r="B31" s="12" t="s">
        <v>75</v>
      </c>
      <c r="C31" s="23">
        <f>AVERAGE(C4,C8:C8)</f>
        <v>7.4501112048647506</v>
      </c>
      <c r="D31" s="23">
        <f>AVERAGE(C5,C9)</f>
        <v>7.7195814291629929</v>
      </c>
      <c r="E31" s="23">
        <f>AVERAGE(C2,C6)</f>
        <v>6.7482916642967563</v>
      </c>
      <c r="F31" s="23">
        <f>AVERAGE(C3,C7)</f>
        <v>6.431991815318753</v>
      </c>
      <c r="G31" s="23">
        <f>AVERAGE(C2:C9)</f>
        <v>7.0874940284108128</v>
      </c>
      <c r="M31" s="12" t="s">
        <v>75</v>
      </c>
      <c r="N31" s="23">
        <f>AVERAGE(N4,N8:N8)</f>
        <v>2.4338488824719562</v>
      </c>
      <c r="O31" s="23">
        <f>AVERAGE(N5,N9)</f>
        <v>1.635170795453265</v>
      </c>
      <c r="P31" s="23">
        <f>AVERAGE(N2,N6)</f>
        <v>1.2281357640313049</v>
      </c>
      <c r="Q31" s="23">
        <f>AVERAGE(N3,N7)</f>
        <v>4.3791909836568239</v>
      </c>
      <c r="R31" s="23">
        <f>AVERAGE(N2:N9)</f>
        <v>2.4190866064033374</v>
      </c>
      <c r="X31" s="12" t="s">
        <v>75</v>
      </c>
      <c r="Y31" s="23">
        <f>AVERAGE(Y4,Y8:Y8)</f>
        <v>4.7243422550291339</v>
      </c>
      <c r="Z31" s="23">
        <f>AVERAGE(Y5,Y9)</f>
        <v>4.1622396377374304</v>
      </c>
      <c r="AA31" s="23">
        <f>AVERAGE(Y2,Y6)</f>
        <v>4.1458377629752814</v>
      </c>
      <c r="AB31" s="23">
        <f>AVERAGE(Y3,Y7)</f>
        <v>2.3689278436913499</v>
      </c>
      <c r="AC31" s="23">
        <f>AVERAGE(Y2:Y9)</f>
        <v>3.8503368748582987</v>
      </c>
      <c r="AI31" s="12" t="s">
        <v>75</v>
      </c>
      <c r="AJ31" s="23">
        <f>AVERAGE(AJ4,AJ8:AJ8)</f>
        <v>2.528384993889162</v>
      </c>
      <c r="AK31" s="23">
        <f>AVERAGE(AJ5,AJ9)</f>
        <v>4.444998051952961</v>
      </c>
      <c r="AL31" s="23">
        <f>AVERAGE(AJ2,AJ6)</f>
        <v>2.6998945331269875</v>
      </c>
      <c r="AM31" s="23">
        <f>AVERAGE(AJ3,AJ7)</f>
        <v>1.8347363011707358</v>
      </c>
      <c r="AN31" s="23">
        <f>AVERAGE(AJ2:AJ9)</f>
        <v>2.8770034700349614</v>
      </c>
      <c r="AT31" s="12" t="s">
        <v>75</v>
      </c>
      <c r="AU31" s="23">
        <f>AVERAGE(AU4,AU8:AU8)</f>
        <v>4.2821359362519562</v>
      </c>
      <c r="AV31" s="23">
        <f>AVERAGE(AU5,AU9)</f>
        <v>5.0555674420463586</v>
      </c>
      <c r="AW31" s="23">
        <f>AVERAGE(AU2,AU6)</f>
        <v>4.4371077395450991</v>
      </c>
      <c r="AX31" s="23">
        <f>AVERAGE(AU3,AU7)</f>
        <v>4.4847062281295065</v>
      </c>
      <c r="AY31" s="23">
        <f>AVERAGE(AU2:AU9)</f>
        <v>4.5648793364932301</v>
      </c>
    </row>
    <row r="32" spans="1:53" x14ac:dyDescent="0.25">
      <c r="B32" s="12"/>
      <c r="C32" s="22">
        <f>_xlfn.STDEV.S(C4,C8)</f>
        <v>0.34141166905128467</v>
      </c>
      <c r="D32" s="22">
        <f>_xlfn.STDEV.S(C5,C9)</f>
        <v>0.12035159071426897</v>
      </c>
      <c r="E32" s="22">
        <f>_xlfn.STDEV.S(C2,C6)</f>
        <v>0.18694335402346951</v>
      </c>
      <c r="F32" s="22">
        <f>_xlfn.STDEV.S(C3,C7)</f>
        <v>0.19815847202114797</v>
      </c>
      <c r="G32" s="22">
        <f>_xlfn.STDEV.S(C2:C9)</f>
        <v>0.58024566458349458</v>
      </c>
      <c r="M32" s="12"/>
      <c r="N32" s="22">
        <f>_xlfn.STDEV.S(N4,N8)</f>
        <v>0.38168935568273765</v>
      </c>
      <c r="O32" s="22">
        <f>_xlfn.STDEV.S(N5,N9)</f>
        <v>1.2060298222505108</v>
      </c>
      <c r="P32" s="22">
        <f>_xlfn.STDEV.S(N2,N6)</f>
        <v>0.63039536045261635</v>
      </c>
      <c r="Q32" s="22">
        <f>_xlfn.STDEV.S(N3,N7)</f>
        <v>0.11793970119432351</v>
      </c>
      <c r="R32" s="22">
        <f>_xlfn.STDEV.S(N2:N9)</f>
        <v>1.4021276070035968</v>
      </c>
      <c r="X32" s="12"/>
      <c r="Y32" s="22">
        <f>_xlfn.STDEV.S(Y4,Y8)</f>
        <v>0.43665472836800795</v>
      </c>
      <c r="Z32" s="22">
        <f>_xlfn.STDEV.S(Y5,Y9)</f>
        <v>0.15774245778211662</v>
      </c>
      <c r="AA32" s="22">
        <f>_xlfn.STDEV.S(Y2,Y6)</f>
        <v>0.13561643266224904</v>
      </c>
      <c r="AB32" s="22">
        <f>_xlfn.STDEV.S(Y3,Y7)</f>
        <v>2.4152968702218738</v>
      </c>
      <c r="AC32" s="22">
        <f>_xlfn.STDEV.S(Y2:Y9)</f>
        <v>1.3284644886928207</v>
      </c>
      <c r="AI32" s="12"/>
      <c r="AJ32" s="22">
        <f>_xlfn.STDEV.S(AJ4,AJ8)</f>
        <v>0.47052468272488357</v>
      </c>
      <c r="AK32" s="22">
        <f>_xlfn.STDEV.S(AJ5,AJ9)</f>
        <v>0.7721546090377045</v>
      </c>
      <c r="AL32" s="22">
        <f>_xlfn.STDEV.S(AJ2,AJ6)</f>
        <v>1.1718269088141344</v>
      </c>
      <c r="AM32" s="22">
        <f>_xlfn.STDEV.S(AJ3,AJ7)</f>
        <v>0.18828063006539322</v>
      </c>
      <c r="AN32" s="22">
        <f>_xlfn.STDEV.S(AJ2:AJ9)</f>
        <v>1.1724153744976296</v>
      </c>
      <c r="AT32" s="12"/>
      <c r="AU32" s="22">
        <f>_xlfn.STDEV.S(AU4,AU8)</f>
        <v>1.0307932045011003</v>
      </c>
      <c r="AV32" s="22">
        <f>_xlfn.STDEV.S(AU5,AU9)</f>
        <v>0.51014187373209385</v>
      </c>
      <c r="AW32" s="22">
        <f>_xlfn.STDEV.S(AU2,AU6)</f>
        <v>0.70041618772187042</v>
      </c>
      <c r="AX32" s="22">
        <f>_xlfn.STDEV.S(AU3,AU7)</f>
        <v>0.95019719614773801</v>
      </c>
      <c r="AY32" s="22">
        <f>_xlfn.STDEV.S(AU2:AU9)</f>
        <v>0.69725797855147087</v>
      </c>
    </row>
    <row r="33" spans="2:51" x14ac:dyDescent="0.25">
      <c r="B33" s="13" t="s">
        <v>74</v>
      </c>
      <c r="C33" s="23">
        <f>AVERAGE(C10,C14)</f>
        <v>7.4961250119386627</v>
      </c>
      <c r="D33" s="23">
        <f>AVERAGE(C11,C15)</f>
        <v>7.3662777819171303</v>
      </c>
      <c r="E33" s="23">
        <f>AVERAGE(C12,C16)</f>
        <v>7.5476936138593747</v>
      </c>
      <c r="F33" s="23">
        <f>AVERAGE(C13,C17)</f>
        <v>7.3685607376565745</v>
      </c>
      <c r="G33" s="23">
        <f>AVERAGE(C10:C17)</f>
        <v>7.4446642863429355</v>
      </c>
      <c r="M33" s="13" t="s">
        <v>74</v>
      </c>
      <c r="N33" s="23">
        <f>AVERAGE(N10,N14)</f>
        <v>2.7007728587788837</v>
      </c>
      <c r="O33" s="23">
        <f>AVERAGE(N11,N15)</f>
        <v>2.9858249976951949</v>
      </c>
      <c r="P33" s="23">
        <f>AVERAGE(N12,N16)</f>
        <v>2.690806048875479</v>
      </c>
      <c r="Q33" s="23">
        <f>AVERAGE(N13,N17)</f>
        <v>4.2300006593454684</v>
      </c>
      <c r="R33" s="23">
        <f>AVERAGE(N10:N17)</f>
        <v>3.1518511411737564</v>
      </c>
      <c r="X33" s="13" t="s">
        <v>74</v>
      </c>
      <c r="Y33" s="23">
        <f>AVERAGE(Y10,Y14)</f>
        <v>5.4057096880106617</v>
      </c>
      <c r="Z33" s="23">
        <f>AVERAGE(Y11,Y15)</f>
        <v>5.3398716266001864</v>
      </c>
      <c r="AA33" s="23">
        <f>AVERAGE(Y12,Y16)</f>
        <v>4.8916616274571378</v>
      </c>
      <c r="AB33" s="23">
        <f>AVERAGE(Y13,Y17)</f>
        <v>5.2708395096418688</v>
      </c>
      <c r="AC33" s="23">
        <f>AVERAGE(Y10:Y17)</f>
        <v>5.2270206129274639</v>
      </c>
      <c r="AI33" s="13" t="s">
        <v>74</v>
      </c>
      <c r="AJ33" s="23">
        <f>AVERAGE(AJ10,AJ14)</f>
        <v>3.3524412460458026</v>
      </c>
      <c r="AK33" s="23">
        <f>AVERAGE(AJ11,AJ15)</f>
        <v>3.9513562001991431</v>
      </c>
      <c r="AL33" s="23">
        <f>AVERAGE(AJ12,AJ16)</f>
        <v>3.5638964739883567</v>
      </c>
      <c r="AM33" s="23">
        <f>AVERAGE(AJ13,AJ17)</f>
        <v>4.0752557173188055</v>
      </c>
      <c r="AN33" s="23">
        <f>AVERAGE(AJ10:AJ17)</f>
        <v>3.7357374093880269</v>
      </c>
      <c r="AT33" s="13" t="s">
        <v>74</v>
      </c>
      <c r="AU33" s="23">
        <f>AVERAGE(AU10,AU14)</f>
        <v>5.665608450551419</v>
      </c>
      <c r="AV33" s="23">
        <f>AVERAGE(AU11,AU15)</f>
        <v>6.097388144426656</v>
      </c>
      <c r="AW33" s="23">
        <f>AVERAGE(AU12,AU16)</f>
        <v>5.4875186228666264</v>
      </c>
      <c r="AX33" s="23">
        <f>AVERAGE(AU13,AU17)</f>
        <v>6.1047742648050978</v>
      </c>
      <c r="AY33" s="23">
        <f>AVERAGE(AU10:AU17)</f>
        <v>5.8388223706624487</v>
      </c>
    </row>
    <row r="34" spans="2:51" x14ac:dyDescent="0.25">
      <c r="B34" s="13"/>
      <c r="C34" s="22">
        <f>_xlfn.STDEV.S(C10,C14)</f>
        <v>6.9921473725573696E-2</v>
      </c>
      <c r="D34" s="22">
        <f>_xlfn.STDEV.S(C11,C15)</f>
        <v>0.13384561995653593</v>
      </c>
      <c r="E34" s="22">
        <f>_xlfn.STDEV.S(C12,C16)</f>
        <v>0.31829289882262685</v>
      </c>
      <c r="F34" s="22">
        <f>_xlfn.STDEV.S(C13,C17)</f>
        <v>0.14925350717783697</v>
      </c>
      <c r="G34" s="22">
        <f>_xlfn.STDEV.S(C10:C17)</f>
        <v>0.16766868986506275</v>
      </c>
      <c r="M34" s="13"/>
      <c r="N34" s="22">
        <f>_xlfn.STDEV.S(N10,N14)</f>
        <v>0.15352620162836766</v>
      </c>
      <c r="O34" s="22">
        <f>_xlfn.STDEV.S(N11,N15)</f>
        <v>8.5442602067841503E-3</v>
      </c>
      <c r="P34" s="22">
        <f>_xlfn.STDEV.S(N12,N16)</f>
        <v>0.17757128158572175</v>
      </c>
      <c r="Q34" s="22">
        <f>_xlfn.STDEV.S(N13,N17)</f>
        <v>1.4492614474398658E-3</v>
      </c>
      <c r="R34" s="22">
        <f>_xlfn.STDEV.S(N10:N17)</f>
        <v>0.68318450499297056</v>
      </c>
      <c r="X34" s="13"/>
      <c r="Y34" s="22">
        <f>_xlfn.STDEV.S(Y10,Y14)</f>
        <v>6.9173380250570307E-2</v>
      </c>
      <c r="Z34" s="22">
        <f>_xlfn.STDEV.S(Y11,Y15)</f>
        <v>9.1532367852371663E-2</v>
      </c>
      <c r="AA34" s="22">
        <f>_xlfn.STDEV.S(Y12,Y16)</f>
        <v>0.13102446652053587</v>
      </c>
      <c r="AB34" s="22">
        <f>_xlfn.STDEV.S(Y13,Y17)</f>
        <v>7.5025731203280696E-2</v>
      </c>
      <c r="AC34" s="22">
        <f>_xlfn.STDEV.S(Y10:Y17)</f>
        <v>0.22490034791357758</v>
      </c>
      <c r="AI34" s="13"/>
      <c r="AJ34" s="22">
        <f>_xlfn.STDEV.S(AJ10,AJ14)</f>
        <v>0.10934453139987928</v>
      </c>
      <c r="AK34" s="22">
        <f>_xlfn.STDEV.S(AJ11,AJ15)</f>
        <v>1.1594307844723047E-2</v>
      </c>
      <c r="AL34" s="22">
        <f>_xlfn.STDEV.S(AJ12,AJ16)</f>
        <v>0.18743510159206661</v>
      </c>
      <c r="AM34" s="22">
        <f>_xlfn.STDEV.S(AJ13,AJ17)</f>
        <v>0.11684733360181111</v>
      </c>
      <c r="AN34" s="22">
        <f>_xlfn.STDEV.S(AJ10:AJ17)</f>
        <v>0.32454246294173184</v>
      </c>
      <c r="AT34" s="13"/>
      <c r="AU34" s="22">
        <f>_xlfn.STDEV.S(AU10,AU14)</f>
        <v>3.1187474524901684E-3</v>
      </c>
      <c r="AV34" s="22">
        <f>_xlfn.STDEV.S(AU11,AU15)</f>
        <v>8.4482671167701168E-2</v>
      </c>
      <c r="AW34" s="22">
        <f>_xlfn.STDEV.S(AU12,AU16)</f>
        <v>0.12891201632935811</v>
      </c>
      <c r="AX34" s="22">
        <f>_xlfn.STDEV.S(AU13,AU17)</f>
        <v>3.2396424118033569E-2</v>
      </c>
      <c r="AY34" s="22">
        <f>_xlfn.STDEV.S(AU10:AU17)</f>
        <v>0.29442995624838303</v>
      </c>
    </row>
    <row r="35" spans="2:51" s="43" customFormat="1" x14ac:dyDescent="0.25">
      <c r="B35" s="9" t="s">
        <v>96</v>
      </c>
      <c r="C35" s="40">
        <f>AVERAGE(C4,C8,C10,C14)</f>
        <v>7.4731181084017058</v>
      </c>
      <c r="D35" s="40">
        <f>AVERAGE(C5,C9,C11,C15)</f>
        <v>7.5429296055400616</v>
      </c>
      <c r="E35" s="40">
        <f>AVERAGE(C6,C2,C12,C16)</f>
        <v>7.1479926390780655</v>
      </c>
      <c r="F35" s="40">
        <f>AVERAGE(C3,C7,C13,C17)</f>
        <v>6.9002762764876628</v>
      </c>
      <c r="G35" s="40">
        <f>AVERAGE(C2:C17)</f>
        <v>7.2660791573768737</v>
      </c>
      <c r="M35" s="9" t="s">
        <v>96</v>
      </c>
      <c r="N35" s="40">
        <f>AVERAGE(N4,N8,N10,N14)</f>
        <v>2.5673108706254197</v>
      </c>
      <c r="O35" s="40">
        <f>AVERAGE(N5,N9,N11,N15)</f>
        <v>2.3104978965742298</v>
      </c>
      <c r="P35" s="40">
        <f>AVERAGE(N6,N2,N12,N16)</f>
        <v>1.9594709064533919</v>
      </c>
      <c r="Q35" s="40">
        <f>AVERAGE(N3,N7,N13,N17)</f>
        <v>4.3045958215011462</v>
      </c>
      <c r="R35" s="40">
        <f>AVERAGE(N2:N17)</f>
        <v>2.7854688737885471</v>
      </c>
      <c r="X35" s="9" t="s">
        <v>96</v>
      </c>
      <c r="Y35" s="40">
        <f>AVERAGE(Y4,Y8,Y10,Y14)</f>
        <v>5.0650259715198978</v>
      </c>
      <c r="Z35" s="40">
        <f>AVERAGE(Y5,Y9,Y11,Y15)</f>
        <v>4.7510556321688089</v>
      </c>
      <c r="AA35" s="40">
        <f>AVERAGE(Y6,Y2,Y12,Y16)</f>
        <v>4.5187496952162096</v>
      </c>
      <c r="AB35" s="40">
        <f>AVERAGE(Y3,Y7,Y13,Y17)</f>
        <v>3.8198836766666098</v>
      </c>
      <c r="AC35" s="40">
        <f>AVERAGE(Y2:Y17)</f>
        <v>4.5386787438928815</v>
      </c>
      <c r="AI35" s="9" t="s">
        <v>96</v>
      </c>
      <c r="AJ35" s="40">
        <f>AVERAGE(AJ4,AJ8,AJ10,AJ14)</f>
        <v>2.9404131199674826</v>
      </c>
      <c r="AK35" s="40">
        <f>AVERAGE(AJ5,AJ9,AJ11,AJ15)</f>
        <v>4.1981771260760521</v>
      </c>
      <c r="AL35" s="40">
        <f>AVERAGE(AJ6,AJ2,AJ12,AJ16)</f>
        <v>3.1318955035576721</v>
      </c>
      <c r="AM35" s="40">
        <f>AVERAGE(AJ3,AJ7,AJ13,AJ17)</f>
        <v>2.9549960092447707</v>
      </c>
      <c r="AN35" s="40">
        <f>AVERAGE(AJ2:AJ17)</f>
        <v>3.3063704397114946</v>
      </c>
      <c r="AT35" s="9" t="s">
        <v>96</v>
      </c>
      <c r="AU35" s="40">
        <f>AVERAGE(AU4,AU8,AU10,AU14)</f>
        <v>4.9738721934016876</v>
      </c>
      <c r="AV35" s="40">
        <f>AVERAGE(AU5,AU9,AU11,AU15)</f>
        <v>5.5764777932365073</v>
      </c>
      <c r="AW35" s="40">
        <f>AVERAGE(AU6,AU2,AU12,AU16)</f>
        <v>4.9623131812058627</v>
      </c>
      <c r="AX35" s="40">
        <f>AVERAGE(AU3,AU7,AU13,AU17)</f>
        <v>5.2947402464673026</v>
      </c>
      <c r="AY35" s="40">
        <f>AVERAGE(AU2:AU17)</f>
        <v>5.2018508535778407</v>
      </c>
    </row>
    <row r="36" spans="2:51" s="41" customFormat="1" x14ac:dyDescent="0.25">
      <c r="B36" s="42"/>
      <c r="C36" s="22">
        <f>_xlfn.STDEV.S(C4,C8,C10,C14)</f>
        <v>0.20295172717814386</v>
      </c>
      <c r="D36" s="22">
        <f>_xlfn.STDEV.S(C5,C9,C11,C15)</f>
        <v>0.22892693341343143</v>
      </c>
      <c r="E36" s="22">
        <f>_xlfn.STDEV.S(C6,C2,C12,C16)</f>
        <v>0.50836393263716417</v>
      </c>
      <c r="F36" s="22">
        <f>_xlfn.STDEV.S(C3,C7,C13,C17)</f>
        <v>0.55937606185453548</v>
      </c>
      <c r="G36" s="22">
        <f>_xlfn.STDEV.S(C2:C17)</f>
        <v>0.4519488996489352</v>
      </c>
      <c r="M36" s="42"/>
      <c r="N36" s="22">
        <f>_xlfn.STDEV.S(N4,N8,N10,N14)</f>
        <v>0.283140405662067</v>
      </c>
      <c r="O36" s="22">
        <f>_xlfn.STDEV.S(N5,N9,N11,N15)</f>
        <v>1.0454421250638193</v>
      </c>
      <c r="P36" s="22">
        <f>_xlfn.STDEV.S(N6,N2,N12,N16)</f>
        <v>0.92526288745241025</v>
      </c>
      <c r="Q36" s="22">
        <f>_xlfn.STDEV.S(N3,N7,N13,N17)</f>
        <v>0.10980228647388113</v>
      </c>
      <c r="R36" s="22">
        <f>_xlfn.STDEV.S(N2:N17)</f>
        <v>1.1306840322848253</v>
      </c>
      <c r="X36" s="42"/>
      <c r="Y36" s="22">
        <f>_xlfn.STDEV.S(Y4,Y8,Y10,Y14)</f>
        <v>0.46893989915882456</v>
      </c>
      <c r="Z36" s="22">
        <f>_xlfn.STDEV.S(Y5,Y9,Y11,Y15)</f>
        <v>0.68801113327828833</v>
      </c>
      <c r="AA36" s="22">
        <f>_xlfn.STDEV.S(Y6,Y2,Y12,Y16)</f>
        <v>0.44415180005101734</v>
      </c>
      <c r="AB36" s="22">
        <f>_xlfn.STDEV.S(Y3,Y7,Y13,Y17)</f>
        <v>2.1802430406284121</v>
      </c>
      <c r="AC36" s="22">
        <f>_xlfn.STDEV.S(Y2:Y17)</f>
        <v>1.163008137206357</v>
      </c>
      <c r="AI36" s="42"/>
      <c r="AJ36" s="22">
        <f>_xlfn.STDEV.S(AJ4,AJ8,AJ10,AJ14)</f>
        <v>0.55148841339259635</v>
      </c>
      <c r="AK36" s="22">
        <f>_xlfn.STDEV.S(AJ5,AJ9,AJ11,AJ15)</f>
        <v>0.52916268640041275</v>
      </c>
      <c r="AL36" s="22">
        <f>_xlfn.STDEV.S(AJ6,AJ2,AJ12,AJ16)</f>
        <v>0.84750802854445551</v>
      </c>
      <c r="AM36" s="22">
        <f>_xlfn.STDEV.S(AJ3,AJ7,AJ13,AJ17)</f>
        <v>1.2998756542023757</v>
      </c>
      <c r="AN36" s="22">
        <f>_xlfn.STDEV.S(AJ2:AJ17)</f>
        <v>0.94194462889854391</v>
      </c>
      <c r="AT36" s="42"/>
      <c r="AU36" s="22">
        <f>_xlfn.STDEV.S(AU4,AU8,AU10,AU14)</f>
        <v>0.99608241875415315</v>
      </c>
      <c r="AV36" s="22">
        <f>_xlfn.STDEV.S(AU5,AU9,AU11,AU15)</f>
        <v>0.67150885548162453</v>
      </c>
      <c r="AW36" s="22">
        <f>_xlfn.STDEV.S(AU6,AU2,AU12,AU16)</f>
        <v>0.73270370723261558</v>
      </c>
      <c r="AX36" s="22">
        <f>_xlfn.STDEV.S(AU3,AU7,AU13,AU17)</f>
        <v>1.0845190459862168</v>
      </c>
      <c r="AY36" s="22">
        <f>_xlfn.STDEV.S(AU2:AU17)</f>
        <v>0.83672883826497513</v>
      </c>
    </row>
    <row r="37" spans="2:51" x14ac:dyDescent="0.25">
      <c r="B37" s="14" t="s">
        <v>90</v>
      </c>
      <c r="C37" s="23">
        <f>AVERAGE(C18:C20,C22:C26)</f>
        <v>7.9797280909955681</v>
      </c>
      <c r="D37" s="23"/>
      <c r="E37" s="23"/>
      <c r="F37" s="23"/>
      <c r="G37" s="23"/>
      <c r="M37" s="14" t="s">
        <v>90</v>
      </c>
      <c r="N37" s="23">
        <f>AVERAGE(N18:N20,N22:N26)</f>
        <v>2.7843390298083985</v>
      </c>
      <c r="O37" s="23"/>
      <c r="P37" s="23"/>
      <c r="Q37" s="23"/>
      <c r="R37" s="23"/>
      <c r="X37" s="14" t="s">
        <v>90</v>
      </c>
      <c r="Y37" s="23">
        <f>AVERAGE(Y18:Y20,Y22:Y26)</f>
        <v>4.4132820469285781</v>
      </c>
      <c r="Z37" s="23"/>
      <c r="AA37" s="23"/>
      <c r="AB37" s="23"/>
      <c r="AC37" s="23"/>
      <c r="AI37" s="14" t="s">
        <v>90</v>
      </c>
      <c r="AJ37" s="23">
        <f>AVERAGE(AJ18:AJ20,AJ22:AJ26)</f>
        <v>3.2673984593027581</v>
      </c>
      <c r="AK37" s="23"/>
      <c r="AL37" s="23"/>
      <c r="AM37" s="23"/>
      <c r="AN37" s="23"/>
      <c r="AT37" s="14" t="s">
        <v>90</v>
      </c>
      <c r="AU37" s="23">
        <f>AVERAGE(AU18:AU20,AU22:AU26)</f>
        <v>3.5123703755502378</v>
      </c>
      <c r="AV37" s="23"/>
      <c r="AW37" s="23"/>
      <c r="AX37" s="23"/>
      <c r="AY37" s="23"/>
    </row>
    <row r="38" spans="2:51" x14ac:dyDescent="0.25">
      <c r="B38" s="14"/>
      <c r="C38" s="22">
        <f>_xlfn.STDEV.S(C18:C20,C22:C26)</f>
        <v>0.27572725721861324</v>
      </c>
      <c r="D38" s="23"/>
      <c r="E38" s="23"/>
      <c r="F38" s="23"/>
      <c r="G38" s="23"/>
      <c r="M38" s="14"/>
      <c r="N38" s="22">
        <f>_xlfn.STDEV.S(N18:N20,N22:N26)</f>
        <v>0.98013547989434047</v>
      </c>
      <c r="O38" s="23"/>
      <c r="P38" s="23"/>
      <c r="Q38" s="23"/>
      <c r="R38" s="23"/>
      <c r="X38" s="14"/>
      <c r="Y38" s="22">
        <f>_xlfn.STDEV.S(Y18:Y20,Y22:Y26)</f>
        <v>0.23109879181646026</v>
      </c>
      <c r="Z38" s="23"/>
      <c r="AA38" s="23"/>
      <c r="AB38" s="23"/>
      <c r="AC38" s="23"/>
      <c r="AI38" s="14"/>
      <c r="AJ38" s="22">
        <f>_xlfn.STDEV.S(AJ18:AJ20,AJ22:AJ26)</f>
        <v>0.34111124180753682</v>
      </c>
      <c r="AK38" s="23"/>
      <c r="AL38" s="23"/>
      <c r="AM38" s="23"/>
      <c r="AN38" s="23"/>
      <c r="AT38" s="14"/>
      <c r="AU38" s="22">
        <f>_xlfn.STDEV.S(AU18:AU20,AU22:AU26)</f>
        <v>0.39442642509914799</v>
      </c>
      <c r="AV38" s="23"/>
      <c r="AW38" s="23"/>
      <c r="AX38" s="23"/>
      <c r="AY38" s="23"/>
    </row>
    <row r="39" spans="2:51" x14ac:dyDescent="0.25">
      <c r="B39" s="14" t="s">
        <v>91</v>
      </c>
      <c r="C39" s="23">
        <f>C21</f>
        <v>9.4747704449189705</v>
      </c>
      <c r="D39" s="23"/>
      <c r="E39" s="23"/>
      <c r="F39" s="23"/>
      <c r="G39" s="23"/>
      <c r="M39" s="14" t="s">
        <v>91</v>
      </c>
      <c r="N39" s="23">
        <f>N21</f>
        <v>1.6710130004076964</v>
      </c>
      <c r="O39" s="23"/>
      <c r="P39" s="23"/>
      <c r="Q39" s="23"/>
      <c r="R39" s="23"/>
      <c r="X39" s="14" t="s">
        <v>91</v>
      </c>
      <c r="Y39" s="23">
        <f>Y21</f>
        <v>4.5010924931990903</v>
      </c>
      <c r="Z39" s="23"/>
      <c r="AA39" s="23"/>
      <c r="AB39" s="23"/>
      <c r="AC39" s="23"/>
      <c r="AI39" s="14" t="s">
        <v>91</v>
      </c>
      <c r="AJ39" s="23">
        <f>AJ21</f>
        <v>4.269198576570119</v>
      </c>
      <c r="AK39" s="23"/>
      <c r="AL39" s="23"/>
      <c r="AM39" s="23"/>
      <c r="AN39" s="23"/>
      <c r="AT39" s="14" t="s">
        <v>91</v>
      </c>
      <c r="AU39" s="23">
        <f>AU21</f>
        <v>3.9514560008612021</v>
      </c>
      <c r="AV39" s="23"/>
      <c r="AW39" s="23"/>
      <c r="AX39" s="23"/>
      <c r="AY39" s="23"/>
    </row>
  </sheetData>
  <mergeCells count="10">
    <mergeCell ref="A2:A26"/>
    <mergeCell ref="C29:G29"/>
    <mergeCell ref="Y29:AC29"/>
    <mergeCell ref="AU29:AY29"/>
    <mergeCell ref="AJ29:AN29"/>
    <mergeCell ref="L2:L26"/>
    <mergeCell ref="W2:W26"/>
    <mergeCell ref="AH2:AH26"/>
    <mergeCell ref="AS2:AS26"/>
    <mergeCell ref="N29:R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</vt:lpstr>
      <vt:lpstr>EF</vt:lpstr>
      <vt:lpstr>AB_log</vt:lpstr>
      <vt:lpstr>EF_log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Demmou</dc:creator>
  <cp:lastModifiedBy>Sophia DEMMOU</cp:lastModifiedBy>
  <dcterms:created xsi:type="dcterms:W3CDTF">2022-03-25T15:27:07Z</dcterms:created>
  <dcterms:modified xsi:type="dcterms:W3CDTF">2022-06-01T08:39:22Z</dcterms:modified>
</cp:coreProperties>
</file>