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emmou\Downloads\"/>
    </mc:Choice>
  </mc:AlternateContent>
  <xr:revisionPtr revIDLastSave="0" documentId="13_ncr:1_{9BAEFD5F-6F73-49C0-84F1-0AA13790313A}" xr6:coauthVersionLast="36" xr6:coauthVersionMax="47" xr10:uidLastSave="{00000000-0000-0000-0000-000000000000}"/>
  <bookViews>
    <workbookView xWindow="0" yWindow="0" windowWidth="28800" windowHeight="12225" activeTab="3" xr2:uid="{104AFCA8-886F-4F3D-9E3C-D05F1A43FDA9}"/>
  </bookViews>
  <sheets>
    <sheet name="AB" sheetId="8" r:id="rId1"/>
    <sheet name="EF" sheetId="9" r:id="rId2"/>
    <sheet name="AB_log" sheetId="12" r:id="rId3"/>
    <sheet name="EF_log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9" i="13" l="1"/>
  <c r="AM38" i="13"/>
  <c r="AM37" i="13"/>
  <c r="AQ36" i="13"/>
  <c r="AP36" i="13"/>
  <c r="AO36" i="13"/>
  <c r="AN36" i="13"/>
  <c r="AM36" i="13"/>
  <c r="AQ35" i="13"/>
  <c r="AP35" i="13"/>
  <c r="AO35" i="13"/>
  <c r="AN35" i="13"/>
  <c r="AM35" i="13"/>
  <c r="AQ34" i="13"/>
  <c r="AP34" i="13"/>
  <c r="AO34" i="13"/>
  <c r="AN34" i="13"/>
  <c r="AM34" i="13"/>
  <c r="AQ33" i="13"/>
  <c r="AP33" i="13"/>
  <c r="AO33" i="13"/>
  <c r="AN33" i="13"/>
  <c r="AM33" i="13"/>
  <c r="AQ32" i="13"/>
  <c r="AP32" i="13"/>
  <c r="AO32" i="13"/>
  <c r="AN32" i="13"/>
  <c r="AM32" i="13"/>
  <c r="AQ31" i="13"/>
  <c r="AP31" i="13"/>
  <c r="AO31" i="13"/>
  <c r="AN31" i="13"/>
  <c r="AM31" i="13"/>
  <c r="AA39" i="13"/>
  <c r="AA38" i="13"/>
  <c r="AA37" i="13"/>
  <c r="AE36" i="13"/>
  <c r="AD36" i="13"/>
  <c r="AC36" i="13"/>
  <c r="AB36" i="13"/>
  <c r="AA36" i="13"/>
  <c r="AE35" i="13"/>
  <c r="AD35" i="13"/>
  <c r="AC35" i="13"/>
  <c r="AB35" i="13"/>
  <c r="AA35" i="13"/>
  <c r="AE34" i="13"/>
  <c r="AD34" i="13"/>
  <c r="AC34" i="13"/>
  <c r="AB34" i="13"/>
  <c r="AA34" i="13"/>
  <c r="AE33" i="13"/>
  <c r="AD33" i="13"/>
  <c r="AC33" i="13"/>
  <c r="AB33" i="13"/>
  <c r="AA33" i="13"/>
  <c r="AE32" i="13"/>
  <c r="AD32" i="13"/>
  <c r="AC32" i="13"/>
  <c r="AB32" i="13"/>
  <c r="AA32" i="13"/>
  <c r="AE31" i="13"/>
  <c r="AD31" i="13"/>
  <c r="AC31" i="13"/>
  <c r="AB31" i="13"/>
  <c r="AA31" i="13"/>
  <c r="O39" i="13"/>
  <c r="O38" i="13"/>
  <c r="O37" i="13"/>
  <c r="S36" i="13"/>
  <c r="R36" i="13"/>
  <c r="Q36" i="13"/>
  <c r="P36" i="13"/>
  <c r="O36" i="13"/>
  <c r="S35" i="13"/>
  <c r="R35" i="13"/>
  <c r="Q35" i="13"/>
  <c r="P35" i="13"/>
  <c r="O35" i="13"/>
  <c r="S34" i="13"/>
  <c r="R34" i="13"/>
  <c r="Q34" i="13"/>
  <c r="P34" i="13"/>
  <c r="O34" i="13"/>
  <c r="S33" i="13"/>
  <c r="R33" i="13"/>
  <c r="Q33" i="13"/>
  <c r="P33" i="13"/>
  <c r="O33" i="13"/>
  <c r="S32" i="13"/>
  <c r="R32" i="13"/>
  <c r="Q32" i="13"/>
  <c r="P32" i="13"/>
  <c r="O32" i="13"/>
  <c r="S31" i="13"/>
  <c r="R31" i="13"/>
  <c r="Q31" i="13"/>
  <c r="P31" i="13"/>
  <c r="O31" i="13"/>
  <c r="C39" i="13"/>
  <c r="C38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AL61" i="12"/>
  <c r="AK61" i="12"/>
  <c r="AJ61" i="12"/>
  <c r="AO60" i="12"/>
  <c r="AL60" i="12"/>
  <c r="AK60" i="12"/>
  <c r="AJ60" i="12"/>
  <c r="AL59" i="12"/>
  <c r="AK59" i="12"/>
  <c r="AJ59" i="12"/>
  <c r="AP58" i="12"/>
  <c r="AO58" i="12"/>
  <c r="AL58" i="12"/>
  <c r="AK58" i="12"/>
  <c r="AJ58" i="12"/>
  <c r="AA61" i="12"/>
  <c r="Z61" i="12"/>
  <c r="Y61" i="12"/>
  <c r="AD60" i="12"/>
  <c r="AA60" i="12"/>
  <c r="Z60" i="12"/>
  <c r="Y60" i="12"/>
  <c r="AA59" i="12"/>
  <c r="Z59" i="12"/>
  <c r="Y59" i="12"/>
  <c r="AE58" i="12"/>
  <c r="AD58" i="12"/>
  <c r="AA58" i="12"/>
  <c r="Z58" i="12"/>
  <c r="Y58" i="12"/>
  <c r="N58" i="12"/>
  <c r="O58" i="12"/>
  <c r="P58" i="12"/>
  <c r="S58" i="12"/>
  <c r="T58" i="12"/>
  <c r="N59" i="12"/>
  <c r="O59" i="12"/>
  <c r="P59" i="12"/>
  <c r="N60" i="12"/>
  <c r="O60" i="12"/>
  <c r="P60" i="12"/>
  <c r="S60" i="12"/>
  <c r="N61" i="12"/>
  <c r="O61" i="12"/>
  <c r="P61" i="12"/>
  <c r="D61" i="12"/>
  <c r="C61" i="12"/>
  <c r="B61" i="12"/>
  <c r="G60" i="12"/>
  <c r="D60" i="12"/>
  <c r="C60" i="12"/>
  <c r="B60" i="12"/>
  <c r="D59" i="12"/>
  <c r="C59" i="12"/>
  <c r="B59" i="12"/>
  <c r="H58" i="12"/>
  <c r="G58" i="12"/>
  <c r="D58" i="12"/>
  <c r="C58" i="12"/>
  <c r="B58" i="12"/>
  <c r="B49" i="12" l="1"/>
  <c r="AO50" i="12"/>
  <c r="AN50" i="12"/>
  <c r="AO49" i="12"/>
  <c r="AM49" i="12"/>
  <c r="J84" i="12"/>
  <c r="AJ49" i="12"/>
  <c r="I86" i="12"/>
  <c r="AF50" i="12"/>
  <c r="Z50" i="12"/>
  <c r="AB50" i="12"/>
  <c r="AB49" i="12"/>
  <c r="AA49" i="12"/>
  <c r="S49" i="12"/>
  <c r="O50" i="12"/>
  <c r="Q50" i="12"/>
  <c r="G84" i="12"/>
  <c r="O49" i="12"/>
  <c r="G49" i="12"/>
  <c r="C50" i="12"/>
  <c r="E50" i="12"/>
  <c r="D84" i="12"/>
  <c r="C84" i="12"/>
  <c r="H86" i="12"/>
  <c r="G86" i="12"/>
  <c r="C86" i="12"/>
  <c r="K85" i="12"/>
  <c r="I85" i="12"/>
  <c r="H85" i="12"/>
  <c r="G85" i="12"/>
  <c r="D85" i="12"/>
  <c r="C85" i="12"/>
  <c r="H84" i="12"/>
  <c r="F84" i="12"/>
  <c r="AQ50" i="12"/>
  <c r="AP50" i="12"/>
  <c r="AM50" i="12"/>
  <c r="AL50" i="12"/>
  <c r="AK50" i="12"/>
  <c r="AJ50" i="12"/>
  <c r="AD50" i="12"/>
  <c r="AC50" i="12"/>
  <c r="Y50" i="12"/>
  <c r="U50" i="12"/>
  <c r="S50" i="12"/>
  <c r="R50" i="12"/>
  <c r="N50" i="12"/>
  <c r="I50" i="12"/>
  <c r="G50" i="12"/>
  <c r="F50" i="12"/>
  <c r="B50" i="12"/>
  <c r="AQ49" i="12"/>
  <c r="AN49" i="12"/>
  <c r="AL49" i="12"/>
  <c r="AK49" i="12"/>
  <c r="AF49" i="12"/>
  <c r="AE49" i="12"/>
  <c r="AD49" i="12"/>
  <c r="AC49" i="12"/>
  <c r="Z49" i="12"/>
  <c r="U49" i="12"/>
  <c r="R49" i="12"/>
  <c r="Q49" i="12"/>
  <c r="P49" i="12"/>
  <c r="I49" i="12"/>
  <c r="H49" i="12"/>
  <c r="F49" i="12"/>
  <c r="D49" i="12"/>
  <c r="C49" i="12"/>
  <c r="J86" i="12" l="1"/>
  <c r="AP49" i="12"/>
  <c r="K84" i="12"/>
  <c r="J85" i="12"/>
  <c r="K86" i="12"/>
  <c r="Y49" i="12"/>
  <c r="AE50" i="12"/>
  <c r="I84" i="12"/>
  <c r="AA50" i="12"/>
  <c r="T50" i="12"/>
  <c r="N49" i="12"/>
  <c r="T49" i="12"/>
  <c r="P50" i="12"/>
  <c r="F85" i="12"/>
  <c r="F86" i="12"/>
  <c r="H50" i="12"/>
  <c r="E49" i="12"/>
  <c r="D86" i="12"/>
  <c r="D50" i="12"/>
</calcChain>
</file>

<file path=xl/sharedStrings.xml><?xml version="1.0" encoding="utf-8"?>
<sst xmlns="http://schemas.openxmlformats.org/spreadsheetml/2006/main" count="2781" uniqueCount="96">
  <si>
    <t>Sample</t>
  </si>
  <si>
    <t>57x1/10</t>
  </si>
  <si>
    <t>60xND</t>
  </si>
  <si>
    <t>61xND</t>
  </si>
  <si>
    <t>80xND</t>
  </si>
  <si>
    <t>109xND</t>
  </si>
  <si>
    <t>90xND</t>
  </si>
  <si>
    <t>98xND</t>
  </si>
  <si>
    <t>55x1/10</t>
  </si>
  <si>
    <t>56x1/10</t>
  </si>
  <si>
    <t>68xND</t>
  </si>
  <si>
    <t>75xND</t>
  </si>
  <si>
    <t>81xND</t>
  </si>
  <si>
    <t>113xND</t>
  </si>
  <si>
    <t>91xND</t>
  </si>
  <si>
    <t>102xND</t>
  </si>
  <si>
    <t>54x1/10</t>
  </si>
  <si>
    <t>58x1/10</t>
  </si>
  <si>
    <t>69xND</t>
  </si>
  <si>
    <t>76xND</t>
  </si>
  <si>
    <t>82xND</t>
  </si>
  <si>
    <t>110xND</t>
  </si>
  <si>
    <t>92xND</t>
  </si>
  <si>
    <t>99xND</t>
  </si>
  <si>
    <t>119x1/10</t>
  </si>
  <si>
    <t>70xND</t>
  </si>
  <si>
    <t>77xND</t>
  </si>
  <si>
    <t>83xND</t>
  </si>
  <si>
    <t>114xND</t>
  </si>
  <si>
    <t>93xND</t>
  </si>
  <si>
    <t>103xND</t>
  </si>
  <si>
    <t>120x1/10</t>
  </si>
  <si>
    <t>71xND</t>
  </si>
  <si>
    <t>62xND</t>
  </si>
  <si>
    <t>84xND</t>
  </si>
  <si>
    <t>111xND</t>
  </si>
  <si>
    <t>94xND</t>
  </si>
  <si>
    <t>100xND</t>
  </si>
  <si>
    <t>121x1/10</t>
  </si>
  <si>
    <t>72xND</t>
  </si>
  <si>
    <t>78xND</t>
  </si>
  <si>
    <t>85xND</t>
  </si>
  <si>
    <t>115xND</t>
  </si>
  <si>
    <t>95xND</t>
  </si>
  <si>
    <t>104xND</t>
  </si>
  <si>
    <t>122x1/10</t>
  </si>
  <si>
    <t>73xND</t>
  </si>
  <si>
    <t>63xND</t>
  </si>
  <si>
    <t>86xND</t>
  </si>
  <si>
    <t>112xND</t>
  </si>
  <si>
    <t>96xND</t>
  </si>
  <si>
    <t>101xND</t>
  </si>
  <si>
    <t>74xND</t>
  </si>
  <si>
    <t>79xND</t>
  </si>
  <si>
    <t>87xND</t>
  </si>
  <si>
    <t>116xND</t>
  </si>
  <si>
    <t>34xND</t>
  </si>
  <si>
    <t>105xND</t>
  </si>
  <si>
    <t>Innoculum</t>
  </si>
  <si>
    <t>Material</t>
  </si>
  <si>
    <t>Day</t>
  </si>
  <si>
    <t>Campain</t>
  </si>
  <si>
    <t>Dosage</t>
  </si>
  <si>
    <t>FQ1</t>
  </si>
  <si>
    <t>FQ2</t>
  </si>
  <si>
    <t>ATB_type</t>
  </si>
  <si>
    <t>0</t>
  </si>
  <si>
    <t>W</t>
  </si>
  <si>
    <t>J21</t>
  </si>
  <si>
    <t>A</t>
  </si>
  <si>
    <t>C</t>
  </si>
  <si>
    <t>J07</t>
  </si>
  <si>
    <t>J14</t>
  </si>
  <si>
    <t>B</t>
  </si>
  <si>
    <t>F</t>
  </si>
  <si>
    <t>E</t>
  </si>
  <si>
    <t>J00</t>
  </si>
  <si>
    <t>L</t>
  </si>
  <si>
    <t>H</t>
  </si>
  <si>
    <t>D</t>
  </si>
  <si>
    <t>P</t>
  </si>
  <si>
    <t>FQ1+FQ2</t>
  </si>
  <si>
    <t>qnrA</t>
  </si>
  <si>
    <t>qnrB</t>
  </si>
  <si>
    <t>qnrS</t>
  </si>
  <si>
    <t>qnrD</t>
  </si>
  <si>
    <t>T</t>
  </si>
  <si>
    <t>J7</t>
  </si>
  <si>
    <t>2 valeurs par condition</t>
  </si>
  <si>
    <t>SQ_dil/SQref_dil</t>
  </si>
  <si>
    <t>log(SQ_dil/SQref_dil)</t>
  </si>
  <si>
    <t>Eaux usées</t>
  </si>
  <si>
    <t>BF in situ</t>
  </si>
  <si>
    <t>Total</t>
  </si>
  <si>
    <t>A+B</t>
  </si>
  <si>
    <t>E+F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</si>
</sst>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1" fontId="0" fillId="4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" fillId="0" borderId="0" xfId="0" applyFont="1" applyFill="1" applyAlignment="1">
      <alignment horizontal="center"/>
    </xf>
    <xf numFmtId="2" fontId="5" fillId="0" borderId="0" xfId="0" applyNumberFormat="1" applyFont="1"/>
    <xf numFmtId="2" fontId="0" fillId="0" borderId="0" xfId="0" applyNumberFormat="1"/>
    <xf numFmtId="11" fontId="0" fillId="0" borderId="0" xfId="0" applyNumberFormat="1" applyFill="1"/>
    <xf numFmtId="0" fontId="4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/>
    <xf numFmtId="2" fontId="5" fillId="0" borderId="0" xfId="0" applyNumberFormat="1" applyFont="1" applyAlignment="1"/>
    <xf numFmtId="2" fontId="0" fillId="0" borderId="0" xfId="0" applyNumberFormat="1" applyFont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5579-A83B-4473-911B-348317922A1F}">
  <dimension ref="A1:BC112"/>
  <sheetViews>
    <sheetView zoomScale="70" zoomScaleNormal="70" workbookViewId="0">
      <selection activeCell="AK89" sqref="AK89"/>
    </sheetView>
  </sheetViews>
  <sheetFormatPr baseColWidth="10" defaultRowHeight="15" x14ac:dyDescent="0.25"/>
  <cols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9" width="14" bestFit="1" customWidth="1"/>
    <col min="10" max="12" width="14" customWidth="1"/>
    <col min="13" max="13" width="14" bestFit="1" customWidth="1"/>
    <col min="15" max="15" width="16.42578125" bestFit="1" customWidth="1"/>
    <col min="16" max="16" width="3.42578125" customWidth="1"/>
    <col min="17" max="17" width="4.140625" customWidth="1"/>
    <col min="18" max="18" width="5.140625" customWidth="1"/>
    <col min="26" max="26" width="16.42578125" bestFit="1" customWidth="1"/>
    <col min="27" max="27" width="3.42578125" customWidth="1"/>
    <col min="28" max="28" width="4.28515625" customWidth="1"/>
    <col min="29" max="29" width="6.140625" customWidth="1"/>
    <col min="33" max="34" width="10.85546875" style="7"/>
    <col min="37" max="37" width="16.42578125" bestFit="1" customWidth="1"/>
    <col min="38" max="38" width="3.85546875" customWidth="1"/>
    <col min="39" max="39" width="3.5703125" customWidth="1"/>
    <col min="40" max="40" width="5" customWidth="1"/>
    <col min="49" max="49" width="13.7109375" bestFit="1" customWidth="1"/>
  </cols>
  <sheetData>
    <row r="1" spans="1:55" x14ac:dyDescent="0.25">
      <c r="B1" s="1" t="s">
        <v>0</v>
      </c>
      <c r="C1" s="8" t="s">
        <v>89</v>
      </c>
      <c r="D1" s="1" t="s">
        <v>58</v>
      </c>
      <c r="E1" s="1" t="s">
        <v>59</v>
      </c>
      <c r="F1" s="1" t="s">
        <v>60</v>
      </c>
      <c r="G1" s="1" t="s">
        <v>61</v>
      </c>
      <c r="N1" s="1" t="s">
        <v>0</v>
      </c>
      <c r="O1" s="8" t="s">
        <v>89</v>
      </c>
      <c r="P1" s="1" t="s">
        <v>58</v>
      </c>
      <c r="Q1" s="1" t="s">
        <v>59</v>
      </c>
      <c r="R1" s="1" t="s">
        <v>60</v>
      </c>
      <c r="S1" s="1" t="s">
        <v>61</v>
      </c>
      <c r="Y1" s="1" t="s">
        <v>0</v>
      </c>
      <c r="Z1" s="8" t="s">
        <v>89</v>
      </c>
      <c r="AA1" s="1" t="s">
        <v>58</v>
      </c>
      <c r="AB1" s="1" t="s">
        <v>59</v>
      </c>
      <c r="AC1" s="1" t="s">
        <v>60</v>
      </c>
      <c r="AD1" s="1" t="s">
        <v>61</v>
      </c>
      <c r="AJ1" s="1" t="s">
        <v>0</v>
      </c>
      <c r="AK1" s="8" t="s">
        <v>89</v>
      </c>
      <c r="AL1" s="1" t="s">
        <v>58</v>
      </c>
      <c r="AM1" s="1" t="s">
        <v>59</v>
      </c>
      <c r="AN1" s="1" t="s">
        <v>60</v>
      </c>
      <c r="AO1" s="1" t="s">
        <v>61</v>
      </c>
      <c r="AU1" s="7"/>
      <c r="AV1" s="21"/>
      <c r="AW1" s="21"/>
      <c r="AX1" s="21"/>
      <c r="AY1" s="21"/>
      <c r="AZ1" s="21"/>
      <c r="BA1" s="21"/>
      <c r="BB1" s="7"/>
      <c r="BC1" s="7"/>
    </row>
    <row r="2" spans="1:55" x14ac:dyDescent="0.25">
      <c r="A2" s="29" t="s">
        <v>82</v>
      </c>
      <c r="B2" s="5" t="s">
        <v>2</v>
      </c>
      <c r="C2" s="5">
        <v>2.914746877314046E-7</v>
      </c>
      <c r="D2" s="5" t="s">
        <v>67</v>
      </c>
      <c r="E2" s="5" t="s">
        <v>70</v>
      </c>
      <c r="F2" s="5" t="s">
        <v>71</v>
      </c>
      <c r="G2" s="5" t="s">
        <v>69</v>
      </c>
      <c r="M2" s="29" t="s">
        <v>83</v>
      </c>
      <c r="N2" s="5" t="s">
        <v>2</v>
      </c>
      <c r="O2" s="5">
        <v>3.2175774578966401E-4</v>
      </c>
      <c r="P2" s="5" t="s">
        <v>67</v>
      </c>
      <c r="Q2" s="5" t="s">
        <v>70</v>
      </c>
      <c r="R2" s="5" t="s">
        <v>71</v>
      </c>
      <c r="S2" s="5" t="s">
        <v>69</v>
      </c>
      <c r="X2" s="29" t="s">
        <v>84</v>
      </c>
      <c r="Y2" s="5" t="s">
        <v>2</v>
      </c>
      <c r="Z2" s="5">
        <v>4.8105712352408602E-5</v>
      </c>
      <c r="AA2" s="5" t="s">
        <v>67</v>
      </c>
      <c r="AB2" s="5" t="s">
        <v>70</v>
      </c>
      <c r="AC2" s="5" t="s">
        <v>71</v>
      </c>
      <c r="AD2" s="5" t="s">
        <v>69</v>
      </c>
      <c r="AI2" s="29" t="s">
        <v>85</v>
      </c>
      <c r="AJ2" s="5" t="s">
        <v>2</v>
      </c>
      <c r="AK2" s="5">
        <v>3.9101721484270102E-3</v>
      </c>
      <c r="AL2" s="5" t="s">
        <v>67</v>
      </c>
      <c r="AM2" s="5" t="s">
        <v>70</v>
      </c>
      <c r="AN2" s="5" t="s">
        <v>71</v>
      </c>
      <c r="AO2" s="5" t="s">
        <v>69</v>
      </c>
      <c r="AU2" s="7"/>
      <c r="AV2" s="12"/>
      <c r="AW2" s="12"/>
      <c r="AX2" s="12"/>
      <c r="AY2" s="12"/>
      <c r="AZ2" s="12"/>
      <c r="BA2" s="12"/>
      <c r="BB2" s="7"/>
      <c r="BC2" s="7"/>
    </row>
    <row r="3" spans="1:55" x14ac:dyDescent="0.25">
      <c r="A3" s="29"/>
      <c r="B3" s="5" t="s">
        <v>3</v>
      </c>
      <c r="C3" s="5">
        <v>8.076790073186555E-6</v>
      </c>
      <c r="D3" s="5" t="s">
        <v>67</v>
      </c>
      <c r="E3" s="5" t="s">
        <v>70</v>
      </c>
      <c r="F3" s="5" t="s">
        <v>72</v>
      </c>
      <c r="G3" s="5" t="s">
        <v>69</v>
      </c>
      <c r="M3" s="29"/>
      <c r="N3" s="5" t="s">
        <v>3</v>
      </c>
      <c r="O3" s="5">
        <v>1.396942403711966E-3</v>
      </c>
      <c r="P3" s="5" t="s">
        <v>67</v>
      </c>
      <c r="Q3" s="5" t="s">
        <v>70</v>
      </c>
      <c r="R3" s="5" t="s">
        <v>72</v>
      </c>
      <c r="S3" s="5" t="s">
        <v>69</v>
      </c>
      <c r="X3" s="29"/>
      <c r="Y3" s="5" t="s">
        <v>3</v>
      </c>
      <c r="Z3" s="5">
        <v>1.446927081855899E-5</v>
      </c>
      <c r="AA3" s="5" t="s">
        <v>67</v>
      </c>
      <c r="AB3" s="5" t="s">
        <v>70</v>
      </c>
      <c r="AC3" s="5" t="s">
        <v>72</v>
      </c>
      <c r="AD3" s="5" t="s">
        <v>69</v>
      </c>
      <c r="AI3" s="29"/>
      <c r="AJ3" s="5" t="s">
        <v>3</v>
      </c>
      <c r="AK3" s="5">
        <v>5.961219944411603E-4</v>
      </c>
      <c r="AL3" s="5" t="s">
        <v>67</v>
      </c>
      <c r="AM3" s="5" t="s">
        <v>70</v>
      </c>
      <c r="AN3" s="5" t="s">
        <v>72</v>
      </c>
      <c r="AO3" s="5" t="s">
        <v>69</v>
      </c>
      <c r="AU3" s="7"/>
      <c r="AV3" s="12"/>
      <c r="AW3" s="12"/>
      <c r="AX3" s="12"/>
      <c r="AY3" s="12"/>
      <c r="AZ3" s="12"/>
      <c r="BA3" s="12"/>
      <c r="BB3" s="7"/>
      <c r="BC3" s="7"/>
    </row>
    <row r="4" spans="1:55" x14ac:dyDescent="0.25">
      <c r="A4" s="29"/>
      <c r="B4" s="5" t="s">
        <v>10</v>
      </c>
      <c r="C4" s="5">
        <v>1.333915965227369E-5</v>
      </c>
      <c r="D4" s="5" t="s">
        <v>67</v>
      </c>
      <c r="E4" s="5" t="s">
        <v>70</v>
      </c>
      <c r="F4" s="5" t="s">
        <v>71</v>
      </c>
      <c r="G4" s="5" t="s">
        <v>69</v>
      </c>
      <c r="M4" s="29"/>
      <c r="N4" s="5" t="s">
        <v>10</v>
      </c>
      <c r="O4" s="5">
        <v>2.18566870944984E-3</v>
      </c>
      <c r="P4" s="5" t="s">
        <v>67</v>
      </c>
      <c r="Q4" s="5" t="s">
        <v>70</v>
      </c>
      <c r="R4" s="5" t="s">
        <v>71</v>
      </c>
      <c r="S4" s="5" t="s">
        <v>69</v>
      </c>
      <c r="X4" s="29"/>
      <c r="Y4" s="5" t="s">
        <v>10</v>
      </c>
      <c r="Z4" s="5">
        <v>1.094717722961498E-4</v>
      </c>
      <c r="AA4" s="5" t="s">
        <v>67</v>
      </c>
      <c r="AB4" s="5" t="s">
        <v>70</v>
      </c>
      <c r="AC4" s="5" t="s">
        <v>71</v>
      </c>
      <c r="AD4" s="5" t="s">
        <v>69</v>
      </c>
      <c r="AI4" s="29"/>
      <c r="AJ4" s="5" t="s">
        <v>10</v>
      </c>
      <c r="AK4" s="5">
        <v>6.2619473411492377E-3</v>
      </c>
      <c r="AL4" s="5" t="s">
        <v>67</v>
      </c>
      <c r="AM4" s="5" t="s">
        <v>70</v>
      </c>
      <c r="AN4" s="5" t="s">
        <v>71</v>
      </c>
      <c r="AO4" s="5" t="s">
        <v>69</v>
      </c>
      <c r="AU4" s="7"/>
      <c r="AV4" s="12"/>
      <c r="AW4" s="12"/>
      <c r="AX4" s="12"/>
      <c r="AY4" s="12"/>
      <c r="AZ4" s="12"/>
      <c r="BA4" s="12"/>
      <c r="BB4" s="7"/>
      <c r="BC4" s="7"/>
    </row>
    <row r="5" spans="1:55" x14ac:dyDescent="0.25">
      <c r="A5" s="29"/>
      <c r="B5" s="5" t="s">
        <v>18</v>
      </c>
      <c r="C5" s="5">
        <v>4.5777094944099463E-6</v>
      </c>
      <c r="D5" s="5" t="s">
        <v>73</v>
      </c>
      <c r="E5" s="5" t="s">
        <v>70</v>
      </c>
      <c r="F5" s="5" t="s">
        <v>71</v>
      </c>
      <c r="G5" s="5" t="s">
        <v>69</v>
      </c>
      <c r="M5" s="29"/>
      <c r="N5" s="5" t="s">
        <v>18</v>
      </c>
      <c r="O5" s="5">
        <v>1.459440106123232E-6</v>
      </c>
      <c r="P5" s="5" t="s">
        <v>73</v>
      </c>
      <c r="Q5" s="5" t="s">
        <v>70</v>
      </c>
      <c r="R5" s="5" t="s">
        <v>71</v>
      </c>
      <c r="S5" s="5" t="s">
        <v>69</v>
      </c>
      <c r="X5" s="29"/>
      <c r="Y5" s="5" t="s">
        <v>18</v>
      </c>
      <c r="Z5" s="5">
        <v>5.7620254403819761E-5</v>
      </c>
      <c r="AA5" s="5" t="s">
        <v>73</v>
      </c>
      <c r="AB5" s="5" t="s">
        <v>70</v>
      </c>
      <c r="AC5" s="5" t="s">
        <v>71</v>
      </c>
      <c r="AD5" s="5" t="s">
        <v>69</v>
      </c>
      <c r="AI5" s="29"/>
      <c r="AJ5" s="5" t="s">
        <v>18</v>
      </c>
      <c r="AK5" s="5">
        <v>4.4486911388366451E-4</v>
      </c>
      <c r="AL5" s="5" t="s">
        <v>73</v>
      </c>
      <c r="AM5" s="5" t="s">
        <v>70</v>
      </c>
      <c r="AN5" s="5" t="s">
        <v>71</v>
      </c>
      <c r="AO5" s="5" t="s">
        <v>69</v>
      </c>
      <c r="AU5" s="7"/>
      <c r="AV5" s="12"/>
      <c r="AW5" s="12"/>
      <c r="AX5" s="12"/>
      <c r="AY5" s="12"/>
      <c r="AZ5" s="12"/>
      <c r="BA5" s="12"/>
      <c r="BB5" s="7"/>
      <c r="BC5" s="7"/>
    </row>
    <row r="6" spans="1:55" x14ac:dyDescent="0.25">
      <c r="A6" s="29"/>
      <c r="B6" s="5" t="s">
        <v>25</v>
      </c>
      <c r="C6" s="5">
        <v>8.2878542555306056E-6</v>
      </c>
      <c r="D6" s="5" t="s">
        <v>73</v>
      </c>
      <c r="E6" s="5" t="s">
        <v>70</v>
      </c>
      <c r="F6" s="5" t="s">
        <v>71</v>
      </c>
      <c r="G6" s="5" t="s">
        <v>69</v>
      </c>
      <c r="M6" s="29"/>
      <c r="N6" s="5" t="s">
        <v>25</v>
      </c>
      <c r="O6" s="5">
        <v>1.5718719195871129E-3</v>
      </c>
      <c r="P6" s="5" t="s">
        <v>73</v>
      </c>
      <c r="Q6" s="5" t="s">
        <v>70</v>
      </c>
      <c r="R6" s="5" t="s">
        <v>71</v>
      </c>
      <c r="S6" s="5" t="s">
        <v>69</v>
      </c>
      <c r="X6" s="29"/>
      <c r="Y6" s="5" t="s">
        <v>25</v>
      </c>
      <c r="Z6" s="5">
        <v>5.4047850680770671E-5</v>
      </c>
      <c r="AA6" s="5" t="s">
        <v>73</v>
      </c>
      <c r="AB6" s="5" t="s">
        <v>70</v>
      </c>
      <c r="AC6" s="5" t="s">
        <v>71</v>
      </c>
      <c r="AD6" s="5" t="s">
        <v>69</v>
      </c>
      <c r="AI6" s="29"/>
      <c r="AJ6" s="5" t="s">
        <v>25</v>
      </c>
      <c r="AK6" s="5">
        <v>5.1540091230471473E-3</v>
      </c>
      <c r="AL6" s="5" t="s">
        <v>73</v>
      </c>
      <c r="AM6" s="5" t="s">
        <v>70</v>
      </c>
      <c r="AN6" s="5" t="s">
        <v>71</v>
      </c>
      <c r="AO6" s="5" t="s">
        <v>69</v>
      </c>
      <c r="AU6" s="7"/>
      <c r="AV6" s="12"/>
      <c r="AW6" s="12"/>
      <c r="AX6" s="12"/>
      <c r="AY6" s="12"/>
      <c r="AZ6" s="12"/>
      <c r="BA6" s="12"/>
      <c r="BB6" s="7"/>
      <c r="BC6" s="7"/>
    </row>
    <row r="7" spans="1:55" x14ac:dyDescent="0.25">
      <c r="A7" s="29"/>
      <c r="B7" s="5" t="s">
        <v>11</v>
      </c>
      <c r="C7" s="5">
        <v>2.6536234086399629E-5</v>
      </c>
      <c r="D7" s="5" t="s">
        <v>67</v>
      </c>
      <c r="E7" s="5" t="s">
        <v>70</v>
      </c>
      <c r="F7" s="5" t="s">
        <v>72</v>
      </c>
      <c r="G7" s="5" t="s">
        <v>69</v>
      </c>
      <c r="M7" s="29"/>
      <c r="N7" s="5" t="s">
        <v>11</v>
      </c>
      <c r="O7" s="5">
        <v>1.287257316022015E-3</v>
      </c>
      <c r="P7" s="5" t="s">
        <v>67</v>
      </c>
      <c r="Q7" s="5" t="s">
        <v>70</v>
      </c>
      <c r="R7" s="5" t="s">
        <v>72</v>
      </c>
      <c r="S7" s="5" t="s">
        <v>69</v>
      </c>
      <c r="X7" s="29"/>
      <c r="Y7" s="5" t="s">
        <v>11</v>
      </c>
      <c r="Z7" s="5">
        <v>4.9736188984331337E-5</v>
      </c>
      <c r="AA7" s="5" t="s">
        <v>67</v>
      </c>
      <c r="AB7" s="5" t="s">
        <v>70</v>
      </c>
      <c r="AC7" s="5" t="s">
        <v>72</v>
      </c>
      <c r="AD7" s="5" t="s">
        <v>69</v>
      </c>
      <c r="AI7" s="29"/>
      <c r="AJ7" s="5" t="s">
        <v>11</v>
      </c>
      <c r="AK7" s="5">
        <v>3.1119612842194101E-3</v>
      </c>
      <c r="AL7" s="5" t="s">
        <v>67</v>
      </c>
      <c r="AM7" s="5" t="s">
        <v>70</v>
      </c>
      <c r="AN7" s="5" t="s">
        <v>72</v>
      </c>
      <c r="AO7" s="5" t="s">
        <v>69</v>
      </c>
      <c r="AU7" s="7"/>
      <c r="AV7" s="12"/>
      <c r="AW7" s="12"/>
      <c r="AX7" s="12"/>
      <c r="AY7" s="12"/>
      <c r="AZ7" s="12"/>
      <c r="BA7" s="12"/>
      <c r="BB7" s="7"/>
      <c r="BC7" s="7"/>
    </row>
    <row r="8" spans="1:55" x14ac:dyDescent="0.25">
      <c r="A8" s="29"/>
      <c r="B8" s="5" t="s">
        <v>19</v>
      </c>
      <c r="C8" s="5">
        <v>4.6995566354643657E-5</v>
      </c>
      <c r="D8" s="5" t="s">
        <v>73</v>
      </c>
      <c r="E8" s="5" t="s">
        <v>70</v>
      </c>
      <c r="F8" s="5" t="s">
        <v>72</v>
      </c>
      <c r="G8" s="5" t="s">
        <v>69</v>
      </c>
      <c r="M8" s="29"/>
      <c r="N8" s="5" t="s">
        <v>19</v>
      </c>
      <c r="O8" s="5">
        <v>4.9611184647754217E-4</v>
      </c>
      <c r="P8" s="5" t="s">
        <v>73</v>
      </c>
      <c r="Q8" s="5" t="s">
        <v>70</v>
      </c>
      <c r="R8" s="5" t="s">
        <v>72</v>
      </c>
      <c r="S8" s="5" t="s">
        <v>69</v>
      </c>
      <c r="X8" s="29"/>
      <c r="Y8" s="5" t="s">
        <v>19</v>
      </c>
      <c r="Z8" s="5">
        <v>3.6509963893157537E-5</v>
      </c>
      <c r="AA8" s="5" t="s">
        <v>73</v>
      </c>
      <c r="AB8" s="5" t="s">
        <v>70</v>
      </c>
      <c r="AC8" s="5" t="s">
        <v>72</v>
      </c>
      <c r="AD8" s="5" t="s">
        <v>69</v>
      </c>
      <c r="AI8" s="29"/>
      <c r="AJ8" s="5" t="s">
        <v>19</v>
      </c>
      <c r="AK8" s="5">
        <v>1.972027124860983E-3</v>
      </c>
      <c r="AL8" s="5" t="s">
        <v>73</v>
      </c>
      <c r="AM8" s="5" t="s">
        <v>70</v>
      </c>
      <c r="AN8" s="5" t="s">
        <v>72</v>
      </c>
      <c r="AO8" s="5" t="s">
        <v>69</v>
      </c>
      <c r="AU8" s="7"/>
      <c r="AV8" s="12"/>
      <c r="AW8" s="12"/>
      <c r="AX8" s="12"/>
      <c r="AY8" s="12"/>
      <c r="AZ8" s="12"/>
      <c r="BA8" s="12"/>
      <c r="BB8" s="7"/>
      <c r="BC8" s="7"/>
    </row>
    <row r="9" spans="1:55" x14ac:dyDescent="0.25">
      <c r="A9" s="29"/>
      <c r="B9" s="5" t="s">
        <v>26</v>
      </c>
      <c r="C9" s="5">
        <v>4.4212252176711182E-6</v>
      </c>
      <c r="D9" s="5" t="s">
        <v>73</v>
      </c>
      <c r="E9" s="5" t="s">
        <v>70</v>
      </c>
      <c r="F9" s="5" t="s">
        <v>72</v>
      </c>
      <c r="G9" s="5" t="s">
        <v>69</v>
      </c>
      <c r="M9" s="29"/>
      <c r="N9" s="5" t="s">
        <v>26</v>
      </c>
      <c r="O9" s="5">
        <v>4.2758161144249739E-4</v>
      </c>
      <c r="P9" s="5" t="s">
        <v>73</v>
      </c>
      <c r="Q9" s="5" t="s">
        <v>70</v>
      </c>
      <c r="R9" s="5" t="s">
        <v>72</v>
      </c>
      <c r="S9" s="5" t="s">
        <v>69</v>
      </c>
      <c r="X9" s="29"/>
      <c r="Y9" s="5" t="s">
        <v>26</v>
      </c>
      <c r="Z9" s="5">
        <v>1.6478715847702039E-5</v>
      </c>
      <c r="AA9" s="5" t="s">
        <v>73</v>
      </c>
      <c r="AB9" s="5" t="s">
        <v>70</v>
      </c>
      <c r="AC9" s="5" t="s">
        <v>72</v>
      </c>
      <c r="AD9" s="5" t="s">
        <v>69</v>
      </c>
      <c r="AI9" s="29"/>
      <c r="AJ9" s="5" t="s">
        <v>26</v>
      </c>
      <c r="AK9" s="5">
        <v>2.203072506759966E-3</v>
      </c>
      <c r="AL9" s="5" t="s">
        <v>73</v>
      </c>
      <c r="AM9" s="5" t="s">
        <v>70</v>
      </c>
      <c r="AN9" s="5" t="s">
        <v>72</v>
      </c>
      <c r="AO9" s="5" t="s">
        <v>69</v>
      </c>
      <c r="AU9" s="7"/>
      <c r="AV9" s="12"/>
      <c r="AW9" s="12"/>
      <c r="AX9" s="12"/>
      <c r="AY9" s="12"/>
      <c r="AZ9" s="12"/>
      <c r="BA9" s="12"/>
      <c r="BB9" s="7"/>
      <c r="BC9" s="7"/>
    </row>
    <row r="10" spans="1:55" x14ac:dyDescent="0.25">
      <c r="A10" s="29"/>
      <c r="B10" s="5" t="s">
        <v>33</v>
      </c>
      <c r="C10" s="5">
        <v>1.7838774066397661E-5</v>
      </c>
      <c r="D10" s="5" t="s">
        <v>67</v>
      </c>
      <c r="E10" s="5" t="s">
        <v>80</v>
      </c>
      <c r="F10" s="5" t="s">
        <v>72</v>
      </c>
      <c r="G10" s="5" t="s">
        <v>69</v>
      </c>
      <c r="M10" s="29"/>
      <c r="N10" s="5" t="s">
        <v>33</v>
      </c>
      <c r="O10" s="5">
        <v>1.396942403711966E-3</v>
      </c>
      <c r="P10" s="5" t="s">
        <v>67</v>
      </c>
      <c r="Q10" s="5" t="s">
        <v>80</v>
      </c>
      <c r="R10" s="5" t="s">
        <v>72</v>
      </c>
      <c r="S10" s="5" t="s">
        <v>69</v>
      </c>
      <c r="X10" s="29"/>
      <c r="Y10" s="5" t="s">
        <v>33</v>
      </c>
      <c r="Z10" s="5">
        <v>4.1683389329657211E-5</v>
      </c>
      <c r="AA10" s="5" t="s">
        <v>67</v>
      </c>
      <c r="AB10" s="5" t="s">
        <v>80</v>
      </c>
      <c r="AC10" s="5" t="s">
        <v>72</v>
      </c>
      <c r="AD10" s="5" t="s">
        <v>69</v>
      </c>
      <c r="AI10" s="29"/>
      <c r="AJ10" s="5" t="s">
        <v>33</v>
      </c>
      <c r="AK10" s="5">
        <v>5.5111341716632708E-4</v>
      </c>
      <c r="AL10" s="5" t="s">
        <v>67</v>
      </c>
      <c r="AM10" s="5" t="s">
        <v>80</v>
      </c>
      <c r="AN10" s="5" t="s">
        <v>72</v>
      </c>
      <c r="AO10" s="5" t="s">
        <v>69</v>
      </c>
      <c r="AU10" s="7"/>
      <c r="AV10" s="12"/>
      <c r="AW10" s="12"/>
      <c r="AX10" s="12"/>
      <c r="AY10" s="12"/>
      <c r="AZ10" s="12"/>
      <c r="BA10" s="12"/>
      <c r="BB10" s="7"/>
      <c r="BC10" s="7"/>
    </row>
    <row r="11" spans="1:55" x14ac:dyDescent="0.25">
      <c r="A11" s="29"/>
      <c r="B11" s="5" t="s">
        <v>47</v>
      </c>
      <c r="C11" s="5">
        <v>6.3254434081002684E-5</v>
      </c>
      <c r="D11" s="5" t="s">
        <v>73</v>
      </c>
      <c r="E11" s="5" t="s">
        <v>80</v>
      </c>
      <c r="F11" s="5" t="s">
        <v>72</v>
      </c>
      <c r="G11" s="5" t="s">
        <v>69</v>
      </c>
      <c r="M11" s="29"/>
      <c r="N11" s="5" t="s">
        <v>47</v>
      </c>
      <c r="O11" s="5">
        <v>3.878694215420875E-3</v>
      </c>
      <c r="P11" s="5" t="s">
        <v>73</v>
      </c>
      <c r="Q11" s="5" t="s">
        <v>80</v>
      </c>
      <c r="R11" s="5" t="s">
        <v>72</v>
      </c>
      <c r="S11" s="5" t="s">
        <v>69</v>
      </c>
      <c r="X11" s="29"/>
      <c r="Y11" s="5" t="s">
        <v>47</v>
      </c>
      <c r="Z11" s="5">
        <v>1.052379284477139E-4</v>
      </c>
      <c r="AA11" s="5" t="s">
        <v>73</v>
      </c>
      <c r="AB11" s="5" t="s">
        <v>80</v>
      </c>
      <c r="AC11" s="5" t="s">
        <v>72</v>
      </c>
      <c r="AD11" s="5" t="s">
        <v>69</v>
      </c>
      <c r="AI11" s="29"/>
      <c r="AJ11" s="5" t="s">
        <v>47</v>
      </c>
      <c r="AK11" s="5">
        <v>3.1533514818913272E-3</v>
      </c>
      <c r="AL11" s="5" t="s">
        <v>73</v>
      </c>
      <c r="AM11" s="5" t="s">
        <v>80</v>
      </c>
      <c r="AN11" s="5" t="s">
        <v>72</v>
      </c>
      <c r="AO11" s="5" t="s">
        <v>69</v>
      </c>
      <c r="AU11" s="7"/>
      <c r="AV11" s="12"/>
      <c r="AW11" s="12"/>
      <c r="AX11" s="12"/>
      <c r="AY11" s="12"/>
      <c r="AZ11" s="12"/>
      <c r="BA11" s="12"/>
      <c r="BB11" s="7"/>
      <c r="BC11" s="7"/>
    </row>
    <row r="12" spans="1:55" x14ac:dyDescent="0.25">
      <c r="A12" s="29"/>
      <c r="B12" s="5" t="s">
        <v>32</v>
      </c>
      <c r="C12" s="5">
        <v>1.044113721513341E-4</v>
      </c>
      <c r="D12" s="5" t="s">
        <v>67</v>
      </c>
      <c r="E12" s="5" t="s">
        <v>80</v>
      </c>
      <c r="F12" s="5" t="s">
        <v>71</v>
      </c>
      <c r="G12" s="5" t="s">
        <v>69</v>
      </c>
      <c r="M12" s="29"/>
      <c r="N12" s="5" t="s">
        <v>32</v>
      </c>
      <c r="O12" s="5">
        <v>5.2067504085887293E-3</v>
      </c>
      <c r="P12" s="5" t="s">
        <v>67</v>
      </c>
      <c r="Q12" s="5" t="s">
        <v>80</v>
      </c>
      <c r="R12" s="5" t="s">
        <v>71</v>
      </c>
      <c r="S12" s="5" t="s">
        <v>69</v>
      </c>
      <c r="X12" s="29"/>
      <c r="Y12" s="5" t="s">
        <v>32</v>
      </c>
      <c r="Z12" s="5">
        <v>3.1781187927042322E-4</v>
      </c>
      <c r="AA12" s="5" t="s">
        <v>67</v>
      </c>
      <c r="AB12" s="5" t="s">
        <v>80</v>
      </c>
      <c r="AC12" s="5" t="s">
        <v>71</v>
      </c>
      <c r="AD12" s="5" t="s">
        <v>69</v>
      </c>
      <c r="AI12" s="29"/>
      <c r="AJ12" s="5" t="s">
        <v>32</v>
      </c>
      <c r="AK12" s="5">
        <v>3.4768129790226491E-3</v>
      </c>
      <c r="AL12" s="5" t="s">
        <v>67</v>
      </c>
      <c r="AM12" s="5" t="s">
        <v>80</v>
      </c>
      <c r="AN12" s="5" t="s">
        <v>71</v>
      </c>
      <c r="AO12" s="5" t="s">
        <v>69</v>
      </c>
      <c r="AU12" s="7"/>
      <c r="AV12" s="12"/>
      <c r="AW12" s="12"/>
      <c r="AX12" s="12"/>
      <c r="AY12" s="12"/>
      <c r="AZ12" s="12"/>
      <c r="BA12" s="12"/>
      <c r="BB12" s="7"/>
      <c r="BC12" s="7"/>
    </row>
    <row r="13" spans="1:55" x14ac:dyDescent="0.25">
      <c r="A13" s="29"/>
      <c r="B13" s="5" t="s">
        <v>39</v>
      </c>
      <c r="C13" s="5">
        <v>1.2823798466702061E-5</v>
      </c>
      <c r="D13" s="5" t="s">
        <v>67</v>
      </c>
      <c r="E13" s="5" t="s">
        <v>80</v>
      </c>
      <c r="F13" s="5" t="s">
        <v>71</v>
      </c>
      <c r="G13" s="5" t="s">
        <v>69</v>
      </c>
      <c r="M13" s="29"/>
      <c r="N13" s="5" t="s">
        <v>39</v>
      </c>
      <c r="O13" s="5">
        <v>3.7112073748186859E-3</v>
      </c>
      <c r="P13" s="5" t="s">
        <v>67</v>
      </c>
      <c r="Q13" s="5" t="s">
        <v>80</v>
      </c>
      <c r="R13" s="5" t="s">
        <v>71</v>
      </c>
      <c r="S13" s="5" t="s">
        <v>69</v>
      </c>
      <c r="X13" s="29"/>
      <c r="Y13" s="5" t="s">
        <v>39</v>
      </c>
      <c r="Z13" s="5">
        <v>1.078652873577944E-4</v>
      </c>
      <c r="AA13" s="5" t="s">
        <v>67</v>
      </c>
      <c r="AB13" s="5" t="s">
        <v>80</v>
      </c>
      <c r="AC13" s="5" t="s">
        <v>71</v>
      </c>
      <c r="AD13" s="5" t="s">
        <v>69</v>
      </c>
      <c r="AI13" s="29"/>
      <c r="AJ13" s="5" t="s">
        <v>39</v>
      </c>
      <c r="AK13" s="5">
        <v>3.0290510449419621E-3</v>
      </c>
      <c r="AL13" s="5" t="s">
        <v>67</v>
      </c>
      <c r="AM13" s="5" t="s">
        <v>80</v>
      </c>
      <c r="AN13" s="5" t="s">
        <v>71</v>
      </c>
      <c r="AO13" s="5" t="s">
        <v>69</v>
      </c>
      <c r="AU13" s="7"/>
      <c r="AV13" s="12"/>
      <c r="AW13" s="12"/>
      <c r="AX13" s="12"/>
      <c r="AY13" s="12"/>
      <c r="AZ13" s="12"/>
      <c r="BA13" s="12"/>
      <c r="BB13" s="7"/>
      <c r="BC13" s="7"/>
    </row>
    <row r="14" spans="1:55" x14ac:dyDescent="0.25">
      <c r="A14" s="29"/>
      <c r="B14" s="5" t="s">
        <v>46</v>
      </c>
      <c r="C14" s="5">
        <v>1.065615075990532E-5</v>
      </c>
      <c r="D14" s="5" t="s">
        <v>73</v>
      </c>
      <c r="E14" s="5" t="s">
        <v>80</v>
      </c>
      <c r="F14" s="5" t="s">
        <v>71</v>
      </c>
      <c r="G14" s="5" t="s">
        <v>69</v>
      </c>
      <c r="M14" s="29"/>
      <c r="N14" s="5" t="s">
        <v>46</v>
      </c>
      <c r="O14" s="5">
        <v>6.2738391366694143E-3</v>
      </c>
      <c r="P14" s="5" t="s">
        <v>73</v>
      </c>
      <c r="Q14" s="5" t="s">
        <v>80</v>
      </c>
      <c r="R14" s="5" t="s">
        <v>71</v>
      </c>
      <c r="S14" s="5" t="s">
        <v>69</v>
      </c>
      <c r="X14" s="29"/>
      <c r="Y14" s="5" t="s">
        <v>46</v>
      </c>
      <c r="Z14" s="5">
        <v>1.946790132744527E-4</v>
      </c>
      <c r="AA14" s="5" t="s">
        <v>73</v>
      </c>
      <c r="AB14" s="5" t="s">
        <v>80</v>
      </c>
      <c r="AC14" s="5" t="s">
        <v>71</v>
      </c>
      <c r="AD14" s="5" t="s">
        <v>69</v>
      </c>
      <c r="AI14" s="29"/>
      <c r="AJ14" s="5" t="s">
        <v>46</v>
      </c>
      <c r="AK14" s="5">
        <v>5.1066858392047124E-3</v>
      </c>
      <c r="AL14" s="5" t="s">
        <v>73</v>
      </c>
      <c r="AM14" s="5" t="s">
        <v>80</v>
      </c>
      <c r="AN14" s="5" t="s">
        <v>71</v>
      </c>
      <c r="AO14" s="5" t="s">
        <v>69</v>
      </c>
      <c r="AU14" s="7"/>
      <c r="AV14" s="12"/>
      <c r="AW14" s="12"/>
      <c r="AX14" s="12"/>
      <c r="AY14" s="12"/>
      <c r="AZ14" s="12"/>
      <c r="BA14" s="12"/>
      <c r="BB14" s="7"/>
      <c r="BC14" s="7"/>
    </row>
    <row r="15" spans="1:55" x14ac:dyDescent="0.25">
      <c r="A15" s="29"/>
      <c r="B15" s="5" t="s">
        <v>52</v>
      </c>
      <c r="C15" s="5">
        <v>2.515095379833198E-5</v>
      </c>
      <c r="D15" s="5" t="s">
        <v>73</v>
      </c>
      <c r="E15" s="5" t="s">
        <v>80</v>
      </c>
      <c r="F15" s="5" t="s">
        <v>71</v>
      </c>
      <c r="G15" s="5" t="s">
        <v>69</v>
      </c>
      <c r="M15" s="29"/>
      <c r="N15" s="5" t="s">
        <v>52</v>
      </c>
      <c r="O15" s="5">
        <v>68.067947035084103</v>
      </c>
      <c r="P15" s="5" t="s">
        <v>73</v>
      </c>
      <c r="Q15" s="5" t="s">
        <v>80</v>
      </c>
      <c r="R15" s="5" t="s">
        <v>71</v>
      </c>
      <c r="S15" s="5" t="s">
        <v>69</v>
      </c>
      <c r="X15" s="29"/>
      <c r="Y15" s="5" t="s">
        <v>52</v>
      </c>
      <c r="Z15" s="5">
        <v>2.164639092718275E-4</v>
      </c>
      <c r="AA15" s="5" t="s">
        <v>73</v>
      </c>
      <c r="AB15" s="5" t="s">
        <v>80</v>
      </c>
      <c r="AC15" s="5" t="s">
        <v>71</v>
      </c>
      <c r="AD15" s="5" t="s">
        <v>69</v>
      </c>
      <c r="AI15" s="29"/>
      <c r="AJ15" s="5" t="s">
        <v>52</v>
      </c>
      <c r="AK15" s="5">
        <v>5.7731095333394744E-3</v>
      </c>
      <c r="AL15" s="5" t="s">
        <v>73</v>
      </c>
      <c r="AM15" s="5" t="s">
        <v>80</v>
      </c>
      <c r="AN15" s="5" t="s">
        <v>71</v>
      </c>
      <c r="AO15" s="5" t="s">
        <v>69</v>
      </c>
      <c r="AU15" s="7"/>
      <c r="AV15" s="12"/>
      <c r="AW15" s="12"/>
      <c r="AX15" s="12"/>
      <c r="AY15" s="12"/>
      <c r="AZ15" s="12"/>
      <c r="BA15" s="12"/>
      <c r="BB15" s="7"/>
      <c r="BC15" s="7"/>
    </row>
    <row r="16" spans="1:55" x14ac:dyDescent="0.25">
      <c r="A16" s="29"/>
      <c r="B16" s="5" t="s">
        <v>40</v>
      </c>
      <c r="C16" s="5">
        <v>2.1254321240411212E-5</v>
      </c>
      <c r="D16" s="5" t="s">
        <v>67</v>
      </c>
      <c r="E16" s="5" t="s">
        <v>80</v>
      </c>
      <c r="F16" s="5" t="s">
        <v>72</v>
      </c>
      <c r="G16" s="5" t="s">
        <v>69</v>
      </c>
      <c r="M16" s="29"/>
      <c r="N16" s="5" t="s">
        <v>40</v>
      </c>
      <c r="O16" s="5">
        <v>5.7366503000460881E-3</v>
      </c>
      <c r="P16" s="5" t="s">
        <v>67</v>
      </c>
      <c r="Q16" s="5" t="s">
        <v>80</v>
      </c>
      <c r="R16" s="5" t="s">
        <v>72</v>
      </c>
      <c r="S16" s="5" t="s">
        <v>69</v>
      </c>
      <c r="X16" s="29"/>
      <c r="Y16" s="5" t="s">
        <v>40</v>
      </c>
      <c r="Z16" s="5">
        <v>1.491280026748734E-4</v>
      </c>
      <c r="AA16" s="5" t="s">
        <v>67</v>
      </c>
      <c r="AB16" s="5" t="s">
        <v>80</v>
      </c>
      <c r="AC16" s="5" t="s">
        <v>72</v>
      </c>
      <c r="AD16" s="5" t="s">
        <v>69</v>
      </c>
      <c r="AI16" s="29"/>
      <c r="AJ16" s="5" t="s">
        <v>40</v>
      </c>
      <c r="AK16" s="5">
        <v>6.8451312322977053E-3</v>
      </c>
      <c r="AL16" s="5" t="s">
        <v>67</v>
      </c>
      <c r="AM16" s="5" t="s">
        <v>80</v>
      </c>
      <c r="AN16" s="5" t="s">
        <v>72</v>
      </c>
      <c r="AO16" s="5" t="s">
        <v>69</v>
      </c>
      <c r="AU16" s="7"/>
      <c r="AV16" s="12"/>
      <c r="AW16" s="12"/>
      <c r="AX16" s="12"/>
      <c r="AY16" s="12"/>
      <c r="AZ16" s="12"/>
      <c r="BA16" s="12"/>
      <c r="BB16" s="7"/>
      <c r="BC16" s="7"/>
    </row>
    <row r="17" spans="1:55" x14ac:dyDescent="0.25">
      <c r="A17" s="29"/>
      <c r="B17" s="5" t="s">
        <v>53</v>
      </c>
      <c r="C17" s="5">
        <v>4.885636120851953E-5</v>
      </c>
      <c r="D17" s="5" t="s">
        <v>73</v>
      </c>
      <c r="E17" s="5" t="s">
        <v>80</v>
      </c>
      <c r="F17" s="5" t="s">
        <v>72</v>
      </c>
      <c r="G17" s="5" t="s">
        <v>69</v>
      </c>
      <c r="M17" s="29"/>
      <c r="N17" s="5" t="s">
        <v>53</v>
      </c>
      <c r="O17" s="5">
        <v>1.8947111171138569E-3</v>
      </c>
      <c r="P17" s="5" t="s">
        <v>73</v>
      </c>
      <c r="Q17" s="5" t="s">
        <v>80</v>
      </c>
      <c r="R17" s="5" t="s">
        <v>72</v>
      </c>
      <c r="S17" s="5" t="s">
        <v>69</v>
      </c>
      <c r="X17" s="29"/>
      <c r="Y17" s="5" t="s">
        <v>53</v>
      </c>
      <c r="Z17" s="5">
        <v>1.975854269245618E-4</v>
      </c>
      <c r="AA17" s="5" t="s">
        <v>73</v>
      </c>
      <c r="AB17" s="5" t="s">
        <v>80</v>
      </c>
      <c r="AC17" s="5" t="s">
        <v>72</v>
      </c>
      <c r="AD17" s="5" t="s">
        <v>69</v>
      </c>
      <c r="AI17" s="29"/>
      <c r="AJ17" s="5" t="s">
        <v>53</v>
      </c>
      <c r="AK17" s="5">
        <v>5.5420050862495544E-3</v>
      </c>
      <c r="AL17" s="5" t="s">
        <v>73</v>
      </c>
      <c r="AM17" s="5" t="s">
        <v>80</v>
      </c>
      <c r="AN17" s="5" t="s">
        <v>72</v>
      </c>
      <c r="AO17" s="5" t="s">
        <v>69</v>
      </c>
      <c r="AU17" s="7"/>
      <c r="AV17" s="12"/>
      <c r="AW17" s="12"/>
      <c r="AX17" s="12"/>
      <c r="AY17" s="12"/>
      <c r="AZ17" s="12"/>
      <c r="BA17" s="12"/>
      <c r="BB17" s="7"/>
      <c r="BC17" s="7"/>
    </row>
    <row r="18" spans="1:55" x14ac:dyDescent="0.25">
      <c r="A18" s="29"/>
      <c r="B18" s="6" t="s">
        <v>4</v>
      </c>
      <c r="C18" s="6">
        <v>1.4808023486576221E-5</v>
      </c>
      <c r="D18" s="6" t="s">
        <v>67</v>
      </c>
      <c r="E18" s="6" t="s">
        <v>70</v>
      </c>
      <c r="F18" s="6" t="s">
        <v>71</v>
      </c>
      <c r="G18" s="6" t="s">
        <v>73</v>
      </c>
      <c r="M18" s="29"/>
      <c r="N18" s="6" t="s">
        <v>4</v>
      </c>
      <c r="O18" s="6">
        <v>1.6690104077043181E-3</v>
      </c>
      <c r="P18" s="6" t="s">
        <v>67</v>
      </c>
      <c r="Q18" s="6" t="s">
        <v>70</v>
      </c>
      <c r="R18" s="6" t="s">
        <v>71</v>
      </c>
      <c r="S18" s="6" t="s">
        <v>73</v>
      </c>
      <c r="X18" s="29"/>
      <c r="Y18" s="6" t="s">
        <v>4</v>
      </c>
      <c r="Z18" s="6">
        <v>1.019882405989034E-4</v>
      </c>
      <c r="AA18" s="6" t="s">
        <v>67</v>
      </c>
      <c r="AB18" s="6" t="s">
        <v>70</v>
      </c>
      <c r="AC18" s="6" t="s">
        <v>71</v>
      </c>
      <c r="AD18" s="6" t="s">
        <v>73</v>
      </c>
      <c r="AI18" s="29"/>
      <c r="AJ18" s="6" t="s">
        <v>4</v>
      </c>
      <c r="AK18" s="6">
        <v>8.4619761083195993E-3</v>
      </c>
      <c r="AL18" s="6" t="s">
        <v>67</v>
      </c>
      <c r="AM18" s="6" t="s">
        <v>70</v>
      </c>
      <c r="AN18" s="6" t="s">
        <v>71</v>
      </c>
      <c r="AO18" s="6" t="s">
        <v>73</v>
      </c>
      <c r="AU18" s="7"/>
      <c r="AV18" s="12"/>
      <c r="AW18" s="12"/>
      <c r="AX18" s="12"/>
      <c r="AY18" s="12"/>
      <c r="AZ18" s="12"/>
      <c r="BA18" s="12"/>
      <c r="BB18" s="7"/>
      <c r="BC18" s="7"/>
    </row>
    <row r="19" spans="1:55" x14ac:dyDescent="0.25">
      <c r="A19" s="29"/>
      <c r="B19" s="6" t="s">
        <v>12</v>
      </c>
      <c r="C19" s="6">
        <v>1.1972406633622831E-5</v>
      </c>
      <c r="D19" s="6" t="s">
        <v>67</v>
      </c>
      <c r="E19" s="6" t="s">
        <v>70</v>
      </c>
      <c r="F19" s="6" t="s">
        <v>71</v>
      </c>
      <c r="G19" s="6" t="s">
        <v>73</v>
      </c>
      <c r="M19" s="29"/>
      <c r="N19" s="6" t="s">
        <v>12</v>
      </c>
      <c r="O19" s="6">
        <v>4.213302919706995E-4</v>
      </c>
      <c r="P19" s="6" t="s">
        <v>67</v>
      </c>
      <c r="Q19" s="6" t="s">
        <v>70</v>
      </c>
      <c r="R19" s="6" t="s">
        <v>71</v>
      </c>
      <c r="S19" s="6" t="s">
        <v>73</v>
      </c>
      <c r="X19" s="29"/>
      <c r="Y19" s="6" t="s">
        <v>12</v>
      </c>
      <c r="Z19" s="6">
        <v>5.925524354363288E-5</v>
      </c>
      <c r="AA19" s="6" t="s">
        <v>67</v>
      </c>
      <c r="AB19" s="6" t="s">
        <v>70</v>
      </c>
      <c r="AC19" s="6" t="s">
        <v>71</v>
      </c>
      <c r="AD19" s="6" t="s">
        <v>73</v>
      </c>
      <c r="AI19" s="29"/>
      <c r="AJ19" s="6" t="s">
        <v>12</v>
      </c>
      <c r="AK19" s="6">
        <v>1.662022504502107E-3</v>
      </c>
      <c r="AL19" s="6" t="s">
        <v>67</v>
      </c>
      <c r="AM19" s="6" t="s">
        <v>70</v>
      </c>
      <c r="AN19" s="6" t="s">
        <v>71</v>
      </c>
      <c r="AO19" s="6" t="s">
        <v>73</v>
      </c>
      <c r="AU19" s="7"/>
      <c r="AV19" s="12"/>
      <c r="AW19" s="12"/>
      <c r="AX19" s="12"/>
      <c r="AY19" s="12"/>
      <c r="AZ19" s="12"/>
      <c r="BA19" s="12"/>
      <c r="BB19" s="7"/>
      <c r="BC19" s="7"/>
    </row>
    <row r="20" spans="1:55" x14ac:dyDescent="0.25">
      <c r="A20" s="29"/>
      <c r="B20" s="6" t="s">
        <v>20</v>
      </c>
      <c r="C20" s="6">
        <v>1.6298157860445011E-5</v>
      </c>
      <c r="D20" s="6" t="s">
        <v>73</v>
      </c>
      <c r="E20" s="6" t="s">
        <v>70</v>
      </c>
      <c r="F20" s="6" t="s">
        <v>71</v>
      </c>
      <c r="G20" s="6" t="s">
        <v>73</v>
      </c>
      <c r="M20" s="29"/>
      <c r="N20" s="6" t="s">
        <v>20</v>
      </c>
      <c r="O20" s="6">
        <v>1.406773349143261E-3</v>
      </c>
      <c r="P20" s="6" t="s">
        <v>73</v>
      </c>
      <c r="Q20" s="6" t="s">
        <v>70</v>
      </c>
      <c r="R20" s="6" t="s">
        <v>71</v>
      </c>
      <c r="S20" s="6" t="s">
        <v>73</v>
      </c>
      <c r="X20" s="29"/>
      <c r="Y20" s="6" t="s">
        <v>20</v>
      </c>
      <c r="Z20" s="6">
        <v>6.002954235617175E-5</v>
      </c>
      <c r="AA20" s="6" t="s">
        <v>73</v>
      </c>
      <c r="AB20" s="6" t="s">
        <v>70</v>
      </c>
      <c r="AC20" s="6" t="s">
        <v>71</v>
      </c>
      <c r="AD20" s="6" t="s">
        <v>73</v>
      </c>
      <c r="AI20" s="29"/>
      <c r="AJ20" s="6" t="s">
        <v>20</v>
      </c>
      <c r="AK20" s="6">
        <v>3.1783171412004549E-3</v>
      </c>
      <c r="AL20" s="6" t="s">
        <v>73</v>
      </c>
      <c r="AM20" s="6" t="s">
        <v>70</v>
      </c>
      <c r="AN20" s="6" t="s">
        <v>71</v>
      </c>
      <c r="AO20" s="6" t="s">
        <v>73</v>
      </c>
      <c r="AU20" s="7"/>
      <c r="AV20" s="12"/>
      <c r="AW20" s="12"/>
      <c r="AX20" s="12"/>
      <c r="AY20" s="12"/>
      <c r="AZ20" s="12"/>
      <c r="BA20" s="12"/>
      <c r="BB20" s="7"/>
      <c r="BC20" s="7"/>
    </row>
    <row r="21" spans="1:55" x14ac:dyDescent="0.25">
      <c r="A21" s="29"/>
      <c r="B21" s="6" t="s">
        <v>27</v>
      </c>
      <c r="C21" s="6">
        <v>1.3855988732077379E-5</v>
      </c>
      <c r="D21" s="6" t="s">
        <v>73</v>
      </c>
      <c r="E21" s="6" t="s">
        <v>70</v>
      </c>
      <c r="F21" s="6" t="s">
        <v>71</v>
      </c>
      <c r="G21" s="6" t="s">
        <v>73</v>
      </c>
      <c r="M21" s="29"/>
      <c r="N21" s="6" t="s">
        <v>27</v>
      </c>
      <c r="O21" s="6">
        <v>1.0435240349989409E-3</v>
      </c>
      <c r="P21" s="6" t="s">
        <v>73</v>
      </c>
      <c r="Q21" s="6" t="s">
        <v>70</v>
      </c>
      <c r="R21" s="6" t="s">
        <v>71</v>
      </c>
      <c r="S21" s="6" t="s">
        <v>73</v>
      </c>
      <c r="X21" s="29"/>
      <c r="Y21" s="6" t="s">
        <v>27</v>
      </c>
      <c r="Z21" s="6">
        <v>8.6972557928878479E-5</v>
      </c>
      <c r="AA21" s="6" t="s">
        <v>73</v>
      </c>
      <c r="AB21" s="6" t="s">
        <v>70</v>
      </c>
      <c r="AC21" s="6" t="s">
        <v>71</v>
      </c>
      <c r="AD21" s="6" t="s">
        <v>73</v>
      </c>
      <c r="AI21" s="29"/>
      <c r="AJ21" s="6" t="s">
        <v>27</v>
      </c>
      <c r="AK21" s="6">
        <v>8.306363779772098E-4</v>
      </c>
      <c r="AL21" s="6" t="s">
        <v>73</v>
      </c>
      <c r="AM21" s="6" t="s">
        <v>70</v>
      </c>
      <c r="AN21" s="6" t="s">
        <v>71</v>
      </c>
      <c r="AO21" s="6" t="s">
        <v>73</v>
      </c>
      <c r="AU21" s="7"/>
      <c r="AV21" s="12"/>
      <c r="AW21" s="12"/>
      <c r="AX21" s="12"/>
      <c r="AY21" s="12"/>
      <c r="AZ21" s="12"/>
      <c r="BA21" s="12"/>
      <c r="BB21" s="7"/>
      <c r="BC21" s="7"/>
    </row>
    <row r="22" spans="1:55" x14ac:dyDescent="0.25">
      <c r="A22" s="29"/>
      <c r="B22" s="6" t="s">
        <v>6</v>
      </c>
      <c r="C22" s="6">
        <v>6.7058860469936434E-6</v>
      </c>
      <c r="D22" s="6" t="s">
        <v>67</v>
      </c>
      <c r="E22" s="6" t="s">
        <v>70</v>
      </c>
      <c r="F22" s="6" t="s">
        <v>72</v>
      </c>
      <c r="G22" s="6" t="s">
        <v>73</v>
      </c>
      <c r="M22" s="29"/>
      <c r="N22" s="6" t="s">
        <v>6</v>
      </c>
      <c r="O22" s="6">
        <v>6.5895705524438811E-4</v>
      </c>
      <c r="P22" s="6" t="s">
        <v>67</v>
      </c>
      <c r="Q22" s="6" t="s">
        <v>70</v>
      </c>
      <c r="R22" s="6" t="s">
        <v>72</v>
      </c>
      <c r="S22" s="6" t="s">
        <v>73</v>
      </c>
      <c r="X22" s="29"/>
      <c r="Y22" s="6" t="s">
        <v>6</v>
      </c>
      <c r="Z22" s="6">
        <v>3.5043082522561717E-5</v>
      </c>
      <c r="AA22" s="6" t="s">
        <v>67</v>
      </c>
      <c r="AB22" s="6" t="s">
        <v>70</v>
      </c>
      <c r="AC22" s="6" t="s">
        <v>72</v>
      </c>
      <c r="AD22" s="6" t="s">
        <v>73</v>
      </c>
      <c r="AI22" s="29"/>
      <c r="AJ22" s="6" t="s">
        <v>6</v>
      </c>
      <c r="AK22" s="6">
        <v>2.3156724788798411E-3</v>
      </c>
      <c r="AL22" s="6" t="s">
        <v>67</v>
      </c>
      <c r="AM22" s="6" t="s">
        <v>70</v>
      </c>
      <c r="AN22" s="6" t="s">
        <v>72</v>
      </c>
      <c r="AO22" s="6" t="s">
        <v>73</v>
      </c>
      <c r="AU22" s="7"/>
      <c r="AV22" s="12"/>
      <c r="AW22" s="12"/>
      <c r="AX22" s="12"/>
      <c r="AY22" s="12"/>
      <c r="AZ22" s="12"/>
      <c r="BA22" s="12"/>
      <c r="BB22" s="7"/>
      <c r="BC22" s="7"/>
    </row>
    <row r="23" spans="1:55" x14ac:dyDescent="0.25">
      <c r="A23" s="29"/>
      <c r="B23" s="6" t="s">
        <v>14</v>
      </c>
      <c r="C23" s="6">
        <v>9.3236186299186865E-6</v>
      </c>
      <c r="D23" s="6" t="s">
        <v>67</v>
      </c>
      <c r="E23" s="6" t="s">
        <v>70</v>
      </c>
      <c r="F23" s="6" t="s">
        <v>72</v>
      </c>
      <c r="G23" s="6" t="s">
        <v>73</v>
      </c>
      <c r="M23" s="29"/>
      <c r="N23" s="6" t="s">
        <v>14</v>
      </c>
      <c r="O23" s="6">
        <v>1.751744513712873E-3</v>
      </c>
      <c r="P23" s="6" t="s">
        <v>67</v>
      </c>
      <c r="Q23" s="6" t="s">
        <v>70</v>
      </c>
      <c r="R23" s="6" t="s">
        <v>72</v>
      </c>
      <c r="S23" s="6" t="s">
        <v>73</v>
      </c>
      <c r="X23" s="29"/>
      <c r="Y23" s="6" t="s">
        <v>14</v>
      </c>
      <c r="Z23" s="6">
        <v>1.033635452504539E-4</v>
      </c>
      <c r="AA23" s="6" t="s">
        <v>67</v>
      </c>
      <c r="AB23" s="6" t="s">
        <v>70</v>
      </c>
      <c r="AC23" s="6" t="s">
        <v>72</v>
      </c>
      <c r="AD23" s="6" t="s">
        <v>73</v>
      </c>
      <c r="AI23" s="29"/>
      <c r="AJ23" s="6" t="s">
        <v>14</v>
      </c>
      <c r="AK23" s="6">
        <v>1.1797813329637689E-3</v>
      </c>
      <c r="AL23" s="6" t="s">
        <v>67</v>
      </c>
      <c r="AM23" s="6" t="s">
        <v>70</v>
      </c>
      <c r="AN23" s="6" t="s">
        <v>72</v>
      </c>
      <c r="AO23" s="6" t="s">
        <v>73</v>
      </c>
      <c r="AU23" s="7"/>
      <c r="AV23" s="12"/>
      <c r="AW23" s="12"/>
      <c r="AX23" s="12"/>
      <c r="AY23" s="12"/>
      <c r="AZ23" s="12"/>
      <c r="BA23" s="12"/>
      <c r="BB23" s="7"/>
      <c r="BC23" s="7"/>
    </row>
    <row r="24" spans="1:55" x14ac:dyDescent="0.25">
      <c r="A24" s="29"/>
      <c r="B24" s="6" t="s">
        <v>22</v>
      </c>
      <c r="C24" s="6">
        <v>1.854482530968126E-6</v>
      </c>
      <c r="D24" s="6" t="s">
        <v>73</v>
      </c>
      <c r="E24" s="6" t="s">
        <v>70</v>
      </c>
      <c r="F24" s="6" t="s">
        <v>72</v>
      </c>
      <c r="G24" s="6" t="s">
        <v>73</v>
      </c>
      <c r="M24" s="29"/>
      <c r="N24" s="6" t="s">
        <v>22</v>
      </c>
      <c r="O24" s="6">
        <v>2.6553860280225191E-4</v>
      </c>
      <c r="P24" s="6" t="s">
        <v>73</v>
      </c>
      <c r="Q24" s="6" t="s">
        <v>70</v>
      </c>
      <c r="R24" s="6" t="s">
        <v>72</v>
      </c>
      <c r="S24" s="6" t="s">
        <v>73</v>
      </c>
      <c r="X24" s="29"/>
      <c r="Y24" s="6" t="s">
        <v>22</v>
      </c>
      <c r="Z24" s="6">
        <v>2.3205527995291201E-5</v>
      </c>
      <c r="AA24" s="6" t="s">
        <v>73</v>
      </c>
      <c r="AB24" s="6" t="s">
        <v>70</v>
      </c>
      <c r="AC24" s="6" t="s">
        <v>72</v>
      </c>
      <c r="AD24" s="6" t="s">
        <v>73</v>
      </c>
      <c r="AI24" s="29"/>
      <c r="AJ24" s="6" t="s">
        <v>22</v>
      </c>
      <c r="AK24" s="6">
        <v>6.2216829213268381E-7</v>
      </c>
      <c r="AL24" s="6" t="s">
        <v>73</v>
      </c>
      <c r="AM24" s="6" t="s">
        <v>70</v>
      </c>
      <c r="AN24" s="6" t="s">
        <v>72</v>
      </c>
      <c r="AO24" s="6" t="s">
        <v>73</v>
      </c>
      <c r="AU24" s="7"/>
      <c r="AV24" s="12"/>
      <c r="AW24" s="12"/>
      <c r="AX24" s="12"/>
      <c r="AY24" s="12"/>
      <c r="AZ24" s="12"/>
      <c r="BA24" s="12"/>
      <c r="BB24" s="7"/>
      <c r="BC24" s="7"/>
    </row>
    <row r="25" spans="1:55" x14ac:dyDescent="0.25">
      <c r="A25" s="29"/>
      <c r="B25" s="6" t="s">
        <v>29</v>
      </c>
      <c r="C25" s="6">
        <v>1.220415410017127E-5</v>
      </c>
      <c r="D25" s="6" t="s">
        <v>73</v>
      </c>
      <c r="E25" s="6" t="s">
        <v>70</v>
      </c>
      <c r="F25" s="6" t="s">
        <v>72</v>
      </c>
      <c r="G25" s="6" t="s">
        <v>73</v>
      </c>
      <c r="M25" s="29"/>
      <c r="N25" s="6" t="s">
        <v>29</v>
      </c>
      <c r="O25" s="6">
        <v>3.3546401115403099E-4</v>
      </c>
      <c r="P25" s="6" t="s">
        <v>73</v>
      </c>
      <c r="Q25" s="6" t="s">
        <v>70</v>
      </c>
      <c r="R25" s="6" t="s">
        <v>72</v>
      </c>
      <c r="S25" s="6" t="s">
        <v>73</v>
      </c>
      <c r="X25" s="29"/>
      <c r="Y25" s="6" t="s">
        <v>29</v>
      </c>
      <c r="Z25" s="6">
        <v>4.0332643695223378E-5</v>
      </c>
      <c r="AA25" s="6" t="s">
        <v>73</v>
      </c>
      <c r="AB25" s="6" t="s">
        <v>70</v>
      </c>
      <c r="AC25" s="6" t="s">
        <v>72</v>
      </c>
      <c r="AD25" s="6" t="s">
        <v>73</v>
      </c>
      <c r="AI25" s="29"/>
      <c r="AJ25" s="6" t="s">
        <v>29</v>
      </c>
      <c r="AK25" s="6">
        <v>2.4790024671169628E-3</v>
      </c>
      <c r="AL25" s="6" t="s">
        <v>73</v>
      </c>
      <c r="AM25" s="6" t="s">
        <v>70</v>
      </c>
      <c r="AN25" s="6" t="s">
        <v>72</v>
      </c>
      <c r="AO25" s="6" t="s">
        <v>73</v>
      </c>
      <c r="AU25" s="7"/>
      <c r="AV25" s="12"/>
      <c r="AW25" s="12"/>
      <c r="AX25" s="12"/>
      <c r="AY25" s="12"/>
      <c r="AZ25" s="12"/>
      <c r="BA25" s="12"/>
      <c r="BB25" s="7"/>
      <c r="BC25" s="7"/>
    </row>
    <row r="26" spans="1:55" x14ac:dyDescent="0.25">
      <c r="A26" s="29"/>
      <c r="B26" s="6" t="s">
        <v>56</v>
      </c>
      <c r="C26" s="6">
        <v>6.9611932953615351E-6</v>
      </c>
      <c r="D26" s="6" t="s">
        <v>73</v>
      </c>
      <c r="E26" s="6" t="s">
        <v>80</v>
      </c>
      <c r="F26" s="6" t="s">
        <v>72</v>
      </c>
      <c r="G26" s="6" t="s">
        <v>73</v>
      </c>
      <c r="M26" s="29"/>
      <c r="N26" s="6" t="s">
        <v>56</v>
      </c>
      <c r="O26" s="6">
        <v>1.9188674182115349E-3</v>
      </c>
      <c r="P26" s="6" t="s">
        <v>73</v>
      </c>
      <c r="Q26" s="6" t="s">
        <v>80</v>
      </c>
      <c r="R26" s="6" t="s">
        <v>72</v>
      </c>
      <c r="S26" s="6" t="s">
        <v>73</v>
      </c>
      <c r="X26" s="29"/>
      <c r="Y26" s="6" t="s">
        <v>56</v>
      </c>
      <c r="Z26" s="6">
        <v>4.250408883391307E-5</v>
      </c>
      <c r="AA26" s="6" t="s">
        <v>73</v>
      </c>
      <c r="AB26" s="6" t="s">
        <v>80</v>
      </c>
      <c r="AC26" s="6" t="s">
        <v>72</v>
      </c>
      <c r="AD26" s="6" t="s">
        <v>73</v>
      </c>
      <c r="AI26" s="29"/>
      <c r="AJ26" s="6" t="s">
        <v>56</v>
      </c>
      <c r="AK26" s="6">
        <v>8.8454249050674491E-3</v>
      </c>
      <c r="AL26" s="6" t="s">
        <v>73</v>
      </c>
      <c r="AM26" s="6" t="s">
        <v>80</v>
      </c>
      <c r="AN26" s="6" t="s">
        <v>72</v>
      </c>
      <c r="AO26" s="6" t="s">
        <v>73</v>
      </c>
      <c r="AU26" s="7"/>
      <c r="AV26" s="12"/>
      <c r="AW26" s="12"/>
      <c r="AX26" s="12"/>
      <c r="AY26" s="12"/>
      <c r="AZ26" s="12"/>
      <c r="BA26" s="12"/>
      <c r="BB26" s="7"/>
      <c r="BC26" s="7"/>
    </row>
    <row r="27" spans="1:55" x14ac:dyDescent="0.25">
      <c r="A27" s="29"/>
      <c r="B27" s="6" t="s">
        <v>34</v>
      </c>
      <c r="C27" s="6">
        <v>3.0952839166858998E-5</v>
      </c>
      <c r="D27" s="6" t="s">
        <v>67</v>
      </c>
      <c r="E27" s="6" t="s">
        <v>80</v>
      </c>
      <c r="F27" s="6" t="s">
        <v>71</v>
      </c>
      <c r="G27" s="6" t="s">
        <v>73</v>
      </c>
      <c r="M27" s="29"/>
      <c r="N27" s="6" t="s">
        <v>34</v>
      </c>
      <c r="O27" s="6">
        <v>1.0094133247266161E-2</v>
      </c>
      <c r="P27" s="6" t="s">
        <v>67</v>
      </c>
      <c r="Q27" s="6" t="s">
        <v>80</v>
      </c>
      <c r="R27" s="6" t="s">
        <v>71</v>
      </c>
      <c r="S27" s="6" t="s">
        <v>73</v>
      </c>
      <c r="X27" s="29"/>
      <c r="Y27" s="6" t="s">
        <v>34</v>
      </c>
      <c r="Z27" s="6">
        <v>3.654608842154912E-4</v>
      </c>
      <c r="AA27" s="6" t="s">
        <v>67</v>
      </c>
      <c r="AB27" s="6" t="s">
        <v>80</v>
      </c>
      <c r="AC27" s="6" t="s">
        <v>71</v>
      </c>
      <c r="AD27" s="6" t="s">
        <v>73</v>
      </c>
      <c r="AI27" s="29"/>
      <c r="AJ27" s="6" t="s">
        <v>34</v>
      </c>
      <c r="AK27" s="6">
        <v>9.3935398318068398E-3</v>
      </c>
      <c r="AL27" s="6" t="s">
        <v>67</v>
      </c>
      <c r="AM27" s="6" t="s">
        <v>80</v>
      </c>
      <c r="AN27" s="6" t="s">
        <v>71</v>
      </c>
      <c r="AO27" s="6" t="s">
        <v>73</v>
      </c>
      <c r="AU27" s="7"/>
      <c r="AV27" s="12"/>
      <c r="AW27" s="12"/>
      <c r="AX27" s="12"/>
      <c r="AY27" s="12"/>
      <c r="AZ27" s="12"/>
      <c r="BA27" s="12"/>
      <c r="BB27" s="7"/>
      <c r="BC27" s="7"/>
    </row>
    <row r="28" spans="1:55" x14ac:dyDescent="0.25">
      <c r="A28" s="29"/>
      <c r="B28" s="6" t="s">
        <v>41</v>
      </c>
      <c r="C28" s="6">
        <v>2.4570431685375221E-5</v>
      </c>
      <c r="D28" s="6" t="s">
        <v>67</v>
      </c>
      <c r="E28" s="6" t="s">
        <v>80</v>
      </c>
      <c r="F28" s="6" t="s">
        <v>71</v>
      </c>
      <c r="G28" s="6" t="s">
        <v>73</v>
      </c>
      <c r="M28" s="29"/>
      <c r="N28" s="6" t="s">
        <v>41</v>
      </c>
      <c r="O28" s="6">
        <v>8.7929996399542781E-3</v>
      </c>
      <c r="P28" s="6" t="s">
        <v>67</v>
      </c>
      <c r="Q28" s="6" t="s">
        <v>80</v>
      </c>
      <c r="R28" s="6" t="s">
        <v>71</v>
      </c>
      <c r="S28" s="6" t="s">
        <v>73</v>
      </c>
      <c r="X28" s="29"/>
      <c r="Y28" s="6" t="s">
        <v>41</v>
      </c>
      <c r="Z28" s="6">
        <v>4.3057461740300608E-4</v>
      </c>
      <c r="AA28" s="6" t="s">
        <v>67</v>
      </c>
      <c r="AB28" s="6" t="s">
        <v>80</v>
      </c>
      <c r="AC28" s="6" t="s">
        <v>71</v>
      </c>
      <c r="AD28" s="6" t="s">
        <v>73</v>
      </c>
      <c r="AI28" s="29"/>
      <c r="AJ28" s="6" t="s">
        <v>41</v>
      </c>
      <c r="AK28" s="6">
        <v>5.919946889225665E-3</v>
      </c>
      <c r="AL28" s="6" t="s">
        <v>67</v>
      </c>
      <c r="AM28" s="6" t="s">
        <v>80</v>
      </c>
      <c r="AN28" s="6" t="s">
        <v>71</v>
      </c>
      <c r="AO28" s="6" t="s">
        <v>73</v>
      </c>
      <c r="AU28" s="7"/>
      <c r="AV28" s="12"/>
      <c r="AW28" s="12"/>
      <c r="AX28" s="12"/>
      <c r="AY28" s="12"/>
      <c r="AZ28" s="12"/>
      <c r="BA28" s="12"/>
      <c r="BB28" s="7"/>
      <c r="BC28" s="7"/>
    </row>
    <row r="29" spans="1:55" x14ac:dyDescent="0.25">
      <c r="A29" s="29"/>
      <c r="B29" s="6" t="s">
        <v>48</v>
      </c>
      <c r="C29" s="6">
        <v>1.10556822981481E-5</v>
      </c>
      <c r="D29" s="6" t="s">
        <v>73</v>
      </c>
      <c r="E29" s="6" t="s">
        <v>80</v>
      </c>
      <c r="F29" s="6" t="s">
        <v>71</v>
      </c>
      <c r="G29" s="6" t="s">
        <v>73</v>
      </c>
      <c r="M29" s="29"/>
      <c r="N29" s="6" t="s">
        <v>48</v>
      </c>
      <c r="O29" s="6">
        <v>4.3059834438728102E-3</v>
      </c>
      <c r="P29" s="6" t="s">
        <v>73</v>
      </c>
      <c r="Q29" s="6" t="s">
        <v>80</v>
      </c>
      <c r="R29" s="6" t="s">
        <v>71</v>
      </c>
      <c r="S29" s="6" t="s">
        <v>73</v>
      </c>
      <c r="X29" s="29"/>
      <c r="Y29" s="6" t="s">
        <v>48</v>
      </c>
      <c r="Z29" s="6">
        <v>2.176575967971283E-4</v>
      </c>
      <c r="AA29" s="6" t="s">
        <v>73</v>
      </c>
      <c r="AB29" s="6" t="s">
        <v>80</v>
      </c>
      <c r="AC29" s="6" t="s">
        <v>71</v>
      </c>
      <c r="AD29" s="6" t="s">
        <v>73</v>
      </c>
      <c r="AI29" s="29"/>
      <c r="AJ29" s="6" t="s">
        <v>48</v>
      </c>
      <c r="AK29" s="6">
        <v>2.38202495592967E-3</v>
      </c>
      <c r="AL29" s="6" t="s">
        <v>73</v>
      </c>
      <c r="AM29" s="6" t="s">
        <v>80</v>
      </c>
      <c r="AN29" s="6" t="s">
        <v>71</v>
      </c>
      <c r="AO29" s="6" t="s">
        <v>73</v>
      </c>
      <c r="AU29" s="7"/>
      <c r="AV29" s="12"/>
      <c r="AW29" s="12"/>
      <c r="AX29" s="12"/>
      <c r="AY29" s="12"/>
      <c r="AZ29" s="12"/>
      <c r="BA29" s="12"/>
      <c r="BB29" s="7"/>
      <c r="BC29" s="7"/>
    </row>
    <row r="30" spans="1:55" x14ac:dyDescent="0.25">
      <c r="A30" s="29"/>
      <c r="B30" s="6" t="s">
        <v>54</v>
      </c>
      <c r="C30" s="6">
        <v>2.8503197949935291E-5</v>
      </c>
      <c r="D30" s="6" t="s">
        <v>73</v>
      </c>
      <c r="E30" s="6" t="s">
        <v>80</v>
      </c>
      <c r="F30" s="6" t="s">
        <v>71</v>
      </c>
      <c r="G30" s="6" t="s">
        <v>73</v>
      </c>
      <c r="M30" s="29"/>
      <c r="N30" s="6" t="s">
        <v>54</v>
      </c>
      <c r="O30" s="6">
        <v>1.506196237810618E-2</v>
      </c>
      <c r="P30" s="6" t="s">
        <v>73</v>
      </c>
      <c r="Q30" s="6" t="s">
        <v>80</v>
      </c>
      <c r="R30" s="6" t="s">
        <v>71</v>
      </c>
      <c r="S30" s="6" t="s">
        <v>73</v>
      </c>
      <c r="X30" s="29"/>
      <c r="Y30" s="6" t="s">
        <v>54</v>
      </c>
      <c r="Z30" s="6">
        <v>3.0417742010807841E-4</v>
      </c>
      <c r="AA30" s="6" t="s">
        <v>73</v>
      </c>
      <c r="AB30" s="6" t="s">
        <v>80</v>
      </c>
      <c r="AC30" s="6" t="s">
        <v>71</v>
      </c>
      <c r="AD30" s="6" t="s">
        <v>73</v>
      </c>
      <c r="AI30" s="29"/>
      <c r="AJ30" s="6" t="s">
        <v>54</v>
      </c>
      <c r="AK30" s="6">
        <v>5.8916863636036708E-3</v>
      </c>
      <c r="AL30" s="6" t="s">
        <v>73</v>
      </c>
      <c r="AM30" s="6" t="s">
        <v>80</v>
      </c>
      <c r="AN30" s="6" t="s">
        <v>71</v>
      </c>
      <c r="AO30" s="6" t="s">
        <v>73</v>
      </c>
      <c r="AU30" s="7"/>
      <c r="AV30" s="12"/>
      <c r="AW30" s="12"/>
      <c r="AX30" s="12"/>
      <c r="AY30" s="12"/>
      <c r="AZ30" s="12"/>
      <c r="BA30" s="12"/>
      <c r="BB30" s="7"/>
      <c r="BC30" s="7"/>
    </row>
    <row r="31" spans="1:55" x14ac:dyDescent="0.25">
      <c r="A31" s="29"/>
      <c r="B31" s="6" t="s">
        <v>36</v>
      </c>
      <c r="C31" s="6">
        <v>2.132106839724096E-5</v>
      </c>
      <c r="D31" s="6" t="s">
        <v>67</v>
      </c>
      <c r="E31" s="6" t="s">
        <v>80</v>
      </c>
      <c r="F31" s="6" t="s">
        <v>72</v>
      </c>
      <c r="G31" s="6" t="s">
        <v>73</v>
      </c>
      <c r="M31" s="29"/>
      <c r="N31" s="6" t="s">
        <v>36</v>
      </c>
      <c r="O31" s="6">
        <v>4.8332902525715657E-3</v>
      </c>
      <c r="P31" s="6" t="s">
        <v>67</v>
      </c>
      <c r="Q31" s="6" t="s">
        <v>80</v>
      </c>
      <c r="R31" s="6" t="s">
        <v>72</v>
      </c>
      <c r="S31" s="6" t="s">
        <v>73</v>
      </c>
      <c r="X31" s="29"/>
      <c r="Y31" s="6" t="s">
        <v>36</v>
      </c>
      <c r="Z31" s="6">
        <v>1.034323515725286E-4</v>
      </c>
      <c r="AA31" s="6" t="s">
        <v>67</v>
      </c>
      <c r="AB31" s="6" t="s">
        <v>80</v>
      </c>
      <c r="AC31" s="6" t="s">
        <v>72</v>
      </c>
      <c r="AD31" s="6" t="s">
        <v>73</v>
      </c>
      <c r="AI31" s="29"/>
      <c r="AJ31" s="6" t="s">
        <v>36</v>
      </c>
      <c r="AK31" s="6">
        <v>3.651483767653483E-3</v>
      </c>
      <c r="AL31" s="6" t="s">
        <v>67</v>
      </c>
      <c r="AM31" s="6" t="s">
        <v>80</v>
      </c>
      <c r="AN31" s="6" t="s">
        <v>72</v>
      </c>
      <c r="AO31" s="6" t="s">
        <v>73</v>
      </c>
      <c r="AU31" s="7"/>
      <c r="AV31" s="12"/>
      <c r="AW31" s="12"/>
      <c r="AX31" s="12"/>
      <c r="AY31" s="12"/>
      <c r="AZ31" s="12"/>
      <c r="BA31" s="12"/>
      <c r="BB31" s="7"/>
      <c r="BC31" s="7"/>
    </row>
    <row r="32" spans="1:55" x14ac:dyDescent="0.25">
      <c r="A32" s="29"/>
      <c r="B32" s="6" t="s">
        <v>43</v>
      </c>
      <c r="C32" s="6">
        <v>2.1803934345785311E-7</v>
      </c>
      <c r="D32" s="6" t="s">
        <v>67</v>
      </c>
      <c r="E32" s="6" t="s">
        <v>80</v>
      </c>
      <c r="F32" s="6" t="s">
        <v>72</v>
      </c>
      <c r="G32" s="6" t="s">
        <v>73</v>
      </c>
      <c r="M32" s="29"/>
      <c r="N32" s="6" t="s">
        <v>43</v>
      </c>
      <c r="O32" s="6">
        <v>1.8636621116335109E-3</v>
      </c>
      <c r="P32" s="6" t="s">
        <v>67</v>
      </c>
      <c r="Q32" s="6" t="s">
        <v>80</v>
      </c>
      <c r="R32" s="6" t="s">
        <v>72</v>
      </c>
      <c r="S32" s="6" t="s">
        <v>73</v>
      </c>
      <c r="X32" s="29"/>
      <c r="Y32" s="6" t="s">
        <v>43</v>
      </c>
      <c r="Z32" s="6">
        <v>5.5460706582332988E-5</v>
      </c>
      <c r="AA32" s="6" t="s">
        <v>67</v>
      </c>
      <c r="AB32" s="6" t="s">
        <v>80</v>
      </c>
      <c r="AC32" s="6" t="s">
        <v>72</v>
      </c>
      <c r="AD32" s="6" t="s">
        <v>73</v>
      </c>
      <c r="AI32" s="29"/>
      <c r="AJ32" s="6" t="s">
        <v>43</v>
      </c>
      <c r="AK32" s="6">
        <v>1.3837699036195719E-3</v>
      </c>
      <c r="AL32" s="6" t="s">
        <v>67</v>
      </c>
      <c r="AM32" s="6" t="s">
        <v>80</v>
      </c>
      <c r="AN32" s="6" t="s">
        <v>72</v>
      </c>
      <c r="AO32" s="6" t="s">
        <v>73</v>
      </c>
      <c r="AU32" s="7"/>
      <c r="AV32" s="12"/>
      <c r="AW32" s="12"/>
      <c r="AX32" s="12"/>
      <c r="AY32" s="12"/>
      <c r="AZ32" s="12"/>
      <c r="BA32" s="12"/>
      <c r="BB32" s="7"/>
      <c r="BC32" s="7"/>
    </row>
    <row r="33" spans="1:55" x14ac:dyDescent="0.25">
      <c r="A33" s="29"/>
      <c r="B33" s="6" t="s">
        <v>50</v>
      </c>
      <c r="C33" s="6">
        <v>6.7047666823052086E-6</v>
      </c>
      <c r="D33" s="6" t="s">
        <v>73</v>
      </c>
      <c r="E33" s="6" t="s">
        <v>80</v>
      </c>
      <c r="F33" s="6" t="s">
        <v>72</v>
      </c>
      <c r="G33" s="6" t="s">
        <v>73</v>
      </c>
      <c r="M33" s="29"/>
      <c r="N33" s="6" t="s">
        <v>50</v>
      </c>
      <c r="O33" s="6">
        <v>5.2769694693135831E-3</v>
      </c>
      <c r="P33" s="6" t="s">
        <v>73</v>
      </c>
      <c r="Q33" s="6" t="s">
        <v>80</v>
      </c>
      <c r="R33" s="6" t="s">
        <v>72</v>
      </c>
      <c r="S33" s="6" t="s">
        <v>73</v>
      </c>
      <c r="X33" s="29"/>
      <c r="Y33" s="6" t="s">
        <v>50</v>
      </c>
      <c r="Z33" s="6">
        <v>1.6772977164225791E-4</v>
      </c>
      <c r="AA33" s="6" t="s">
        <v>73</v>
      </c>
      <c r="AB33" s="6" t="s">
        <v>80</v>
      </c>
      <c r="AC33" s="6" t="s">
        <v>72</v>
      </c>
      <c r="AD33" s="6" t="s">
        <v>73</v>
      </c>
      <c r="AI33" s="29"/>
      <c r="AJ33" s="6" t="s">
        <v>50</v>
      </c>
      <c r="AK33" s="6">
        <v>1.2186568843587881E-3</v>
      </c>
      <c r="AL33" s="6" t="s">
        <v>73</v>
      </c>
      <c r="AM33" s="6" t="s">
        <v>80</v>
      </c>
      <c r="AN33" s="6" t="s">
        <v>72</v>
      </c>
      <c r="AO33" s="6" t="s">
        <v>73</v>
      </c>
      <c r="AU33" s="7"/>
      <c r="AV33" s="12"/>
      <c r="AW33" s="12"/>
      <c r="AX33" s="12"/>
      <c r="AY33" s="12"/>
      <c r="AZ33" s="12"/>
      <c r="BA33" s="12"/>
      <c r="BB33" s="7"/>
      <c r="BC33" s="7"/>
    </row>
    <row r="34" spans="1:55" x14ac:dyDescent="0.25">
      <c r="A34" s="29"/>
      <c r="B34" s="4" t="s">
        <v>9</v>
      </c>
      <c r="C34" s="4">
        <v>1.798139651332335E-6</v>
      </c>
      <c r="D34" s="4" t="s">
        <v>67</v>
      </c>
      <c r="E34" s="4" t="s">
        <v>66</v>
      </c>
      <c r="F34" s="4" t="s">
        <v>76</v>
      </c>
      <c r="G34" s="4" t="s">
        <v>86</v>
      </c>
      <c r="M34" s="29"/>
      <c r="N34" s="4" t="s">
        <v>9</v>
      </c>
      <c r="O34" s="4">
        <v>2.541375033871322E-4</v>
      </c>
      <c r="P34" s="4" t="s">
        <v>67</v>
      </c>
      <c r="Q34" s="4" t="s">
        <v>66</v>
      </c>
      <c r="R34" s="4" t="s">
        <v>76</v>
      </c>
      <c r="S34" s="4" t="s">
        <v>86</v>
      </c>
      <c r="X34" s="29"/>
      <c r="Y34" s="4" t="s">
        <v>9</v>
      </c>
      <c r="Z34" s="4">
        <v>2.20018253772965E-5</v>
      </c>
      <c r="AA34" s="4" t="s">
        <v>67</v>
      </c>
      <c r="AB34" s="4" t="s">
        <v>66</v>
      </c>
      <c r="AC34" s="4" t="s">
        <v>76</v>
      </c>
      <c r="AD34" s="4" t="s">
        <v>86</v>
      </c>
      <c r="AI34" s="29"/>
      <c r="AJ34" s="4" t="s">
        <v>9</v>
      </c>
      <c r="AK34" s="4">
        <v>2.5118738920389881E-5</v>
      </c>
      <c r="AL34" s="4" t="s">
        <v>67</v>
      </c>
      <c r="AM34" s="4" t="s">
        <v>66</v>
      </c>
      <c r="AN34" s="4" t="s">
        <v>76</v>
      </c>
      <c r="AO34" s="4" t="s">
        <v>86</v>
      </c>
      <c r="AU34" s="7"/>
      <c r="AV34" s="12"/>
      <c r="AW34" s="12"/>
      <c r="AX34" s="12"/>
      <c r="AY34" s="12"/>
      <c r="AZ34" s="12"/>
      <c r="BA34" s="12"/>
      <c r="BB34" s="7"/>
      <c r="BC34" s="7"/>
    </row>
    <row r="35" spans="1:55" x14ac:dyDescent="0.25">
      <c r="A35" s="29"/>
      <c r="B35" s="4" t="s">
        <v>17</v>
      </c>
      <c r="C35" s="4">
        <v>1.3647953363669521E-6</v>
      </c>
      <c r="D35" s="4" t="s">
        <v>67</v>
      </c>
      <c r="E35" s="4" t="s">
        <v>66</v>
      </c>
      <c r="F35" s="4" t="s">
        <v>72</v>
      </c>
      <c r="G35" s="4" t="s">
        <v>86</v>
      </c>
      <c r="M35" s="29"/>
      <c r="N35" s="4" t="s">
        <v>17</v>
      </c>
      <c r="O35" s="4">
        <v>1.154315641557386E-4</v>
      </c>
      <c r="P35" s="4" t="s">
        <v>67</v>
      </c>
      <c r="Q35" s="4" t="s">
        <v>66</v>
      </c>
      <c r="R35" s="4" t="s">
        <v>72</v>
      </c>
      <c r="S35" s="4" t="s">
        <v>86</v>
      </c>
      <c r="X35" s="29"/>
      <c r="Y35" s="4" t="s">
        <v>17</v>
      </c>
      <c r="Z35" s="4">
        <v>8.982728954473218E-6</v>
      </c>
      <c r="AA35" s="4" t="s">
        <v>67</v>
      </c>
      <c r="AB35" s="4" t="s">
        <v>66</v>
      </c>
      <c r="AC35" s="4" t="s">
        <v>72</v>
      </c>
      <c r="AD35" s="4" t="s">
        <v>86</v>
      </c>
      <c r="AI35" s="29"/>
      <c r="AJ35" s="4" t="s">
        <v>17</v>
      </c>
      <c r="AK35" s="4">
        <v>1.152339494142592E-5</v>
      </c>
      <c r="AL35" s="4" t="s">
        <v>67</v>
      </c>
      <c r="AM35" s="4" t="s">
        <v>66</v>
      </c>
      <c r="AN35" s="4" t="s">
        <v>72</v>
      </c>
      <c r="AO35" s="4" t="s">
        <v>86</v>
      </c>
      <c r="AU35" s="7"/>
      <c r="AV35" s="12"/>
      <c r="AW35" s="12"/>
      <c r="AX35" s="12"/>
      <c r="AY35" s="12"/>
      <c r="AZ35" s="12"/>
      <c r="BA35" s="12"/>
      <c r="BB35" s="7"/>
      <c r="BC35" s="7"/>
    </row>
    <row r="36" spans="1:55" x14ac:dyDescent="0.25">
      <c r="A36" s="29"/>
      <c r="B36" s="4" t="s">
        <v>16</v>
      </c>
      <c r="C36" s="4">
        <v>9.6374061776717032E-6</v>
      </c>
      <c r="D36" s="4" t="s">
        <v>67</v>
      </c>
      <c r="E36" s="4" t="s">
        <v>66</v>
      </c>
      <c r="F36" s="4" t="s">
        <v>76</v>
      </c>
      <c r="G36" s="4" t="s">
        <v>86</v>
      </c>
      <c r="M36" s="29"/>
      <c r="N36" s="4" t="s">
        <v>16</v>
      </c>
      <c r="O36" s="4">
        <v>4.4288252318897258E-4</v>
      </c>
      <c r="P36" s="4" t="s">
        <v>67</v>
      </c>
      <c r="Q36" s="4" t="s">
        <v>66</v>
      </c>
      <c r="R36" s="4" t="s">
        <v>76</v>
      </c>
      <c r="S36" s="4" t="s">
        <v>86</v>
      </c>
      <c r="X36" s="29"/>
      <c r="Y36" s="4" t="s">
        <v>16</v>
      </c>
      <c r="Z36" s="4">
        <v>7.9640560528790297E-5</v>
      </c>
      <c r="AA36" s="4" t="s">
        <v>67</v>
      </c>
      <c r="AB36" s="4" t="s">
        <v>66</v>
      </c>
      <c r="AC36" s="4" t="s">
        <v>76</v>
      </c>
      <c r="AD36" s="4" t="s">
        <v>86</v>
      </c>
      <c r="AI36" s="29"/>
      <c r="AJ36" s="4" t="s">
        <v>16</v>
      </c>
      <c r="AK36" s="4">
        <v>5.8061992293211058E-5</v>
      </c>
      <c r="AL36" s="4" t="s">
        <v>67</v>
      </c>
      <c r="AM36" s="4" t="s">
        <v>66</v>
      </c>
      <c r="AN36" s="4" t="s">
        <v>76</v>
      </c>
      <c r="AO36" s="4" t="s">
        <v>86</v>
      </c>
      <c r="AU36" s="7"/>
      <c r="AV36" s="12"/>
      <c r="AW36" s="12"/>
      <c r="AX36" s="12"/>
      <c r="AY36" s="12"/>
      <c r="AZ36" s="12"/>
      <c r="BA36" s="12"/>
      <c r="BB36" s="7"/>
      <c r="BC36" s="7"/>
    </row>
    <row r="37" spans="1:55" x14ac:dyDescent="0.25">
      <c r="A37" s="29"/>
      <c r="B37" s="4" t="s">
        <v>8</v>
      </c>
      <c r="C37" s="4">
        <v>1.5712401042312159E-8</v>
      </c>
      <c r="D37" s="4" t="s">
        <v>73</v>
      </c>
      <c r="E37" s="4" t="s">
        <v>66</v>
      </c>
      <c r="F37" s="4" t="s">
        <v>76</v>
      </c>
      <c r="G37" s="4" t="s">
        <v>86</v>
      </c>
      <c r="J37" s="7"/>
      <c r="K37" s="7"/>
      <c r="M37" s="29"/>
      <c r="N37" s="4" t="s">
        <v>8</v>
      </c>
      <c r="O37" s="4">
        <v>1.062483142689816E-5</v>
      </c>
      <c r="P37" s="4" t="s">
        <v>73</v>
      </c>
      <c r="Q37" s="4" t="s">
        <v>66</v>
      </c>
      <c r="R37" s="4" t="s">
        <v>76</v>
      </c>
      <c r="S37" s="4" t="s">
        <v>86</v>
      </c>
      <c r="X37" s="29"/>
      <c r="Y37" s="4" t="s">
        <v>8</v>
      </c>
      <c r="Z37" s="4">
        <v>6.2291405721955414E-6</v>
      </c>
      <c r="AA37" s="4" t="s">
        <v>73</v>
      </c>
      <c r="AB37" s="4" t="s">
        <v>66</v>
      </c>
      <c r="AC37" s="4" t="s">
        <v>76</v>
      </c>
      <c r="AD37" s="4" t="s">
        <v>86</v>
      </c>
      <c r="AI37" s="29"/>
      <c r="AJ37" s="4" t="s">
        <v>8</v>
      </c>
      <c r="AK37" s="4">
        <v>2.9969918086816241E-6</v>
      </c>
      <c r="AL37" s="4" t="s">
        <v>73</v>
      </c>
      <c r="AM37" s="4" t="s">
        <v>66</v>
      </c>
      <c r="AN37" s="4" t="s">
        <v>76</v>
      </c>
      <c r="AO37" s="4" t="s">
        <v>86</v>
      </c>
      <c r="AU37" s="7"/>
      <c r="AV37" s="12"/>
      <c r="AW37" s="12"/>
      <c r="AX37" s="12"/>
      <c r="AY37" s="12"/>
      <c r="AZ37" s="12"/>
      <c r="BA37" s="12"/>
      <c r="BB37" s="7"/>
      <c r="BC37" s="7"/>
    </row>
    <row r="38" spans="1:55" x14ac:dyDescent="0.25">
      <c r="A38" s="29"/>
      <c r="B38" s="4" t="s">
        <v>1</v>
      </c>
      <c r="C38" s="4">
        <v>3.1988548244076269E-3</v>
      </c>
      <c r="D38" s="4" t="s">
        <v>67</v>
      </c>
      <c r="E38" s="4" t="s">
        <v>66</v>
      </c>
      <c r="F38" s="4" t="s">
        <v>68</v>
      </c>
      <c r="G38" s="4" t="s">
        <v>86</v>
      </c>
      <c r="J38" s="7"/>
      <c r="K38" s="7"/>
      <c r="M38" s="29"/>
      <c r="N38" s="4" t="s">
        <v>1</v>
      </c>
      <c r="O38" s="4">
        <v>2.3579041808060379E-4</v>
      </c>
      <c r="P38" s="4" t="s">
        <v>67</v>
      </c>
      <c r="Q38" s="4" t="s">
        <v>66</v>
      </c>
      <c r="R38" s="4" t="s">
        <v>68</v>
      </c>
      <c r="S38" s="4" t="s">
        <v>86</v>
      </c>
      <c r="X38" s="29"/>
      <c r="Y38" s="4" t="s">
        <v>1</v>
      </c>
      <c r="Z38" s="4">
        <v>5.7627165595918917E-6</v>
      </c>
      <c r="AA38" s="4" t="s">
        <v>67</v>
      </c>
      <c r="AB38" s="4" t="s">
        <v>66</v>
      </c>
      <c r="AC38" s="4" t="s">
        <v>68</v>
      </c>
      <c r="AD38" s="4" t="s">
        <v>86</v>
      </c>
      <c r="AI38" s="29"/>
      <c r="AJ38" s="4" t="s">
        <v>1</v>
      </c>
      <c r="AK38" s="4">
        <v>1.2734252054586901E-5</v>
      </c>
      <c r="AL38" s="4" t="s">
        <v>67</v>
      </c>
      <c r="AM38" s="4" t="s">
        <v>66</v>
      </c>
      <c r="AN38" s="4" t="s">
        <v>68</v>
      </c>
      <c r="AO38" s="4" t="s">
        <v>86</v>
      </c>
      <c r="AU38" s="7"/>
      <c r="AV38" s="12"/>
      <c r="AW38" s="12"/>
      <c r="AX38" s="12"/>
      <c r="AY38" s="12"/>
      <c r="AZ38" s="12"/>
      <c r="BA38" s="12"/>
      <c r="BB38" s="7"/>
      <c r="BC38" s="7"/>
    </row>
    <row r="39" spans="1:55" x14ac:dyDescent="0.25">
      <c r="A39" s="29"/>
      <c r="B39" s="4" t="s">
        <v>24</v>
      </c>
      <c r="C39" s="4">
        <v>1.410043168543627E-6</v>
      </c>
      <c r="D39" s="4" t="s">
        <v>67</v>
      </c>
      <c r="E39" s="4" t="s">
        <v>66</v>
      </c>
      <c r="F39" s="4" t="s">
        <v>76</v>
      </c>
      <c r="G39" s="4" t="s">
        <v>86</v>
      </c>
      <c r="J39" s="7"/>
      <c r="K39" s="7"/>
      <c r="M39" s="29"/>
      <c r="N39" s="4" t="s">
        <v>24</v>
      </c>
      <c r="O39" s="4">
        <v>2.8610837658423551E-4</v>
      </c>
      <c r="P39" s="4" t="s">
        <v>67</v>
      </c>
      <c r="Q39" s="4" t="s">
        <v>66</v>
      </c>
      <c r="R39" s="4" t="s">
        <v>76</v>
      </c>
      <c r="S39" s="4" t="s">
        <v>86</v>
      </c>
      <c r="X39" s="29"/>
      <c r="Y39" s="4" t="s">
        <v>24</v>
      </c>
      <c r="Z39" s="4">
        <v>1.8544942860986711E-5</v>
      </c>
      <c r="AA39" s="4" t="s">
        <v>67</v>
      </c>
      <c r="AB39" s="4" t="s">
        <v>66</v>
      </c>
      <c r="AC39" s="4" t="s">
        <v>76</v>
      </c>
      <c r="AD39" s="4" t="s">
        <v>86</v>
      </c>
      <c r="AI39" s="29"/>
      <c r="AJ39" s="4" t="s">
        <v>24</v>
      </c>
      <c r="AK39" s="4">
        <v>3.3444872439581503E-5</v>
      </c>
      <c r="AL39" s="4" t="s">
        <v>67</v>
      </c>
      <c r="AM39" s="4" t="s">
        <v>66</v>
      </c>
      <c r="AN39" s="4" t="s">
        <v>76</v>
      </c>
      <c r="AO39" s="4" t="s">
        <v>86</v>
      </c>
      <c r="AU39" s="7"/>
      <c r="AV39" s="12"/>
      <c r="AW39" s="12"/>
      <c r="AX39" s="12"/>
      <c r="AY39" s="12"/>
      <c r="AZ39" s="12"/>
      <c r="BA39" s="12"/>
      <c r="BB39" s="7"/>
      <c r="BC39" s="7"/>
    </row>
    <row r="40" spans="1:55" x14ac:dyDescent="0.25">
      <c r="A40" s="29"/>
      <c r="B40" s="4" t="s">
        <v>31</v>
      </c>
      <c r="C40" s="4">
        <v>3.2552374049755451E-6</v>
      </c>
      <c r="D40" s="4" t="s">
        <v>67</v>
      </c>
      <c r="E40" s="4" t="s">
        <v>66</v>
      </c>
      <c r="F40" s="4" t="s">
        <v>76</v>
      </c>
      <c r="G40" s="4" t="s">
        <v>86</v>
      </c>
      <c r="J40" s="7"/>
      <c r="K40" s="7"/>
      <c r="M40" s="29"/>
      <c r="N40" s="4" t="s">
        <v>31</v>
      </c>
      <c r="O40" s="4">
        <v>3.0533851747395111E-4</v>
      </c>
      <c r="P40" s="4" t="s">
        <v>67</v>
      </c>
      <c r="Q40" s="4" t="s">
        <v>66</v>
      </c>
      <c r="R40" s="4" t="s">
        <v>76</v>
      </c>
      <c r="S40" s="4" t="s">
        <v>86</v>
      </c>
      <c r="X40" s="29"/>
      <c r="Y40" s="4" t="s">
        <v>31</v>
      </c>
      <c r="Z40" s="4">
        <v>2.0973166943226831E-5</v>
      </c>
      <c r="AA40" s="4" t="s">
        <v>67</v>
      </c>
      <c r="AB40" s="4" t="s">
        <v>66</v>
      </c>
      <c r="AC40" s="4" t="s">
        <v>76</v>
      </c>
      <c r="AD40" s="4" t="s">
        <v>86</v>
      </c>
      <c r="AI40" s="29"/>
      <c r="AJ40" s="4" t="s">
        <v>31</v>
      </c>
      <c r="AK40" s="4">
        <v>5.4894227265682178E-5</v>
      </c>
      <c r="AL40" s="4" t="s">
        <v>67</v>
      </c>
      <c r="AM40" s="4" t="s">
        <v>66</v>
      </c>
      <c r="AN40" s="4" t="s">
        <v>76</v>
      </c>
      <c r="AO40" s="4" t="s">
        <v>86</v>
      </c>
      <c r="AU40" s="7"/>
      <c r="AV40" s="12"/>
      <c r="AW40" s="12"/>
      <c r="AX40" s="12"/>
      <c r="AY40" s="12"/>
      <c r="AZ40" s="12"/>
      <c r="BA40" s="12"/>
      <c r="BB40" s="7"/>
      <c r="BC40" s="7"/>
    </row>
    <row r="41" spans="1:55" x14ac:dyDescent="0.25">
      <c r="J41" s="7"/>
      <c r="K41" s="7"/>
      <c r="V41" s="7"/>
      <c r="W41" s="7"/>
      <c r="AU41" s="7"/>
      <c r="AV41" s="7"/>
      <c r="AW41" s="7"/>
      <c r="AX41" s="7"/>
      <c r="AY41" s="7"/>
      <c r="AZ41" s="7"/>
      <c r="BA41" s="7"/>
      <c r="BB41" s="7"/>
      <c r="BC41" s="7"/>
    </row>
    <row r="42" spans="1:55" x14ac:dyDescent="0.25">
      <c r="J42" s="7"/>
      <c r="K42" s="7"/>
      <c r="V42" s="7"/>
      <c r="W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1:55" x14ac:dyDescent="0.25">
      <c r="J43" s="7"/>
      <c r="K43" s="7"/>
      <c r="V43" s="7"/>
      <c r="W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1:55" x14ac:dyDescent="0.25">
      <c r="A44" s="7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19"/>
      <c r="M44" s="7"/>
      <c r="N44" s="30"/>
      <c r="O44" s="30"/>
      <c r="P44" s="30"/>
      <c r="Q44" s="30"/>
      <c r="R44" s="30"/>
      <c r="S44" s="30"/>
      <c r="T44" s="30"/>
      <c r="U44" s="30"/>
      <c r="V44" s="19"/>
      <c r="W44" s="19"/>
      <c r="X44" s="7"/>
      <c r="Y44" s="30"/>
      <c r="Z44" s="30"/>
      <c r="AA44" s="30"/>
      <c r="AB44" s="30"/>
      <c r="AC44" s="30"/>
      <c r="AD44" s="30"/>
      <c r="AE44" s="30"/>
      <c r="AF44" s="30"/>
      <c r="AG44" s="19"/>
      <c r="AH44" s="19"/>
      <c r="AI44" s="7"/>
      <c r="AJ44" s="30"/>
      <c r="AK44" s="30"/>
      <c r="AL44" s="30"/>
      <c r="AM44" s="30"/>
      <c r="AN44" s="30"/>
      <c r="AO44" s="30"/>
      <c r="AP44" s="30"/>
      <c r="AQ44" s="30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</row>
    <row r="45" spans="1:55" x14ac:dyDescent="0.25">
      <c r="A45" s="24"/>
      <c r="B45" s="30"/>
      <c r="C45" s="30"/>
      <c r="D45" s="30"/>
      <c r="E45" s="30"/>
      <c r="F45" s="30"/>
      <c r="G45" s="30"/>
      <c r="H45" s="30"/>
      <c r="I45" s="30"/>
      <c r="J45" s="19"/>
      <c r="K45" s="19"/>
      <c r="L45" s="19"/>
      <c r="M45" s="24"/>
      <c r="N45" s="30"/>
      <c r="O45" s="30"/>
      <c r="P45" s="30"/>
      <c r="Q45" s="30"/>
      <c r="R45" s="30"/>
      <c r="S45" s="30"/>
      <c r="T45" s="30"/>
      <c r="U45" s="30"/>
      <c r="V45" s="19"/>
      <c r="W45" s="19"/>
      <c r="X45" s="24"/>
      <c r="Y45" s="30"/>
      <c r="Z45" s="30"/>
      <c r="AA45" s="30"/>
      <c r="AB45" s="30"/>
      <c r="AC45" s="30"/>
      <c r="AD45" s="30"/>
      <c r="AE45" s="30"/>
      <c r="AF45" s="30"/>
      <c r="AG45" s="19"/>
      <c r="AH45" s="19"/>
      <c r="AI45" s="24"/>
      <c r="AJ45" s="30"/>
      <c r="AK45" s="30"/>
      <c r="AL45" s="30"/>
      <c r="AM45" s="30"/>
      <c r="AN45" s="30"/>
      <c r="AO45" s="30"/>
      <c r="AP45" s="30"/>
      <c r="AQ45" s="30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1:55" x14ac:dyDescent="0.25">
      <c r="A46" s="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7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7"/>
      <c r="AJ46" s="13"/>
      <c r="AK46" s="13"/>
      <c r="AL46" s="13"/>
      <c r="AM46" s="13"/>
      <c r="AN46" s="13"/>
      <c r="AO46" s="13"/>
      <c r="AP46" s="13"/>
      <c r="AQ46" s="13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</row>
    <row r="47" spans="1:55" x14ac:dyDescent="0.25">
      <c r="A47" s="13"/>
      <c r="B47" s="7"/>
      <c r="C47" s="7"/>
      <c r="D47" s="7"/>
      <c r="E47" s="7"/>
      <c r="F47" s="7"/>
      <c r="G47" s="7"/>
      <c r="H47" s="7"/>
      <c r="I47" s="7"/>
      <c r="J47" s="30"/>
      <c r="K47" s="30"/>
      <c r="L47" s="7"/>
      <c r="M47" s="13"/>
      <c r="N47" s="7"/>
      <c r="O47" s="7"/>
      <c r="P47" s="7"/>
      <c r="Q47" s="7"/>
      <c r="R47" s="7"/>
      <c r="S47" s="7"/>
      <c r="T47" s="7"/>
      <c r="U47" s="7"/>
      <c r="V47" s="7"/>
      <c r="W47" s="7"/>
      <c r="X47" s="13"/>
      <c r="Y47" s="7"/>
      <c r="Z47" s="7"/>
      <c r="AA47" s="7"/>
      <c r="AB47" s="7"/>
      <c r="AC47" s="7"/>
      <c r="AD47" s="7"/>
      <c r="AE47" s="7"/>
      <c r="AF47" s="7"/>
      <c r="AI47" s="13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</row>
    <row r="48" spans="1:55" x14ac:dyDescent="0.25">
      <c r="A48" s="13"/>
      <c r="B48" s="7"/>
      <c r="C48" s="7"/>
      <c r="D48" s="7"/>
      <c r="E48" s="7"/>
      <c r="F48" s="7"/>
      <c r="G48" s="7"/>
      <c r="H48" s="7"/>
      <c r="I48" s="7"/>
      <c r="J48" s="30"/>
      <c r="K48" s="30"/>
      <c r="L48" s="7"/>
      <c r="M48" s="13"/>
      <c r="N48" s="7"/>
      <c r="O48" s="7"/>
      <c r="P48" s="7"/>
      <c r="Q48" s="7"/>
      <c r="R48" s="7"/>
      <c r="S48" s="7"/>
      <c r="T48" s="7"/>
      <c r="U48" s="7"/>
      <c r="V48" s="7"/>
      <c r="W48" s="7"/>
      <c r="X48" s="13"/>
      <c r="Y48" s="7"/>
      <c r="Z48" s="7"/>
      <c r="AA48" s="7"/>
      <c r="AB48" s="7"/>
      <c r="AC48" s="7"/>
      <c r="AD48" s="7"/>
      <c r="AE48" s="7"/>
      <c r="AF48" s="7"/>
      <c r="AI48" s="13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</row>
    <row r="49" spans="1:55" x14ac:dyDescent="0.25">
      <c r="A49" s="1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1:5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55" x14ac:dyDescent="0.25">
      <c r="B51" s="8"/>
      <c r="J51" s="7"/>
      <c r="K51" s="7"/>
    </row>
    <row r="52" spans="1:55" x14ac:dyDescent="0.25">
      <c r="J52" s="7"/>
      <c r="K52" s="7"/>
    </row>
    <row r="69" spans="1:2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31"/>
      <c r="M76" s="31"/>
      <c r="N76" s="7"/>
      <c r="O76" s="7"/>
      <c r="P76" s="7"/>
      <c r="Q76" s="7"/>
      <c r="R76" s="7"/>
      <c r="S76" s="7"/>
      <c r="T76" s="7"/>
    </row>
    <row r="77" spans="1:20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13"/>
      <c r="M77" s="13"/>
      <c r="N77" s="7"/>
      <c r="O77" s="7"/>
      <c r="P77" s="7"/>
      <c r="Q77" s="7"/>
      <c r="R77" s="7"/>
      <c r="S77" s="7"/>
      <c r="T77" s="7"/>
    </row>
    <row r="78" spans="1:20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25">
      <c r="A79" s="7"/>
      <c r="B79" s="7"/>
      <c r="C79" s="31"/>
      <c r="D79" s="31"/>
      <c r="E79" s="31"/>
      <c r="F79" s="31"/>
      <c r="G79" s="31"/>
      <c r="H79" s="31"/>
      <c r="I79" s="31"/>
      <c r="J79" s="31"/>
      <c r="K79" s="31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5">
      <c r="A80" s="7"/>
      <c r="B80" s="28"/>
      <c r="C80" s="13"/>
      <c r="D80" s="31"/>
      <c r="E80" s="31"/>
      <c r="F80" s="13"/>
      <c r="G80" s="13"/>
      <c r="H80" s="13"/>
      <c r="I80" s="13"/>
      <c r="J80" s="13"/>
      <c r="K80" s="13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25">
      <c r="A81" s="7"/>
      <c r="B81" s="13"/>
      <c r="C81" s="7"/>
      <c r="D81" s="30"/>
      <c r="E81" s="30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5">
      <c r="A82" s="7"/>
      <c r="B82" s="13"/>
      <c r="C82" s="7"/>
      <c r="D82" s="30"/>
      <c r="E82" s="3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5">
      <c r="A83" s="7"/>
      <c r="B83" s="13"/>
      <c r="C83" s="7"/>
      <c r="D83" s="30"/>
      <c r="E83" s="3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</sheetData>
  <mergeCells count="40">
    <mergeCell ref="D83:E83"/>
    <mergeCell ref="J79:K79"/>
    <mergeCell ref="L76:M76"/>
    <mergeCell ref="J44:K44"/>
    <mergeCell ref="J47:J48"/>
    <mergeCell ref="K47:K48"/>
    <mergeCell ref="C79:E79"/>
    <mergeCell ref="D80:E80"/>
    <mergeCell ref="D82:E82"/>
    <mergeCell ref="D81:E81"/>
    <mergeCell ref="H79:I79"/>
    <mergeCell ref="F79:G79"/>
    <mergeCell ref="AJ44:AM44"/>
    <mergeCell ref="AN44:AQ44"/>
    <mergeCell ref="AJ45:AK45"/>
    <mergeCell ref="AL45:AM45"/>
    <mergeCell ref="AN45:AO45"/>
    <mergeCell ref="AP45:AQ45"/>
    <mergeCell ref="R45:S45"/>
    <mergeCell ref="T45:U45"/>
    <mergeCell ref="Y44:AB44"/>
    <mergeCell ref="AC44:AF44"/>
    <mergeCell ref="Y45:Z45"/>
    <mergeCell ref="AA45:AB45"/>
    <mergeCell ref="AC45:AD45"/>
    <mergeCell ref="AE45:AF45"/>
    <mergeCell ref="N45:O45"/>
    <mergeCell ref="P45:Q45"/>
    <mergeCell ref="B45:C45"/>
    <mergeCell ref="D45:E45"/>
    <mergeCell ref="F45:G45"/>
    <mergeCell ref="H45:I45"/>
    <mergeCell ref="A2:A40"/>
    <mergeCell ref="M2:M40"/>
    <mergeCell ref="X2:X40"/>
    <mergeCell ref="AI2:AI40"/>
    <mergeCell ref="N44:Q44"/>
    <mergeCell ref="R44:U44"/>
    <mergeCell ref="B44:E44"/>
    <mergeCell ref="F44:I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0497-DEF8-43B7-8712-2CBA1E8774F4}">
  <dimension ref="A1:AS48"/>
  <sheetViews>
    <sheetView topLeftCell="E1" zoomScale="55" zoomScaleNormal="55" workbookViewId="0">
      <selection activeCell="AG48" sqref="E29:AG48"/>
    </sheetView>
  </sheetViews>
  <sheetFormatPr baseColWidth="10" defaultRowHeight="15" x14ac:dyDescent="0.25"/>
  <cols>
    <col min="3" max="3" width="11.85546875" bestFit="1" customWidth="1"/>
    <col min="4" max="4" width="4" bestFit="1" customWidth="1"/>
    <col min="5" max="5" width="8.140625" bestFit="1" customWidth="1"/>
    <col min="6" max="6" width="6.85546875" bestFit="1" customWidth="1"/>
    <col min="7" max="8" width="4.140625" bestFit="1" customWidth="1"/>
    <col min="10" max="12" width="14.28515625" bestFit="1" customWidth="1"/>
    <col min="15" max="15" width="11.85546875" bestFit="1" customWidth="1"/>
    <col min="16" max="16" width="4" bestFit="1" customWidth="1"/>
    <col min="17" max="17" width="8.140625" bestFit="1" customWidth="1"/>
    <col min="18" max="18" width="6.85546875" bestFit="1" customWidth="1"/>
    <col min="19" max="20" width="4.140625" bestFit="1" customWidth="1"/>
    <col min="27" max="27" width="11.85546875" bestFit="1" customWidth="1"/>
    <col min="28" max="28" width="4" bestFit="1" customWidth="1"/>
    <col min="29" max="29" width="8.140625" bestFit="1" customWidth="1"/>
    <col min="30" max="30" width="6.85546875" bestFit="1" customWidth="1"/>
    <col min="31" max="32" width="4.140625" bestFit="1" customWidth="1"/>
    <col min="40" max="40" width="4" bestFit="1" customWidth="1"/>
    <col min="41" max="41" width="8.140625" bestFit="1" customWidth="1"/>
    <col min="42" max="42" width="6.85546875" bestFit="1" customWidth="1"/>
    <col min="43" max="44" width="4.140625" bestFit="1" customWidth="1"/>
  </cols>
  <sheetData>
    <row r="1" spans="1:45" x14ac:dyDescent="0.25">
      <c r="B1" s="1" t="s">
        <v>0</v>
      </c>
      <c r="C1" s="8" t="s">
        <v>89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N1" s="1" t="s">
        <v>0</v>
      </c>
      <c r="O1" s="8" t="s">
        <v>89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Z1" s="1" t="s">
        <v>0</v>
      </c>
      <c r="AA1" s="8" t="s">
        <v>89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L1" s="1" t="s">
        <v>0</v>
      </c>
      <c r="AM1" s="8" t="s">
        <v>89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</row>
    <row r="2" spans="1:45" x14ac:dyDescent="0.25">
      <c r="A2" s="29" t="s">
        <v>82</v>
      </c>
      <c r="B2" s="3" t="s">
        <v>37</v>
      </c>
      <c r="C2" s="3">
        <v>1.4664801163341371E-6</v>
      </c>
      <c r="D2" s="3" t="s">
        <v>72</v>
      </c>
      <c r="E2" s="3" t="s">
        <v>75</v>
      </c>
      <c r="F2" s="3" t="s">
        <v>78</v>
      </c>
      <c r="G2" s="3">
        <v>0</v>
      </c>
      <c r="H2" s="3">
        <v>1</v>
      </c>
      <c r="I2" s="3" t="s">
        <v>64</v>
      </c>
      <c r="M2" s="29" t="s">
        <v>83</v>
      </c>
      <c r="N2" s="3" t="s">
        <v>37</v>
      </c>
      <c r="O2" s="3">
        <v>2.7154368844199521E-3</v>
      </c>
      <c r="P2" s="3" t="s">
        <v>72</v>
      </c>
      <c r="Q2" s="3" t="s">
        <v>75</v>
      </c>
      <c r="R2" s="3" t="s">
        <v>78</v>
      </c>
      <c r="S2" s="3">
        <v>0</v>
      </c>
      <c r="T2" s="3">
        <v>1</v>
      </c>
      <c r="U2" s="3" t="s">
        <v>64</v>
      </c>
      <c r="Y2" s="29" t="s">
        <v>84</v>
      </c>
      <c r="Z2" s="3" t="s">
        <v>37</v>
      </c>
      <c r="AA2" s="3">
        <v>1.7996374765734269E-5</v>
      </c>
      <c r="AB2" s="3" t="s">
        <v>72</v>
      </c>
      <c r="AC2" s="3" t="s">
        <v>75</v>
      </c>
      <c r="AD2" s="3" t="s">
        <v>78</v>
      </c>
      <c r="AE2" s="3">
        <v>0</v>
      </c>
      <c r="AF2" s="3">
        <v>1</v>
      </c>
      <c r="AG2" s="3" t="s">
        <v>64</v>
      </c>
      <c r="AK2" s="29" t="s">
        <v>85</v>
      </c>
      <c r="AL2" s="3" t="s">
        <v>37</v>
      </c>
      <c r="AM2" s="3">
        <v>2.0714479474510269E-2</v>
      </c>
      <c r="AN2" s="3" t="s">
        <v>72</v>
      </c>
      <c r="AO2" s="3" t="s">
        <v>75</v>
      </c>
      <c r="AP2" s="3" t="s">
        <v>78</v>
      </c>
      <c r="AQ2" s="3">
        <v>0</v>
      </c>
      <c r="AR2" s="3">
        <v>1</v>
      </c>
      <c r="AS2" s="3" t="s">
        <v>64</v>
      </c>
    </row>
    <row r="3" spans="1:45" x14ac:dyDescent="0.25">
      <c r="A3" s="29"/>
      <c r="B3" s="3" t="s">
        <v>51</v>
      </c>
      <c r="C3" s="3">
        <v>7.7709825100875209E-3</v>
      </c>
      <c r="D3" s="3" t="s">
        <v>72</v>
      </c>
      <c r="E3" s="3" t="s">
        <v>75</v>
      </c>
      <c r="F3" s="3" t="s">
        <v>78</v>
      </c>
      <c r="G3" s="3">
        <v>1</v>
      </c>
      <c r="H3" s="3">
        <v>0</v>
      </c>
      <c r="I3" s="3" t="s">
        <v>81</v>
      </c>
      <c r="M3" s="29"/>
      <c r="N3" s="3" t="s">
        <v>51</v>
      </c>
      <c r="O3" s="3">
        <v>3.1966097853505788E-3</v>
      </c>
      <c r="P3" s="3" t="s">
        <v>72</v>
      </c>
      <c r="Q3" s="3" t="s">
        <v>75</v>
      </c>
      <c r="R3" s="3" t="s">
        <v>78</v>
      </c>
      <c r="S3" s="3">
        <v>1</v>
      </c>
      <c r="T3" s="3">
        <v>0</v>
      </c>
      <c r="U3" s="3" t="s">
        <v>81</v>
      </c>
      <c r="Y3" s="29"/>
      <c r="Z3" s="3" t="s">
        <v>51</v>
      </c>
      <c r="AA3" s="3">
        <v>2.4874811411327999E-5</v>
      </c>
      <c r="AB3" s="3" t="s">
        <v>72</v>
      </c>
      <c r="AC3" s="3" t="s">
        <v>75</v>
      </c>
      <c r="AD3" s="3" t="s">
        <v>78</v>
      </c>
      <c r="AE3" s="3">
        <v>1</v>
      </c>
      <c r="AF3" s="3">
        <v>0</v>
      </c>
      <c r="AG3" s="3" t="s">
        <v>81</v>
      </c>
      <c r="AK3" s="29"/>
      <c r="AL3" s="3" t="s">
        <v>51</v>
      </c>
      <c r="AM3" s="3">
        <v>3.8413695932757237E-2</v>
      </c>
      <c r="AN3" s="3" t="s">
        <v>72</v>
      </c>
      <c r="AO3" s="3" t="s">
        <v>75</v>
      </c>
      <c r="AP3" s="3" t="s">
        <v>78</v>
      </c>
      <c r="AQ3" s="3">
        <v>1</v>
      </c>
      <c r="AR3" s="3">
        <v>0</v>
      </c>
      <c r="AS3" s="3" t="s">
        <v>81</v>
      </c>
    </row>
    <row r="4" spans="1:45" x14ac:dyDescent="0.25">
      <c r="A4" s="29"/>
      <c r="B4" s="3" t="s">
        <v>15</v>
      </c>
      <c r="C4" s="3">
        <v>9.0210492172297643E-6</v>
      </c>
      <c r="D4" s="3" t="s">
        <v>72</v>
      </c>
      <c r="E4" s="3" t="s">
        <v>75</v>
      </c>
      <c r="F4" s="3" t="s">
        <v>66</v>
      </c>
      <c r="G4" s="3">
        <v>0</v>
      </c>
      <c r="H4" s="3">
        <v>0</v>
      </c>
      <c r="I4" s="3" t="s">
        <v>66</v>
      </c>
      <c r="M4" s="29"/>
      <c r="N4" s="3" t="s">
        <v>15</v>
      </c>
      <c r="O4" s="3">
        <v>1.610215626793687E-3</v>
      </c>
      <c r="P4" s="3" t="s">
        <v>72</v>
      </c>
      <c r="Q4" s="3" t="s">
        <v>75</v>
      </c>
      <c r="R4" s="3" t="s">
        <v>66</v>
      </c>
      <c r="S4" s="3">
        <v>0</v>
      </c>
      <c r="T4" s="3">
        <v>0</v>
      </c>
      <c r="U4" s="3" t="s">
        <v>66</v>
      </c>
      <c r="Y4" s="29"/>
      <c r="Z4" s="3" t="s">
        <v>15</v>
      </c>
      <c r="AA4" s="3">
        <v>4.4915836188247997E-5</v>
      </c>
      <c r="AB4" s="3" t="s">
        <v>72</v>
      </c>
      <c r="AC4" s="3" t="s">
        <v>75</v>
      </c>
      <c r="AD4" s="3" t="s">
        <v>66</v>
      </c>
      <c r="AE4" s="3">
        <v>0</v>
      </c>
      <c r="AF4" s="3">
        <v>0</v>
      </c>
      <c r="AG4" s="3" t="s">
        <v>66</v>
      </c>
      <c r="AK4" s="29"/>
      <c r="AL4" s="3" t="s">
        <v>15</v>
      </c>
      <c r="AM4" s="3">
        <v>2.2108453926208131E-4</v>
      </c>
      <c r="AN4" s="3" t="s">
        <v>72</v>
      </c>
      <c r="AO4" s="3" t="s">
        <v>75</v>
      </c>
      <c r="AP4" s="3" t="s">
        <v>66</v>
      </c>
      <c r="AQ4" s="3">
        <v>0</v>
      </c>
      <c r="AR4" s="3">
        <v>0</v>
      </c>
      <c r="AS4" s="3" t="s">
        <v>66</v>
      </c>
    </row>
    <row r="5" spans="1:45" x14ac:dyDescent="0.25">
      <c r="A5" s="29"/>
      <c r="B5" s="3" t="s">
        <v>30</v>
      </c>
      <c r="C5" s="3">
        <v>4.8225840561016668E-6</v>
      </c>
      <c r="D5" s="3" t="s">
        <v>72</v>
      </c>
      <c r="E5" s="3" t="s">
        <v>75</v>
      </c>
      <c r="F5" s="3" t="s">
        <v>78</v>
      </c>
      <c r="G5" s="3">
        <v>1</v>
      </c>
      <c r="H5" s="3">
        <v>0</v>
      </c>
      <c r="I5" s="3" t="s">
        <v>63</v>
      </c>
      <c r="M5" s="29"/>
      <c r="N5" s="3" t="s">
        <v>30</v>
      </c>
      <c r="O5" s="3">
        <v>1.7620410467104769E-4</v>
      </c>
      <c r="P5" s="3" t="s">
        <v>72</v>
      </c>
      <c r="Q5" s="3" t="s">
        <v>75</v>
      </c>
      <c r="R5" s="3" t="s">
        <v>78</v>
      </c>
      <c r="S5" s="3">
        <v>1</v>
      </c>
      <c r="T5" s="3">
        <v>0</v>
      </c>
      <c r="U5" s="3" t="s">
        <v>63</v>
      </c>
      <c r="Y5" s="29"/>
      <c r="Z5" s="3" t="s">
        <v>30</v>
      </c>
      <c r="AA5" s="3">
        <v>1.5357161697809761E-3</v>
      </c>
      <c r="AB5" s="3" t="s">
        <v>72</v>
      </c>
      <c r="AC5" s="3" t="s">
        <v>75</v>
      </c>
      <c r="AD5" s="3" t="s">
        <v>78</v>
      </c>
      <c r="AE5" s="3">
        <v>1</v>
      </c>
      <c r="AF5" s="3">
        <v>0</v>
      </c>
      <c r="AG5" s="3" t="s">
        <v>63</v>
      </c>
      <c r="AK5" s="29"/>
      <c r="AL5" s="3" t="s">
        <v>30</v>
      </c>
      <c r="AM5" s="3">
        <v>7.7653280723356257E-4</v>
      </c>
      <c r="AN5" s="3" t="s">
        <v>72</v>
      </c>
      <c r="AO5" s="3" t="s">
        <v>75</v>
      </c>
      <c r="AP5" s="3" t="s">
        <v>78</v>
      </c>
      <c r="AQ5" s="3">
        <v>1</v>
      </c>
      <c r="AR5" s="3">
        <v>0</v>
      </c>
      <c r="AS5" s="3" t="s">
        <v>63</v>
      </c>
    </row>
    <row r="6" spans="1:45" x14ac:dyDescent="0.25">
      <c r="A6" s="29"/>
      <c r="B6" s="3" t="s">
        <v>44</v>
      </c>
      <c r="C6" s="3">
        <v>6.2145833995138748E-6</v>
      </c>
      <c r="D6" s="3" t="s">
        <v>72</v>
      </c>
      <c r="E6" s="3" t="s">
        <v>75</v>
      </c>
      <c r="F6" s="3" t="s">
        <v>78</v>
      </c>
      <c r="G6" s="3">
        <v>0</v>
      </c>
      <c r="H6" s="3">
        <v>1</v>
      </c>
      <c r="I6" s="3" t="s">
        <v>64</v>
      </c>
      <c r="M6" s="29"/>
      <c r="N6" s="3" t="s">
        <v>44</v>
      </c>
      <c r="O6" s="3">
        <v>2.2974839415196278E-3</v>
      </c>
      <c r="P6" s="3" t="s">
        <v>72</v>
      </c>
      <c r="Q6" s="3" t="s">
        <v>75</v>
      </c>
      <c r="R6" s="3" t="s">
        <v>78</v>
      </c>
      <c r="S6" s="3">
        <v>0</v>
      </c>
      <c r="T6" s="3">
        <v>1</v>
      </c>
      <c r="U6" s="3" t="s">
        <v>64</v>
      </c>
      <c r="Y6" s="29"/>
      <c r="Z6" s="3" t="s">
        <v>44</v>
      </c>
      <c r="AA6" s="3">
        <v>4.4465246998057607E-4</v>
      </c>
      <c r="AB6" s="3" t="s">
        <v>72</v>
      </c>
      <c r="AC6" s="3" t="s">
        <v>75</v>
      </c>
      <c r="AD6" s="3" t="s">
        <v>78</v>
      </c>
      <c r="AE6" s="3">
        <v>0</v>
      </c>
      <c r="AF6" s="3">
        <v>1</v>
      </c>
      <c r="AG6" s="3" t="s">
        <v>64</v>
      </c>
      <c r="AK6" s="29"/>
      <c r="AL6" s="3" t="s">
        <v>44</v>
      </c>
      <c r="AM6" s="3">
        <v>1.151749748072821E-3</v>
      </c>
      <c r="AN6" s="3" t="s">
        <v>72</v>
      </c>
      <c r="AO6" s="3" t="s">
        <v>75</v>
      </c>
      <c r="AP6" s="3" t="s">
        <v>78</v>
      </c>
      <c r="AQ6" s="3">
        <v>0</v>
      </c>
      <c r="AR6" s="3">
        <v>1</v>
      </c>
      <c r="AS6" s="3" t="s">
        <v>64</v>
      </c>
    </row>
    <row r="7" spans="1:45" x14ac:dyDescent="0.25">
      <c r="A7" s="29"/>
      <c r="B7" s="3" t="s">
        <v>57</v>
      </c>
      <c r="C7" s="3">
        <v>1.0090725802804391E-2</v>
      </c>
      <c r="D7" s="3" t="s">
        <v>72</v>
      </c>
      <c r="E7" s="3" t="s">
        <v>75</v>
      </c>
      <c r="F7" s="3" t="s">
        <v>78</v>
      </c>
      <c r="G7" s="3">
        <v>1</v>
      </c>
      <c r="H7" s="3">
        <v>1</v>
      </c>
      <c r="I7" s="3" t="s">
        <v>81</v>
      </c>
      <c r="M7" s="29"/>
      <c r="N7" s="3" t="s">
        <v>57</v>
      </c>
      <c r="O7" s="3">
        <v>5.8957007518205978E-8</v>
      </c>
      <c r="P7" s="3" t="s">
        <v>72</v>
      </c>
      <c r="Q7" s="3" t="s">
        <v>75</v>
      </c>
      <c r="R7" s="3" t="s">
        <v>78</v>
      </c>
      <c r="S7" s="3">
        <v>1</v>
      </c>
      <c r="T7" s="3">
        <v>1</v>
      </c>
      <c r="U7" s="3" t="s">
        <v>81</v>
      </c>
      <c r="Y7" s="29"/>
      <c r="Z7" s="3" t="s">
        <v>57</v>
      </c>
      <c r="AA7" s="3">
        <v>2.5687933890880742E-5</v>
      </c>
      <c r="AB7" s="3" t="s">
        <v>72</v>
      </c>
      <c r="AC7" s="3" t="s">
        <v>75</v>
      </c>
      <c r="AD7" s="3" t="s">
        <v>78</v>
      </c>
      <c r="AE7" s="3">
        <v>1</v>
      </c>
      <c r="AF7" s="3">
        <v>1</v>
      </c>
      <c r="AG7" s="3" t="s">
        <v>81</v>
      </c>
      <c r="AK7" s="29"/>
      <c r="AL7" s="3" t="s">
        <v>57</v>
      </c>
      <c r="AM7" s="3">
        <v>3.318506947993116E-3</v>
      </c>
      <c r="AN7" s="3" t="s">
        <v>72</v>
      </c>
      <c r="AO7" s="3" t="s">
        <v>75</v>
      </c>
      <c r="AP7" s="3" t="s">
        <v>78</v>
      </c>
      <c r="AQ7" s="3">
        <v>1</v>
      </c>
      <c r="AR7" s="3">
        <v>1</v>
      </c>
      <c r="AS7" s="3" t="s">
        <v>81</v>
      </c>
    </row>
    <row r="8" spans="1:45" x14ac:dyDescent="0.25">
      <c r="A8" s="29"/>
      <c r="B8" s="3" t="s">
        <v>38</v>
      </c>
      <c r="C8" s="3">
        <v>2.7303377325622372E-6</v>
      </c>
      <c r="D8" s="3" t="s">
        <v>76</v>
      </c>
      <c r="E8" s="3" t="s">
        <v>75</v>
      </c>
      <c r="F8" s="3" t="s">
        <v>66</v>
      </c>
      <c r="G8" s="3">
        <v>0</v>
      </c>
      <c r="H8" s="3">
        <v>0</v>
      </c>
      <c r="I8" s="3" t="s">
        <v>66</v>
      </c>
      <c r="M8" s="29"/>
      <c r="N8" s="3" t="s">
        <v>38</v>
      </c>
      <c r="O8" s="3">
        <v>3.4473294981507901E-4</v>
      </c>
      <c r="P8" s="3" t="s">
        <v>76</v>
      </c>
      <c r="Q8" s="3" t="s">
        <v>75</v>
      </c>
      <c r="R8" s="3" t="s">
        <v>66</v>
      </c>
      <c r="S8" s="3">
        <v>0</v>
      </c>
      <c r="T8" s="3">
        <v>0</v>
      </c>
      <c r="U8" s="3" t="s">
        <v>66</v>
      </c>
      <c r="Y8" s="29"/>
      <c r="Z8" s="3" t="s">
        <v>38</v>
      </c>
      <c r="AA8" s="3">
        <v>2.1502123432425121E-5</v>
      </c>
      <c r="AB8" s="3" t="s">
        <v>76</v>
      </c>
      <c r="AC8" s="3" t="s">
        <v>75</v>
      </c>
      <c r="AD8" s="3" t="s">
        <v>66</v>
      </c>
      <c r="AE8" s="3">
        <v>0</v>
      </c>
      <c r="AF8" s="3">
        <v>0</v>
      </c>
      <c r="AG8" s="3" t="s">
        <v>66</v>
      </c>
      <c r="AK8" s="29"/>
      <c r="AL8" s="3" t="s">
        <v>38</v>
      </c>
      <c r="AM8" s="3">
        <v>6.4627593048618626E-5</v>
      </c>
      <c r="AN8" s="3" t="s">
        <v>76</v>
      </c>
      <c r="AO8" s="3" t="s">
        <v>75</v>
      </c>
      <c r="AP8" s="3" t="s">
        <v>66</v>
      </c>
      <c r="AQ8" s="3">
        <v>0</v>
      </c>
      <c r="AR8" s="3">
        <v>0</v>
      </c>
      <c r="AS8" s="3" t="s">
        <v>66</v>
      </c>
    </row>
    <row r="9" spans="1:45" x14ac:dyDescent="0.25">
      <c r="A9" s="29"/>
      <c r="B9" s="3" t="s">
        <v>7</v>
      </c>
      <c r="C9" s="3">
        <v>1.028533171855328E-5</v>
      </c>
      <c r="D9" s="3" t="s">
        <v>72</v>
      </c>
      <c r="E9" s="3" t="s">
        <v>75</v>
      </c>
      <c r="F9" s="3" t="s">
        <v>66</v>
      </c>
      <c r="G9" s="3">
        <v>0</v>
      </c>
      <c r="H9" s="3">
        <v>0</v>
      </c>
      <c r="I9" s="3" t="s">
        <v>66</v>
      </c>
      <c r="M9" s="29"/>
      <c r="N9" s="3" t="s">
        <v>7</v>
      </c>
      <c r="O9" s="3">
        <v>2.1957255894560152E-3</v>
      </c>
      <c r="P9" s="3" t="s">
        <v>72</v>
      </c>
      <c r="Q9" s="3" t="s">
        <v>75</v>
      </c>
      <c r="R9" s="3" t="s">
        <v>66</v>
      </c>
      <c r="S9" s="3">
        <v>0</v>
      </c>
      <c r="T9" s="3">
        <v>0</v>
      </c>
      <c r="U9" s="3" t="s">
        <v>66</v>
      </c>
      <c r="Y9" s="29"/>
      <c r="Z9" s="3" t="s">
        <v>7</v>
      </c>
      <c r="AA9" s="3">
        <v>3.1926263137244251E-6</v>
      </c>
      <c r="AB9" s="3" t="s">
        <v>72</v>
      </c>
      <c r="AC9" s="3" t="s">
        <v>75</v>
      </c>
      <c r="AD9" s="3" t="s">
        <v>66</v>
      </c>
      <c r="AE9" s="3">
        <v>0</v>
      </c>
      <c r="AF9" s="3">
        <v>0</v>
      </c>
      <c r="AG9" s="3" t="s">
        <v>66</v>
      </c>
      <c r="AK9" s="29"/>
      <c r="AL9" s="3" t="s">
        <v>7</v>
      </c>
      <c r="AM9" s="3">
        <v>2.0868493092622109E-3</v>
      </c>
      <c r="AN9" s="3" t="s">
        <v>72</v>
      </c>
      <c r="AO9" s="3" t="s">
        <v>75</v>
      </c>
      <c r="AP9" s="3" t="s">
        <v>66</v>
      </c>
      <c r="AQ9" s="3">
        <v>0</v>
      </c>
      <c r="AR9" s="3">
        <v>0</v>
      </c>
      <c r="AS9" s="3" t="s">
        <v>66</v>
      </c>
    </row>
    <row r="10" spans="1:45" x14ac:dyDescent="0.25">
      <c r="A10" s="29"/>
      <c r="B10" s="3" t="s">
        <v>23</v>
      </c>
      <c r="C10" s="3">
        <v>1.405720332567768E-7</v>
      </c>
      <c r="D10" s="3" t="s">
        <v>72</v>
      </c>
      <c r="E10" s="3" t="s">
        <v>75</v>
      </c>
      <c r="F10" s="3" t="s">
        <v>78</v>
      </c>
      <c r="G10" s="3">
        <v>1</v>
      </c>
      <c r="H10" s="3">
        <v>0</v>
      </c>
      <c r="I10" s="3" t="s">
        <v>63</v>
      </c>
      <c r="M10" s="29"/>
      <c r="N10" s="3" t="s">
        <v>23</v>
      </c>
      <c r="O10" s="3">
        <v>4.3581321601947809E-4</v>
      </c>
      <c r="P10" s="3" t="s">
        <v>72</v>
      </c>
      <c r="Q10" s="3" t="s">
        <v>75</v>
      </c>
      <c r="R10" s="3" t="s">
        <v>78</v>
      </c>
      <c r="S10" s="3">
        <v>1</v>
      </c>
      <c r="T10" s="3">
        <v>0</v>
      </c>
      <c r="U10" s="3" t="s">
        <v>63</v>
      </c>
      <c r="Y10" s="29"/>
      <c r="Z10" s="3" t="s">
        <v>23</v>
      </c>
      <c r="AA10" s="3">
        <v>1.8387483183043751E-4</v>
      </c>
      <c r="AB10" s="3" t="s">
        <v>72</v>
      </c>
      <c r="AC10" s="3" t="s">
        <v>75</v>
      </c>
      <c r="AD10" s="3" t="s">
        <v>78</v>
      </c>
      <c r="AE10" s="3">
        <v>1</v>
      </c>
      <c r="AF10" s="3">
        <v>0</v>
      </c>
      <c r="AG10" s="3" t="s">
        <v>63</v>
      </c>
      <c r="AK10" s="29"/>
      <c r="AL10" s="3" t="s">
        <v>23</v>
      </c>
      <c r="AM10" s="3">
        <v>6.0507919033069802E-3</v>
      </c>
      <c r="AN10" s="3" t="s">
        <v>72</v>
      </c>
      <c r="AO10" s="3" t="s">
        <v>75</v>
      </c>
      <c r="AP10" s="3" t="s">
        <v>78</v>
      </c>
      <c r="AQ10" s="3">
        <v>1</v>
      </c>
      <c r="AR10" s="3">
        <v>0</v>
      </c>
      <c r="AS10" s="3" t="s">
        <v>63</v>
      </c>
    </row>
    <row r="11" spans="1:45" x14ac:dyDescent="0.25">
      <c r="A11" s="29"/>
      <c r="B11" s="6" t="s">
        <v>5</v>
      </c>
      <c r="C11" s="6">
        <v>1.8355461867920791E-5</v>
      </c>
      <c r="D11" s="6" t="s">
        <v>72</v>
      </c>
      <c r="E11" s="6" t="s">
        <v>74</v>
      </c>
      <c r="F11" s="6" t="s">
        <v>66</v>
      </c>
      <c r="G11" s="6">
        <v>0</v>
      </c>
      <c r="H11" s="6">
        <v>0</v>
      </c>
      <c r="I11" s="6" t="s">
        <v>66</v>
      </c>
      <c r="M11" s="29"/>
      <c r="N11" s="6" t="s">
        <v>5</v>
      </c>
      <c r="O11" s="6">
        <v>6.4748507430084723E-3</v>
      </c>
      <c r="P11" s="6" t="s">
        <v>72</v>
      </c>
      <c r="Q11" s="6" t="s">
        <v>74</v>
      </c>
      <c r="R11" s="6" t="s">
        <v>66</v>
      </c>
      <c r="S11" s="6">
        <v>0</v>
      </c>
      <c r="T11" s="6">
        <v>0</v>
      </c>
      <c r="U11" s="6" t="s">
        <v>66</v>
      </c>
      <c r="Y11" s="29"/>
      <c r="Z11" s="6" t="s">
        <v>5</v>
      </c>
      <c r="AA11" s="6">
        <v>7.6593611129920734E-5</v>
      </c>
      <c r="AB11" s="6" t="s">
        <v>72</v>
      </c>
      <c r="AC11" s="6" t="s">
        <v>74</v>
      </c>
      <c r="AD11" s="6" t="s">
        <v>66</v>
      </c>
      <c r="AE11" s="6">
        <v>0</v>
      </c>
      <c r="AF11" s="6">
        <v>0</v>
      </c>
      <c r="AG11" s="6" t="s">
        <v>66</v>
      </c>
      <c r="AK11" s="29"/>
      <c r="AL11" s="6" t="s">
        <v>5</v>
      </c>
      <c r="AM11" s="6">
        <v>1.311705087328034E-2</v>
      </c>
      <c r="AN11" s="6" t="s">
        <v>72</v>
      </c>
      <c r="AO11" s="6" t="s">
        <v>74</v>
      </c>
      <c r="AP11" s="6" t="s">
        <v>66</v>
      </c>
      <c r="AQ11" s="6">
        <v>0</v>
      </c>
      <c r="AR11" s="6">
        <v>0</v>
      </c>
      <c r="AS11" s="6" t="s">
        <v>66</v>
      </c>
    </row>
    <row r="12" spans="1:45" x14ac:dyDescent="0.25">
      <c r="A12" s="29"/>
      <c r="B12" s="6" t="s">
        <v>21</v>
      </c>
      <c r="C12" s="6">
        <v>3.3026485884975129E-5</v>
      </c>
      <c r="D12" s="6" t="s">
        <v>72</v>
      </c>
      <c r="E12" s="6" t="s">
        <v>74</v>
      </c>
      <c r="F12" s="6" t="s">
        <v>77</v>
      </c>
      <c r="G12" s="6">
        <v>1</v>
      </c>
      <c r="H12" s="6">
        <v>0</v>
      </c>
      <c r="I12" s="6" t="s">
        <v>63</v>
      </c>
      <c r="M12" s="29"/>
      <c r="N12" s="6" t="s">
        <v>21</v>
      </c>
      <c r="O12" s="6">
        <v>6.5196989307730524E-3</v>
      </c>
      <c r="P12" s="6" t="s">
        <v>72</v>
      </c>
      <c r="Q12" s="6" t="s">
        <v>74</v>
      </c>
      <c r="R12" s="6" t="s">
        <v>77</v>
      </c>
      <c r="S12" s="6">
        <v>1</v>
      </c>
      <c r="T12" s="6">
        <v>0</v>
      </c>
      <c r="U12" s="6" t="s">
        <v>63</v>
      </c>
      <c r="Y12" s="29"/>
      <c r="Z12" s="6" t="s">
        <v>21</v>
      </c>
      <c r="AA12" s="6">
        <v>3.035546283890142E-4</v>
      </c>
      <c r="AB12" s="6" t="s">
        <v>72</v>
      </c>
      <c r="AC12" s="6" t="s">
        <v>74</v>
      </c>
      <c r="AD12" s="6" t="s">
        <v>77</v>
      </c>
      <c r="AE12" s="6">
        <v>1</v>
      </c>
      <c r="AF12" s="6">
        <v>0</v>
      </c>
      <c r="AG12" s="6" t="s">
        <v>63</v>
      </c>
      <c r="AK12" s="29"/>
      <c r="AL12" s="6" t="s">
        <v>21</v>
      </c>
      <c r="AM12" s="6">
        <v>3.7733661339868149E-2</v>
      </c>
      <c r="AN12" s="6" t="s">
        <v>72</v>
      </c>
      <c r="AO12" s="6" t="s">
        <v>74</v>
      </c>
      <c r="AP12" s="6" t="s">
        <v>77</v>
      </c>
      <c r="AQ12" s="6">
        <v>1</v>
      </c>
      <c r="AR12" s="6">
        <v>0</v>
      </c>
      <c r="AS12" s="6" t="s">
        <v>63</v>
      </c>
    </row>
    <row r="13" spans="1:45" x14ac:dyDescent="0.25">
      <c r="A13" s="29"/>
      <c r="B13" s="6" t="s">
        <v>35</v>
      </c>
      <c r="C13" s="6">
        <v>1.105623408763169E-5</v>
      </c>
      <c r="D13" s="6" t="s">
        <v>72</v>
      </c>
      <c r="E13" s="6" t="s">
        <v>74</v>
      </c>
      <c r="F13" s="6" t="s">
        <v>77</v>
      </c>
      <c r="G13" s="6">
        <v>0</v>
      </c>
      <c r="H13" s="6">
        <v>1</v>
      </c>
      <c r="I13" s="6" t="s">
        <v>64</v>
      </c>
      <c r="M13" s="29"/>
      <c r="N13" s="6" t="s">
        <v>35</v>
      </c>
      <c r="O13" s="6">
        <v>1.627605824042463E-3</v>
      </c>
      <c r="P13" s="6" t="s">
        <v>72</v>
      </c>
      <c r="Q13" s="6" t="s">
        <v>74</v>
      </c>
      <c r="R13" s="6" t="s">
        <v>77</v>
      </c>
      <c r="S13" s="6">
        <v>0</v>
      </c>
      <c r="T13" s="6">
        <v>1</v>
      </c>
      <c r="U13" s="6" t="s">
        <v>64</v>
      </c>
      <c r="Y13" s="29"/>
      <c r="Z13" s="6" t="s">
        <v>35</v>
      </c>
      <c r="AA13" s="6">
        <v>8.3882704506446664E-5</v>
      </c>
      <c r="AB13" s="6" t="s">
        <v>72</v>
      </c>
      <c r="AC13" s="6" t="s">
        <v>74</v>
      </c>
      <c r="AD13" s="6" t="s">
        <v>77</v>
      </c>
      <c r="AE13" s="6">
        <v>0</v>
      </c>
      <c r="AF13" s="6">
        <v>1</v>
      </c>
      <c r="AG13" s="6" t="s">
        <v>64</v>
      </c>
      <c r="AK13" s="29"/>
      <c r="AL13" s="6" t="s">
        <v>35</v>
      </c>
      <c r="AM13" s="6">
        <v>6.3960596120346061E-3</v>
      </c>
      <c r="AN13" s="6" t="s">
        <v>72</v>
      </c>
      <c r="AO13" s="6" t="s">
        <v>74</v>
      </c>
      <c r="AP13" s="6" t="s">
        <v>77</v>
      </c>
      <c r="AQ13" s="6">
        <v>0</v>
      </c>
      <c r="AR13" s="6">
        <v>1</v>
      </c>
      <c r="AS13" s="6" t="s">
        <v>64</v>
      </c>
    </row>
    <row r="14" spans="1:45" x14ac:dyDescent="0.25">
      <c r="A14" s="29"/>
      <c r="B14" s="6" t="s">
        <v>49</v>
      </c>
      <c r="C14" s="6">
        <v>5.6869180768699147E-4</v>
      </c>
      <c r="D14" s="6" t="s">
        <v>72</v>
      </c>
      <c r="E14" s="6" t="s">
        <v>74</v>
      </c>
      <c r="F14" s="6" t="s">
        <v>77</v>
      </c>
      <c r="G14" s="6">
        <v>1</v>
      </c>
      <c r="H14" s="6">
        <v>1</v>
      </c>
      <c r="I14" s="6" t="s">
        <v>81</v>
      </c>
      <c r="M14" s="29"/>
      <c r="N14" s="6" t="s">
        <v>49</v>
      </c>
      <c r="O14" s="6">
        <v>5.5422919802492953E-3</v>
      </c>
      <c r="P14" s="6" t="s">
        <v>72</v>
      </c>
      <c r="Q14" s="6" t="s">
        <v>74</v>
      </c>
      <c r="R14" s="6" t="s">
        <v>77</v>
      </c>
      <c r="S14" s="6">
        <v>1</v>
      </c>
      <c r="T14" s="6">
        <v>1</v>
      </c>
      <c r="U14" s="6" t="s">
        <v>81</v>
      </c>
      <c r="Y14" s="29"/>
      <c r="Z14" s="6" t="s">
        <v>49</v>
      </c>
      <c r="AA14" s="6">
        <v>3.3001468888694451E-4</v>
      </c>
      <c r="AB14" s="6" t="s">
        <v>72</v>
      </c>
      <c r="AC14" s="6" t="s">
        <v>74</v>
      </c>
      <c r="AD14" s="6" t="s">
        <v>77</v>
      </c>
      <c r="AE14" s="6">
        <v>1</v>
      </c>
      <c r="AF14" s="6">
        <v>1</v>
      </c>
      <c r="AG14" s="6" t="s">
        <v>81</v>
      </c>
      <c r="AK14" s="29"/>
      <c r="AL14" s="6" t="s">
        <v>49</v>
      </c>
      <c r="AM14" s="6">
        <v>4.5038414268315667E-2</v>
      </c>
      <c r="AN14" s="6" t="s">
        <v>72</v>
      </c>
      <c r="AO14" s="6" t="s">
        <v>74</v>
      </c>
      <c r="AP14" s="6" t="s">
        <v>77</v>
      </c>
      <c r="AQ14" s="6">
        <v>1</v>
      </c>
      <c r="AR14" s="6">
        <v>1</v>
      </c>
      <c r="AS14" s="6" t="s">
        <v>81</v>
      </c>
    </row>
    <row r="15" spans="1:45" x14ac:dyDescent="0.25">
      <c r="A15" s="29"/>
      <c r="B15" s="6" t="s">
        <v>13</v>
      </c>
      <c r="C15" s="6">
        <v>1.3980747004740361E-5</v>
      </c>
      <c r="D15" s="6" t="s">
        <v>72</v>
      </c>
      <c r="E15" s="6" t="s">
        <v>74</v>
      </c>
      <c r="F15" s="6" t="s">
        <v>66</v>
      </c>
      <c r="G15" s="6">
        <v>0</v>
      </c>
      <c r="H15" s="6">
        <v>0</v>
      </c>
      <c r="I15" s="6" t="s">
        <v>66</v>
      </c>
      <c r="M15" s="29"/>
      <c r="N15" s="6" t="s">
        <v>13</v>
      </c>
      <c r="O15" s="6">
        <v>1.0184497139777871E-2</v>
      </c>
      <c r="P15" s="6" t="s">
        <v>72</v>
      </c>
      <c r="Q15" s="6" t="s">
        <v>74</v>
      </c>
      <c r="R15" s="6" t="s">
        <v>66</v>
      </c>
      <c r="S15" s="6">
        <v>0</v>
      </c>
      <c r="T15" s="6">
        <v>0</v>
      </c>
      <c r="U15" s="6" t="s">
        <v>66</v>
      </c>
      <c r="Y15" s="29"/>
      <c r="Z15" s="6" t="s">
        <v>13</v>
      </c>
      <c r="AA15" s="6">
        <v>6.7365869971683387E-5</v>
      </c>
      <c r="AB15" s="6" t="s">
        <v>72</v>
      </c>
      <c r="AC15" s="6" t="s">
        <v>74</v>
      </c>
      <c r="AD15" s="6" t="s">
        <v>66</v>
      </c>
      <c r="AE15" s="6">
        <v>0</v>
      </c>
      <c r="AF15" s="6">
        <v>0</v>
      </c>
      <c r="AG15" s="6" t="s">
        <v>66</v>
      </c>
      <c r="AK15" s="29"/>
      <c r="AL15" s="6" t="s">
        <v>13</v>
      </c>
      <c r="AM15" s="6">
        <v>1.663913227764726E-2</v>
      </c>
      <c r="AN15" s="6" t="s">
        <v>72</v>
      </c>
      <c r="AO15" s="6" t="s">
        <v>74</v>
      </c>
      <c r="AP15" s="6" t="s">
        <v>66</v>
      </c>
      <c r="AQ15" s="6">
        <v>0</v>
      </c>
      <c r="AR15" s="6">
        <v>0</v>
      </c>
      <c r="AS15" s="6" t="s">
        <v>66</v>
      </c>
    </row>
    <row r="16" spans="1:45" x14ac:dyDescent="0.25">
      <c r="A16" s="29"/>
      <c r="B16" s="6" t="s">
        <v>28</v>
      </c>
      <c r="C16" s="6">
        <v>5.2508796648583933E-5</v>
      </c>
      <c r="D16" s="6" t="s">
        <v>72</v>
      </c>
      <c r="E16" s="6" t="s">
        <v>74</v>
      </c>
      <c r="F16" s="6" t="s">
        <v>77</v>
      </c>
      <c r="G16" s="6">
        <v>1</v>
      </c>
      <c r="H16" s="6">
        <v>0</v>
      </c>
      <c r="I16" s="6" t="s">
        <v>63</v>
      </c>
      <c r="M16" s="29"/>
      <c r="N16" s="6" t="s">
        <v>28</v>
      </c>
      <c r="O16" s="6">
        <v>1.358188810506874E-2</v>
      </c>
      <c r="P16" s="6" t="s">
        <v>72</v>
      </c>
      <c r="Q16" s="6" t="s">
        <v>74</v>
      </c>
      <c r="R16" s="6" t="s">
        <v>77</v>
      </c>
      <c r="S16" s="6">
        <v>1</v>
      </c>
      <c r="T16" s="6">
        <v>0</v>
      </c>
      <c r="U16" s="6" t="s">
        <v>63</v>
      </c>
      <c r="Y16" s="29"/>
      <c r="Z16" s="6" t="s">
        <v>28</v>
      </c>
      <c r="AA16" s="6">
        <v>4.8743866703812068E-4</v>
      </c>
      <c r="AB16" s="6" t="s">
        <v>72</v>
      </c>
      <c r="AC16" s="6" t="s">
        <v>74</v>
      </c>
      <c r="AD16" s="6" t="s">
        <v>77</v>
      </c>
      <c r="AE16" s="6">
        <v>1</v>
      </c>
      <c r="AF16" s="6">
        <v>0</v>
      </c>
      <c r="AG16" s="6" t="s">
        <v>63</v>
      </c>
      <c r="AK16" s="29"/>
      <c r="AL16" s="6" t="s">
        <v>28</v>
      </c>
      <c r="AM16" s="6">
        <v>7.6823091095435864E-2</v>
      </c>
      <c r="AN16" s="6" t="s">
        <v>72</v>
      </c>
      <c r="AO16" s="6" t="s">
        <v>74</v>
      </c>
      <c r="AP16" s="6" t="s">
        <v>77</v>
      </c>
      <c r="AQ16" s="6">
        <v>1</v>
      </c>
      <c r="AR16" s="6">
        <v>0</v>
      </c>
      <c r="AS16" s="6" t="s">
        <v>63</v>
      </c>
    </row>
    <row r="17" spans="1:45" x14ac:dyDescent="0.25">
      <c r="A17" s="29"/>
      <c r="B17" s="6" t="s">
        <v>42</v>
      </c>
      <c r="C17" s="6">
        <v>1.748306792241342E-5</v>
      </c>
      <c r="D17" s="6" t="s">
        <v>72</v>
      </c>
      <c r="E17" s="6" t="s">
        <v>74</v>
      </c>
      <c r="F17" s="6" t="s">
        <v>77</v>
      </c>
      <c r="G17" s="6">
        <v>0</v>
      </c>
      <c r="H17" s="6">
        <v>1</v>
      </c>
      <c r="I17" s="6" t="s">
        <v>64</v>
      </c>
      <c r="M17" s="29"/>
      <c r="N17" s="6" t="s">
        <v>42</v>
      </c>
      <c r="O17" s="6">
        <v>2.994930798768869E-3</v>
      </c>
      <c r="P17" s="6" t="s">
        <v>72</v>
      </c>
      <c r="Q17" s="6" t="s">
        <v>74</v>
      </c>
      <c r="R17" s="6" t="s">
        <v>77</v>
      </c>
      <c r="S17" s="6">
        <v>0</v>
      </c>
      <c r="T17" s="6">
        <v>1</v>
      </c>
      <c r="U17" s="6" t="s">
        <v>64</v>
      </c>
      <c r="Y17" s="29"/>
      <c r="Z17" s="6" t="s">
        <v>42</v>
      </c>
      <c r="AA17" s="6">
        <v>1.28449759636101E-4</v>
      </c>
      <c r="AB17" s="6" t="s">
        <v>72</v>
      </c>
      <c r="AC17" s="6" t="s">
        <v>74</v>
      </c>
      <c r="AD17" s="6" t="s">
        <v>77</v>
      </c>
      <c r="AE17" s="6">
        <v>0</v>
      </c>
      <c r="AF17" s="6">
        <v>1</v>
      </c>
      <c r="AG17" s="6" t="s">
        <v>64</v>
      </c>
      <c r="AK17" s="29"/>
      <c r="AL17" s="6" t="s">
        <v>42</v>
      </c>
      <c r="AM17" s="6">
        <v>1.1850522937951359E-2</v>
      </c>
      <c r="AN17" s="6" t="s">
        <v>72</v>
      </c>
      <c r="AO17" s="6" t="s">
        <v>74</v>
      </c>
      <c r="AP17" s="6" t="s">
        <v>77</v>
      </c>
      <c r="AQ17" s="6">
        <v>0</v>
      </c>
      <c r="AR17" s="6">
        <v>1</v>
      </c>
      <c r="AS17" s="6" t="s">
        <v>64</v>
      </c>
    </row>
    <row r="18" spans="1:45" x14ac:dyDescent="0.25">
      <c r="A18" s="29"/>
      <c r="B18" s="6" t="s">
        <v>55</v>
      </c>
      <c r="C18" s="6">
        <v>9.289725286389356E-4</v>
      </c>
      <c r="D18" s="6" t="s">
        <v>72</v>
      </c>
      <c r="E18" s="6" t="s">
        <v>74</v>
      </c>
      <c r="F18" s="6" t="s">
        <v>77</v>
      </c>
      <c r="G18" s="6">
        <v>1</v>
      </c>
      <c r="H18" s="6">
        <v>1</v>
      </c>
      <c r="I18" s="6" t="s">
        <v>81</v>
      </c>
      <c r="M18" s="29"/>
      <c r="N18" s="6" t="s">
        <v>55</v>
      </c>
      <c r="O18" s="6">
        <v>7.4551037206660412E-2</v>
      </c>
      <c r="P18" s="6" t="s">
        <v>72</v>
      </c>
      <c r="Q18" s="6" t="s">
        <v>74</v>
      </c>
      <c r="R18" s="6" t="s">
        <v>77</v>
      </c>
      <c r="S18" s="6">
        <v>1</v>
      </c>
      <c r="T18" s="6">
        <v>1</v>
      </c>
      <c r="U18" s="6" t="s">
        <v>81</v>
      </c>
      <c r="Y18" s="29"/>
      <c r="Z18" s="6" t="s">
        <v>55</v>
      </c>
      <c r="AA18" s="6">
        <v>7.8497656015043683E-4</v>
      </c>
      <c r="AB18" s="6" t="s">
        <v>72</v>
      </c>
      <c r="AC18" s="6" t="s">
        <v>74</v>
      </c>
      <c r="AD18" s="6" t="s">
        <v>77</v>
      </c>
      <c r="AE18" s="6">
        <v>1</v>
      </c>
      <c r="AF18" s="6">
        <v>1</v>
      </c>
      <c r="AG18" s="6" t="s">
        <v>81</v>
      </c>
      <c r="AK18" s="29"/>
      <c r="AL18" s="6" t="s">
        <v>55</v>
      </c>
      <c r="AM18" s="6">
        <v>6.5893710421948096E-2</v>
      </c>
      <c r="AN18" s="6" t="s">
        <v>72</v>
      </c>
      <c r="AO18" s="6" t="s">
        <v>74</v>
      </c>
      <c r="AP18" s="6" t="s">
        <v>77</v>
      </c>
      <c r="AQ18" s="6">
        <v>1</v>
      </c>
      <c r="AR18" s="6">
        <v>1</v>
      </c>
      <c r="AS18" s="6" t="s">
        <v>81</v>
      </c>
    </row>
    <row r="19" spans="1:45" x14ac:dyDescent="0.25">
      <c r="A19" s="29"/>
      <c r="B19" s="6" t="s">
        <v>45</v>
      </c>
      <c r="C19" s="6">
        <v>2.8841007136215091E-6</v>
      </c>
      <c r="D19" s="6" t="s">
        <v>76</v>
      </c>
      <c r="E19" s="6" t="s">
        <v>74</v>
      </c>
      <c r="F19" s="6" t="s">
        <v>66</v>
      </c>
      <c r="G19" s="6">
        <v>0</v>
      </c>
      <c r="H19" s="6">
        <v>0</v>
      </c>
      <c r="I19" s="6" t="s">
        <v>66</v>
      </c>
      <c r="M19" s="29"/>
      <c r="N19" s="6" t="s">
        <v>45</v>
      </c>
      <c r="O19" s="6">
        <v>3.1873418948728907E-4</v>
      </c>
      <c r="P19" s="6" t="s">
        <v>76</v>
      </c>
      <c r="Q19" s="6" t="s">
        <v>74</v>
      </c>
      <c r="R19" s="6" t="s">
        <v>66</v>
      </c>
      <c r="S19" s="6">
        <v>0</v>
      </c>
      <c r="T19" s="6">
        <v>0</v>
      </c>
      <c r="U19" s="6" t="s">
        <v>66</v>
      </c>
      <c r="Y19" s="29"/>
      <c r="Z19" s="6" t="s">
        <v>45</v>
      </c>
      <c r="AA19" s="6">
        <v>2.6385389301851619E-5</v>
      </c>
      <c r="AB19" s="6" t="s">
        <v>76</v>
      </c>
      <c r="AC19" s="6" t="s">
        <v>74</v>
      </c>
      <c r="AD19" s="6" t="s">
        <v>66</v>
      </c>
      <c r="AE19" s="6">
        <v>0</v>
      </c>
      <c r="AF19" s="6">
        <v>0</v>
      </c>
      <c r="AG19" s="6" t="s">
        <v>66</v>
      </c>
      <c r="AK19" s="29"/>
      <c r="AL19" s="6" t="s">
        <v>45</v>
      </c>
      <c r="AM19" s="6">
        <v>7.1848949163427401E-5</v>
      </c>
      <c r="AN19" s="6" t="s">
        <v>76</v>
      </c>
      <c r="AO19" s="6" t="s">
        <v>74</v>
      </c>
      <c r="AP19" s="6" t="s">
        <v>66</v>
      </c>
      <c r="AQ19" s="6">
        <v>0</v>
      </c>
      <c r="AR19" s="6">
        <v>0</v>
      </c>
      <c r="AS19" s="6" t="s">
        <v>66</v>
      </c>
    </row>
    <row r="20" spans="1:45" x14ac:dyDescent="0.25">
      <c r="A20" s="29"/>
      <c r="B20" s="4" t="s">
        <v>9</v>
      </c>
      <c r="C20" s="4">
        <v>1.798139651332335E-6</v>
      </c>
      <c r="D20" s="4" t="s">
        <v>76</v>
      </c>
      <c r="E20" s="4" t="s">
        <v>86</v>
      </c>
      <c r="F20" s="4">
        <v>0</v>
      </c>
      <c r="G20" s="4">
        <v>0</v>
      </c>
      <c r="H20" s="4">
        <v>0</v>
      </c>
      <c r="I20" s="4">
        <v>0</v>
      </c>
      <c r="M20" s="29"/>
      <c r="N20" s="4" t="s">
        <v>9</v>
      </c>
      <c r="O20" s="4">
        <v>2.541375033871322E-4</v>
      </c>
      <c r="P20" s="4" t="s">
        <v>76</v>
      </c>
      <c r="Q20" s="4" t="s">
        <v>86</v>
      </c>
      <c r="R20" s="4">
        <v>0</v>
      </c>
      <c r="S20" s="4">
        <v>0</v>
      </c>
      <c r="T20" s="4">
        <v>0</v>
      </c>
      <c r="U20" s="4">
        <v>0</v>
      </c>
      <c r="Y20" s="29"/>
      <c r="Z20" s="4" t="s">
        <v>9</v>
      </c>
      <c r="AA20" s="4">
        <v>2.20018253772965E-5</v>
      </c>
      <c r="AB20" s="4" t="s">
        <v>76</v>
      </c>
      <c r="AC20" s="4" t="s">
        <v>86</v>
      </c>
      <c r="AD20" s="4">
        <v>0</v>
      </c>
      <c r="AE20" s="4">
        <v>0</v>
      </c>
      <c r="AF20" s="4">
        <v>0</v>
      </c>
      <c r="AG20" s="4">
        <v>0</v>
      </c>
      <c r="AK20" s="29"/>
      <c r="AL20" s="4" t="s">
        <v>9</v>
      </c>
      <c r="AM20" s="4">
        <v>2.5118738920389881E-5</v>
      </c>
      <c r="AN20" s="4" t="s">
        <v>76</v>
      </c>
      <c r="AO20" s="4" t="s">
        <v>86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25">
      <c r="A21" s="29"/>
      <c r="B21" s="4" t="s">
        <v>17</v>
      </c>
      <c r="C21" s="4">
        <v>1.3647953363669521E-6</v>
      </c>
      <c r="D21" s="4" t="s">
        <v>72</v>
      </c>
      <c r="E21" s="4" t="s">
        <v>86</v>
      </c>
      <c r="F21" s="4">
        <v>0</v>
      </c>
      <c r="G21" s="4">
        <v>0</v>
      </c>
      <c r="H21" s="4">
        <v>0</v>
      </c>
      <c r="I21" s="4">
        <v>0</v>
      </c>
      <c r="M21" s="29"/>
      <c r="N21" s="4" t="s">
        <v>17</v>
      </c>
      <c r="O21" s="4">
        <v>1.154315641557386E-4</v>
      </c>
      <c r="P21" s="4" t="s">
        <v>72</v>
      </c>
      <c r="Q21" s="4" t="s">
        <v>86</v>
      </c>
      <c r="R21" s="4">
        <v>0</v>
      </c>
      <c r="S21" s="4">
        <v>0</v>
      </c>
      <c r="T21" s="4">
        <v>0</v>
      </c>
      <c r="U21" s="4">
        <v>0</v>
      </c>
      <c r="Y21" s="29"/>
      <c r="Z21" s="4" t="s">
        <v>17</v>
      </c>
      <c r="AA21" s="4">
        <v>8.982728954473218E-6</v>
      </c>
      <c r="AB21" s="4" t="s">
        <v>72</v>
      </c>
      <c r="AC21" s="4" t="s">
        <v>86</v>
      </c>
      <c r="AD21" s="4">
        <v>0</v>
      </c>
      <c r="AE21" s="4">
        <v>0</v>
      </c>
      <c r="AF21" s="4">
        <v>0</v>
      </c>
      <c r="AG21" s="4">
        <v>0</v>
      </c>
      <c r="AK21" s="29"/>
      <c r="AL21" s="4" t="s">
        <v>17</v>
      </c>
      <c r="AM21" s="4">
        <v>1.152339494142592E-5</v>
      </c>
      <c r="AN21" s="4" t="s">
        <v>72</v>
      </c>
      <c r="AO21" s="4" t="s">
        <v>86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25">
      <c r="A22" s="29"/>
      <c r="B22" s="4" t="s">
        <v>16</v>
      </c>
      <c r="C22" s="4">
        <v>9.6374061776717032E-6</v>
      </c>
      <c r="D22" s="4" t="s">
        <v>76</v>
      </c>
      <c r="E22" s="4" t="s">
        <v>86</v>
      </c>
      <c r="F22" s="4">
        <v>0</v>
      </c>
      <c r="G22" s="4">
        <v>0</v>
      </c>
      <c r="H22" s="4">
        <v>0</v>
      </c>
      <c r="I22" s="4">
        <v>0</v>
      </c>
      <c r="M22" s="29"/>
      <c r="N22" s="4" t="s">
        <v>16</v>
      </c>
      <c r="O22" s="4">
        <v>4.4288252318897258E-4</v>
      </c>
      <c r="P22" s="4" t="s">
        <v>76</v>
      </c>
      <c r="Q22" s="4" t="s">
        <v>86</v>
      </c>
      <c r="R22" s="4">
        <v>0</v>
      </c>
      <c r="S22" s="4">
        <v>0</v>
      </c>
      <c r="T22" s="4">
        <v>0</v>
      </c>
      <c r="U22" s="4">
        <v>0</v>
      </c>
      <c r="Y22" s="29"/>
      <c r="Z22" s="4" t="s">
        <v>16</v>
      </c>
      <c r="AA22" s="4">
        <v>7.9640560528790297E-5</v>
      </c>
      <c r="AB22" s="4" t="s">
        <v>76</v>
      </c>
      <c r="AC22" s="4" t="s">
        <v>86</v>
      </c>
      <c r="AD22" s="4">
        <v>0</v>
      </c>
      <c r="AE22" s="4">
        <v>0</v>
      </c>
      <c r="AF22" s="4">
        <v>0</v>
      </c>
      <c r="AG22" s="4">
        <v>0</v>
      </c>
      <c r="AK22" s="29"/>
      <c r="AL22" s="4" t="s">
        <v>16</v>
      </c>
      <c r="AM22" s="4">
        <v>5.8061992293211058E-5</v>
      </c>
      <c r="AN22" s="4" t="s">
        <v>76</v>
      </c>
      <c r="AO22" s="4" t="s">
        <v>86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25">
      <c r="A23" s="29"/>
      <c r="B23" s="4" t="s">
        <v>8</v>
      </c>
      <c r="C23" s="4">
        <v>1.5712401042312159E-8</v>
      </c>
      <c r="D23" s="4" t="s">
        <v>76</v>
      </c>
      <c r="E23" s="4" t="s">
        <v>86</v>
      </c>
      <c r="F23" s="4">
        <v>0</v>
      </c>
      <c r="G23" s="4">
        <v>0</v>
      </c>
      <c r="H23" s="4">
        <v>0</v>
      </c>
      <c r="I23" s="4">
        <v>0</v>
      </c>
      <c r="M23" s="29"/>
      <c r="N23" s="4" t="s">
        <v>8</v>
      </c>
      <c r="O23" s="4">
        <v>1.062483142689816E-5</v>
      </c>
      <c r="P23" s="4" t="s">
        <v>76</v>
      </c>
      <c r="Q23" s="4" t="s">
        <v>86</v>
      </c>
      <c r="R23" s="4">
        <v>0</v>
      </c>
      <c r="S23" s="4">
        <v>0</v>
      </c>
      <c r="T23" s="4">
        <v>0</v>
      </c>
      <c r="U23" s="4">
        <v>0</v>
      </c>
      <c r="Y23" s="29"/>
      <c r="Z23" s="4" t="s">
        <v>8</v>
      </c>
      <c r="AA23" s="4">
        <v>6.2291405721955414E-6</v>
      </c>
      <c r="AB23" s="4" t="s">
        <v>76</v>
      </c>
      <c r="AC23" s="4" t="s">
        <v>86</v>
      </c>
      <c r="AD23" s="4">
        <v>0</v>
      </c>
      <c r="AE23" s="4">
        <v>0</v>
      </c>
      <c r="AF23" s="4">
        <v>0</v>
      </c>
      <c r="AG23" s="4">
        <v>0</v>
      </c>
      <c r="AK23" s="29"/>
      <c r="AL23" s="4" t="s">
        <v>8</v>
      </c>
      <c r="AM23" s="4">
        <v>2.9969918086816241E-6</v>
      </c>
      <c r="AN23" s="4" t="s">
        <v>76</v>
      </c>
      <c r="AO23" s="4" t="s">
        <v>86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25">
      <c r="A24" s="29"/>
      <c r="B24" s="4" t="s">
        <v>1</v>
      </c>
      <c r="C24" s="4">
        <v>3.1988548244076269E-3</v>
      </c>
      <c r="D24" s="4" t="s">
        <v>68</v>
      </c>
      <c r="E24" s="4" t="s">
        <v>86</v>
      </c>
      <c r="F24" s="4">
        <v>0</v>
      </c>
      <c r="G24" s="4">
        <v>0</v>
      </c>
      <c r="H24" s="4">
        <v>0</v>
      </c>
      <c r="I24" s="4">
        <v>0</v>
      </c>
      <c r="M24" s="29"/>
      <c r="N24" s="4" t="s">
        <v>1</v>
      </c>
      <c r="O24" s="4">
        <v>2.3579041808060379E-4</v>
      </c>
      <c r="P24" s="4" t="s">
        <v>68</v>
      </c>
      <c r="Q24" s="4" t="s">
        <v>86</v>
      </c>
      <c r="R24" s="4">
        <v>0</v>
      </c>
      <c r="S24" s="4">
        <v>0</v>
      </c>
      <c r="T24" s="4">
        <v>0</v>
      </c>
      <c r="U24" s="4">
        <v>0</v>
      </c>
      <c r="Y24" s="29"/>
      <c r="Z24" s="4" t="s">
        <v>1</v>
      </c>
      <c r="AA24" s="4">
        <v>5.7627165595918917E-6</v>
      </c>
      <c r="AB24" s="4" t="s">
        <v>68</v>
      </c>
      <c r="AC24" s="4" t="s">
        <v>86</v>
      </c>
      <c r="AD24" s="4">
        <v>0</v>
      </c>
      <c r="AE24" s="4">
        <v>0</v>
      </c>
      <c r="AF24" s="4">
        <v>0</v>
      </c>
      <c r="AG24" s="4">
        <v>0</v>
      </c>
      <c r="AK24" s="29"/>
      <c r="AL24" s="4" t="s">
        <v>1</v>
      </c>
      <c r="AM24" s="4">
        <v>1.2734252054586901E-5</v>
      </c>
      <c r="AN24" s="4" t="s">
        <v>68</v>
      </c>
      <c r="AO24" s="4" t="s">
        <v>86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25">
      <c r="A25" s="29"/>
      <c r="B25" s="4" t="s">
        <v>24</v>
      </c>
      <c r="C25" s="4">
        <v>1.410043168543627E-6</v>
      </c>
      <c r="D25" s="4" t="s">
        <v>76</v>
      </c>
      <c r="E25" s="4" t="s">
        <v>86</v>
      </c>
      <c r="F25" s="4">
        <v>0</v>
      </c>
      <c r="G25" s="4">
        <v>0</v>
      </c>
      <c r="H25" s="4">
        <v>0</v>
      </c>
      <c r="I25" s="4">
        <v>0</v>
      </c>
      <c r="M25" s="29"/>
      <c r="N25" s="4" t="s">
        <v>24</v>
      </c>
      <c r="O25" s="4">
        <v>2.8610837658423551E-4</v>
      </c>
      <c r="P25" s="4" t="s">
        <v>76</v>
      </c>
      <c r="Q25" s="4" t="s">
        <v>86</v>
      </c>
      <c r="R25" s="4">
        <v>0</v>
      </c>
      <c r="S25" s="4">
        <v>0</v>
      </c>
      <c r="T25" s="4">
        <v>0</v>
      </c>
      <c r="U25" s="4">
        <v>0</v>
      </c>
      <c r="Y25" s="29"/>
      <c r="Z25" s="4" t="s">
        <v>24</v>
      </c>
      <c r="AA25" s="4">
        <v>1.8544942860986711E-5</v>
      </c>
      <c r="AB25" s="4" t="s">
        <v>76</v>
      </c>
      <c r="AC25" s="4" t="s">
        <v>86</v>
      </c>
      <c r="AD25" s="4">
        <v>0</v>
      </c>
      <c r="AE25" s="4">
        <v>0</v>
      </c>
      <c r="AF25" s="4">
        <v>0</v>
      </c>
      <c r="AG25" s="4">
        <v>0</v>
      </c>
      <c r="AK25" s="29"/>
      <c r="AL25" s="4" t="s">
        <v>24</v>
      </c>
      <c r="AM25" s="4">
        <v>3.3444872439581503E-5</v>
      </c>
      <c r="AN25" s="4" t="s">
        <v>76</v>
      </c>
      <c r="AO25" s="4" t="s">
        <v>86</v>
      </c>
      <c r="AP25" s="4">
        <v>0</v>
      </c>
      <c r="AQ25" s="4">
        <v>0</v>
      </c>
      <c r="AR25" s="4">
        <v>0</v>
      </c>
      <c r="AS25" s="4">
        <v>0</v>
      </c>
    </row>
    <row r="26" spans="1:45" x14ac:dyDescent="0.25">
      <c r="A26" s="29"/>
      <c r="B26" s="4" t="s">
        <v>31</v>
      </c>
      <c r="C26" s="4">
        <v>3.2552374049755451E-6</v>
      </c>
      <c r="D26" s="4" t="s">
        <v>76</v>
      </c>
      <c r="E26" s="4" t="s">
        <v>79</v>
      </c>
      <c r="F26" s="4">
        <v>0</v>
      </c>
      <c r="G26" s="4">
        <v>0</v>
      </c>
      <c r="H26" s="4">
        <v>0</v>
      </c>
      <c r="I26" s="4">
        <v>0</v>
      </c>
      <c r="M26" s="29"/>
      <c r="N26" s="4" t="s">
        <v>31</v>
      </c>
      <c r="O26" s="4">
        <v>3.0533851747395111E-4</v>
      </c>
      <c r="P26" s="4" t="s">
        <v>76</v>
      </c>
      <c r="Q26" s="4" t="s">
        <v>79</v>
      </c>
      <c r="R26" s="4">
        <v>0</v>
      </c>
      <c r="S26" s="4">
        <v>0</v>
      </c>
      <c r="T26" s="4">
        <v>0</v>
      </c>
      <c r="U26" s="4">
        <v>0</v>
      </c>
      <c r="Y26" s="29"/>
      <c r="Z26" s="4" t="s">
        <v>31</v>
      </c>
      <c r="AA26" s="4">
        <v>2.0973166943226831E-5</v>
      </c>
      <c r="AB26" s="4" t="s">
        <v>76</v>
      </c>
      <c r="AC26" s="4" t="s">
        <v>79</v>
      </c>
      <c r="AD26" s="4">
        <v>0</v>
      </c>
      <c r="AE26" s="4">
        <v>0</v>
      </c>
      <c r="AF26" s="4">
        <v>0</v>
      </c>
      <c r="AG26" s="4">
        <v>0</v>
      </c>
      <c r="AK26" s="29"/>
      <c r="AL26" s="4" t="s">
        <v>31</v>
      </c>
      <c r="AM26" s="4">
        <v>5.4894227265682178E-5</v>
      </c>
      <c r="AN26" s="4" t="s">
        <v>76</v>
      </c>
      <c r="AO26" s="4" t="s">
        <v>79</v>
      </c>
      <c r="AP26" s="4">
        <v>0</v>
      </c>
      <c r="AQ26" s="4">
        <v>0</v>
      </c>
      <c r="AR26" s="4">
        <v>0</v>
      </c>
      <c r="AS26" s="4">
        <v>0</v>
      </c>
    </row>
    <row r="29" spans="1:45" x14ac:dyDescent="0.25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45" x14ac:dyDescent="0.25"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45" x14ac:dyDescent="0.25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45" x14ac:dyDescent="0.25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5:33" x14ac:dyDescent="0.25">
      <c r="E33" s="7"/>
      <c r="F33" s="7"/>
      <c r="G33" s="7"/>
      <c r="H33" s="7"/>
      <c r="I33" s="7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7"/>
      <c r="AA33" s="7"/>
      <c r="AB33" s="7"/>
      <c r="AC33" s="7"/>
      <c r="AD33" s="7"/>
      <c r="AE33" s="7"/>
      <c r="AF33" s="7"/>
      <c r="AG33" s="7"/>
    </row>
    <row r="34" spans="5:33" x14ac:dyDescent="0.25">
      <c r="E34" s="7"/>
      <c r="F34" s="7"/>
      <c r="G34" s="7"/>
      <c r="H34" s="7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7"/>
      <c r="AA34" s="7"/>
      <c r="AB34" s="7"/>
      <c r="AC34" s="7"/>
      <c r="AD34" s="7"/>
      <c r="AE34" s="7"/>
      <c r="AF34" s="7"/>
      <c r="AG34" s="7"/>
    </row>
    <row r="35" spans="5:33" x14ac:dyDescent="0.25">
      <c r="E35" s="7"/>
      <c r="F35" s="7"/>
      <c r="G35" s="7"/>
      <c r="H35" s="7"/>
      <c r="I35" s="1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5:33" x14ac:dyDescent="0.25">
      <c r="E36" s="7"/>
      <c r="F36" s="7"/>
      <c r="G36" s="7"/>
      <c r="H36" s="7"/>
      <c r="I36" s="1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5:33" x14ac:dyDescent="0.25">
      <c r="E37" s="7"/>
      <c r="F37" s="7"/>
      <c r="G37" s="7"/>
      <c r="H37" s="7"/>
      <c r="I37" s="1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5:33" x14ac:dyDescent="0.25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5:33" x14ac:dyDescent="0.25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5:33" x14ac:dyDescent="0.25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5:33" x14ac:dyDescent="0.25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5:33" x14ac:dyDescent="0.25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5:33" x14ac:dyDescent="0.25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5:33" x14ac:dyDescent="0.25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5:33" x14ac:dyDescent="0.25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5:33" x14ac:dyDescent="0.25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5:33" x14ac:dyDescent="0.25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5:33" x14ac:dyDescent="0.25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</sheetData>
  <mergeCells count="8">
    <mergeCell ref="A2:A26"/>
    <mergeCell ref="M2:M26"/>
    <mergeCell ref="Y2:Y26"/>
    <mergeCell ref="AK2:AK26"/>
    <mergeCell ref="J33:M33"/>
    <mergeCell ref="N33:Q33"/>
    <mergeCell ref="R33:U33"/>
    <mergeCell ref="V33:Y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16EF-1AF7-4FE5-B55C-6751A8F0B64D}">
  <dimension ref="A1:BA86"/>
  <sheetViews>
    <sheetView topLeftCell="T7" zoomScale="70" zoomScaleNormal="70" workbookViewId="0">
      <selection activeCell="AP54" sqref="AP54"/>
    </sheetView>
  </sheetViews>
  <sheetFormatPr baseColWidth="10" defaultRowHeight="15" x14ac:dyDescent="0.25"/>
  <cols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8" width="14" bestFit="1" customWidth="1"/>
    <col min="9" max="10" width="14" hidden="1" customWidth="1"/>
    <col min="11" max="11" width="14" customWidth="1"/>
    <col min="12" max="12" width="14" hidden="1" customWidth="1"/>
    <col min="13" max="13" width="14" bestFit="1" customWidth="1"/>
    <col min="15" max="15" width="16.42578125" bestFit="1" customWidth="1"/>
    <col min="16" max="16" width="3.42578125" customWidth="1"/>
    <col min="17" max="17" width="4.140625" customWidth="1"/>
    <col min="18" max="18" width="5.140625" customWidth="1"/>
    <col min="21" max="22" width="0" hidden="1" customWidth="1"/>
    <col min="26" max="26" width="16.42578125" bestFit="1" customWidth="1"/>
    <col min="27" max="27" width="3.42578125" customWidth="1"/>
    <col min="28" max="28" width="4.28515625" customWidth="1"/>
    <col min="29" max="29" width="6.140625" customWidth="1"/>
    <col min="32" max="32" width="0" hidden="1" customWidth="1"/>
    <col min="33" max="33" width="0" style="7" hidden="1" customWidth="1"/>
    <col min="34" max="34" width="11.42578125" style="7"/>
    <col min="37" max="37" width="16.42578125" bestFit="1" customWidth="1"/>
    <col min="38" max="38" width="3.85546875" customWidth="1"/>
    <col min="39" max="39" width="3.5703125" customWidth="1"/>
    <col min="40" max="40" width="5" customWidth="1"/>
    <col min="49" max="49" width="13.7109375" bestFit="1" customWidth="1"/>
  </cols>
  <sheetData>
    <row r="1" spans="1:53" x14ac:dyDescent="0.25">
      <c r="B1" s="1" t="s">
        <v>0</v>
      </c>
      <c r="C1" s="8" t="s">
        <v>90</v>
      </c>
      <c r="D1" s="1" t="s">
        <v>58</v>
      </c>
      <c r="E1" s="1" t="s">
        <v>59</v>
      </c>
      <c r="F1" s="1" t="s">
        <v>60</v>
      </c>
      <c r="G1" s="1" t="s">
        <v>61</v>
      </c>
      <c r="N1" s="1" t="s">
        <v>0</v>
      </c>
      <c r="O1" s="8" t="s">
        <v>90</v>
      </c>
      <c r="P1" s="1" t="s">
        <v>58</v>
      </c>
      <c r="Q1" s="1" t="s">
        <v>59</v>
      </c>
      <c r="R1" s="1" t="s">
        <v>60</v>
      </c>
      <c r="S1" s="1" t="s">
        <v>61</v>
      </c>
      <c r="Y1" s="1" t="s">
        <v>0</v>
      </c>
      <c r="Z1" s="8" t="s">
        <v>90</v>
      </c>
      <c r="AA1" s="1" t="s">
        <v>58</v>
      </c>
      <c r="AB1" s="1" t="s">
        <v>59</v>
      </c>
      <c r="AC1" s="1" t="s">
        <v>60</v>
      </c>
      <c r="AD1" s="1" t="s">
        <v>61</v>
      </c>
      <c r="AJ1" s="1" t="s">
        <v>0</v>
      </c>
      <c r="AK1" s="8" t="s">
        <v>90</v>
      </c>
      <c r="AL1" s="1" t="s">
        <v>58</v>
      </c>
      <c r="AM1" s="1" t="s">
        <v>59</v>
      </c>
      <c r="AN1" s="1" t="s">
        <v>60</v>
      </c>
      <c r="AO1" s="1" t="s">
        <v>61</v>
      </c>
      <c r="AU1" s="7"/>
      <c r="AV1" s="21"/>
      <c r="AW1" s="21"/>
      <c r="AX1" s="21"/>
      <c r="AY1" s="21"/>
      <c r="AZ1" s="21"/>
      <c r="BA1" s="21"/>
    </row>
    <row r="2" spans="1:53" x14ac:dyDescent="0.25">
      <c r="A2" s="29" t="s">
        <v>82</v>
      </c>
      <c r="B2" s="5" t="s">
        <v>2</v>
      </c>
      <c r="C2" s="20">
        <v>-6.5353991543042396</v>
      </c>
      <c r="D2" s="5" t="s">
        <v>67</v>
      </c>
      <c r="E2" s="5" t="s">
        <v>70</v>
      </c>
      <c r="F2" s="5" t="s">
        <v>71</v>
      </c>
      <c r="G2" s="5" t="s">
        <v>69</v>
      </c>
      <c r="M2" s="29" t="s">
        <v>83</v>
      </c>
      <c r="N2" s="5" t="s">
        <v>2</v>
      </c>
      <c r="O2" s="5">
        <v>-3.4924709893708394</v>
      </c>
      <c r="P2" s="5" t="s">
        <v>67</v>
      </c>
      <c r="Q2" s="5" t="s">
        <v>70</v>
      </c>
      <c r="R2" s="5" t="s">
        <v>71</v>
      </c>
      <c r="S2" s="5" t="s">
        <v>69</v>
      </c>
      <c r="X2" s="29" t="s">
        <v>84</v>
      </c>
      <c r="Y2" s="5" t="s">
        <v>2</v>
      </c>
      <c r="Z2" s="5">
        <v>-4.3178033499083091</v>
      </c>
      <c r="AA2" s="5" t="s">
        <v>67</v>
      </c>
      <c r="AB2" s="5" t="s">
        <v>70</v>
      </c>
      <c r="AC2" s="5" t="s">
        <v>71</v>
      </c>
      <c r="AD2" s="5" t="s">
        <v>69</v>
      </c>
      <c r="AI2" s="29" t="s">
        <v>85</v>
      </c>
      <c r="AJ2" s="5" t="s">
        <v>2</v>
      </c>
      <c r="AK2" s="5">
        <v>-2.4078041220245572</v>
      </c>
      <c r="AL2" s="5" t="s">
        <v>67</v>
      </c>
      <c r="AM2" s="5" t="s">
        <v>70</v>
      </c>
      <c r="AN2" s="5" t="s">
        <v>71</v>
      </c>
      <c r="AO2" s="5" t="s">
        <v>69</v>
      </c>
      <c r="AU2" s="7"/>
      <c r="AV2" s="12"/>
      <c r="AW2" s="12"/>
      <c r="AX2" s="12"/>
      <c r="AY2" s="12"/>
      <c r="AZ2" s="12"/>
      <c r="BA2" s="12"/>
    </row>
    <row r="3" spans="1:53" x14ac:dyDescent="0.25">
      <c r="A3" s="29"/>
      <c r="B3" s="5" t="s">
        <v>3</v>
      </c>
      <c r="C3" s="5">
        <v>-5.0927612048791628</v>
      </c>
      <c r="D3" s="5" t="s">
        <v>67</v>
      </c>
      <c r="E3" s="5" t="s">
        <v>70</v>
      </c>
      <c r="F3" s="5" t="s">
        <v>72</v>
      </c>
      <c r="G3" s="5" t="s">
        <v>69</v>
      </c>
      <c r="M3" s="29"/>
      <c r="N3" s="5" t="s">
        <v>3</v>
      </c>
      <c r="O3" s="5">
        <v>-2.8548214995878407</v>
      </c>
      <c r="P3" s="5" t="s">
        <v>67</v>
      </c>
      <c r="Q3" s="5" t="s">
        <v>70</v>
      </c>
      <c r="R3" s="5" t="s">
        <v>72</v>
      </c>
      <c r="S3" s="5" t="s">
        <v>69</v>
      </c>
      <c r="X3" s="29"/>
      <c r="Y3" s="5" t="s">
        <v>3</v>
      </c>
      <c r="Z3" s="5">
        <v>-4.8395533546760943</v>
      </c>
      <c r="AA3" s="5" t="s">
        <v>67</v>
      </c>
      <c r="AB3" s="5" t="s">
        <v>70</v>
      </c>
      <c r="AC3" s="5" t="s">
        <v>72</v>
      </c>
      <c r="AD3" s="5" t="s">
        <v>69</v>
      </c>
      <c r="AI3" s="29"/>
      <c r="AJ3" s="5" t="s">
        <v>3</v>
      </c>
      <c r="AK3" s="5">
        <v>-3.2246648542010368</v>
      </c>
      <c r="AL3" s="5" t="s">
        <v>67</v>
      </c>
      <c r="AM3" s="5" t="s">
        <v>70</v>
      </c>
      <c r="AN3" s="5" t="s">
        <v>72</v>
      </c>
      <c r="AO3" s="5" t="s">
        <v>69</v>
      </c>
      <c r="AU3" s="7"/>
      <c r="AV3" s="12"/>
      <c r="AW3" s="12"/>
      <c r="AX3" s="12"/>
      <c r="AY3" s="12"/>
      <c r="AZ3" s="12"/>
      <c r="BA3" s="12"/>
    </row>
    <row r="4" spans="1:53" x14ac:dyDescent="0.25">
      <c r="A4" s="29"/>
      <c r="B4" s="5" t="s">
        <v>10</v>
      </c>
      <c r="C4" s="5">
        <v>-4.8748715294806466</v>
      </c>
      <c r="D4" s="5" t="s">
        <v>67</v>
      </c>
      <c r="E4" s="5" t="s">
        <v>70</v>
      </c>
      <c r="F4" s="5" t="s">
        <v>71</v>
      </c>
      <c r="G4" s="5" t="s">
        <v>69</v>
      </c>
      <c r="M4" s="29"/>
      <c r="N4" s="5" t="s">
        <v>10</v>
      </c>
      <c r="O4" s="5">
        <v>-2.6604156651499693</v>
      </c>
      <c r="P4" s="5" t="s">
        <v>67</v>
      </c>
      <c r="Q4" s="5" t="s">
        <v>70</v>
      </c>
      <c r="R4" s="5" t="s">
        <v>71</v>
      </c>
      <c r="S4" s="5" t="s">
        <v>69</v>
      </c>
      <c r="X4" s="29"/>
      <c r="Y4" s="5" t="s">
        <v>10</v>
      </c>
      <c r="Z4" s="5">
        <v>-3.9606978508367856</v>
      </c>
      <c r="AA4" s="5" t="s">
        <v>67</v>
      </c>
      <c r="AB4" s="5" t="s">
        <v>70</v>
      </c>
      <c r="AC4" s="5" t="s">
        <v>71</v>
      </c>
      <c r="AD4" s="5" t="s">
        <v>69</v>
      </c>
      <c r="AI4" s="29"/>
      <c r="AJ4" s="5" t="s">
        <v>10</v>
      </c>
      <c r="AK4" s="5">
        <v>-2.2032905888341574</v>
      </c>
      <c r="AL4" s="5" t="s">
        <v>67</v>
      </c>
      <c r="AM4" s="5" t="s">
        <v>70</v>
      </c>
      <c r="AN4" s="5" t="s">
        <v>71</v>
      </c>
      <c r="AO4" s="5" t="s">
        <v>69</v>
      </c>
      <c r="AU4" s="7"/>
      <c r="AV4" s="12"/>
      <c r="AW4" s="12"/>
      <c r="AX4" s="12"/>
      <c r="AY4" s="12"/>
      <c r="AZ4" s="12"/>
      <c r="BA4" s="12"/>
    </row>
    <row r="5" spans="1:53" x14ac:dyDescent="0.25">
      <c r="A5" s="29"/>
      <c r="B5" s="5" t="s">
        <v>18</v>
      </c>
      <c r="C5" s="5">
        <v>-5.339351771508114</v>
      </c>
      <c r="D5" s="5" t="s">
        <v>73</v>
      </c>
      <c r="E5" s="5" t="s">
        <v>70</v>
      </c>
      <c r="F5" s="5" t="s">
        <v>71</v>
      </c>
      <c r="G5" s="5" t="s">
        <v>69</v>
      </c>
      <c r="M5" s="29"/>
      <c r="N5" s="5" t="s">
        <v>18</v>
      </c>
      <c r="O5" s="5">
        <v>-5.8358137232959848</v>
      </c>
      <c r="P5" s="5" t="s">
        <v>73</v>
      </c>
      <c r="Q5" s="5" t="s">
        <v>70</v>
      </c>
      <c r="R5" s="5" t="s">
        <v>71</v>
      </c>
      <c r="S5" s="5" t="s">
        <v>69</v>
      </c>
      <c r="X5" s="29"/>
      <c r="Y5" s="5" t="s">
        <v>18</v>
      </c>
      <c r="Z5" s="5">
        <v>-4.2394248285628739</v>
      </c>
      <c r="AA5" s="5" t="s">
        <v>73</v>
      </c>
      <c r="AB5" s="5" t="s">
        <v>70</v>
      </c>
      <c r="AC5" s="5" t="s">
        <v>71</v>
      </c>
      <c r="AD5" s="5" t="s">
        <v>69</v>
      </c>
      <c r="AI5" s="29"/>
      <c r="AJ5" s="5" t="s">
        <v>18</v>
      </c>
      <c r="AK5" s="5">
        <v>-3.3517677451522014</v>
      </c>
      <c r="AL5" s="5" t="s">
        <v>73</v>
      </c>
      <c r="AM5" s="5" t="s">
        <v>70</v>
      </c>
      <c r="AN5" s="5" t="s">
        <v>71</v>
      </c>
      <c r="AO5" s="5" t="s">
        <v>69</v>
      </c>
      <c r="AU5" s="7"/>
      <c r="AV5" s="12"/>
      <c r="AW5" s="12"/>
      <c r="AX5" s="12"/>
      <c r="AY5" s="12"/>
      <c r="AZ5" s="12"/>
      <c r="BA5" s="12"/>
    </row>
    <row r="6" spans="1:53" x14ac:dyDescent="0.25">
      <c r="A6" s="29"/>
      <c r="B6" s="5" t="s">
        <v>25</v>
      </c>
      <c r="C6" s="5">
        <v>-5.0815578947339004</v>
      </c>
      <c r="D6" s="5" t="s">
        <v>73</v>
      </c>
      <c r="E6" s="5" t="s">
        <v>70</v>
      </c>
      <c r="F6" s="5" t="s">
        <v>71</v>
      </c>
      <c r="G6" s="5" t="s">
        <v>69</v>
      </c>
      <c r="M6" s="29"/>
      <c r="N6" s="5" t="s">
        <v>25</v>
      </c>
      <c r="O6" s="5">
        <v>-2.8035828443543194</v>
      </c>
      <c r="P6" s="5" t="s">
        <v>73</v>
      </c>
      <c r="Q6" s="5" t="s">
        <v>70</v>
      </c>
      <c r="R6" s="5" t="s">
        <v>71</v>
      </c>
      <c r="S6" s="5" t="s">
        <v>69</v>
      </c>
      <c r="X6" s="29"/>
      <c r="Y6" s="5" t="s">
        <v>25</v>
      </c>
      <c r="Z6" s="5">
        <v>-4.2672215719426951</v>
      </c>
      <c r="AA6" s="5" t="s">
        <v>73</v>
      </c>
      <c r="AB6" s="5" t="s">
        <v>70</v>
      </c>
      <c r="AC6" s="5" t="s">
        <v>71</v>
      </c>
      <c r="AD6" s="5" t="s">
        <v>69</v>
      </c>
      <c r="AI6" s="29"/>
      <c r="AJ6" s="5" t="s">
        <v>25</v>
      </c>
      <c r="AK6" s="5">
        <v>-2.287854817045198</v>
      </c>
      <c r="AL6" s="5" t="s">
        <v>73</v>
      </c>
      <c r="AM6" s="5" t="s">
        <v>70</v>
      </c>
      <c r="AN6" s="5" t="s">
        <v>71</v>
      </c>
      <c r="AO6" s="5" t="s">
        <v>69</v>
      </c>
      <c r="AU6" s="7"/>
      <c r="AV6" s="12"/>
      <c r="AW6" s="12"/>
      <c r="AX6" s="12"/>
      <c r="AY6" s="12"/>
      <c r="AZ6" s="12"/>
      <c r="BA6" s="12"/>
    </row>
    <row r="7" spans="1:53" x14ac:dyDescent="0.25">
      <c r="A7" s="29"/>
      <c r="B7" s="5" t="s">
        <v>11</v>
      </c>
      <c r="C7" s="5">
        <v>-4.5761607103918287</v>
      </c>
      <c r="D7" s="5" t="s">
        <v>67</v>
      </c>
      <c r="E7" s="5" t="s">
        <v>70</v>
      </c>
      <c r="F7" s="5" t="s">
        <v>72</v>
      </c>
      <c r="G7" s="5" t="s">
        <v>69</v>
      </c>
      <c r="M7" s="29"/>
      <c r="N7" s="5" t="s">
        <v>11</v>
      </c>
      <c r="O7" s="5">
        <v>-2.8903346312164304</v>
      </c>
      <c r="P7" s="5" t="s">
        <v>67</v>
      </c>
      <c r="Q7" s="5" t="s">
        <v>70</v>
      </c>
      <c r="R7" s="5" t="s">
        <v>72</v>
      </c>
      <c r="S7" s="5" t="s">
        <v>69</v>
      </c>
      <c r="X7" s="29"/>
      <c r="Y7" s="5" t="s">
        <v>11</v>
      </c>
      <c r="Z7" s="5">
        <v>-4.3033274954328808</v>
      </c>
      <c r="AA7" s="5" t="s">
        <v>67</v>
      </c>
      <c r="AB7" s="5" t="s">
        <v>70</v>
      </c>
      <c r="AC7" s="5" t="s">
        <v>72</v>
      </c>
      <c r="AD7" s="5" t="s">
        <v>69</v>
      </c>
      <c r="AI7" s="29"/>
      <c r="AJ7" s="5" t="s">
        <v>11</v>
      </c>
      <c r="AK7" s="5">
        <v>-2.5069658146882818</v>
      </c>
      <c r="AL7" s="5" t="s">
        <v>67</v>
      </c>
      <c r="AM7" s="5" t="s">
        <v>70</v>
      </c>
      <c r="AN7" s="5" t="s">
        <v>72</v>
      </c>
      <c r="AO7" s="5" t="s">
        <v>69</v>
      </c>
      <c r="AU7" s="7"/>
      <c r="AV7" s="12"/>
      <c r="AW7" s="12"/>
      <c r="AX7" s="12"/>
      <c r="AY7" s="12"/>
      <c r="AZ7" s="12"/>
      <c r="BA7" s="12"/>
    </row>
    <row r="8" spans="1:53" x14ac:dyDescent="0.25">
      <c r="A8" s="29"/>
      <c r="B8" s="5" t="s">
        <v>19</v>
      </c>
      <c r="C8" s="5">
        <v>-4.3279431122459426</v>
      </c>
      <c r="D8" s="5" t="s">
        <v>73</v>
      </c>
      <c r="E8" s="5" t="s">
        <v>70</v>
      </c>
      <c r="F8" s="5" t="s">
        <v>72</v>
      </c>
      <c r="G8" s="5" t="s">
        <v>69</v>
      </c>
      <c r="M8" s="29"/>
      <c r="N8" s="5" t="s">
        <v>19</v>
      </c>
      <c r="O8" s="5">
        <v>-3.304420402477219</v>
      </c>
      <c r="P8" s="5" t="s">
        <v>73</v>
      </c>
      <c r="Q8" s="5" t="s">
        <v>70</v>
      </c>
      <c r="R8" s="5" t="s">
        <v>72</v>
      </c>
      <c r="S8" s="5" t="s">
        <v>69</v>
      </c>
      <c r="X8" s="29"/>
      <c r="Y8" s="5" t="s">
        <v>19</v>
      </c>
      <c r="Z8" s="5">
        <v>-4.4375885965493191</v>
      </c>
      <c r="AA8" s="5" t="s">
        <v>73</v>
      </c>
      <c r="AB8" s="5" t="s">
        <v>70</v>
      </c>
      <c r="AC8" s="5" t="s">
        <v>72</v>
      </c>
      <c r="AD8" s="5" t="s">
        <v>69</v>
      </c>
      <c r="AI8" s="29"/>
      <c r="AJ8" s="5" t="s">
        <v>19</v>
      </c>
      <c r="AK8" s="5">
        <v>-2.7050871157150764</v>
      </c>
      <c r="AL8" s="5" t="s">
        <v>73</v>
      </c>
      <c r="AM8" s="5" t="s">
        <v>70</v>
      </c>
      <c r="AN8" s="5" t="s">
        <v>72</v>
      </c>
      <c r="AO8" s="5" t="s">
        <v>69</v>
      </c>
      <c r="AU8" s="7"/>
      <c r="AV8" s="12"/>
      <c r="AW8" s="12"/>
      <c r="AX8" s="12"/>
      <c r="AY8" s="12"/>
      <c r="AZ8" s="12"/>
      <c r="BA8" s="12"/>
    </row>
    <row r="9" spans="1:53" x14ac:dyDescent="0.25">
      <c r="A9" s="29"/>
      <c r="B9" s="5" t="s">
        <v>26</v>
      </c>
      <c r="C9" s="5">
        <v>-5.3544573615246831</v>
      </c>
      <c r="D9" s="5" t="s">
        <v>73</v>
      </c>
      <c r="E9" s="5" t="s">
        <v>70</v>
      </c>
      <c r="F9" s="5" t="s">
        <v>72</v>
      </c>
      <c r="G9" s="5" t="s">
        <v>69</v>
      </c>
      <c r="M9" s="29"/>
      <c r="N9" s="5" t="s">
        <v>26</v>
      </c>
      <c r="O9" s="5">
        <v>-3.368980980312593</v>
      </c>
      <c r="P9" s="5" t="s">
        <v>73</v>
      </c>
      <c r="Q9" s="5" t="s">
        <v>70</v>
      </c>
      <c r="R9" s="5" t="s">
        <v>72</v>
      </c>
      <c r="S9" s="5" t="s">
        <v>69</v>
      </c>
      <c r="X9" s="29"/>
      <c r="Y9" s="5" t="s">
        <v>26</v>
      </c>
      <c r="Z9" s="5">
        <v>-4.7830766349924572</v>
      </c>
      <c r="AA9" s="5" t="s">
        <v>73</v>
      </c>
      <c r="AB9" s="5" t="s">
        <v>70</v>
      </c>
      <c r="AC9" s="5" t="s">
        <v>72</v>
      </c>
      <c r="AD9" s="5" t="s">
        <v>69</v>
      </c>
      <c r="AI9" s="29"/>
      <c r="AJ9" s="5" t="s">
        <v>26</v>
      </c>
      <c r="AK9" s="5">
        <v>-2.6569712092643183</v>
      </c>
      <c r="AL9" s="5" t="s">
        <v>73</v>
      </c>
      <c r="AM9" s="5" t="s">
        <v>70</v>
      </c>
      <c r="AN9" s="5" t="s">
        <v>72</v>
      </c>
      <c r="AO9" s="5" t="s">
        <v>69</v>
      </c>
      <c r="AU9" s="7"/>
      <c r="AV9" s="12"/>
      <c r="AW9" s="12"/>
      <c r="AX9" s="12"/>
      <c r="AY9" s="12"/>
      <c r="AZ9" s="12"/>
      <c r="BA9" s="12"/>
    </row>
    <row r="10" spans="1:53" x14ac:dyDescent="0.25">
      <c r="A10" s="29"/>
      <c r="B10" s="5" t="s">
        <v>33</v>
      </c>
      <c r="C10" s="5">
        <v>-4.7486349949426803</v>
      </c>
      <c r="D10" s="5" t="s">
        <v>67</v>
      </c>
      <c r="E10" s="5" t="s">
        <v>80</v>
      </c>
      <c r="F10" s="5" t="s">
        <v>72</v>
      </c>
      <c r="G10" s="5" t="s">
        <v>69</v>
      </c>
      <c r="M10" s="29"/>
      <c r="N10" s="5" t="s">
        <v>33</v>
      </c>
      <c r="O10" s="5">
        <v>-2.8548214995878407</v>
      </c>
      <c r="P10" s="5" t="s">
        <v>67</v>
      </c>
      <c r="Q10" s="5" t="s">
        <v>80</v>
      </c>
      <c r="R10" s="5" t="s">
        <v>72</v>
      </c>
      <c r="S10" s="5" t="s">
        <v>69</v>
      </c>
      <c r="X10" s="29"/>
      <c r="Y10" s="5" t="s">
        <v>33</v>
      </c>
      <c r="Z10" s="5">
        <v>-4.380036975233434</v>
      </c>
      <c r="AA10" s="5" t="s">
        <v>67</v>
      </c>
      <c r="AB10" s="5" t="s">
        <v>80</v>
      </c>
      <c r="AC10" s="5" t="s">
        <v>72</v>
      </c>
      <c r="AD10" s="5" t="s">
        <v>69</v>
      </c>
      <c r="AI10" s="29"/>
      <c r="AJ10" s="5" t="s">
        <v>33</v>
      </c>
      <c r="AK10" s="5">
        <v>-3.2587590157022244</v>
      </c>
      <c r="AL10" s="5" t="s">
        <v>67</v>
      </c>
      <c r="AM10" s="5" t="s">
        <v>80</v>
      </c>
      <c r="AN10" s="5" t="s">
        <v>72</v>
      </c>
      <c r="AO10" s="5" t="s">
        <v>69</v>
      </c>
      <c r="AU10" s="7"/>
      <c r="AV10" s="12"/>
      <c r="AW10" s="12"/>
      <c r="AX10" s="12"/>
      <c r="AY10" s="12"/>
      <c r="AZ10" s="12"/>
      <c r="BA10" s="12"/>
    </row>
    <row r="11" spans="1:53" x14ac:dyDescent="0.25">
      <c r="A11" s="29"/>
      <c r="B11" s="5" t="s">
        <v>47</v>
      </c>
      <c r="C11" s="5">
        <v>-4.1989090254183052</v>
      </c>
      <c r="D11" s="5" t="s">
        <v>73</v>
      </c>
      <c r="E11" s="5" t="s">
        <v>80</v>
      </c>
      <c r="F11" s="5" t="s">
        <v>72</v>
      </c>
      <c r="G11" s="5" t="s">
        <v>69</v>
      </c>
      <c r="M11" s="29"/>
      <c r="N11" s="5" t="s">
        <v>47</v>
      </c>
      <c r="O11" s="5">
        <v>-2.411314457520342</v>
      </c>
      <c r="P11" s="5" t="s">
        <v>73</v>
      </c>
      <c r="Q11" s="5" t="s">
        <v>80</v>
      </c>
      <c r="R11" s="5" t="s">
        <v>72</v>
      </c>
      <c r="S11" s="5" t="s">
        <v>69</v>
      </c>
      <c r="X11" s="29"/>
      <c r="Y11" s="5" t="s">
        <v>47</v>
      </c>
      <c r="Z11" s="5">
        <v>-3.9778277093565881</v>
      </c>
      <c r="AA11" s="5" t="s">
        <v>73</v>
      </c>
      <c r="AB11" s="5" t="s">
        <v>80</v>
      </c>
      <c r="AC11" s="5" t="s">
        <v>72</v>
      </c>
      <c r="AD11" s="5" t="s">
        <v>69</v>
      </c>
      <c r="AI11" s="29"/>
      <c r="AJ11" s="5" t="s">
        <v>47</v>
      </c>
      <c r="AK11" s="5">
        <v>-2.5012276188054248</v>
      </c>
      <c r="AL11" s="5" t="s">
        <v>73</v>
      </c>
      <c r="AM11" s="5" t="s">
        <v>80</v>
      </c>
      <c r="AN11" s="5" t="s">
        <v>72</v>
      </c>
      <c r="AO11" s="5" t="s">
        <v>69</v>
      </c>
      <c r="AU11" s="7"/>
      <c r="AV11" s="12"/>
      <c r="AW11" s="12"/>
      <c r="AX11" s="12"/>
      <c r="AY11" s="12"/>
      <c r="AZ11" s="12"/>
      <c r="BA11" s="12"/>
    </row>
    <row r="12" spans="1:53" x14ac:dyDescent="0.25">
      <c r="A12" s="29"/>
      <c r="B12" s="5" t="s">
        <v>32</v>
      </c>
      <c r="C12" s="5">
        <v>-3.9812521967973633</v>
      </c>
      <c r="D12" s="5" t="s">
        <v>67</v>
      </c>
      <c r="E12" s="5" t="s">
        <v>80</v>
      </c>
      <c r="F12" s="5" t="s">
        <v>71</v>
      </c>
      <c r="G12" s="5" t="s">
        <v>69</v>
      </c>
      <c r="M12" s="29"/>
      <c r="N12" s="5" t="s">
        <v>32</v>
      </c>
      <c r="O12" s="5">
        <v>-2.2834332402176529</v>
      </c>
      <c r="P12" s="5" t="s">
        <v>67</v>
      </c>
      <c r="Q12" s="5" t="s">
        <v>80</v>
      </c>
      <c r="R12" s="5" t="s">
        <v>71</v>
      </c>
      <c r="S12" s="5" t="s">
        <v>69</v>
      </c>
      <c r="X12" s="29"/>
      <c r="Y12" s="5" t="s">
        <v>32</v>
      </c>
      <c r="Z12" s="5">
        <v>-3.4978298736321842</v>
      </c>
      <c r="AA12" s="5" t="s">
        <v>67</v>
      </c>
      <c r="AB12" s="5" t="s">
        <v>80</v>
      </c>
      <c r="AC12" s="5" t="s">
        <v>71</v>
      </c>
      <c r="AD12" s="5" t="s">
        <v>69</v>
      </c>
      <c r="AI12" s="29"/>
      <c r="AJ12" s="5" t="s">
        <v>32</v>
      </c>
      <c r="AK12" s="5">
        <v>-2.458818669789256</v>
      </c>
      <c r="AL12" s="5" t="s">
        <v>67</v>
      </c>
      <c r="AM12" s="5" t="s">
        <v>80</v>
      </c>
      <c r="AN12" s="5" t="s">
        <v>71</v>
      </c>
      <c r="AO12" s="5" t="s">
        <v>69</v>
      </c>
      <c r="AU12" s="7"/>
      <c r="AV12" s="12"/>
      <c r="AW12" s="12"/>
      <c r="AX12" s="12"/>
      <c r="AY12" s="12"/>
      <c r="AZ12" s="12"/>
      <c r="BA12" s="12"/>
    </row>
    <row r="13" spans="1:53" x14ac:dyDescent="0.25">
      <c r="A13" s="29"/>
      <c r="B13" s="5" t="s">
        <v>39</v>
      </c>
      <c r="C13" s="5">
        <v>-4.8919833157854589</v>
      </c>
      <c r="D13" s="5" t="s">
        <v>67</v>
      </c>
      <c r="E13" s="5" t="s">
        <v>80</v>
      </c>
      <c r="F13" s="5" t="s">
        <v>71</v>
      </c>
      <c r="G13" s="5" t="s">
        <v>69</v>
      </c>
      <c r="M13" s="29"/>
      <c r="N13" s="5" t="s">
        <v>39</v>
      </c>
      <c r="O13" s="5">
        <v>-2.4304847774692822</v>
      </c>
      <c r="P13" s="5" t="s">
        <v>67</v>
      </c>
      <c r="Q13" s="5" t="s">
        <v>80</v>
      </c>
      <c r="R13" s="5" t="s">
        <v>71</v>
      </c>
      <c r="S13" s="5" t="s">
        <v>69</v>
      </c>
      <c r="X13" s="29"/>
      <c r="Y13" s="5" t="s">
        <v>39</v>
      </c>
      <c r="Z13" s="5">
        <v>-3.9671182952101636</v>
      </c>
      <c r="AA13" s="5" t="s">
        <v>67</v>
      </c>
      <c r="AB13" s="5" t="s">
        <v>80</v>
      </c>
      <c r="AC13" s="5" t="s">
        <v>71</v>
      </c>
      <c r="AD13" s="5" t="s">
        <v>69</v>
      </c>
      <c r="AI13" s="29"/>
      <c r="AJ13" s="5" t="s">
        <v>39</v>
      </c>
      <c r="AK13" s="5">
        <v>-2.5186934079646575</v>
      </c>
      <c r="AL13" s="5" t="s">
        <v>67</v>
      </c>
      <c r="AM13" s="5" t="s">
        <v>80</v>
      </c>
      <c r="AN13" s="5" t="s">
        <v>71</v>
      </c>
      <c r="AO13" s="5" t="s">
        <v>69</v>
      </c>
      <c r="AU13" s="7"/>
      <c r="AV13" s="12"/>
      <c r="AW13" s="12"/>
      <c r="AX13" s="12"/>
      <c r="AY13" s="12"/>
      <c r="AZ13" s="12"/>
      <c r="BA13" s="12"/>
    </row>
    <row r="14" spans="1:53" x14ac:dyDescent="0.25">
      <c r="A14" s="29"/>
      <c r="B14" s="5" t="s">
        <v>46</v>
      </c>
      <c r="C14" s="5">
        <v>-4.9723996438671101</v>
      </c>
      <c r="D14" s="5" t="s">
        <v>73</v>
      </c>
      <c r="E14" s="5" t="s">
        <v>80</v>
      </c>
      <c r="F14" s="5" t="s">
        <v>71</v>
      </c>
      <c r="G14" s="5" t="s">
        <v>69</v>
      </c>
      <c r="M14" s="29"/>
      <c r="N14" s="5" t="s">
        <v>46</v>
      </c>
      <c r="O14" s="5">
        <v>-2.2024666209510646</v>
      </c>
      <c r="P14" s="5" t="s">
        <v>73</v>
      </c>
      <c r="Q14" s="5" t="s">
        <v>80</v>
      </c>
      <c r="R14" s="5" t="s">
        <v>71</v>
      </c>
      <c r="S14" s="5" t="s">
        <v>69</v>
      </c>
      <c r="X14" s="29"/>
      <c r="Y14" s="5" t="s">
        <v>46</v>
      </c>
      <c r="Z14" s="5">
        <v>-3.7106808636333102</v>
      </c>
      <c r="AA14" s="5" t="s">
        <v>73</v>
      </c>
      <c r="AB14" s="5" t="s">
        <v>80</v>
      </c>
      <c r="AC14" s="5" t="s">
        <v>71</v>
      </c>
      <c r="AD14" s="5" t="s">
        <v>69</v>
      </c>
      <c r="AI14" s="29"/>
      <c r="AJ14" s="5" t="s">
        <v>46</v>
      </c>
      <c r="AK14" s="5">
        <v>-2.2918608589050917</v>
      </c>
      <c r="AL14" s="5" t="s">
        <v>73</v>
      </c>
      <c r="AM14" s="5" t="s">
        <v>80</v>
      </c>
      <c r="AN14" s="5" t="s">
        <v>71</v>
      </c>
      <c r="AO14" s="5" t="s">
        <v>69</v>
      </c>
      <c r="AU14" s="7"/>
      <c r="AV14" s="12"/>
      <c r="AW14" s="12"/>
      <c r="AX14" s="12"/>
      <c r="AY14" s="12"/>
      <c r="AZ14" s="12"/>
      <c r="BA14" s="12"/>
    </row>
    <row r="15" spans="1:53" x14ac:dyDescent="0.25">
      <c r="A15" s="29"/>
      <c r="B15" s="5" t="s">
        <v>52</v>
      </c>
      <c r="C15" s="5">
        <v>-4.5994455405683743</v>
      </c>
      <c r="D15" s="5" t="s">
        <v>73</v>
      </c>
      <c r="E15" s="5" t="s">
        <v>80</v>
      </c>
      <c r="F15" s="5" t="s">
        <v>71</v>
      </c>
      <c r="G15" s="5" t="s">
        <v>69</v>
      </c>
      <c r="M15" s="29"/>
      <c r="N15" s="5" t="s">
        <v>52</v>
      </c>
      <c r="O15" s="5">
        <v>1.8329426522531982</v>
      </c>
      <c r="P15" s="5" t="s">
        <v>73</v>
      </c>
      <c r="Q15" s="5" t="s">
        <v>80</v>
      </c>
      <c r="R15" s="5" t="s">
        <v>71</v>
      </c>
      <c r="S15" s="5" t="s">
        <v>69</v>
      </c>
      <c r="X15" s="29"/>
      <c r="Y15" s="5" t="s">
        <v>52</v>
      </c>
      <c r="Z15" s="5">
        <v>-3.6646145025931705</v>
      </c>
      <c r="AA15" s="5" t="s">
        <v>73</v>
      </c>
      <c r="AB15" s="5" t="s">
        <v>80</v>
      </c>
      <c r="AC15" s="5" t="s">
        <v>71</v>
      </c>
      <c r="AD15" s="5" t="s">
        <v>69</v>
      </c>
      <c r="AI15" s="29"/>
      <c r="AJ15" s="5" t="s">
        <v>52</v>
      </c>
      <c r="AK15" s="5">
        <v>-2.2385902025440427</v>
      </c>
      <c r="AL15" s="5" t="s">
        <v>73</v>
      </c>
      <c r="AM15" s="5" t="s">
        <v>80</v>
      </c>
      <c r="AN15" s="5" t="s">
        <v>71</v>
      </c>
      <c r="AO15" s="5" t="s">
        <v>69</v>
      </c>
      <c r="AU15" s="7"/>
      <c r="AV15" s="12"/>
      <c r="AW15" s="12"/>
      <c r="AX15" s="12"/>
      <c r="AY15" s="12"/>
      <c r="AZ15" s="12"/>
      <c r="BA15" s="12"/>
    </row>
    <row r="16" spans="1:53" x14ac:dyDescent="0.25">
      <c r="A16" s="29"/>
      <c r="B16" s="5" t="s">
        <v>40</v>
      </c>
      <c r="C16" s="5">
        <v>-4.6725527597277141</v>
      </c>
      <c r="D16" s="5" t="s">
        <v>67</v>
      </c>
      <c r="E16" s="5" t="s">
        <v>80</v>
      </c>
      <c r="F16" s="5" t="s">
        <v>72</v>
      </c>
      <c r="G16" s="5" t="s">
        <v>69</v>
      </c>
      <c r="M16" s="29"/>
      <c r="N16" s="5" t="s">
        <v>40</v>
      </c>
      <c r="O16" s="5">
        <v>-2.2413416234292569</v>
      </c>
      <c r="P16" s="5" t="s">
        <v>67</v>
      </c>
      <c r="Q16" s="5" t="s">
        <v>80</v>
      </c>
      <c r="R16" s="5" t="s">
        <v>72</v>
      </c>
      <c r="S16" s="5" t="s">
        <v>69</v>
      </c>
      <c r="X16" s="29"/>
      <c r="Y16" s="5" t="s">
        <v>40</v>
      </c>
      <c r="Z16" s="5">
        <v>-3.826440798765022</v>
      </c>
      <c r="AA16" s="5" t="s">
        <v>67</v>
      </c>
      <c r="AB16" s="5" t="s">
        <v>80</v>
      </c>
      <c r="AC16" s="5" t="s">
        <v>72</v>
      </c>
      <c r="AD16" s="5" t="s">
        <v>69</v>
      </c>
      <c r="AI16" s="29"/>
      <c r="AJ16" s="5" t="s">
        <v>40</v>
      </c>
      <c r="AK16" s="5">
        <v>-2.1646182213186824</v>
      </c>
      <c r="AL16" s="5" t="s">
        <v>67</v>
      </c>
      <c r="AM16" s="5" t="s">
        <v>80</v>
      </c>
      <c r="AN16" s="5" t="s">
        <v>72</v>
      </c>
      <c r="AO16" s="5" t="s">
        <v>69</v>
      </c>
      <c r="AU16" s="7"/>
      <c r="AV16" s="12"/>
      <c r="AW16" s="12"/>
      <c r="AX16" s="12"/>
      <c r="AY16" s="12"/>
      <c r="AZ16" s="12"/>
      <c r="BA16" s="12"/>
    </row>
    <row r="17" spans="1:53" x14ac:dyDescent="0.25">
      <c r="A17" s="29"/>
      <c r="B17" s="5" t="s">
        <v>53</v>
      </c>
      <c r="C17" s="5">
        <v>-4.3110788821417358</v>
      </c>
      <c r="D17" s="5" t="s">
        <v>73</v>
      </c>
      <c r="E17" s="5" t="s">
        <v>80</v>
      </c>
      <c r="F17" s="5" t="s">
        <v>72</v>
      </c>
      <c r="G17" s="5" t="s">
        <v>69</v>
      </c>
      <c r="M17" s="29"/>
      <c r="N17" s="5" t="s">
        <v>53</v>
      </c>
      <c r="O17" s="5">
        <v>-2.7224569966759726</v>
      </c>
      <c r="P17" s="5" t="s">
        <v>73</v>
      </c>
      <c r="Q17" s="5" t="s">
        <v>80</v>
      </c>
      <c r="R17" s="5" t="s">
        <v>72</v>
      </c>
      <c r="S17" s="5" t="s">
        <v>69</v>
      </c>
      <c r="X17" s="29"/>
      <c r="Y17" s="5" t="s">
        <v>53</v>
      </c>
      <c r="Z17" s="5">
        <v>-3.7042450903133806</v>
      </c>
      <c r="AA17" s="5" t="s">
        <v>73</v>
      </c>
      <c r="AB17" s="5" t="s">
        <v>80</v>
      </c>
      <c r="AC17" s="5" t="s">
        <v>72</v>
      </c>
      <c r="AD17" s="5" t="s">
        <v>69</v>
      </c>
      <c r="AI17" s="29"/>
      <c r="AJ17" s="5" t="s">
        <v>53</v>
      </c>
      <c r="AK17" s="5">
        <v>-2.2563330799740142</v>
      </c>
      <c r="AL17" s="5" t="s">
        <v>73</v>
      </c>
      <c r="AM17" s="5" t="s">
        <v>80</v>
      </c>
      <c r="AN17" s="5" t="s">
        <v>72</v>
      </c>
      <c r="AO17" s="5" t="s">
        <v>69</v>
      </c>
      <c r="AU17" s="7"/>
      <c r="AV17" s="12"/>
      <c r="AW17" s="12"/>
      <c r="AX17" s="12"/>
      <c r="AY17" s="12"/>
      <c r="AZ17" s="12"/>
      <c r="BA17" s="12"/>
    </row>
    <row r="18" spans="1:53" x14ac:dyDescent="0.25">
      <c r="A18" s="29"/>
      <c r="B18" s="6" t="s">
        <v>4</v>
      </c>
      <c r="C18" s="6">
        <v>-4.8295029054327347</v>
      </c>
      <c r="D18" s="6" t="s">
        <v>67</v>
      </c>
      <c r="E18" s="6" t="s">
        <v>70</v>
      </c>
      <c r="F18" s="6" t="s">
        <v>71</v>
      </c>
      <c r="G18" s="6" t="s">
        <v>73</v>
      </c>
      <c r="M18" s="29"/>
      <c r="N18" s="6" t="s">
        <v>4</v>
      </c>
      <c r="O18" s="6">
        <v>-2.7775409551155636</v>
      </c>
      <c r="P18" s="6" t="s">
        <v>67</v>
      </c>
      <c r="Q18" s="6" t="s">
        <v>70</v>
      </c>
      <c r="R18" s="6" t="s">
        <v>71</v>
      </c>
      <c r="S18" s="6" t="s">
        <v>73</v>
      </c>
      <c r="X18" s="29"/>
      <c r="Y18" s="6" t="s">
        <v>4</v>
      </c>
      <c r="Z18" s="6">
        <v>-3.9914499001735764</v>
      </c>
      <c r="AA18" s="6" t="s">
        <v>67</v>
      </c>
      <c r="AB18" s="6" t="s">
        <v>70</v>
      </c>
      <c r="AC18" s="6" t="s">
        <v>71</v>
      </c>
      <c r="AD18" s="6" t="s">
        <v>73</v>
      </c>
      <c r="AI18" s="29"/>
      <c r="AJ18" s="6" t="s">
        <v>4</v>
      </c>
      <c r="AK18" s="6">
        <v>-2.0725282051970675</v>
      </c>
      <c r="AL18" s="6" t="s">
        <v>67</v>
      </c>
      <c r="AM18" s="6" t="s">
        <v>70</v>
      </c>
      <c r="AN18" s="6" t="s">
        <v>71</v>
      </c>
      <c r="AO18" s="6" t="s">
        <v>73</v>
      </c>
      <c r="AU18" s="7"/>
      <c r="AV18" s="12"/>
      <c r="AW18" s="12"/>
      <c r="AX18" s="12"/>
      <c r="AY18" s="12"/>
      <c r="AZ18" s="12"/>
      <c r="BA18" s="12"/>
    </row>
    <row r="19" spans="1:53" x14ac:dyDescent="0.25">
      <c r="A19" s="29"/>
      <c r="B19" s="6" t="s">
        <v>12</v>
      </c>
      <c r="C19" s="6">
        <v>-4.9218185411018514</v>
      </c>
      <c r="D19" s="6" t="s">
        <v>67</v>
      </c>
      <c r="E19" s="6" t="s">
        <v>70</v>
      </c>
      <c r="F19" s="6" t="s">
        <v>71</v>
      </c>
      <c r="G19" s="6" t="s">
        <v>73</v>
      </c>
      <c r="M19" s="29"/>
      <c r="N19" s="6" t="s">
        <v>12</v>
      </c>
      <c r="O19" s="6">
        <v>-3.3753773157063103</v>
      </c>
      <c r="P19" s="6" t="s">
        <v>67</v>
      </c>
      <c r="Q19" s="6" t="s">
        <v>70</v>
      </c>
      <c r="R19" s="6" t="s">
        <v>71</v>
      </c>
      <c r="S19" s="6" t="s">
        <v>73</v>
      </c>
      <c r="X19" s="29"/>
      <c r="Y19" s="6" t="s">
        <v>12</v>
      </c>
      <c r="Z19" s="6">
        <v>-4.2272732125532189</v>
      </c>
      <c r="AA19" s="6" t="s">
        <v>67</v>
      </c>
      <c r="AB19" s="6" t="s">
        <v>70</v>
      </c>
      <c r="AC19" s="6" t="s">
        <v>71</v>
      </c>
      <c r="AD19" s="6" t="s">
        <v>73</v>
      </c>
      <c r="AI19" s="29"/>
      <c r="AJ19" s="6" t="s">
        <v>12</v>
      </c>
      <c r="AK19" s="6">
        <v>-2.7793630999773509</v>
      </c>
      <c r="AL19" s="6" t="s">
        <v>67</v>
      </c>
      <c r="AM19" s="6" t="s">
        <v>70</v>
      </c>
      <c r="AN19" s="6" t="s">
        <v>71</v>
      </c>
      <c r="AO19" s="6" t="s">
        <v>73</v>
      </c>
      <c r="AU19" s="7"/>
      <c r="AV19" s="12"/>
      <c r="AW19" s="12"/>
      <c r="AX19" s="12"/>
      <c r="AY19" s="12"/>
      <c r="AZ19" s="12"/>
      <c r="BA19" s="12"/>
    </row>
    <row r="20" spans="1:53" x14ac:dyDescent="0.25">
      <c r="A20" s="29"/>
      <c r="B20" s="6" t="s">
        <v>20</v>
      </c>
      <c r="C20" s="6">
        <v>-4.7878614800288437</v>
      </c>
      <c r="D20" s="6" t="s">
        <v>73</v>
      </c>
      <c r="E20" s="6" t="s">
        <v>70</v>
      </c>
      <c r="F20" s="6" t="s">
        <v>71</v>
      </c>
      <c r="G20" s="6" t="s">
        <v>73</v>
      </c>
      <c r="M20" s="29"/>
      <c r="N20" s="6" t="s">
        <v>20</v>
      </c>
      <c r="O20" s="6">
        <v>-2.8517758678427656</v>
      </c>
      <c r="P20" s="6" t="s">
        <v>73</v>
      </c>
      <c r="Q20" s="6" t="s">
        <v>70</v>
      </c>
      <c r="R20" s="6" t="s">
        <v>71</v>
      </c>
      <c r="S20" s="6" t="s">
        <v>73</v>
      </c>
      <c r="X20" s="29"/>
      <c r="Y20" s="6" t="s">
        <v>20</v>
      </c>
      <c r="Z20" s="6">
        <v>-4.2216349675377938</v>
      </c>
      <c r="AA20" s="6" t="s">
        <v>73</v>
      </c>
      <c r="AB20" s="6" t="s">
        <v>70</v>
      </c>
      <c r="AC20" s="6" t="s">
        <v>71</v>
      </c>
      <c r="AD20" s="6" t="s">
        <v>73</v>
      </c>
      <c r="AI20" s="29"/>
      <c r="AJ20" s="6" t="s">
        <v>20</v>
      </c>
      <c r="AK20" s="6">
        <v>-2.4978027698720497</v>
      </c>
      <c r="AL20" s="6" t="s">
        <v>73</v>
      </c>
      <c r="AM20" s="6" t="s">
        <v>70</v>
      </c>
      <c r="AN20" s="6" t="s">
        <v>71</v>
      </c>
      <c r="AO20" s="6" t="s">
        <v>73</v>
      </c>
      <c r="AU20" s="7"/>
      <c r="AV20" s="12"/>
      <c r="AW20" s="12"/>
      <c r="AX20" s="12"/>
      <c r="AY20" s="12"/>
      <c r="AZ20" s="12"/>
      <c r="BA20" s="12"/>
    </row>
    <row r="21" spans="1:53" x14ac:dyDescent="0.25">
      <c r="A21" s="29"/>
      <c r="B21" s="6" t="s">
        <v>27</v>
      </c>
      <c r="C21" s="6">
        <v>-4.8583624785021478</v>
      </c>
      <c r="D21" s="6" t="s">
        <v>73</v>
      </c>
      <c r="E21" s="6" t="s">
        <v>70</v>
      </c>
      <c r="F21" s="6" t="s">
        <v>71</v>
      </c>
      <c r="G21" s="6" t="s">
        <v>73</v>
      </c>
      <c r="M21" s="29"/>
      <c r="N21" s="6" t="s">
        <v>27</v>
      </c>
      <c r="O21" s="6">
        <v>-2.9814975435825217</v>
      </c>
      <c r="P21" s="6" t="s">
        <v>73</v>
      </c>
      <c r="Q21" s="6" t="s">
        <v>70</v>
      </c>
      <c r="R21" s="6" t="s">
        <v>71</v>
      </c>
      <c r="S21" s="6" t="s">
        <v>73</v>
      </c>
      <c r="X21" s="29"/>
      <c r="Y21" s="6" t="s">
        <v>27</v>
      </c>
      <c r="Z21" s="6">
        <v>-4.0606177568074751</v>
      </c>
      <c r="AA21" s="6" t="s">
        <v>73</v>
      </c>
      <c r="AB21" s="6" t="s">
        <v>70</v>
      </c>
      <c r="AC21" s="6" t="s">
        <v>71</v>
      </c>
      <c r="AD21" s="6" t="s">
        <v>73</v>
      </c>
      <c r="AI21" s="29"/>
      <c r="AJ21" s="6" t="s">
        <v>27</v>
      </c>
      <c r="AK21" s="6">
        <v>-3.0805890527484086</v>
      </c>
      <c r="AL21" s="6" t="s">
        <v>73</v>
      </c>
      <c r="AM21" s="6" t="s">
        <v>70</v>
      </c>
      <c r="AN21" s="6" t="s">
        <v>71</v>
      </c>
      <c r="AO21" s="6" t="s">
        <v>73</v>
      </c>
      <c r="AU21" s="7"/>
      <c r="AV21" s="12"/>
      <c r="AW21" s="12"/>
      <c r="AX21" s="12"/>
      <c r="AY21" s="12"/>
      <c r="AZ21" s="12"/>
      <c r="BA21" s="12"/>
    </row>
    <row r="22" spans="1:53" x14ac:dyDescent="0.25">
      <c r="A22" s="29"/>
      <c r="B22" s="6" t="s">
        <v>6</v>
      </c>
      <c r="C22" s="6">
        <v>-5.1735438308031636</v>
      </c>
      <c r="D22" s="6" t="s">
        <v>67</v>
      </c>
      <c r="E22" s="6" t="s">
        <v>70</v>
      </c>
      <c r="F22" s="6" t="s">
        <v>72</v>
      </c>
      <c r="G22" s="6" t="s">
        <v>73</v>
      </c>
      <c r="M22" s="29"/>
      <c r="N22" s="6" t="s">
        <v>6</v>
      </c>
      <c r="O22" s="6">
        <v>-3.1811428878007022</v>
      </c>
      <c r="P22" s="6" t="s">
        <v>67</v>
      </c>
      <c r="Q22" s="6" t="s">
        <v>70</v>
      </c>
      <c r="R22" s="6" t="s">
        <v>72</v>
      </c>
      <c r="S22" s="6" t="s">
        <v>73</v>
      </c>
      <c r="X22" s="29"/>
      <c r="Y22" s="6" t="s">
        <v>6</v>
      </c>
      <c r="Z22" s="6">
        <v>-4.4553976986324493</v>
      </c>
      <c r="AA22" s="6" t="s">
        <v>67</v>
      </c>
      <c r="AB22" s="6" t="s">
        <v>70</v>
      </c>
      <c r="AC22" s="6" t="s">
        <v>72</v>
      </c>
      <c r="AD22" s="6" t="s">
        <v>73</v>
      </c>
      <c r="AI22" s="29"/>
      <c r="AJ22" s="6" t="s">
        <v>6</v>
      </c>
      <c r="AK22" s="6">
        <v>-2.6353228657881855</v>
      </c>
      <c r="AL22" s="6" t="s">
        <v>67</v>
      </c>
      <c r="AM22" s="6" t="s">
        <v>70</v>
      </c>
      <c r="AN22" s="6" t="s">
        <v>72</v>
      </c>
      <c r="AO22" s="6" t="s">
        <v>73</v>
      </c>
      <c r="AU22" s="7"/>
      <c r="AV22" s="12"/>
      <c r="AW22" s="12"/>
      <c r="AX22" s="12"/>
      <c r="AY22" s="12"/>
      <c r="AZ22" s="12"/>
      <c r="BA22" s="12"/>
    </row>
    <row r="23" spans="1:53" x14ac:dyDescent="0.25">
      <c r="A23" s="29"/>
      <c r="B23" s="6" t="s">
        <v>14</v>
      </c>
      <c r="C23" s="6">
        <v>-5.0304154990198873</v>
      </c>
      <c r="D23" s="6" t="s">
        <v>67</v>
      </c>
      <c r="E23" s="6" t="s">
        <v>70</v>
      </c>
      <c r="F23" s="6" t="s">
        <v>72</v>
      </c>
      <c r="G23" s="6" t="s">
        <v>73</v>
      </c>
      <c r="M23" s="29"/>
      <c r="N23" s="6" t="s">
        <v>14</v>
      </c>
      <c r="O23" s="6">
        <v>-2.7565292339987693</v>
      </c>
      <c r="P23" s="6" t="s">
        <v>67</v>
      </c>
      <c r="Q23" s="6" t="s">
        <v>70</v>
      </c>
      <c r="R23" s="6" t="s">
        <v>72</v>
      </c>
      <c r="S23" s="6" t="s">
        <v>73</v>
      </c>
      <c r="X23" s="29"/>
      <c r="Y23" s="6" t="s">
        <v>14</v>
      </c>
      <c r="Z23" s="6">
        <v>-3.9856326032934173</v>
      </c>
      <c r="AA23" s="6" t="s">
        <v>67</v>
      </c>
      <c r="AB23" s="6" t="s">
        <v>70</v>
      </c>
      <c r="AC23" s="6" t="s">
        <v>72</v>
      </c>
      <c r="AD23" s="6" t="s">
        <v>73</v>
      </c>
      <c r="AI23" s="29"/>
      <c r="AJ23" s="6" t="s">
        <v>14</v>
      </c>
      <c r="AK23" s="6">
        <v>-2.9281984797171039</v>
      </c>
      <c r="AL23" s="6" t="s">
        <v>67</v>
      </c>
      <c r="AM23" s="6" t="s">
        <v>70</v>
      </c>
      <c r="AN23" s="6" t="s">
        <v>72</v>
      </c>
      <c r="AO23" s="6" t="s">
        <v>73</v>
      </c>
      <c r="AU23" s="7"/>
      <c r="AV23" s="12"/>
      <c r="AW23" s="12"/>
      <c r="AX23" s="12"/>
      <c r="AY23" s="12"/>
      <c r="AZ23" s="12"/>
      <c r="BA23" s="12"/>
    </row>
    <row r="24" spans="1:53" x14ac:dyDescent="0.25">
      <c r="A24" s="29"/>
      <c r="B24" s="6" t="s">
        <v>22</v>
      </c>
      <c r="C24" s="6">
        <v>-5.7317772533247915</v>
      </c>
      <c r="D24" s="6" t="s">
        <v>73</v>
      </c>
      <c r="E24" s="6" t="s">
        <v>70</v>
      </c>
      <c r="F24" s="6" t="s">
        <v>72</v>
      </c>
      <c r="G24" s="6" t="s">
        <v>73</v>
      </c>
      <c r="M24" s="29"/>
      <c r="N24" s="6" t="s">
        <v>22</v>
      </c>
      <c r="O24" s="6">
        <v>-3.5758723342234306</v>
      </c>
      <c r="P24" s="6" t="s">
        <v>73</v>
      </c>
      <c r="Q24" s="6" t="s">
        <v>70</v>
      </c>
      <c r="R24" s="6" t="s">
        <v>72</v>
      </c>
      <c r="S24" s="6" t="s">
        <v>73</v>
      </c>
      <c r="X24" s="29"/>
      <c r="Y24" s="6" t="s">
        <v>22</v>
      </c>
      <c r="Z24" s="6">
        <v>-4.6344085456318194</v>
      </c>
      <c r="AA24" s="6" t="s">
        <v>73</v>
      </c>
      <c r="AB24" s="6" t="s">
        <v>70</v>
      </c>
      <c r="AC24" s="6" t="s">
        <v>72</v>
      </c>
      <c r="AD24" s="6" t="s">
        <v>73</v>
      </c>
      <c r="AI24" s="29"/>
      <c r="AJ24" s="6" t="s">
        <v>22</v>
      </c>
      <c r="AK24" s="6">
        <v>-6.206092125825676</v>
      </c>
      <c r="AL24" s="6" t="s">
        <v>73</v>
      </c>
      <c r="AM24" s="6" t="s">
        <v>70</v>
      </c>
      <c r="AN24" s="6" t="s">
        <v>72</v>
      </c>
      <c r="AO24" s="6" t="s">
        <v>73</v>
      </c>
      <c r="AU24" s="7"/>
      <c r="AV24" s="12"/>
      <c r="AW24" s="12"/>
      <c r="AX24" s="12"/>
      <c r="AY24" s="12"/>
      <c r="AZ24" s="12"/>
      <c r="BA24" s="12"/>
    </row>
    <row r="25" spans="1:53" x14ac:dyDescent="0.25">
      <c r="A25" s="29"/>
      <c r="B25" s="6" t="s">
        <v>29</v>
      </c>
      <c r="C25" s="6">
        <v>-4.913492317218461</v>
      </c>
      <c r="D25" s="6" t="s">
        <v>73</v>
      </c>
      <c r="E25" s="6" t="s">
        <v>70</v>
      </c>
      <c r="F25" s="6" t="s">
        <v>72</v>
      </c>
      <c r="G25" s="6" t="s">
        <v>73</v>
      </c>
      <c r="M25" s="29"/>
      <c r="N25" s="6" t="s">
        <v>29</v>
      </c>
      <c r="O25" s="6">
        <v>-3.4743540644534714</v>
      </c>
      <c r="P25" s="6" t="s">
        <v>73</v>
      </c>
      <c r="Q25" s="6" t="s">
        <v>70</v>
      </c>
      <c r="R25" s="6" t="s">
        <v>72</v>
      </c>
      <c r="S25" s="6" t="s">
        <v>73</v>
      </c>
      <c r="X25" s="29"/>
      <c r="Y25" s="6" t="s">
        <v>29</v>
      </c>
      <c r="Z25" s="6">
        <v>-4.3943433102359286</v>
      </c>
      <c r="AA25" s="6" t="s">
        <v>73</v>
      </c>
      <c r="AB25" s="6" t="s">
        <v>70</v>
      </c>
      <c r="AC25" s="6" t="s">
        <v>72</v>
      </c>
      <c r="AD25" s="6" t="s">
        <v>73</v>
      </c>
      <c r="AI25" s="29"/>
      <c r="AJ25" s="6" t="s">
        <v>29</v>
      </c>
      <c r="AK25" s="6">
        <v>-2.6057230410196937</v>
      </c>
      <c r="AL25" s="6" t="s">
        <v>73</v>
      </c>
      <c r="AM25" s="6" t="s">
        <v>70</v>
      </c>
      <c r="AN25" s="6" t="s">
        <v>72</v>
      </c>
      <c r="AO25" s="6" t="s">
        <v>73</v>
      </c>
      <c r="AU25" s="7"/>
      <c r="AV25" s="12"/>
      <c r="AW25" s="12"/>
      <c r="AX25" s="12"/>
      <c r="AY25" s="12"/>
      <c r="AZ25" s="12"/>
      <c r="BA25" s="12"/>
    </row>
    <row r="26" spans="1:53" x14ac:dyDescent="0.25">
      <c r="A26" s="29"/>
      <c r="B26" s="6" t="s">
        <v>56</v>
      </c>
      <c r="C26" s="6">
        <v>-5.157316306773132</v>
      </c>
      <c r="D26" s="6" t="s">
        <v>73</v>
      </c>
      <c r="E26" s="6" t="s">
        <v>80</v>
      </c>
      <c r="F26" s="6" t="s">
        <v>72</v>
      </c>
      <c r="G26" s="6" t="s">
        <v>73</v>
      </c>
      <c r="M26" s="29"/>
      <c r="N26" s="6" t="s">
        <v>56</v>
      </c>
      <c r="O26" s="6">
        <v>-2.7169550312719695</v>
      </c>
      <c r="P26" s="6" t="s">
        <v>73</v>
      </c>
      <c r="Q26" s="6" t="s">
        <v>80</v>
      </c>
      <c r="R26" s="6" t="s">
        <v>72</v>
      </c>
      <c r="S26" s="6" t="s">
        <v>73</v>
      </c>
      <c r="X26" s="29"/>
      <c r="Y26" s="6" t="s">
        <v>56</v>
      </c>
      <c r="Z26" s="6">
        <v>-4.371569289418149</v>
      </c>
      <c r="AA26" s="6" t="s">
        <v>73</v>
      </c>
      <c r="AB26" s="6" t="s">
        <v>80</v>
      </c>
      <c r="AC26" s="6" t="s">
        <v>72</v>
      </c>
      <c r="AD26" s="6" t="s">
        <v>73</v>
      </c>
      <c r="AI26" s="29"/>
      <c r="AJ26" s="6" t="s">
        <v>56</v>
      </c>
      <c r="AK26" s="6">
        <v>-2.0532813001772254</v>
      </c>
      <c r="AL26" s="6" t="s">
        <v>73</v>
      </c>
      <c r="AM26" s="6" t="s">
        <v>80</v>
      </c>
      <c r="AN26" s="6" t="s">
        <v>72</v>
      </c>
      <c r="AO26" s="6" t="s">
        <v>73</v>
      </c>
      <c r="AU26" s="7"/>
      <c r="AV26" s="12"/>
      <c r="AW26" s="12"/>
      <c r="AX26" s="12"/>
      <c r="AY26" s="12"/>
      <c r="AZ26" s="12"/>
      <c r="BA26" s="12"/>
    </row>
    <row r="27" spans="1:53" x14ac:dyDescent="0.25">
      <c r="A27" s="29"/>
      <c r="B27" s="6" t="s">
        <v>34</v>
      </c>
      <c r="C27" s="6">
        <v>-4.5092995089072581</v>
      </c>
      <c r="D27" s="6" t="s">
        <v>67</v>
      </c>
      <c r="E27" s="6" t="s">
        <v>80</v>
      </c>
      <c r="F27" s="6" t="s">
        <v>71</v>
      </c>
      <c r="G27" s="6" t="s">
        <v>73</v>
      </c>
      <c r="M27" s="29"/>
      <c r="N27" s="6" t="s">
        <v>34</v>
      </c>
      <c r="O27" s="6">
        <v>-1.9959309666748042</v>
      </c>
      <c r="P27" s="6" t="s">
        <v>67</v>
      </c>
      <c r="Q27" s="6" t="s">
        <v>80</v>
      </c>
      <c r="R27" s="6" t="s">
        <v>71</v>
      </c>
      <c r="S27" s="6" t="s">
        <v>73</v>
      </c>
      <c r="X27" s="29"/>
      <c r="Y27" s="6" t="s">
        <v>34</v>
      </c>
      <c r="Z27" s="6">
        <v>-3.4371590993585075</v>
      </c>
      <c r="AA27" s="6" t="s">
        <v>67</v>
      </c>
      <c r="AB27" s="6" t="s">
        <v>80</v>
      </c>
      <c r="AC27" s="6" t="s">
        <v>71</v>
      </c>
      <c r="AD27" s="6" t="s">
        <v>73</v>
      </c>
      <c r="AI27" s="29"/>
      <c r="AJ27" s="6" t="s">
        <v>34</v>
      </c>
      <c r="AK27" s="6">
        <v>-2.0271707187325037</v>
      </c>
      <c r="AL27" s="6" t="s">
        <v>67</v>
      </c>
      <c r="AM27" s="6" t="s">
        <v>80</v>
      </c>
      <c r="AN27" s="6" t="s">
        <v>71</v>
      </c>
      <c r="AO27" s="6" t="s">
        <v>73</v>
      </c>
      <c r="AU27" s="7"/>
      <c r="AV27" s="12"/>
      <c r="AW27" s="12"/>
      <c r="AX27" s="12"/>
      <c r="AY27" s="12"/>
      <c r="AZ27" s="12"/>
      <c r="BA27" s="12"/>
    </row>
    <row r="28" spans="1:53" x14ac:dyDescent="0.25">
      <c r="A28" s="29"/>
      <c r="B28" s="6" t="s">
        <v>41</v>
      </c>
      <c r="C28" s="6">
        <v>-4.6095872132012605</v>
      </c>
      <c r="D28" s="6" t="s">
        <v>67</v>
      </c>
      <c r="E28" s="6" t="s">
        <v>80</v>
      </c>
      <c r="F28" s="6" t="s">
        <v>71</v>
      </c>
      <c r="G28" s="6" t="s">
        <v>73</v>
      </c>
      <c r="M28" s="29"/>
      <c r="N28" s="6" t="s">
        <v>41</v>
      </c>
      <c r="O28" s="6">
        <v>-2.0558629446248968</v>
      </c>
      <c r="P28" s="6" t="s">
        <v>67</v>
      </c>
      <c r="Q28" s="6" t="s">
        <v>80</v>
      </c>
      <c r="R28" s="6" t="s">
        <v>71</v>
      </c>
      <c r="S28" s="6" t="s">
        <v>73</v>
      </c>
      <c r="X28" s="29"/>
      <c r="Y28" s="6" t="s">
        <v>41</v>
      </c>
      <c r="Z28" s="6">
        <v>-3.3659515756428746</v>
      </c>
      <c r="AA28" s="6" t="s">
        <v>67</v>
      </c>
      <c r="AB28" s="6" t="s">
        <v>80</v>
      </c>
      <c r="AC28" s="6" t="s">
        <v>71</v>
      </c>
      <c r="AD28" s="6" t="s">
        <v>73</v>
      </c>
      <c r="AI28" s="29"/>
      <c r="AJ28" s="6" t="s">
        <v>41</v>
      </c>
      <c r="AK28" s="6">
        <v>-2.2276821895304062</v>
      </c>
      <c r="AL28" s="6" t="s">
        <v>67</v>
      </c>
      <c r="AM28" s="6" t="s">
        <v>80</v>
      </c>
      <c r="AN28" s="6" t="s">
        <v>71</v>
      </c>
      <c r="AO28" s="6" t="s">
        <v>73</v>
      </c>
      <c r="AU28" s="7"/>
      <c r="AV28" s="12"/>
      <c r="AW28" s="12"/>
      <c r="AX28" s="12"/>
      <c r="AY28" s="12"/>
      <c r="AZ28" s="12"/>
      <c r="BA28" s="12"/>
    </row>
    <row r="29" spans="1:53" x14ac:dyDescent="0.25">
      <c r="A29" s="29"/>
      <c r="B29" s="6" t="s">
        <v>48</v>
      </c>
      <c r="C29" s="6">
        <v>-4.9564144499032734</v>
      </c>
      <c r="D29" s="6" t="s">
        <v>73</v>
      </c>
      <c r="E29" s="6" t="s">
        <v>80</v>
      </c>
      <c r="F29" s="6" t="s">
        <v>71</v>
      </c>
      <c r="G29" s="6" t="s">
        <v>73</v>
      </c>
      <c r="M29" s="29"/>
      <c r="N29" s="6" t="s">
        <v>48</v>
      </c>
      <c r="O29" s="6">
        <v>-2.3659276443333637</v>
      </c>
      <c r="P29" s="6" t="s">
        <v>73</v>
      </c>
      <c r="Q29" s="6" t="s">
        <v>80</v>
      </c>
      <c r="R29" s="6" t="s">
        <v>71</v>
      </c>
      <c r="S29" s="6" t="s">
        <v>73</v>
      </c>
      <c r="X29" s="29"/>
      <c r="Y29" s="6" t="s">
        <v>48</v>
      </c>
      <c r="Z29" s="6">
        <v>-3.6622261702731977</v>
      </c>
      <c r="AA29" s="6" t="s">
        <v>73</v>
      </c>
      <c r="AB29" s="6" t="s">
        <v>80</v>
      </c>
      <c r="AC29" s="6" t="s">
        <v>71</v>
      </c>
      <c r="AD29" s="6" t="s">
        <v>73</v>
      </c>
      <c r="AI29" s="29"/>
      <c r="AJ29" s="6" t="s">
        <v>48</v>
      </c>
      <c r="AK29" s="6">
        <v>-2.6230536928256294</v>
      </c>
      <c r="AL29" s="6" t="s">
        <v>73</v>
      </c>
      <c r="AM29" s="6" t="s">
        <v>80</v>
      </c>
      <c r="AN29" s="6" t="s">
        <v>71</v>
      </c>
      <c r="AO29" s="6" t="s">
        <v>73</v>
      </c>
      <c r="AU29" s="7"/>
      <c r="AV29" s="12"/>
      <c r="AW29" s="12"/>
      <c r="AX29" s="12"/>
      <c r="AY29" s="12"/>
      <c r="AZ29" s="12"/>
      <c r="BA29" s="12"/>
    </row>
    <row r="30" spans="1:53" x14ac:dyDescent="0.25">
      <c r="A30" s="29"/>
      <c r="B30" s="6" t="s">
        <v>54</v>
      </c>
      <c r="C30" s="6">
        <v>-4.5451064110758601</v>
      </c>
      <c r="D30" s="6" t="s">
        <v>73</v>
      </c>
      <c r="E30" s="6" t="s">
        <v>80</v>
      </c>
      <c r="F30" s="6" t="s">
        <v>71</v>
      </c>
      <c r="G30" s="6" t="s">
        <v>73</v>
      </c>
      <c r="M30" s="29"/>
      <c r="N30" s="6" t="s">
        <v>54</v>
      </c>
      <c r="O30" s="6">
        <v>-1.8221184415176583</v>
      </c>
      <c r="P30" s="6" t="s">
        <v>73</v>
      </c>
      <c r="Q30" s="6" t="s">
        <v>80</v>
      </c>
      <c r="R30" s="6" t="s">
        <v>71</v>
      </c>
      <c r="S30" s="6" t="s">
        <v>73</v>
      </c>
      <c r="X30" s="29"/>
      <c r="Y30" s="6" t="s">
        <v>54</v>
      </c>
      <c r="Z30" s="6">
        <v>-3.5168730279109925</v>
      </c>
      <c r="AA30" s="6" t="s">
        <v>73</v>
      </c>
      <c r="AB30" s="6" t="s">
        <v>80</v>
      </c>
      <c r="AC30" s="6" t="s">
        <v>71</v>
      </c>
      <c r="AD30" s="6" t="s">
        <v>73</v>
      </c>
      <c r="AI30" s="29"/>
      <c r="AJ30" s="6" t="s">
        <v>54</v>
      </c>
      <c r="AK30" s="6">
        <v>-2.2297603803259585</v>
      </c>
      <c r="AL30" s="6" t="s">
        <v>73</v>
      </c>
      <c r="AM30" s="6" t="s">
        <v>80</v>
      </c>
      <c r="AN30" s="6" t="s">
        <v>71</v>
      </c>
      <c r="AO30" s="6" t="s">
        <v>73</v>
      </c>
      <c r="AU30" s="7"/>
      <c r="AV30" s="12"/>
      <c r="AW30" s="12"/>
      <c r="AX30" s="12"/>
      <c r="AY30" s="12"/>
      <c r="AZ30" s="12"/>
      <c r="BA30" s="12"/>
    </row>
    <row r="31" spans="1:53" x14ac:dyDescent="0.25">
      <c r="A31" s="29"/>
      <c r="B31" s="6" t="s">
        <v>36</v>
      </c>
      <c r="C31" s="6">
        <v>-4.6711910366341822</v>
      </c>
      <c r="D31" s="6" t="s">
        <v>67</v>
      </c>
      <c r="E31" s="6" t="s">
        <v>80</v>
      </c>
      <c r="F31" s="6" t="s">
        <v>72</v>
      </c>
      <c r="G31" s="6" t="s">
        <v>73</v>
      </c>
      <c r="M31" s="29"/>
      <c r="N31" s="6" t="s">
        <v>36</v>
      </c>
      <c r="O31" s="6">
        <v>-2.3157571234820313</v>
      </c>
      <c r="P31" s="6" t="s">
        <v>67</v>
      </c>
      <c r="Q31" s="6" t="s">
        <v>80</v>
      </c>
      <c r="R31" s="6" t="s">
        <v>72</v>
      </c>
      <c r="S31" s="6" t="s">
        <v>73</v>
      </c>
      <c r="X31" s="29"/>
      <c r="Y31" s="6" t="s">
        <v>36</v>
      </c>
      <c r="Z31" s="6">
        <v>-3.9853436013590566</v>
      </c>
      <c r="AA31" s="6" t="s">
        <v>67</v>
      </c>
      <c r="AB31" s="6" t="s">
        <v>80</v>
      </c>
      <c r="AC31" s="6" t="s">
        <v>72</v>
      </c>
      <c r="AD31" s="6" t="s">
        <v>73</v>
      </c>
      <c r="AI31" s="29"/>
      <c r="AJ31" s="6" t="s">
        <v>36</v>
      </c>
      <c r="AK31" s="6">
        <v>-2.4375306256357558</v>
      </c>
      <c r="AL31" s="6" t="s">
        <v>67</v>
      </c>
      <c r="AM31" s="6" t="s">
        <v>80</v>
      </c>
      <c r="AN31" s="6" t="s">
        <v>72</v>
      </c>
      <c r="AO31" s="6" t="s">
        <v>73</v>
      </c>
      <c r="AU31" s="7"/>
      <c r="AV31" s="12"/>
      <c r="AW31" s="12"/>
      <c r="AX31" s="12"/>
      <c r="AY31" s="12"/>
      <c r="AZ31" s="12"/>
      <c r="BA31" s="12"/>
    </row>
    <row r="32" spans="1:53" x14ac:dyDescent="0.25">
      <c r="A32" s="29"/>
      <c r="B32" s="6" t="s">
        <v>43</v>
      </c>
      <c r="C32" s="6">
        <v>-6.6614651343542146</v>
      </c>
      <c r="D32" s="6" t="s">
        <v>67</v>
      </c>
      <c r="E32" s="6" t="s">
        <v>80</v>
      </c>
      <c r="F32" s="6" t="s">
        <v>72</v>
      </c>
      <c r="G32" s="6" t="s">
        <v>73</v>
      </c>
      <c r="M32" s="29"/>
      <c r="N32" s="6" t="s">
        <v>43</v>
      </c>
      <c r="O32" s="6">
        <v>-2.7296328239320227</v>
      </c>
      <c r="P32" s="6" t="s">
        <v>67</v>
      </c>
      <c r="Q32" s="6" t="s">
        <v>80</v>
      </c>
      <c r="R32" s="6" t="s">
        <v>72</v>
      </c>
      <c r="S32" s="6" t="s">
        <v>73</v>
      </c>
      <c r="X32" s="29"/>
      <c r="Y32" s="6" t="s">
        <v>43</v>
      </c>
      <c r="Z32" s="6">
        <v>-4.2560146017099525</v>
      </c>
      <c r="AA32" s="6" t="s">
        <v>67</v>
      </c>
      <c r="AB32" s="6" t="s">
        <v>80</v>
      </c>
      <c r="AC32" s="6" t="s">
        <v>72</v>
      </c>
      <c r="AD32" s="6" t="s">
        <v>73</v>
      </c>
      <c r="AI32" s="29"/>
      <c r="AJ32" s="6" t="s">
        <v>43</v>
      </c>
      <c r="AK32" s="6">
        <v>-2.8589361193417782</v>
      </c>
      <c r="AL32" s="6" t="s">
        <v>67</v>
      </c>
      <c r="AM32" s="6" t="s">
        <v>80</v>
      </c>
      <c r="AN32" s="6" t="s">
        <v>72</v>
      </c>
      <c r="AO32" s="6" t="s">
        <v>73</v>
      </c>
      <c r="AU32" s="7"/>
      <c r="AV32" s="12"/>
      <c r="AW32" s="12"/>
      <c r="AX32" s="12"/>
      <c r="AY32" s="12"/>
      <c r="AZ32" s="12"/>
      <c r="BA32" s="12"/>
    </row>
    <row r="33" spans="1:53" x14ac:dyDescent="0.25">
      <c r="A33" s="29"/>
      <c r="B33" s="6" t="s">
        <v>50</v>
      </c>
      <c r="C33" s="6">
        <v>-5.1736163304671789</v>
      </c>
      <c r="D33" s="6" t="s">
        <v>73</v>
      </c>
      <c r="E33" s="6" t="s">
        <v>80</v>
      </c>
      <c r="F33" s="6" t="s">
        <v>72</v>
      </c>
      <c r="G33" s="6" t="s">
        <v>73</v>
      </c>
      <c r="M33" s="29"/>
      <c r="N33" s="6" t="s">
        <v>50</v>
      </c>
      <c r="O33" s="6">
        <v>-2.2776154184904898</v>
      </c>
      <c r="P33" s="6" t="s">
        <v>73</v>
      </c>
      <c r="Q33" s="6" t="s">
        <v>80</v>
      </c>
      <c r="R33" s="6" t="s">
        <v>72</v>
      </c>
      <c r="S33" s="6" t="s">
        <v>73</v>
      </c>
      <c r="X33" s="29"/>
      <c r="Y33" s="6" t="s">
        <v>50</v>
      </c>
      <c r="Z33" s="6">
        <v>-3.7753898442967784</v>
      </c>
      <c r="AA33" s="6" t="s">
        <v>73</v>
      </c>
      <c r="AB33" s="6" t="s">
        <v>80</v>
      </c>
      <c r="AC33" s="6" t="s">
        <v>72</v>
      </c>
      <c r="AD33" s="6" t="s">
        <v>73</v>
      </c>
      <c r="AI33" s="29"/>
      <c r="AJ33" s="6" t="s">
        <v>50</v>
      </c>
      <c r="AK33" s="6">
        <v>-2.9141185537788066</v>
      </c>
      <c r="AL33" s="6" t="s">
        <v>73</v>
      </c>
      <c r="AM33" s="6" t="s">
        <v>80</v>
      </c>
      <c r="AN33" s="6" t="s">
        <v>72</v>
      </c>
      <c r="AO33" s="6" t="s">
        <v>73</v>
      </c>
      <c r="AU33" s="7"/>
      <c r="AV33" s="12"/>
      <c r="AW33" s="12"/>
      <c r="AX33" s="12"/>
      <c r="AY33" s="12"/>
      <c r="AZ33" s="12"/>
      <c r="BA33" s="12"/>
    </row>
    <row r="34" spans="1:53" x14ac:dyDescent="0.25">
      <c r="A34" s="29"/>
      <c r="B34" s="4" t="s">
        <v>9</v>
      </c>
      <c r="C34" s="4">
        <v>-5.7451765820978959</v>
      </c>
      <c r="D34" s="4" t="s">
        <v>67</v>
      </c>
      <c r="E34" s="4" t="s">
        <v>66</v>
      </c>
      <c r="F34" s="4" t="s">
        <v>76</v>
      </c>
      <c r="G34" s="4" t="s">
        <v>86</v>
      </c>
      <c r="M34" s="29"/>
      <c r="N34" s="4" t="s">
        <v>9</v>
      </c>
      <c r="O34" s="4">
        <v>-3.5949312408440002</v>
      </c>
      <c r="P34" s="4" t="s">
        <v>67</v>
      </c>
      <c r="Q34" s="4" t="s">
        <v>66</v>
      </c>
      <c r="R34" s="4" t="s">
        <v>76</v>
      </c>
      <c r="S34" s="4" t="s">
        <v>86</v>
      </c>
      <c r="X34" s="29"/>
      <c r="Y34" s="4" t="s">
        <v>9</v>
      </c>
      <c r="Z34" s="4">
        <v>-4.6575412865231973</v>
      </c>
      <c r="AA34" s="4" t="s">
        <v>67</v>
      </c>
      <c r="AB34" s="4" t="s">
        <v>66</v>
      </c>
      <c r="AC34" s="4" t="s">
        <v>76</v>
      </c>
      <c r="AD34" s="4" t="s">
        <v>86</v>
      </c>
      <c r="AI34" s="29"/>
      <c r="AJ34" s="4" t="s">
        <v>9</v>
      </c>
      <c r="AK34" s="4">
        <v>-4.6000021680265508</v>
      </c>
      <c r="AL34" s="4" t="s">
        <v>67</v>
      </c>
      <c r="AM34" s="4" t="s">
        <v>66</v>
      </c>
      <c r="AN34" s="4" t="s">
        <v>76</v>
      </c>
      <c r="AO34" s="4" t="s">
        <v>86</v>
      </c>
      <c r="AU34" s="7"/>
      <c r="AV34" s="12"/>
      <c r="AW34" s="12"/>
      <c r="AX34" s="12"/>
      <c r="AY34" s="12"/>
      <c r="AZ34" s="12"/>
      <c r="BA34" s="12"/>
    </row>
    <row r="35" spans="1:53" x14ac:dyDescent="0.25">
      <c r="A35" s="29"/>
      <c r="B35" s="4" t="s">
        <v>17</v>
      </c>
      <c r="C35" s="4">
        <v>-5.8649324701987959</v>
      </c>
      <c r="D35" s="4" t="s">
        <v>67</v>
      </c>
      <c r="E35" s="4" t="s">
        <v>66</v>
      </c>
      <c r="F35" s="4" t="s">
        <v>72</v>
      </c>
      <c r="G35" s="4" t="s">
        <v>86</v>
      </c>
      <c r="M35" s="29"/>
      <c r="N35" s="4" t="s">
        <v>17</v>
      </c>
      <c r="O35" s="4">
        <v>-3.9376754193927392</v>
      </c>
      <c r="P35" s="4" t="s">
        <v>67</v>
      </c>
      <c r="Q35" s="4" t="s">
        <v>66</v>
      </c>
      <c r="R35" s="4" t="s">
        <v>72</v>
      </c>
      <c r="S35" s="4" t="s">
        <v>86</v>
      </c>
      <c r="X35" s="29"/>
      <c r="Y35" s="4" t="s">
        <v>17</v>
      </c>
      <c r="Z35" s="4">
        <v>-5.0465917045550279</v>
      </c>
      <c r="AA35" s="4" t="s">
        <v>67</v>
      </c>
      <c r="AB35" s="4" t="s">
        <v>66</v>
      </c>
      <c r="AC35" s="4" t="s">
        <v>72</v>
      </c>
      <c r="AD35" s="4" t="s">
        <v>86</v>
      </c>
      <c r="AI35" s="29"/>
      <c r="AJ35" s="4" t="s">
        <v>17</v>
      </c>
      <c r="AK35" s="4">
        <v>-4.938419553281121</v>
      </c>
      <c r="AL35" s="4" t="s">
        <v>67</v>
      </c>
      <c r="AM35" s="4" t="s">
        <v>66</v>
      </c>
      <c r="AN35" s="4" t="s">
        <v>72</v>
      </c>
      <c r="AO35" s="4" t="s">
        <v>86</v>
      </c>
      <c r="AU35" s="7"/>
      <c r="AV35" s="12"/>
      <c r="AW35" s="12"/>
      <c r="AX35" s="12"/>
      <c r="AY35" s="12"/>
      <c r="AZ35" s="12"/>
      <c r="BA35" s="12"/>
    </row>
    <row r="36" spans="1:53" x14ac:dyDescent="0.25">
      <c r="A36" s="29"/>
      <c r="B36" s="4" t="s">
        <v>16</v>
      </c>
      <c r="C36" s="4">
        <v>-5.0160398368753887</v>
      </c>
      <c r="D36" s="4" t="s">
        <v>67</v>
      </c>
      <c r="E36" s="4" t="s">
        <v>66</v>
      </c>
      <c r="F36" s="4" t="s">
        <v>76</v>
      </c>
      <c r="G36" s="4" t="s">
        <v>86</v>
      </c>
      <c r="M36" s="29"/>
      <c r="N36" s="4" t="s">
        <v>16</v>
      </c>
      <c r="O36" s="4">
        <v>-3.3537114572910971</v>
      </c>
      <c r="P36" s="4" t="s">
        <v>67</v>
      </c>
      <c r="Q36" s="4" t="s">
        <v>66</v>
      </c>
      <c r="R36" s="4" t="s">
        <v>76</v>
      </c>
      <c r="S36" s="4" t="s">
        <v>86</v>
      </c>
      <c r="X36" s="29"/>
      <c r="Y36" s="4" t="s">
        <v>16</v>
      </c>
      <c r="Z36" s="4">
        <v>-4.0988656919682862</v>
      </c>
      <c r="AA36" s="4" t="s">
        <v>67</v>
      </c>
      <c r="AB36" s="4" t="s">
        <v>66</v>
      </c>
      <c r="AC36" s="4" t="s">
        <v>76</v>
      </c>
      <c r="AD36" s="4" t="s">
        <v>86</v>
      </c>
      <c r="AI36" s="29"/>
      <c r="AJ36" s="4" t="s">
        <v>16</v>
      </c>
      <c r="AK36" s="4">
        <v>-4.2361080662118358</v>
      </c>
      <c r="AL36" s="4" t="s">
        <v>67</v>
      </c>
      <c r="AM36" s="4" t="s">
        <v>66</v>
      </c>
      <c r="AN36" s="4" t="s">
        <v>76</v>
      </c>
      <c r="AO36" s="4" t="s">
        <v>86</v>
      </c>
      <c r="AU36" s="7"/>
      <c r="AV36" s="12"/>
      <c r="AW36" s="12"/>
      <c r="AX36" s="12"/>
      <c r="AY36" s="12"/>
      <c r="AZ36" s="12"/>
      <c r="BA36" s="12"/>
    </row>
    <row r="37" spans="1:53" x14ac:dyDescent="0.25">
      <c r="A37" s="29"/>
      <c r="B37" s="4" t="s">
        <v>8</v>
      </c>
      <c r="C37" s="4">
        <v>-7.803757444511275</v>
      </c>
      <c r="D37" s="4" t="s">
        <v>73</v>
      </c>
      <c r="E37" s="4" t="s">
        <v>66</v>
      </c>
      <c r="F37" s="4" t="s">
        <v>76</v>
      </c>
      <c r="G37" s="4" t="s">
        <v>86</v>
      </c>
      <c r="J37" s="7"/>
      <c r="K37" s="7"/>
      <c r="M37" s="29"/>
      <c r="N37" s="4" t="s">
        <v>8</v>
      </c>
      <c r="O37" s="4">
        <v>-4.973677951719881</v>
      </c>
      <c r="P37" s="4" t="s">
        <v>73</v>
      </c>
      <c r="Q37" s="4" t="s">
        <v>66</v>
      </c>
      <c r="R37" s="4" t="s">
        <v>76</v>
      </c>
      <c r="S37" s="4" t="s">
        <v>86</v>
      </c>
      <c r="X37" s="29"/>
      <c r="Y37" s="4" t="s">
        <v>8</v>
      </c>
      <c r="Z37" s="4">
        <v>-5.2055718683488523</v>
      </c>
      <c r="AA37" s="4" t="s">
        <v>73</v>
      </c>
      <c r="AB37" s="4" t="s">
        <v>66</v>
      </c>
      <c r="AC37" s="4" t="s">
        <v>76</v>
      </c>
      <c r="AD37" s="4" t="s">
        <v>86</v>
      </c>
      <c r="AI37" s="29"/>
      <c r="AJ37" s="4" t="s">
        <v>8</v>
      </c>
      <c r="AK37" s="4">
        <v>-5.5233144440577693</v>
      </c>
      <c r="AL37" s="4" t="s">
        <v>73</v>
      </c>
      <c r="AM37" s="4" t="s">
        <v>66</v>
      </c>
      <c r="AN37" s="4" t="s">
        <v>76</v>
      </c>
      <c r="AO37" s="4" t="s">
        <v>86</v>
      </c>
      <c r="AU37" s="7"/>
      <c r="AV37" s="12"/>
      <c r="AW37" s="12"/>
      <c r="AX37" s="12"/>
      <c r="AY37" s="12"/>
      <c r="AZ37" s="12"/>
      <c r="BA37" s="12"/>
    </row>
    <row r="38" spans="1:53" x14ac:dyDescent="0.25">
      <c r="A38" s="29"/>
      <c r="B38" s="4" t="s">
        <v>1</v>
      </c>
      <c r="C38" s="4">
        <v>-2.4950054693217534</v>
      </c>
      <c r="D38" s="4" t="s">
        <v>67</v>
      </c>
      <c r="E38" s="4" t="s">
        <v>66</v>
      </c>
      <c r="F38" s="4" t="s">
        <v>68</v>
      </c>
      <c r="G38" s="4" t="s">
        <v>86</v>
      </c>
      <c r="J38" s="7"/>
      <c r="K38" s="7"/>
      <c r="M38" s="29"/>
      <c r="N38" s="4" t="s">
        <v>1</v>
      </c>
      <c r="O38" s="4">
        <v>-3.6274738474990826</v>
      </c>
      <c r="P38" s="4" t="s">
        <v>67</v>
      </c>
      <c r="Q38" s="4" t="s">
        <v>66</v>
      </c>
      <c r="R38" s="4" t="s">
        <v>68</v>
      </c>
      <c r="S38" s="4" t="s">
        <v>86</v>
      </c>
      <c r="X38" s="29"/>
      <c r="Y38" s="4" t="s">
        <v>1</v>
      </c>
      <c r="Z38" s="4">
        <v>-5.2393727407574273</v>
      </c>
      <c r="AA38" s="4" t="s">
        <v>67</v>
      </c>
      <c r="AB38" s="4" t="s">
        <v>66</v>
      </c>
      <c r="AC38" s="4" t="s">
        <v>68</v>
      </c>
      <c r="AD38" s="4" t="s">
        <v>86</v>
      </c>
      <c r="AI38" s="29"/>
      <c r="AJ38" s="4" t="s">
        <v>1</v>
      </c>
      <c r="AK38" s="4">
        <v>-4.8950265582076202</v>
      </c>
      <c r="AL38" s="4" t="s">
        <v>67</v>
      </c>
      <c r="AM38" s="4" t="s">
        <v>66</v>
      </c>
      <c r="AN38" s="4" t="s">
        <v>68</v>
      </c>
      <c r="AO38" s="4" t="s">
        <v>86</v>
      </c>
      <c r="AU38" s="7"/>
      <c r="AV38" s="12"/>
      <c r="AW38" s="12"/>
      <c r="AX38" s="12"/>
      <c r="AY38" s="12"/>
      <c r="AZ38" s="12"/>
      <c r="BA38" s="12"/>
    </row>
    <row r="39" spans="1:53" x14ac:dyDescent="0.25">
      <c r="A39" s="29"/>
      <c r="B39" s="4" t="s">
        <v>24</v>
      </c>
      <c r="C39" s="4">
        <v>-5.8507675911933417</v>
      </c>
      <c r="D39" s="4" t="s">
        <v>67</v>
      </c>
      <c r="E39" s="4" t="s">
        <v>66</v>
      </c>
      <c r="F39" s="4" t="s">
        <v>76</v>
      </c>
      <c r="G39" s="4" t="s">
        <v>86</v>
      </c>
      <c r="J39" s="7"/>
      <c r="K39" s="7"/>
      <c r="M39" s="29"/>
      <c r="N39" s="4" t="s">
        <v>24</v>
      </c>
      <c r="O39" s="4">
        <v>-3.5434694268817157</v>
      </c>
      <c r="P39" s="4" t="s">
        <v>67</v>
      </c>
      <c r="Q39" s="4" t="s">
        <v>66</v>
      </c>
      <c r="R39" s="4" t="s">
        <v>76</v>
      </c>
      <c r="S39" s="4" t="s">
        <v>86</v>
      </c>
      <c r="X39" s="29"/>
      <c r="Y39" s="4" t="s">
        <v>24</v>
      </c>
      <c r="Z39" s="4">
        <v>-4.7317745004424836</v>
      </c>
      <c r="AA39" s="4" t="s">
        <v>67</v>
      </c>
      <c r="AB39" s="4" t="s">
        <v>66</v>
      </c>
      <c r="AC39" s="4" t="s">
        <v>76</v>
      </c>
      <c r="AD39" s="4" t="s">
        <v>86</v>
      </c>
      <c r="AI39" s="29"/>
      <c r="AJ39" s="4" t="s">
        <v>24</v>
      </c>
      <c r="AK39" s="4">
        <v>-4.4756704561290936</v>
      </c>
      <c r="AL39" s="4" t="s">
        <v>67</v>
      </c>
      <c r="AM39" s="4" t="s">
        <v>66</v>
      </c>
      <c r="AN39" s="4" t="s">
        <v>76</v>
      </c>
      <c r="AO39" s="4" t="s">
        <v>86</v>
      </c>
      <c r="AU39" s="7"/>
      <c r="AV39" s="12"/>
      <c r="AW39" s="12"/>
      <c r="AX39" s="12"/>
      <c r="AY39" s="12"/>
      <c r="AZ39" s="12"/>
      <c r="BA39" s="12"/>
    </row>
    <row r="40" spans="1:53" x14ac:dyDescent="0.25">
      <c r="A40" s="29"/>
      <c r="B40" s="4" t="s">
        <v>31</v>
      </c>
      <c r="C40" s="4">
        <v>-5.4874173327759488</v>
      </c>
      <c r="D40" s="4" t="s">
        <v>67</v>
      </c>
      <c r="E40" s="4" t="s">
        <v>66</v>
      </c>
      <c r="F40" s="4" t="s">
        <v>76</v>
      </c>
      <c r="G40" s="4" t="s">
        <v>86</v>
      </c>
      <c r="J40" s="7"/>
      <c r="K40" s="7"/>
      <c r="M40" s="29"/>
      <c r="N40" s="4" t="s">
        <v>31</v>
      </c>
      <c r="O40" s="4">
        <v>-3.5152184073906199</v>
      </c>
      <c r="P40" s="4" t="s">
        <v>67</v>
      </c>
      <c r="Q40" s="4" t="s">
        <v>66</v>
      </c>
      <c r="R40" s="4" t="s">
        <v>76</v>
      </c>
      <c r="S40" s="4" t="s">
        <v>86</v>
      </c>
      <c r="X40" s="29"/>
      <c r="Y40" s="4" t="s">
        <v>31</v>
      </c>
      <c r="Z40" s="4">
        <v>-4.6783359862193858</v>
      </c>
      <c r="AA40" s="4" t="s">
        <v>67</v>
      </c>
      <c r="AB40" s="4" t="s">
        <v>66</v>
      </c>
      <c r="AC40" s="4" t="s">
        <v>76</v>
      </c>
      <c r="AD40" s="4" t="s">
        <v>86</v>
      </c>
      <c r="AI40" s="29"/>
      <c r="AJ40" s="4" t="s">
        <v>31</v>
      </c>
      <c r="AK40" s="4">
        <v>-4.260473324010345</v>
      </c>
      <c r="AL40" s="4" t="s">
        <v>67</v>
      </c>
      <c r="AM40" s="4" t="s">
        <v>66</v>
      </c>
      <c r="AN40" s="4" t="s">
        <v>76</v>
      </c>
      <c r="AO40" s="4" t="s">
        <v>86</v>
      </c>
      <c r="AU40" s="7"/>
      <c r="AV40" s="12"/>
      <c r="AW40" s="12"/>
      <c r="AX40" s="12"/>
      <c r="AY40" s="12"/>
      <c r="AZ40" s="12"/>
      <c r="BA40" s="12"/>
    </row>
    <row r="41" spans="1:53" x14ac:dyDescent="0.25">
      <c r="A41" s="29"/>
      <c r="B41" s="4" t="s">
        <v>38</v>
      </c>
      <c r="C41" s="4">
        <v>-5.5637836290339084</v>
      </c>
      <c r="D41" s="4" t="s">
        <v>67</v>
      </c>
      <c r="E41" s="4" t="s">
        <v>66</v>
      </c>
      <c r="F41" s="4" t="s">
        <v>76</v>
      </c>
      <c r="G41" s="4" t="s">
        <v>86</v>
      </c>
      <c r="J41" s="7"/>
      <c r="K41" s="7"/>
      <c r="M41" s="29"/>
      <c r="N41" s="4" t="s">
        <v>38</v>
      </c>
      <c r="O41" s="4">
        <v>-3.4625172044395414</v>
      </c>
      <c r="P41" s="4" t="s">
        <v>67</v>
      </c>
      <c r="Q41" s="4" t="s">
        <v>66</v>
      </c>
      <c r="R41" s="4" t="s">
        <v>76</v>
      </c>
      <c r="S41" s="4" t="s">
        <v>86</v>
      </c>
      <c r="V41" s="7"/>
      <c r="W41" s="7"/>
      <c r="X41" s="29"/>
      <c r="Y41" s="4" t="s">
        <v>38</v>
      </c>
      <c r="Z41" s="4">
        <v>-4.667518649412397</v>
      </c>
      <c r="AA41" s="4" t="s">
        <v>67</v>
      </c>
      <c r="AB41" s="4" t="s">
        <v>66</v>
      </c>
      <c r="AC41" s="4" t="s">
        <v>76</v>
      </c>
      <c r="AD41" s="4" t="s">
        <v>86</v>
      </c>
      <c r="AI41" s="29"/>
      <c r="AJ41" s="4" t="s">
        <v>38</v>
      </c>
      <c r="AK41" s="4">
        <v>-4.1895820183797969</v>
      </c>
      <c r="AL41" s="4" t="s">
        <v>67</v>
      </c>
      <c r="AM41" s="4" t="s">
        <v>66</v>
      </c>
      <c r="AN41" s="4" t="s">
        <v>76</v>
      </c>
      <c r="AO41" s="4" t="s">
        <v>86</v>
      </c>
      <c r="AU41" s="7"/>
      <c r="AV41" s="7"/>
      <c r="AW41" s="7"/>
      <c r="AX41" s="7"/>
      <c r="AY41" s="7"/>
      <c r="AZ41" s="7"/>
      <c r="BA41" s="7"/>
    </row>
    <row r="42" spans="1:53" x14ac:dyDescent="0.25">
      <c r="A42" s="29"/>
      <c r="B42" s="4" t="s">
        <v>45</v>
      </c>
      <c r="C42" s="4">
        <v>-5.5399895780003305</v>
      </c>
      <c r="D42" s="4" t="s">
        <v>67</v>
      </c>
      <c r="E42" s="4" t="s">
        <v>66</v>
      </c>
      <c r="F42" s="4" t="s">
        <v>76</v>
      </c>
      <c r="G42" s="4" t="s">
        <v>86</v>
      </c>
      <c r="J42" s="7"/>
      <c r="K42" s="7"/>
      <c r="M42" s="29"/>
      <c r="N42" s="4" t="s">
        <v>45</v>
      </c>
      <c r="O42" s="4">
        <v>-3.4965713487971248</v>
      </c>
      <c r="P42" s="4" t="s">
        <v>67</v>
      </c>
      <c r="Q42" s="4" t="s">
        <v>66</v>
      </c>
      <c r="R42" s="4" t="s">
        <v>76</v>
      </c>
      <c r="S42" s="4" t="s">
        <v>86</v>
      </c>
      <c r="V42" s="7"/>
      <c r="W42" s="7"/>
      <c r="X42" s="29"/>
      <c r="Y42" s="4" t="s">
        <v>45</v>
      </c>
      <c r="Z42" s="4">
        <v>-4.5786364936642814</v>
      </c>
      <c r="AA42" s="4" t="s">
        <v>67</v>
      </c>
      <c r="AB42" s="4" t="s">
        <v>66</v>
      </c>
      <c r="AC42" s="4" t="s">
        <v>76</v>
      </c>
      <c r="AD42" s="4" t="s">
        <v>86</v>
      </c>
      <c r="AI42" s="29"/>
      <c r="AJ42" s="4" t="s">
        <v>45</v>
      </c>
      <c r="AK42" s="4">
        <v>-4.1435795793162864</v>
      </c>
      <c r="AL42" s="4" t="s">
        <v>67</v>
      </c>
      <c r="AM42" s="4" t="s">
        <v>66</v>
      </c>
      <c r="AN42" s="4" t="s">
        <v>76</v>
      </c>
      <c r="AO42" s="4" t="s">
        <v>86</v>
      </c>
      <c r="AU42" s="7"/>
      <c r="AV42" s="7"/>
      <c r="AW42" s="7"/>
      <c r="AX42" s="7"/>
      <c r="AY42" s="7"/>
      <c r="AZ42" s="7"/>
      <c r="BA42" s="7"/>
    </row>
    <row r="43" spans="1:53" x14ac:dyDescent="0.25">
      <c r="B43" s="7"/>
      <c r="C43" s="7"/>
      <c r="J43" s="7"/>
      <c r="K43" s="7"/>
      <c r="V43" s="7"/>
      <c r="W43" s="7"/>
      <c r="AU43" s="7"/>
      <c r="AV43" s="7"/>
      <c r="AW43" s="7"/>
      <c r="AX43" s="7"/>
      <c r="AY43" s="7"/>
      <c r="AZ43" s="7"/>
      <c r="BA43" s="7"/>
    </row>
    <row r="44" spans="1:53" x14ac:dyDescent="0.25">
      <c r="B44" s="7"/>
      <c r="C44" s="7"/>
      <c r="J44" s="7"/>
      <c r="K44" s="7"/>
      <c r="V44" s="7"/>
      <c r="W44" s="7"/>
      <c r="AU44" s="7"/>
      <c r="AV44" s="7"/>
      <c r="AW44" s="7"/>
      <c r="AX44" s="7"/>
      <c r="AY44" s="7"/>
      <c r="AZ44" s="7"/>
      <c r="BA44" s="7"/>
    </row>
    <row r="45" spans="1:53" hidden="1" x14ac:dyDescent="0.25">
      <c r="J45" s="7"/>
      <c r="K45" s="7"/>
      <c r="V45" s="7"/>
      <c r="W45" s="7"/>
      <c r="AU45" s="7"/>
      <c r="AV45" s="7"/>
      <c r="AW45" s="7"/>
      <c r="AX45" s="7"/>
      <c r="AY45" s="7"/>
      <c r="AZ45" s="7"/>
      <c r="BA45" s="7"/>
    </row>
    <row r="46" spans="1:53" hidden="1" x14ac:dyDescent="0.25">
      <c r="B46" s="32" t="s">
        <v>69</v>
      </c>
      <c r="C46" s="32"/>
      <c r="D46" s="32"/>
      <c r="E46" s="32"/>
      <c r="F46" s="33" t="s">
        <v>73</v>
      </c>
      <c r="G46" s="33"/>
      <c r="H46" s="33"/>
      <c r="I46" s="33"/>
      <c r="J46" s="40" t="s">
        <v>86</v>
      </c>
      <c r="K46" s="40"/>
      <c r="L46" s="18"/>
      <c r="N46" s="32" t="s">
        <v>69</v>
      </c>
      <c r="O46" s="32"/>
      <c r="P46" s="32"/>
      <c r="Q46" s="32"/>
      <c r="R46" s="33" t="s">
        <v>73</v>
      </c>
      <c r="S46" s="33"/>
      <c r="T46" s="33"/>
      <c r="U46" s="33"/>
      <c r="V46" s="18"/>
      <c r="W46" s="18"/>
      <c r="Y46" s="32" t="s">
        <v>69</v>
      </c>
      <c r="Z46" s="32"/>
      <c r="AA46" s="32"/>
      <c r="AB46" s="32"/>
      <c r="AC46" s="33" t="s">
        <v>73</v>
      </c>
      <c r="AD46" s="33"/>
      <c r="AE46" s="33"/>
      <c r="AF46" s="33"/>
      <c r="AG46" s="18"/>
      <c r="AH46" s="18"/>
      <c r="AJ46" s="32" t="s">
        <v>69</v>
      </c>
      <c r="AK46" s="32"/>
      <c r="AL46" s="32"/>
      <c r="AM46" s="32"/>
      <c r="AN46" s="33" t="s">
        <v>73</v>
      </c>
      <c r="AO46" s="33"/>
      <c r="AP46" s="33"/>
      <c r="AQ46" s="33"/>
    </row>
    <row r="47" spans="1:53" hidden="1" x14ac:dyDescent="0.25">
      <c r="A47" s="1" t="s">
        <v>82</v>
      </c>
      <c r="B47" s="36" t="s">
        <v>87</v>
      </c>
      <c r="C47" s="36"/>
      <c r="D47" s="36" t="s">
        <v>72</v>
      </c>
      <c r="E47" s="36"/>
      <c r="F47" s="33" t="s">
        <v>87</v>
      </c>
      <c r="G47" s="33"/>
      <c r="H47" s="33" t="s">
        <v>72</v>
      </c>
      <c r="I47" s="33"/>
      <c r="J47" s="17"/>
      <c r="K47" s="17"/>
      <c r="L47" s="18"/>
      <c r="M47" s="1" t="s">
        <v>83</v>
      </c>
      <c r="N47" s="36" t="s">
        <v>87</v>
      </c>
      <c r="O47" s="36"/>
      <c r="P47" s="36" t="s">
        <v>72</v>
      </c>
      <c r="Q47" s="36"/>
      <c r="R47" s="33" t="s">
        <v>87</v>
      </c>
      <c r="S47" s="33"/>
      <c r="T47" s="33" t="s">
        <v>72</v>
      </c>
      <c r="U47" s="33"/>
      <c r="V47" s="18"/>
      <c r="W47" s="18"/>
      <c r="X47" s="1" t="s">
        <v>84</v>
      </c>
      <c r="Y47" s="36" t="s">
        <v>87</v>
      </c>
      <c r="Z47" s="36"/>
      <c r="AA47" s="36" t="s">
        <v>72</v>
      </c>
      <c r="AB47" s="36"/>
      <c r="AC47" s="33" t="s">
        <v>87</v>
      </c>
      <c r="AD47" s="33"/>
      <c r="AE47" s="33" t="s">
        <v>72</v>
      </c>
      <c r="AF47" s="33"/>
      <c r="AG47" s="18"/>
      <c r="AH47" s="18"/>
      <c r="AI47" s="1" t="s">
        <v>85</v>
      </c>
      <c r="AJ47" s="36" t="s">
        <v>87</v>
      </c>
      <c r="AK47" s="36"/>
      <c r="AL47" s="36" t="s">
        <v>72</v>
      </c>
      <c r="AM47" s="36"/>
      <c r="AN47" s="33" t="s">
        <v>87</v>
      </c>
      <c r="AO47" s="33"/>
      <c r="AP47" s="33" t="s">
        <v>72</v>
      </c>
      <c r="AQ47" s="33"/>
    </row>
    <row r="48" spans="1:53" hidden="1" x14ac:dyDescent="0.25">
      <c r="B48" s="14" t="s">
        <v>67</v>
      </c>
      <c r="C48" s="14" t="s">
        <v>73</v>
      </c>
      <c r="D48" s="14" t="s">
        <v>67</v>
      </c>
      <c r="E48" s="14" t="s">
        <v>73</v>
      </c>
      <c r="F48" s="15" t="s">
        <v>67</v>
      </c>
      <c r="G48" s="15" t="s">
        <v>73</v>
      </c>
      <c r="H48" s="15" t="s">
        <v>67</v>
      </c>
      <c r="I48" s="15" t="s">
        <v>73</v>
      </c>
      <c r="J48" s="16" t="s">
        <v>67</v>
      </c>
      <c r="K48" s="16" t="s">
        <v>73</v>
      </c>
      <c r="L48" s="13"/>
      <c r="N48" s="14" t="s">
        <v>67</v>
      </c>
      <c r="O48" s="14" t="s">
        <v>73</v>
      </c>
      <c r="P48" s="14" t="s">
        <v>67</v>
      </c>
      <c r="Q48" s="14" t="s">
        <v>73</v>
      </c>
      <c r="R48" s="15" t="s">
        <v>67</v>
      </c>
      <c r="S48" s="15" t="s">
        <v>73</v>
      </c>
      <c r="T48" s="15" t="s">
        <v>67</v>
      </c>
      <c r="U48" s="15" t="s">
        <v>73</v>
      </c>
      <c r="V48" s="13"/>
      <c r="W48" s="13"/>
      <c r="Y48" s="14" t="s">
        <v>67</v>
      </c>
      <c r="Z48" s="14" t="s">
        <v>73</v>
      </c>
      <c r="AA48" s="14" t="s">
        <v>67</v>
      </c>
      <c r="AB48" s="14" t="s">
        <v>73</v>
      </c>
      <c r="AC48" s="15" t="s">
        <v>67</v>
      </c>
      <c r="AD48" s="15" t="s">
        <v>73</v>
      </c>
      <c r="AE48" s="15" t="s">
        <v>67</v>
      </c>
      <c r="AF48" s="15" t="s">
        <v>73</v>
      </c>
      <c r="AG48" s="13"/>
      <c r="AH48" s="13"/>
      <c r="AJ48" s="14" t="s">
        <v>67</v>
      </c>
      <c r="AK48" s="14" t="s">
        <v>73</v>
      </c>
      <c r="AL48" s="14" t="s">
        <v>67</v>
      </c>
      <c r="AM48" s="14" t="s">
        <v>73</v>
      </c>
      <c r="AN48" s="15" t="s">
        <v>67</v>
      </c>
      <c r="AO48" s="15" t="s">
        <v>73</v>
      </c>
      <c r="AP48" s="15" t="s">
        <v>67</v>
      </c>
      <c r="AQ48" s="15" t="s">
        <v>73</v>
      </c>
    </row>
    <row r="49" spans="1:43" hidden="1" x14ac:dyDescent="0.25">
      <c r="A49" s="8" t="s">
        <v>70</v>
      </c>
      <c r="B49" s="2">
        <f>AVERAGE(C2,C4)</f>
        <v>-5.7051353418924435</v>
      </c>
      <c r="C49">
        <f>AVERAGE(C5:C6)</f>
        <v>-5.2104548331210072</v>
      </c>
      <c r="D49">
        <f>AVERAGE(C3,C7)</f>
        <v>-4.8344609576354962</v>
      </c>
      <c r="E49">
        <f>AVERAGE(C8:C9)</f>
        <v>-4.8412002368853129</v>
      </c>
      <c r="F49">
        <f>AVERAGE(C18:C19)</f>
        <v>-4.8756607232672931</v>
      </c>
      <c r="G49">
        <f>AVERAGE(C20:C21)</f>
        <v>-4.8231119792654962</v>
      </c>
      <c r="H49">
        <f>AVERAGE(C22:C23)</f>
        <v>-5.101979664911525</v>
      </c>
      <c r="I49">
        <f>AVERAGE(C24:C25)</f>
        <v>-5.3226347852716263</v>
      </c>
      <c r="J49" s="30">
        <v>7.0293183155696975E-5</v>
      </c>
      <c r="K49" s="30">
        <v>7.0293183155696975E-5</v>
      </c>
      <c r="L49" s="7"/>
      <c r="M49" s="8" t="s">
        <v>70</v>
      </c>
      <c r="N49">
        <f>AVERAGE(O2,O4)</f>
        <v>-3.0764433272604044</v>
      </c>
      <c r="O49">
        <f>AVERAGE(O5:O6)</f>
        <v>-4.3196982838251525</v>
      </c>
      <c r="P49">
        <f>AVERAGE(O3,O7)</f>
        <v>-2.8725780654021356</v>
      </c>
      <c r="Q49">
        <f>AVERAGE(O8:O9)</f>
        <v>-3.3367006913949062</v>
      </c>
      <c r="R49">
        <f>AVERAGE(O18:O19)</f>
        <v>-3.076459135410937</v>
      </c>
      <c r="S49">
        <f>AVERAGE(O20:O21)</f>
        <v>-2.9166367057126434</v>
      </c>
      <c r="T49">
        <f>AVERAGE(O22:O23)</f>
        <v>-2.9688360608997355</v>
      </c>
      <c r="U49">
        <f>AVERAGE(O24:O25)</f>
        <v>-3.5251131993384508</v>
      </c>
      <c r="V49" s="7"/>
      <c r="W49" s="7"/>
      <c r="X49" s="8" t="s">
        <v>70</v>
      </c>
      <c r="Y49">
        <f>AVERAGE(Z2,Z4)</f>
        <v>-4.1392506003725469</v>
      </c>
      <c r="Z49">
        <f>AVERAGE(Z5:Z6)</f>
        <v>-4.253323200252785</v>
      </c>
      <c r="AA49">
        <f>AVERAGE(Z3,Z7)</f>
        <v>-4.5714404250544876</v>
      </c>
      <c r="AB49">
        <f>AVERAGE(Z8:Z9)</f>
        <v>-4.6103326157708882</v>
      </c>
      <c r="AC49">
        <f>AVERAGE(Z18:Z19)</f>
        <v>-4.1093615563633978</v>
      </c>
      <c r="AD49">
        <f>AVERAGE(Z20:Z21)</f>
        <v>-4.1411263621726349</v>
      </c>
      <c r="AE49">
        <f>AVERAGE(Z22:Z23)</f>
        <v>-4.2205151509629335</v>
      </c>
      <c r="AF49">
        <f>AVERAGE(Z24:Z25)</f>
        <v>-4.514375927933874</v>
      </c>
      <c r="AI49" s="8" t="s">
        <v>70</v>
      </c>
      <c r="AJ49">
        <f>AVERAGE(AK2,AK4)</f>
        <v>-2.3055473554293573</v>
      </c>
      <c r="AK49">
        <f>AVERAGE(AK5:AK6)</f>
        <v>-2.8198112810986995</v>
      </c>
      <c r="AL49">
        <f>AVERAGE(AK3,AK7)</f>
        <v>-2.8658153344446591</v>
      </c>
      <c r="AM49">
        <f>AVERAGE(AK8:AK9)</f>
        <v>-2.6810291624896974</v>
      </c>
      <c r="AN49">
        <f>AVERAGE(AK18:AK19)</f>
        <v>-2.4259456525872092</v>
      </c>
      <c r="AO49">
        <f>AVERAGE(AK20:AK21)</f>
        <v>-2.7891959113102294</v>
      </c>
      <c r="AP49">
        <f>AVERAGE(AK22:AK23)</f>
        <v>-2.7817606727526449</v>
      </c>
      <c r="AQ49">
        <f>AVERAGE(AK24:AK25)</f>
        <v>-4.4059075834226853</v>
      </c>
    </row>
    <row r="50" spans="1:43" hidden="1" x14ac:dyDescent="0.25">
      <c r="A50" s="8" t="s">
        <v>80</v>
      </c>
      <c r="B50">
        <f>AVERAGE(C12:C13)</f>
        <v>-4.4366177562914109</v>
      </c>
      <c r="C50">
        <f>AVERAGE(C14:C15)</f>
        <v>-4.7859225922177426</v>
      </c>
      <c r="D50">
        <f>AVERAGE(C10,C16)</f>
        <v>-4.7105938773351976</v>
      </c>
      <c r="E50">
        <f>AVERAGE(C11,C17)</f>
        <v>-4.254993953780021</v>
      </c>
      <c r="F50">
        <f>AVERAGE(C27:C28)</f>
        <v>-4.5594433610542593</v>
      </c>
      <c r="G50">
        <f>AVERAGE(C29:C30)</f>
        <v>-4.7507604304895672</v>
      </c>
      <c r="H50">
        <f>AVERAGE(C31:C32)</f>
        <v>-5.6663280854941984</v>
      </c>
      <c r="I50">
        <f>AVERAGE(C33,C26)</f>
        <v>-5.1654663186201555</v>
      </c>
      <c r="J50" s="30"/>
      <c r="K50" s="30"/>
      <c r="L50" s="7"/>
      <c r="M50" s="8" t="s">
        <v>80</v>
      </c>
      <c r="N50">
        <f>AVERAGE(O12:O13)</f>
        <v>-2.3569590088434675</v>
      </c>
      <c r="O50">
        <f>AVERAGE(O14:O15)</f>
        <v>-0.18476198434893321</v>
      </c>
      <c r="P50">
        <f>AVERAGE(O10,O16)</f>
        <v>-2.5480815615085488</v>
      </c>
      <c r="Q50">
        <f>AVERAGE(O11,O17)</f>
        <v>-2.5668857270981573</v>
      </c>
      <c r="R50">
        <f>AVERAGE(O26:O28)</f>
        <v>-2.2562496475238905</v>
      </c>
      <c r="S50">
        <f>AVERAGE(O29:O30)</f>
        <v>-2.0940230429255111</v>
      </c>
      <c r="T50">
        <f>AVERAGE(O31:O32)</f>
        <v>-2.522694973707027</v>
      </c>
      <c r="U50" t="e">
        <f>AVERAGE(O33,#REF!)</f>
        <v>#REF!</v>
      </c>
      <c r="V50" s="7"/>
      <c r="W50" s="7"/>
      <c r="X50" s="8" t="s">
        <v>80</v>
      </c>
      <c r="Y50">
        <f>AVERAGE(Z12:Z13)</f>
        <v>-3.7324740844211739</v>
      </c>
      <c r="Z50">
        <f>AVERAGE(Z14:Z15)</f>
        <v>-3.6876476831132403</v>
      </c>
      <c r="AA50">
        <f>AVERAGE(Z10,Z16)</f>
        <v>-4.103238886999228</v>
      </c>
      <c r="AB50">
        <f>AVERAGE(Z11,Z17)</f>
        <v>-3.8410363998349846</v>
      </c>
      <c r="AC50">
        <f>AVERAGE(Z27:Z28)</f>
        <v>-3.4015553375006911</v>
      </c>
      <c r="AD50">
        <f>AVERAGE(Z29:Z30)</f>
        <v>-3.5895495990920949</v>
      </c>
      <c r="AE50">
        <f>AVERAGE(Z31:Z32)</f>
        <v>-4.1206791015345043</v>
      </c>
      <c r="AF50">
        <f>AVERAGE(Z33,Z26)</f>
        <v>-4.0734795668574639</v>
      </c>
      <c r="AI50" s="8" t="s">
        <v>80</v>
      </c>
      <c r="AJ50">
        <f>AVERAGE(AK12:AK13)</f>
        <v>-2.4887560388769567</v>
      </c>
      <c r="AK50">
        <f>AVERAGE(AK14:AK15)</f>
        <v>-2.2652255307245674</v>
      </c>
      <c r="AL50">
        <f>AVERAGE(AK10,AK16)</f>
        <v>-2.7116886185104532</v>
      </c>
      <c r="AM50">
        <f>AVERAGE(AK11,AK17)</f>
        <v>-2.3787803493897197</v>
      </c>
      <c r="AN50">
        <f>AVERAGE(AK27:AK28)</f>
        <v>-2.1274264541314549</v>
      </c>
      <c r="AO50">
        <f>AVERAGE(AK29:AK30)</f>
        <v>-2.4264070365757942</v>
      </c>
      <c r="AP50">
        <f>AVERAGE(AK31:AK32)</f>
        <v>-2.6482333724887672</v>
      </c>
      <c r="AQ50">
        <f>AVERAGE(AK33,AK26)</f>
        <v>-2.4836999269780158</v>
      </c>
    </row>
    <row r="51" spans="1:43" hidden="1" x14ac:dyDescent="0.25">
      <c r="A51" s="8" t="s">
        <v>86</v>
      </c>
      <c r="J51" s="7"/>
      <c r="K51" s="7"/>
      <c r="M51" t="s">
        <v>86</v>
      </c>
      <c r="V51" s="7"/>
      <c r="W51" s="7"/>
    </row>
    <row r="52" spans="1:43" hidden="1" x14ac:dyDescent="0.25">
      <c r="J52" s="7"/>
      <c r="K52" s="7"/>
      <c r="V52" s="7"/>
      <c r="W52" s="7"/>
    </row>
    <row r="53" spans="1:43" hidden="1" x14ac:dyDescent="0.25">
      <c r="B53" s="8" t="s">
        <v>88</v>
      </c>
      <c r="J53" s="7"/>
      <c r="K53" s="7"/>
    </row>
    <row r="54" spans="1:43" x14ac:dyDescent="0.25">
      <c r="J54" s="7"/>
      <c r="K54" s="7"/>
    </row>
    <row r="56" spans="1:43" x14ac:dyDescent="0.25">
      <c r="A56" s="1" t="s">
        <v>82</v>
      </c>
      <c r="M56" s="1" t="s">
        <v>83</v>
      </c>
      <c r="X56" s="1" t="s">
        <v>84</v>
      </c>
      <c r="AI56" s="1" t="s">
        <v>85</v>
      </c>
    </row>
    <row r="57" spans="1:43" x14ac:dyDescent="0.25">
      <c r="B57" s="41" t="s">
        <v>69</v>
      </c>
      <c r="C57" s="42" t="s">
        <v>73</v>
      </c>
      <c r="D57" s="34" t="s">
        <v>94</v>
      </c>
      <c r="E57" s="34"/>
      <c r="F57" s="34"/>
      <c r="G57" s="43" t="s">
        <v>91</v>
      </c>
      <c r="H57" s="16" t="s">
        <v>92</v>
      </c>
      <c r="I57" s="22"/>
      <c r="J57" s="7"/>
      <c r="N57" s="41" t="s">
        <v>69</v>
      </c>
      <c r="O57" s="42" t="s">
        <v>73</v>
      </c>
      <c r="P57" s="34" t="s">
        <v>94</v>
      </c>
      <c r="Q57" s="34"/>
      <c r="R57" s="34"/>
      <c r="S57" s="43" t="s">
        <v>91</v>
      </c>
      <c r="T57" s="16" t="s">
        <v>92</v>
      </c>
      <c r="Y57" s="41" t="s">
        <v>69</v>
      </c>
      <c r="Z57" s="42" t="s">
        <v>73</v>
      </c>
      <c r="AA57" s="34" t="s">
        <v>94</v>
      </c>
      <c r="AB57" s="34"/>
      <c r="AC57" s="34"/>
      <c r="AD57" s="43" t="s">
        <v>91</v>
      </c>
      <c r="AE57" s="16" t="s">
        <v>92</v>
      </c>
      <c r="AJ57" s="41" t="s">
        <v>69</v>
      </c>
      <c r="AK57" s="42" t="s">
        <v>73</v>
      </c>
      <c r="AL57" s="34" t="s">
        <v>94</v>
      </c>
      <c r="AM57" s="34"/>
      <c r="AN57" s="34"/>
      <c r="AO57" s="43" t="s">
        <v>91</v>
      </c>
      <c r="AP57" s="16" t="s">
        <v>92</v>
      </c>
    </row>
    <row r="58" spans="1:43" x14ac:dyDescent="0.25">
      <c r="A58" s="8" t="s">
        <v>70</v>
      </c>
      <c r="B58" s="26">
        <f>AVERAGE(C2:C9)</f>
        <v>-5.1478128423835638</v>
      </c>
      <c r="C58" s="26">
        <f>AVERAGE(C18:C25)</f>
        <v>-5.0308467881789856</v>
      </c>
      <c r="D58" s="35">
        <f>AVERAGE(C18:C25,C2:C9)</f>
        <v>-5.0893298152812747</v>
      </c>
      <c r="E58" s="35"/>
      <c r="F58" s="35"/>
      <c r="G58" s="35">
        <f>AVERAGE(C34:C36,C38:C42)</f>
        <v>-5.1953890611871705</v>
      </c>
      <c r="H58" s="35">
        <f>C37</f>
        <v>-7.803757444511275</v>
      </c>
      <c r="M58" s="8" t="s">
        <v>70</v>
      </c>
      <c r="N58" s="26">
        <f>AVERAGE(O2:O9)</f>
        <v>-3.4013550919706494</v>
      </c>
      <c r="O58" s="26">
        <f>AVERAGE(O18:O25)</f>
        <v>-3.1217612753404418</v>
      </c>
      <c r="P58" s="35">
        <f>AVERAGE(O18:O25,O2:O9)</f>
        <v>-3.2615581836555458</v>
      </c>
      <c r="Q58" s="35"/>
      <c r="R58" s="35"/>
      <c r="S58" s="35">
        <f>AVERAGE(O34:O36,O38:O42)</f>
        <v>-3.5664460440669901</v>
      </c>
      <c r="T58" s="35">
        <f>O37</f>
        <v>-4.973677951719881</v>
      </c>
      <c r="X58" s="8" t="s">
        <v>70</v>
      </c>
      <c r="Y58" s="26">
        <f>AVERAGE(Z2:Z9)</f>
        <v>-4.3935867103626771</v>
      </c>
      <c r="Z58" s="26">
        <f>AVERAGE(Z18:Z25)</f>
        <v>-4.2463447493582098</v>
      </c>
      <c r="AA58" s="35">
        <f>AVERAGE(Z18:Z25,Z2:Z9)</f>
        <v>-4.319965729860443</v>
      </c>
      <c r="AB58" s="35"/>
      <c r="AC58" s="35"/>
      <c r="AD58" s="35">
        <f>AVERAGE(Z34:Z36,Z38:Z42)</f>
        <v>-4.7123296316928114</v>
      </c>
      <c r="AE58" s="35">
        <f>Z37</f>
        <v>-5.2055718683488523</v>
      </c>
      <c r="AI58" s="8" t="s">
        <v>70</v>
      </c>
      <c r="AJ58" s="26">
        <f>AVERAGE(AK2:AK9)</f>
        <v>-2.6680507833656035</v>
      </c>
      <c r="AK58" s="26">
        <f>AVERAGE(AK18:AK25)</f>
        <v>-3.1007024550181921</v>
      </c>
      <c r="AL58" s="35">
        <f>AVERAGE(AK18:AK25,AK2:AK9)</f>
        <v>-2.8843766191918978</v>
      </c>
      <c r="AM58" s="35"/>
      <c r="AN58" s="35"/>
      <c r="AO58" s="35">
        <f>AVERAGE(AK34:AK36,AK38:AK42)</f>
        <v>-4.4673577154453312</v>
      </c>
      <c r="AP58" s="35">
        <f>AK37</f>
        <v>-5.5233144440577693</v>
      </c>
    </row>
    <row r="59" spans="1:43" x14ac:dyDescent="0.25">
      <c r="A59" s="8"/>
      <c r="B59" s="25">
        <f>_xlfn.STDEV.S(C2:C9)</f>
        <v>0.66393575283700945</v>
      </c>
      <c r="C59" s="25">
        <f>_xlfn.STDEV.S(C18:C25)</f>
        <v>0.30860456335148595</v>
      </c>
      <c r="D59" s="39">
        <f>_xlfn.STDEV.S(C18:C25,C2:C9)</f>
        <v>0.50378940403445871</v>
      </c>
      <c r="E59" s="39"/>
      <c r="F59" s="39"/>
      <c r="G59" s="35"/>
      <c r="H59" s="35"/>
      <c r="M59" s="8"/>
      <c r="N59" s="25">
        <f>_xlfn.STDEV.S(O2:O9)</f>
        <v>1.0289730750799375</v>
      </c>
      <c r="O59" s="25">
        <f>_xlfn.STDEV.S(O18:O25)</f>
        <v>0.32575931258484253</v>
      </c>
      <c r="P59" s="39">
        <f>_xlfn.STDEV.S(O18:O25,O2:O9)</f>
        <v>0.75131102489882662</v>
      </c>
      <c r="Q59" s="39"/>
      <c r="R59" s="39"/>
      <c r="S59" s="35"/>
      <c r="T59" s="35"/>
      <c r="X59" s="8"/>
      <c r="Y59" s="25">
        <f>_xlfn.STDEV.S(Z2:Z9)</f>
        <v>0.2911900355259795</v>
      </c>
      <c r="Z59" s="25">
        <f>_xlfn.STDEV.S(Z18:Z25)</f>
        <v>0.23440235232932383</v>
      </c>
      <c r="AA59" s="39">
        <f>_xlfn.STDEV.S(Z18:Z25,Z2:Z9)</f>
        <v>0.26644242371060906</v>
      </c>
      <c r="AB59" s="39"/>
      <c r="AC59" s="39"/>
      <c r="AD59" s="35"/>
      <c r="AE59" s="35"/>
      <c r="AI59" s="8"/>
      <c r="AJ59" s="25">
        <f>_xlfn.STDEV.S(AK2:AK9)</f>
        <v>0.41969551167874825</v>
      </c>
      <c r="AK59" s="25">
        <f>_xlfn.STDEV.S(AK18:AK25)</f>
        <v>1.2905745818820475</v>
      </c>
      <c r="AL59" s="39">
        <f>_xlfn.STDEV.S(AK18:AK25,AK2:AK9)</f>
        <v>0.95361905019416315</v>
      </c>
      <c r="AM59" s="39"/>
      <c r="AN59" s="39"/>
      <c r="AO59" s="35"/>
      <c r="AP59" s="35"/>
    </row>
    <row r="60" spans="1:43" x14ac:dyDescent="0.25">
      <c r="A60" s="8" t="s">
        <v>80</v>
      </c>
      <c r="B60" s="26">
        <f>AVERAGE(C10:C17)</f>
        <v>-4.5470320449060928</v>
      </c>
      <c r="C60" s="26">
        <f>AVERAGE(C26:C33)</f>
        <v>-5.0354995489145447</v>
      </c>
      <c r="D60" s="35">
        <f>AVERAGE(C26:C33,C10:C17)</f>
        <v>-4.7912657969103183</v>
      </c>
      <c r="E60" s="35"/>
      <c r="F60" s="35"/>
      <c r="G60" s="44">
        <f>_xlfn.STDEV.S(C34:C36,C38:C42)</f>
        <v>1.124027070402561</v>
      </c>
      <c r="H60" s="35"/>
      <c r="M60" s="8" t="s">
        <v>80</v>
      </c>
      <c r="N60" s="26">
        <f>AVERAGE(O10:O17)</f>
        <v>-1.9141720704497767</v>
      </c>
      <c r="O60" s="26">
        <f>AVERAGE(O26:O33)</f>
        <v>-2.2849750492909044</v>
      </c>
      <c r="P60" s="35">
        <f>AVERAGE(O26:O33,O10:O17)</f>
        <v>-2.0995735598703402</v>
      </c>
      <c r="Q60" s="35"/>
      <c r="R60" s="35"/>
      <c r="S60" s="44">
        <f>_xlfn.STDEV.S(O34:O36,O38:O42)</f>
        <v>0.17173023911468838</v>
      </c>
      <c r="T60" s="35"/>
      <c r="X60" s="8" t="s">
        <v>80</v>
      </c>
      <c r="Y60" s="26">
        <f>AVERAGE(Z10:Z17)</f>
        <v>-3.8410992635921573</v>
      </c>
      <c r="Z60" s="26">
        <f>AVERAGE(Z26:Z33)</f>
        <v>-3.7963159012461887</v>
      </c>
      <c r="AA60" s="35">
        <f>AVERAGE(Z26:Z33,Z10:Z17)</f>
        <v>-3.8187075824191723</v>
      </c>
      <c r="AB60" s="35"/>
      <c r="AC60" s="35"/>
      <c r="AD60" s="44">
        <f>_xlfn.STDEV.S(Z34:Z36,Z38:Z42)</f>
        <v>0.33599763826073009</v>
      </c>
      <c r="AE60" s="35"/>
      <c r="AI60" s="8" t="s">
        <v>80</v>
      </c>
      <c r="AJ60" s="26">
        <f>AVERAGE(AK10:AK17)</f>
        <v>-2.4611126343754242</v>
      </c>
      <c r="AK60" s="26">
        <f>AVERAGE(AK26:AK33)</f>
        <v>-2.421441697543508</v>
      </c>
      <c r="AL60" s="35">
        <f>AVERAGE(AK26:AK33,AK10:AK17)</f>
        <v>-2.4412771659594661</v>
      </c>
      <c r="AM60" s="35"/>
      <c r="AN60" s="35"/>
      <c r="AO60" s="44">
        <f>_xlfn.STDEV.S(AK34:AK36,AK38:AK42)</f>
        <v>0.31639322676482262</v>
      </c>
      <c r="AP60" s="35"/>
    </row>
    <row r="61" spans="1:43" x14ac:dyDescent="0.25">
      <c r="A61" s="8"/>
      <c r="B61" s="25">
        <f>_xlfn.STDEV.S(C10:C17)</f>
        <v>0.349703081323328</v>
      </c>
      <c r="C61" s="25">
        <f>_xlfn.STDEV.S(C26:C33)</f>
        <v>0.70866353363588508</v>
      </c>
      <c r="D61" s="39">
        <f>_xlfn.STDEV.S(C26:C33,C10:C17)</f>
        <v>0.59586775674000181</v>
      </c>
      <c r="E61" s="39"/>
      <c r="F61" s="39"/>
      <c r="M61" s="8"/>
      <c r="N61" s="25">
        <f>_xlfn.STDEV.S(O10:O17)</f>
        <v>1.5315375773476585</v>
      </c>
      <c r="O61" s="25">
        <f>_xlfn.STDEV.S(O26:O33)</f>
        <v>0.32561092949397491</v>
      </c>
      <c r="P61" s="39">
        <f>_xlfn.STDEV.S(O26:O33,O10:O17)</f>
        <v>1.0866274490093011</v>
      </c>
      <c r="Q61" s="39"/>
      <c r="R61" s="39"/>
      <c r="X61" s="8"/>
      <c r="Y61" s="25">
        <f>_xlfn.STDEV.S(Z10:Z17)</f>
        <v>0.26991082140253186</v>
      </c>
      <c r="Z61" s="25">
        <f>_xlfn.STDEV.S(Z26:Z33)</f>
        <v>0.37581989675626459</v>
      </c>
      <c r="AA61" s="39">
        <f>_xlfn.STDEV.S(Z26:Z33,Z10:Z17)</f>
        <v>0.31692999461801158</v>
      </c>
      <c r="AB61" s="39"/>
      <c r="AC61" s="39"/>
      <c r="AI61" s="8"/>
      <c r="AJ61" s="25">
        <f>_xlfn.STDEV.S(AK10:AK17)</f>
        <v>0.34829703424005748</v>
      </c>
      <c r="AK61" s="25">
        <f>_xlfn.STDEV.S(AK26:AK33)</f>
        <v>0.34647495503396353</v>
      </c>
      <c r="AL61" s="39">
        <f>_xlfn.STDEV.S(AK26:AK33,AK10:AK17)</f>
        <v>0.33623257452740779</v>
      </c>
      <c r="AM61" s="39"/>
      <c r="AN61" s="39"/>
    </row>
    <row r="62" spans="1:43" x14ac:dyDescent="0.25">
      <c r="D62" s="23"/>
      <c r="E62" s="23"/>
      <c r="F62" s="23"/>
    </row>
    <row r="63" spans="1:43" x14ac:dyDescent="0.25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I63" s="7"/>
      <c r="AJ63" s="7"/>
      <c r="AK63" s="7"/>
      <c r="AL63" s="7"/>
      <c r="AM63" s="7"/>
      <c r="AN63" s="7"/>
      <c r="AO63" s="7"/>
      <c r="AP63" s="7"/>
    </row>
    <row r="64" spans="1:43" x14ac:dyDescent="0.25">
      <c r="A64" s="24"/>
      <c r="B64" s="7"/>
      <c r="C64" s="7"/>
      <c r="D64" s="7"/>
      <c r="E64" s="7"/>
      <c r="F64" s="7"/>
      <c r="G64" s="7"/>
      <c r="K64" s="7"/>
      <c r="L64" s="7"/>
      <c r="M64" s="24"/>
      <c r="N64" s="7"/>
      <c r="O64" s="7"/>
      <c r="P64" s="7"/>
      <c r="Q64" s="7"/>
      <c r="R64" s="7"/>
      <c r="S64" s="7"/>
      <c r="T64" s="7"/>
      <c r="U64" s="7"/>
      <c r="V64" s="7"/>
      <c r="W64" s="7"/>
      <c r="X64" s="24"/>
      <c r="Y64" s="7"/>
      <c r="Z64" s="7"/>
      <c r="AA64" s="7"/>
      <c r="AB64" s="7"/>
      <c r="AC64" s="7"/>
      <c r="AD64" s="7"/>
      <c r="AE64" s="7"/>
      <c r="AF64" s="7"/>
      <c r="AI64" s="24"/>
      <c r="AJ64" s="7"/>
      <c r="AK64" s="7"/>
      <c r="AL64" s="7"/>
      <c r="AM64" s="7"/>
      <c r="AN64" s="7"/>
      <c r="AO64" s="7"/>
      <c r="AP64" s="7"/>
    </row>
    <row r="65" spans="1:42" x14ac:dyDescent="0.25">
      <c r="A65" s="7"/>
      <c r="B65" s="22"/>
      <c r="C65" s="22"/>
      <c r="D65" s="22"/>
      <c r="E65" s="22"/>
      <c r="F65" s="22"/>
      <c r="G65" s="18"/>
      <c r="K65" s="7"/>
      <c r="L65" s="7"/>
      <c r="M65" s="7"/>
      <c r="N65" s="22"/>
      <c r="O65" s="22"/>
      <c r="P65" s="22"/>
      <c r="Q65" s="22"/>
      <c r="R65" s="22"/>
      <c r="S65" s="18"/>
      <c r="T65" s="7"/>
      <c r="U65" s="7"/>
      <c r="V65" s="7"/>
      <c r="W65" s="7"/>
      <c r="X65" s="7"/>
      <c r="Y65" s="22"/>
      <c r="Z65" s="22"/>
      <c r="AA65" s="22"/>
      <c r="AB65" s="22"/>
      <c r="AC65" s="22"/>
      <c r="AD65" s="18"/>
      <c r="AE65" s="7"/>
      <c r="AF65" s="7"/>
      <c r="AI65" s="7"/>
      <c r="AJ65" s="22"/>
      <c r="AK65" s="22"/>
      <c r="AL65" s="22"/>
      <c r="AM65" s="22"/>
      <c r="AN65" s="22"/>
      <c r="AO65" s="18"/>
      <c r="AP65" s="7"/>
    </row>
    <row r="66" spans="1:42" x14ac:dyDescent="0.25">
      <c r="A66" s="13"/>
      <c r="B66" s="7"/>
      <c r="C66" s="7"/>
      <c r="D66" s="7"/>
      <c r="E66" s="7"/>
      <c r="F66" s="7"/>
      <c r="G66" s="22"/>
      <c r="K66" s="7"/>
      <c r="L66" s="7"/>
      <c r="M66" s="13"/>
      <c r="N66" s="27"/>
      <c r="O66" s="7"/>
      <c r="P66" s="22"/>
      <c r="Q66" s="22"/>
      <c r="R66" s="22"/>
      <c r="S66" s="22"/>
      <c r="T66" s="7"/>
      <c r="U66" s="7"/>
      <c r="V66" s="7"/>
      <c r="W66" s="7"/>
      <c r="X66" s="13"/>
      <c r="Y66" s="27"/>
      <c r="Z66" s="7"/>
      <c r="AA66" s="22"/>
      <c r="AB66" s="22"/>
      <c r="AC66" s="22"/>
      <c r="AD66" s="22"/>
      <c r="AE66" s="7"/>
      <c r="AF66" s="7"/>
      <c r="AI66" s="13"/>
      <c r="AJ66" s="27"/>
      <c r="AK66" s="7"/>
      <c r="AL66" s="22"/>
      <c r="AM66" s="22"/>
      <c r="AN66" s="22"/>
      <c r="AO66" s="22"/>
      <c r="AP66" s="7"/>
    </row>
    <row r="67" spans="1:42" x14ac:dyDescent="0.25">
      <c r="A67" s="13"/>
      <c r="B67" s="7"/>
      <c r="C67" s="7"/>
      <c r="D67" s="7"/>
      <c r="E67" s="7"/>
      <c r="F67" s="7"/>
      <c r="G67" s="22"/>
      <c r="K67" s="7"/>
      <c r="L67" s="7"/>
      <c r="M67" s="13"/>
      <c r="N67" s="7"/>
      <c r="O67" s="7"/>
      <c r="P67" s="22"/>
      <c r="Q67" s="22"/>
      <c r="R67" s="22"/>
      <c r="S67" s="22"/>
      <c r="T67" s="7"/>
      <c r="U67" s="7"/>
      <c r="V67" s="7"/>
      <c r="W67" s="7"/>
      <c r="X67" s="13"/>
      <c r="Y67" s="7"/>
      <c r="Z67" s="7"/>
      <c r="AA67" s="22"/>
      <c r="AB67" s="22"/>
      <c r="AC67" s="22"/>
      <c r="AD67" s="22"/>
      <c r="AE67" s="7"/>
      <c r="AF67" s="7"/>
      <c r="AI67" s="13"/>
      <c r="AJ67" s="7"/>
      <c r="AK67" s="7"/>
      <c r="AL67" s="22"/>
      <c r="AM67" s="22"/>
      <c r="AN67" s="22"/>
      <c r="AO67" s="22"/>
      <c r="AP67" s="7"/>
    </row>
    <row r="68" spans="1:42" x14ac:dyDescent="0.25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I68" s="7"/>
      <c r="AJ68" s="7"/>
      <c r="AK68" s="7"/>
      <c r="AL68" s="7"/>
      <c r="AM68" s="7"/>
      <c r="AN68" s="7"/>
      <c r="AO68" s="7"/>
      <c r="AP68" s="7"/>
    </row>
    <row r="79" spans="1:42" x14ac:dyDescent="0.25">
      <c r="L79" s="34" t="s">
        <v>86</v>
      </c>
      <c r="M79" s="34"/>
    </row>
    <row r="80" spans="1:42" x14ac:dyDescent="0.25">
      <c r="L80" s="9" t="s">
        <v>67</v>
      </c>
      <c r="M80" s="9" t="s">
        <v>73</v>
      </c>
    </row>
    <row r="81" spans="2:13" x14ac:dyDescent="0.25">
      <c r="M81" s="7"/>
    </row>
    <row r="82" spans="2:13" x14ac:dyDescent="0.25">
      <c r="C82" s="34" t="s">
        <v>82</v>
      </c>
      <c r="D82" s="34"/>
      <c r="E82" s="34"/>
      <c r="F82" s="37" t="s">
        <v>83</v>
      </c>
      <c r="G82" s="37"/>
      <c r="H82" s="34" t="s">
        <v>84</v>
      </c>
      <c r="I82" s="34"/>
      <c r="J82" s="37" t="s">
        <v>85</v>
      </c>
      <c r="K82" s="37"/>
    </row>
    <row r="83" spans="2:13" x14ac:dyDescent="0.25">
      <c r="B83" s="11" t="s">
        <v>72</v>
      </c>
      <c r="C83" s="9" t="s">
        <v>67</v>
      </c>
      <c r="D83" s="34" t="s">
        <v>73</v>
      </c>
      <c r="E83" s="34"/>
      <c r="F83" s="10" t="s">
        <v>67</v>
      </c>
      <c r="G83" s="10" t="s">
        <v>73</v>
      </c>
      <c r="H83" s="9" t="s">
        <v>67</v>
      </c>
      <c r="I83" s="9" t="s">
        <v>73</v>
      </c>
      <c r="J83" s="10" t="s">
        <v>67</v>
      </c>
      <c r="K83" s="10" t="s">
        <v>73</v>
      </c>
    </row>
    <row r="84" spans="2:13" x14ac:dyDescent="0.25">
      <c r="B84" s="8" t="s">
        <v>70</v>
      </c>
      <c r="C84">
        <f>AVERAGE(C3,C7,C22:C23)</f>
        <v>-4.9682203112735106</v>
      </c>
      <c r="D84" s="38">
        <f>AVERAGE(C8:C9,C24:C25)</f>
        <v>-5.0819175110784691</v>
      </c>
      <c r="E84" s="38"/>
      <c r="F84">
        <f>AVERAGE(O3,O7,O22:O23)</f>
        <v>-2.9207070631509358</v>
      </c>
      <c r="G84">
        <f>AVERAGE(O8:O9,O24:O25)</f>
        <v>-3.4309069453666785</v>
      </c>
      <c r="H84">
        <f>AVERAGE(Z3,Z7,Z22:Z23)</f>
        <v>-4.3959777880087101</v>
      </c>
      <c r="I84">
        <f>AVERAGE(Z8:Z9,Z24:Z25)</f>
        <v>-4.5623542718523815</v>
      </c>
      <c r="J84">
        <f>AVERAGE(AK3,AK7,AK22:AK23)</f>
        <v>-2.8237880035986516</v>
      </c>
      <c r="K84">
        <f>AVERAGE(AK8:AK9,AK24:AK25)</f>
        <v>-3.5434683729561911</v>
      </c>
    </row>
    <row r="85" spans="2:13" x14ac:dyDescent="0.25">
      <c r="B85" s="8" t="s">
        <v>80</v>
      </c>
      <c r="C85">
        <f>AVERAGE(C10,C16,C31:C32)</f>
        <v>-5.188460981414698</v>
      </c>
      <c r="D85" s="38">
        <f>AVERAGE(C11,C17,C33,C26)</f>
        <v>-4.7102301362000887</v>
      </c>
      <c r="E85" s="38"/>
      <c r="F85">
        <f>AVERAGE(O10,O16,O31:O32)</f>
        <v>-2.5353882676077877</v>
      </c>
      <c r="G85" t="e">
        <f>AVERAGE(O11,O17,O33,#REF!)</f>
        <v>#REF!</v>
      </c>
      <c r="H85">
        <f>AVERAGE(Z16,Z10,Z31:Z32)</f>
        <v>-4.1119589942668666</v>
      </c>
      <c r="I85">
        <f>AVERAGE(Z11,Z17,Z26,Z33)</f>
        <v>-3.9572579833462243</v>
      </c>
      <c r="J85">
        <f>AVERAGE(AK10,AK16,AK31:AK32)</f>
        <v>-2.6799609954996102</v>
      </c>
      <c r="K85">
        <f>AVERAGE(AK11,AK17,AK26,AK33)</f>
        <v>-2.4312401381838677</v>
      </c>
    </row>
    <row r="86" spans="2:13" x14ac:dyDescent="0.25">
      <c r="B86" s="8" t="s">
        <v>86</v>
      </c>
      <c r="C86">
        <f>AVERAGE(C34,C35,C36,C38,C39,C40)</f>
        <v>-5.0765565470771881</v>
      </c>
      <c r="D86" s="38">
        <f>AVERAGE(C37)</f>
        <v>-7.803757444511275</v>
      </c>
      <c r="E86" s="38"/>
      <c r="F86">
        <f>AVERAGE(O34:O36,O38:O40)</f>
        <v>-3.5954132998832087</v>
      </c>
      <c r="G86">
        <f>AVERAGE(O37)</f>
        <v>-4.973677951719881</v>
      </c>
      <c r="H86">
        <f>AVERAGE(Z34:Z36,Z38:Z40)</f>
        <v>-4.7420803184109674</v>
      </c>
      <c r="I86">
        <f>AVERAGE(Z37)</f>
        <v>-5.2055718683488523</v>
      </c>
      <c r="J86">
        <f>AVERAGE(AK34:AK36,AK38:AK40)</f>
        <v>-4.5676166876444277</v>
      </c>
      <c r="K86">
        <f>AVERAGE(AK37)</f>
        <v>-5.5233144440577693</v>
      </c>
      <c r="M86" s="7"/>
    </row>
  </sheetData>
  <mergeCells count="68">
    <mergeCell ref="AL58:AN58"/>
    <mergeCell ref="AO58:AO59"/>
    <mergeCell ref="AP58:AP60"/>
    <mergeCell ref="AL59:AN59"/>
    <mergeCell ref="AL61:AN61"/>
    <mergeCell ref="AA58:AC58"/>
    <mergeCell ref="AD58:AD59"/>
    <mergeCell ref="AE58:AE60"/>
    <mergeCell ref="AA59:AC59"/>
    <mergeCell ref="AA61:AC61"/>
    <mergeCell ref="P58:R58"/>
    <mergeCell ref="S58:S59"/>
    <mergeCell ref="T58:T60"/>
    <mergeCell ref="P59:R59"/>
    <mergeCell ref="P61:R61"/>
    <mergeCell ref="AJ46:AM46"/>
    <mergeCell ref="AN46:AQ46"/>
    <mergeCell ref="B47:C47"/>
    <mergeCell ref="B46:E46"/>
    <mergeCell ref="F46:I46"/>
    <mergeCell ref="J46:K46"/>
    <mergeCell ref="N46:Q46"/>
    <mergeCell ref="R46:U46"/>
    <mergeCell ref="A2:A42"/>
    <mergeCell ref="AI2:AI42"/>
    <mergeCell ref="X2:X42"/>
    <mergeCell ref="M2:M42"/>
    <mergeCell ref="AC46:AF46"/>
    <mergeCell ref="D60:F60"/>
    <mergeCell ref="P60:R60"/>
    <mergeCell ref="AA60:AC60"/>
    <mergeCell ref="AA57:AC57"/>
    <mergeCell ref="P57:R57"/>
    <mergeCell ref="D57:F57"/>
    <mergeCell ref="D58:F58"/>
    <mergeCell ref="D85:E85"/>
    <mergeCell ref="D86:E86"/>
    <mergeCell ref="C82:E82"/>
    <mergeCell ref="F82:G82"/>
    <mergeCell ref="H82:I82"/>
    <mergeCell ref="J82:K82"/>
    <mergeCell ref="D83:E83"/>
    <mergeCell ref="D84:E84"/>
    <mergeCell ref="AL47:AM47"/>
    <mergeCell ref="AN47:AO47"/>
    <mergeCell ref="D47:E47"/>
    <mergeCell ref="F47:G47"/>
    <mergeCell ref="H47:I47"/>
    <mergeCell ref="AL60:AN60"/>
    <mergeCell ref="AL57:AN57"/>
    <mergeCell ref="G58:G59"/>
    <mergeCell ref="H58:H60"/>
    <mergeCell ref="D59:F59"/>
    <mergeCell ref="D61:F61"/>
    <mergeCell ref="Y46:AB46"/>
    <mergeCell ref="AP47:AQ47"/>
    <mergeCell ref="J49:J50"/>
    <mergeCell ref="K49:K50"/>
    <mergeCell ref="L79:M79"/>
    <mergeCell ref="T47:U47"/>
    <mergeCell ref="Y47:Z47"/>
    <mergeCell ref="AA47:AB47"/>
    <mergeCell ref="AC47:AD47"/>
    <mergeCell ref="AE47:AF47"/>
    <mergeCell ref="AJ47:AK47"/>
    <mergeCell ref="N47:O47"/>
    <mergeCell ref="P47:Q47"/>
    <mergeCell ref="R47:S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6138-BE4C-41C1-A337-90A56E00FE01}">
  <dimension ref="A1:AS39"/>
  <sheetViews>
    <sheetView tabSelected="1" zoomScale="85" zoomScaleNormal="85" workbookViewId="0">
      <selection activeCell="AI38" sqref="AI38"/>
    </sheetView>
  </sheetViews>
  <sheetFormatPr baseColWidth="10" defaultRowHeight="15" x14ac:dyDescent="0.25"/>
  <cols>
    <col min="3" max="3" width="11.85546875" bestFit="1" customWidth="1"/>
    <col min="4" max="4" width="5" customWidth="1"/>
    <col min="5" max="5" width="8.140625" bestFit="1" customWidth="1"/>
    <col min="6" max="6" width="6.85546875" bestFit="1" customWidth="1"/>
    <col min="7" max="7" width="6" customWidth="1"/>
    <col min="8" max="8" width="4.140625" bestFit="1" customWidth="1"/>
    <col min="10" max="12" width="14.28515625" bestFit="1" customWidth="1"/>
    <col min="15" max="15" width="11.85546875" bestFit="1" customWidth="1"/>
    <col min="16" max="16" width="5.85546875" customWidth="1"/>
    <col min="17" max="17" width="8.140625" bestFit="1" customWidth="1"/>
    <col min="18" max="18" width="6.85546875" bestFit="1" customWidth="1"/>
    <col min="19" max="19" width="5.85546875" customWidth="1"/>
    <col min="20" max="20" width="4.140625" bestFit="1" customWidth="1"/>
    <col min="27" max="27" width="14.42578125" bestFit="1" customWidth="1"/>
    <col min="28" max="28" width="7.5703125" customWidth="1"/>
    <col min="29" max="29" width="6.85546875" customWidth="1"/>
    <col min="30" max="30" width="7" customWidth="1"/>
    <col min="31" max="31" width="5.7109375" customWidth="1"/>
    <col min="32" max="32" width="4.140625" bestFit="1" customWidth="1"/>
    <col min="40" max="40" width="5.28515625" customWidth="1"/>
    <col min="41" max="41" width="8.140625" bestFit="1" customWidth="1"/>
    <col min="42" max="42" width="6.85546875" bestFit="1" customWidth="1"/>
    <col min="43" max="43" width="6.28515625" customWidth="1"/>
    <col min="44" max="44" width="5.85546875" customWidth="1"/>
  </cols>
  <sheetData>
    <row r="1" spans="1:45" x14ac:dyDescent="0.25">
      <c r="B1" s="1" t="s">
        <v>0</v>
      </c>
      <c r="C1" s="8" t="s">
        <v>90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N1" s="1" t="s">
        <v>0</v>
      </c>
      <c r="O1" s="8" t="s">
        <v>90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Z1" s="1" t="s">
        <v>0</v>
      </c>
      <c r="AA1" s="8" t="s">
        <v>90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L1" s="1" t="s">
        <v>0</v>
      </c>
      <c r="AM1" s="8" t="s">
        <v>90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</row>
    <row r="2" spans="1:45" x14ac:dyDescent="0.25">
      <c r="A2" s="29" t="s">
        <v>82</v>
      </c>
      <c r="B2" s="3" t="s">
        <v>37</v>
      </c>
      <c r="C2" s="3">
        <v>-5.8337238211422813</v>
      </c>
      <c r="D2" s="3" t="s">
        <v>72</v>
      </c>
      <c r="E2" s="3" t="s">
        <v>75</v>
      </c>
      <c r="F2" s="3" t="s">
        <v>78</v>
      </c>
      <c r="G2" s="3">
        <v>0</v>
      </c>
      <c r="H2" s="3">
        <v>1</v>
      </c>
      <c r="I2" s="3" t="s">
        <v>64</v>
      </c>
      <c r="M2" s="29" t="s">
        <v>83</v>
      </c>
      <c r="N2" s="3" t="s">
        <v>37</v>
      </c>
      <c r="O2" s="3">
        <v>-2.5661602871695277</v>
      </c>
      <c r="P2" s="3" t="s">
        <v>72</v>
      </c>
      <c r="Q2" s="3" t="s">
        <v>75</v>
      </c>
      <c r="R2" s="3" t="s">
        <v>78</v>
      </c>
      <c r="S2" s="3">
        <v>0</v>
      </c>
      <c r="T2" s="3">
        <v>1</v>
      </c>
      <c r="U2" s="3" t="s">
        <v>64</v>
      </c>
      <c r="Y2" s="29" t="s">
        <v>84</v>
      </c>
      <c r="Z2" s="3" t="s">
        <v>37</v>
      </c>
      <c r="AA2" s="3">
        <v>-4.7448149714413619</v>
      </c>
      <c r="AB2" s="3" t="s">
        <v>72</v>
      </c>
      <c r="AC2" s="3" t="s">
        <v>75</v>
      </c>
      <c r="AD2" s="3" t="s">
        <v>78</v>
      </c>
      <c r="AE2" s="3">
        <v>0</v>
      </c>
      <c r="AF2" s="3">
        <v>1</v>
      </c>
      <c r="AG2" s="3" t="s">
        <v>64</v>
      </c>
      <c r="AK2" s="29" t="s">
        <v>85</v>
      </c>
      <c r="AL2" s="3" t="s">
        <v>37</v>
      </c>
      <c r="AM2" s="3">
        <v>-1.683725975432941</v>
      </c>
      <c r="AN2" s="3" t="s">
        <v>72</v>
      </c>
      <c r="AO2" s="3" t="s">
        <v>75</v>
      </c>
      <c r="AP2" s="3" t="s">
        <v>78</v>
      </c>
      <c r="AQ2" s="3">
        <v>0</v>
      </c>
      <c r="AR2" s="3">
        <v>1</v>
      </c>
      <c r="AS2" s="3" t="s">
        <v>64</v>
      </c>
    </row>
    <row r="3" spans="1:45" x14ac:dyDescent="0.25">
      <c r="A3" s="29"/>
      <c r="B3" s="3" t="s">
        <v>51</v>
      </c>
      <c r="C3" s="3">
        <v>-2.1095240684920267</v>
      </c>
      <c r="D3" s="3" t="s">
        <v>72</v>
      </c>
      <c r="E3" s="3" t="s">
        <v>75</v>
      </c>
      <c r="F3" s="3" t="s">
        <v>78</v>
      </c>
      <c r="G3" s="3">
        <v>1</v>
      </c>
      <c r="H3" s="3">
        <v>0</v>
      </c>
      <c r="I3" s="3" t="s">
        <v>81</v>
      </c>
      <c r="M3" s="29"/>
      <c r="N3" s="3" t="s">
        <v>51</v>
      </c>
      <c r="O3" s="3">
        <v>-2.4953103754305901</v>
      </c>
      <c r="P3" s="3" t="s">
        <v>72</v>
      </c>
      <c r="Q3" s="3" t="s">
        <v>75</v>
      </c>
      <c r="R3" s="3" t="s">
        <v>78</v>
      </c>
      <c r="S3" s="3">
        <v>1</v>
      </c>
      <c r="T3" s="3">
        <v>0</v>
      </c>
      <c r="U3" s="3" t="s">
        <v>81</v>
      </c>
      <c r="Y3" s="29"/>
      <c r="Z3" s="3" t="s">
        <v>51</v>
      </c>
      <c r="AA3" s="3">
        <v>-4.6042402031784206</v>
      </c>
      <c r="AB3" s="3" t="s">
        <v>72</v>
      </c>
      <c r="AC3" s="3" t="s">
        <v>75</v>
      </c>
      <c r="AD3" s="3" t="s">
        <v>78</v>
      </c>
      <c r="AE3" s="3">
        <v>1</v>
      </c>
      <c r="AF3" s="3">
        <v>0</v>
      </c>
      <c r="AG3" s="3" t="s">
        <v>81</v>
      </c>
      <c r="AK3" s="29"/>
      <c r="AL3" s="3" t="s">
        <v>51</v>
      </c>
      <c r="AM3" s="3">
        <v>-1.4155139056444601</v>
      </c>
      <c r="AN3" s="3" t="s">
        <v>72</v>
      </c>
      <c r="AO3" s="3" t="s">
        <v>75</v>
      </c>
      <c r="AP3" s="3" t="s">
        <v>78</v>
      </c>
      <c r="AQ3" s="3">
        <v>1</v>
      </c>
      <c r="AR3" s="3">
        <v>0</v>
      </c>
      <c r="AS3" s="3" t="s">
        <v>81</v>
      </c>
    </row>
    <row r="4" spans="1:45" x14ac:dyDescent="0.25">
      <c r="A4" s="29"/>
      <c r="B4" s="3" t="s">
        <v>15</v>
      </c>
      <c r="C4" s="3">
        <v>-5.044742947740402</v>
      </c>
      <c r="D4" s="3" t="s">
        <v>72</v>
      </c>
      <c r="E4" s="3" t="s">
        <v>75</v>
      </c>
      <c r="F4" s="3" t="s">
        <v>66</v>
      </c>
      <c r="G4" s="3">
        <v>0</v>
      </c>
      <c r="H4" s="3">
        <v>0</v>
      </c>
      <c r="I4" s="3" t="s">
        <v>66</v>
      </c>
      <c r="M4" s="29"/>
      <c r="N4" s="3" t="s">
        <v>15</v>
      </c>
      <c r="O4" s="3">
        <v>-2.7931159629394231</v>
      </c>
      <c r="P4" s="3" t="s">
        <v>72</v>
      </c>
      <c r="Q4" s="3" t="s">
        <v>75</v>
      </c>
      <c r="R4" s="3" t="s">
        <v>66</v>
      </c>
      <c r="S4" s="3">
        <v>0</v>
      </c>
      <c r="T4" s="3">
        <v>0</v>
      </c>
      <c r="U4" s="3" t="s">
        <v>66</v>
      </c>
      <c r="Y4" s="29"/>
      <c r="Z4" s="3" t="s">
        <v>15</v>
      </c>
      <c r="AA4" s="3">
        <v>-4.3476005107427911</v>
      </c>
      <c r="AB4" s="3" t="s">
        <v>72</v>
      </c>
      <c r="AC4" s="3" t="s">
        <v>75</v>
      </c>
      <c r="AD4" s="3" t="s">
        <v>66</v>
      </c>
      <c r="AE4" s="3">
        <v>0</v>
      </c>
      <c r="AF4" s="3">
        <v>0</v>
      </c>
      <c r="AG4" s="3" t="s">
        <v>66</v>
      </c>
      <c r="AK4" s="29"/>
      <c r="AL4" s="3" t="s">
        <v>15</v>
      </c>
      <c r="AM4" s="3">
        <v>-3.6554416271541501</v>
      </c>
      <c r="AN4" s="3" t="s">
        <v>72</v>
      </c>
      <c r="AO4" s="3" t="s">
        <v>75</v>
      </c>
      <c r="AP4" s="3" t="s">
        <v>66</v>
      </c>
      <c r="AQ4" s="3">
        <v>0</v>
      </c>
      <c r="AR4" s="3">
        <v>0</v>
      </c>
      <c r="AS4" s="3" t="s">
        <v>66</v>
      </c>
    </row>
    <row r="5" spans="1:45" x14ac:dyDescent="0.25">
      <c r="A5" s="29"/>
      <c r="B5" s="3" t="s">
        <v>30</v>
      </c>
      <c r="C5" s="3">
        <v>-5.3167201940038318</v>
      </c>
      <c r="D5" s="3" t="s">
        <v>72</v>
      </c>
      <c r="E5" s="3" t="s">
        <v>75</v>
      </c>
      <c r="F5" s="3" t="s">
        <v>78</v>
      </c>
      <c r="G5" s="3">
        <v>1</v>
      </c>
      <c r="H5" s="3">
        <v>0</v>
      </c>
      <c r="I5" s="3" t="s">
        <v>63</v>
      </c>
      <c r="M5" s="29"/>
      <c r="N5" s="3" t="s">
        <v>30</v>
      </c>
      <c r="O5" s="3">
        <v>-3.7539839789249774</v>
      </c>
      <c r="P5" s="3" t="s">
        <v>72</v>
      </c>
      <c r="Q5" s="3" t="s">
        <v>75</v>
      </c>
      <c r="R5" s="3" t="s">
        <v>78</v>
      </c>
      <c r="S5" s="3">
        <v>1</v>
      </c>
      <c r="T5" s="3">
        <v>0</v>
      </c>
      <c r="U5" s="3" t="s">
        <v>63</v>
      </c>
      <c r="Y5" s="29"/>
      <c r="Z5" s="3" t="s">
        <v>30</v>
      </c>
      <c r="AA5" s="3">
        <v>-2.8136890429556694</v>
      </c>
      <c r="AB5" s="3" t="s">
        <v>72</v>
      </c>
      <c r="AC5" s="3" t="s">
        <v>75</v>
      </c>
      <c r="AD5" s="3" t="s">
        <v>78</v>
      </c>
      <c r="AE5" s="3">
        <v>1</v>
      </c>
      <c r="AF5" s="3">
        <v>0</v>
      </c>
      <c r="AG5" s="3" t="s">
        <v>63</v>
      </c>
      <c r="AK5" s="29"/>
      <c r="AL5" s="3" t="s">
        <v>30</v>
      </c>
      <c r="AM5" s="3">
        <v>-3.1098401913204565</v>
      </c>
      <c r="AN5" s="3" t="s">
        <v>72</v>
      </c>
      <c r="AO5" s="3" t="s">
        <v>75</v>
      </c>
      <c r="AP5" s="3" t="s">
        <v>78</v>
      </c>
      <c r="AQ5" s="3">
        <v>1</v>
      </c>
      <c r="AR5" s="3">
        <v>0</v>
      </c>
      <c r="AS5" s="3" t="s">
        <v>63</v>
      </c>
    </row>
    <row r="6" spans="1:45" x14ac:dyDescent="0.25">
      <c r="A6" s="29"/>
      <c r="B6" s="3" t="s">
        <v>44</v>
      </c>
      <c r="C6" s="3">
        <v>-5.2065879793886216</v>
      </c>
      <c r="D6" s="3" t="s">
        <v>72</v>
      </c>
      <c r="E6" s="3" t="s">
        <v>75</v>
      </c>
      <c r="F6" s="3" t="s">
        <v>78</v>
      </c>
      <c r="G6" s="3">
        <v>0</v>
      </c>
      <c r="H6" s="3">
        <v>1</v>
      </c>
      <c r="I6" s="3" t="s">
        <v>64</v>
      </c>
      <c r="M6" s="29"/>
      <c r="N6" s="3" t="s">
        <v>44</v>
      </c>
      <c r="O6" s="3">
        <v>-2.638747515473423</v>
      </c>
      <c r="P6" s="3" t="s">
        <v>72</v>
      </c>
      <c r="Q6" s="3" t="s">
        <v>75</v>
      </c>
      <c r="R6" s="3" t="s">
        <v>78</v>
      </c>
      <c r="S6" s="3">
        <v>0</v>
      </c>
      <c r="T6" s="3">
        <v>1</v>
      </c>
      <c r="U6" s="3" t="s">
        <v>64</v>
      </c>
      <c r="Y6" s="29"/>
      <c r="Z6" s="3" t="s">
        <v>44</v>
      </c>
      <c r="AA6" s="3">
        <v>-3.3519792908981763</v>
      </c>
      <c r="AB6" s="3" t="s">
        <v>72</v>
      </c>
      <c r="AC6" s="3" t="s">
        <v>75</v>
      </c>
      <c r="AD6" s="3" t="s">
        <v>78</v>
      </c>
      <c r="AE6" s="3">
        <v>0</v>
      </c>
      <c r="AF6" s="3">
        <v>1</v>
      </c>
      <c r="AG6" s="3" t="s">
        <v>64</v>
      </c>
      <c r="AK6" s="29"/>
      <c r="AL6" s="3" t="s">
        <v>44</v>
      </c>
      <c r="AM6" s="3">
        <v>-2.9386418740703735</v>
      </c>
      <c r="AN6" s="3" t="s">
        <v>72</v>
      </c>
      <c r="AO6" s="3" t="s">
        <v>75</v>
      </c>
      <c r="AP6" s="3" t="s">
        <v>78</v>
      </c>
      <c r="AQ6" s="3">
        <v>0</v>
      </c>
      <c r="AR6" s="3">
        <v>1</v>
      </c>
      <c r="AS6" s="3" t="s">
        <v>64</v>
      </c>
    </row>
    <row r="7" spans="1:45" x14ac:dyDescent="0.25">
      <c r="A7" s="29"/>
      <c r="B7" s="3" t="s">
        <v>57</v>
      </c>
      <c r="C7" s="3">
        <v>-1.9960775948318328</v>
      </c>
      <c r="D7" s="3" t="s">
        <v>72</v>
      </c>
      <c r="E7" s="3" t="s">
        <v>75</v>
      </c>
      <c r="F7" s="3" t="s">
        <v>78</v>
      </c>
      <c r="G7" s="3">
        <v>1</v>
      </c>
      <c r="H7" s="3">
        <v>1</v>
      </c>
      <c r="I7" s="3" t="s">
        <v>81</v>
      </c>
      <c r="M7" s="29"/>
      <c r="N7" s="3" t="s">
        <v>57</v>
      </c>
      <c r="O7" s="3">
        <v>-7.229464568081708</v>
      </c>
      <c r="P7" s="3" t="s">
        <v>72</v>
      </c>
      <c r="Q7" s="3" t="s">
        <v>75</v>
      </c>
      <c r="R7" s="3" t="s">
        <v>78</v>
      </c>
      <c r="S7" s="3">
        <v>1</v>
      </c>
      <c r="T7" s="3">
        <v>1</v>
      </c>
      <c r="U7" s="3" t="s">
        <v>81</v>
      </c>
      <c r="Y7" s="29"/>
      <c r="Z7" s="3" t="s">
        <v>57</v>
      </c>
      <c r="AA7" s="3">
        <v>-4.5902708251176145</v>
      </c>
      <c r="AB7" s="3" t="s">
        <v>72</v>
      </c>
      <c r="AC7" s="3" t="s">
        <v>75</v>
      </c>
      <c r="AD7" s="3" t="s">
        <v>78</v>
      </c>
      <c r="AE7" s="3">
        <v>1</v>
      </c>
      <c r="AF7" s="3">
        <v>1</v>
      </c>
      <c r="AG7" s="3" t="s">
        <v>81</v>
      </c>
      <c r="AK7" s="29"/>
      <c r="AL7" s="3" t="s">
        <v>57</v>
      </c>
      <c r="AM7" s="3">
        <v>-2.4790572687340338</v>
      </c>
      <c r="AN7" s="3" t="s">
        <v>72</v>
      </c>
      <c r="AO7" s="3" t="s">
        <v>75</v>
      </c>
      <c r="AP7" s="3" t="s">
        <v>78</v>
      </c>
      <c r="AQ7" s="3">
        <v>1</v>
      </c>
      <c r="AR7" s="3">
        <v>1</v>
      </c>
      <c r="AS7" s="3" t="s">
        <v>81</v>
      </c>
    </row>
    <row r="8" spans="1:45" x14ac:dyDescent="0.25">
      <c r="A8" s="29"/>
      <c r="B8" s="3" t="s">
        <v>7</v>
      </c>
      <c r="C8" s="3">
        <v>-4.987781697045186</v>
      </c>
      <c r="D8" s="3" t="s">
        <v>72</v>
      </c>
      <c r="E8" s="3" t="s">
        <v>75</v>
      </c>
      <c r="F8" s="3" t="s">
        <v>66</v>
      </c>
      <c r="G8" s="3">
        <v>0</v>
      </c>
      <c r="H8" s="3">
        <v>0</v>
      </c>
      <c r="I8" s="3" t="s">
        <v>66</v>
      </c>
      <c r="M8" s="29"/>
      <c r="N8" s="3" t="s">
        <v>7</v>
      </c>
      <c r="O8" s="3">
        <v>-2.6584219367318083</v>
      </c>
      <c r="P8" s="3" t="s">
        <v>72</v>
      </c>
      <c r="Q8" s="3" t="s">
        <v>75</v>
      </c>
      <c r="R8" s="3" t="s">
        <v>66</v>
      </c>
      <c r="S8" s="3">
        <v>0</v>
      </c>
      <c r="T8" s="3">
        <v>0</v>
      </c>
      <c r="U8" s="3" t="s">
        <v>66</v>
      </c>
      <c r="Y8" s="29"/>
      <c r="Z8" s="3" t="s">
        <v>7</v>
      </c>
      <c r="AA8" s="3">
        <v>-5.4958519112083843</v>
      </c>
      <c r="AB8" s="3" t="s">
        <v>72</v>
      </c>
      <c r="AC8" s="3" t="s">
        <v>75</v>
      </c>
      <c r="AD8" s="3" t="s">
        <v>66</v>
      </c>
      <c r="AE8" s="3">
        <v>0</v>
      </c>
      <c r="AF8" s="3">
        <v>0</v>
      </c>
      <c r="AG8" s="3" t="s">
        <v>66</v>
      </c>
      <c r="AK8" s="29"/>
      <c r="AL8" s="3" t="s">
        <v>7</v>
      </c>
      <c r="AM8" s="3">
        <v>-2.6805089100714361</v>
      </c>
      <c r="AN8" s="3" t="s">
        <v>72</v>
      </c>
      <c r="AO8" s="3" t="s">
        <v>75</v>
      </c>
      <c r="AP8" s="3" t="s">
        <v>66</v>
      </c>
      <c r="AQ8" s="3">
        <v>0</v>
      </c>
      <c r="AR8" s="3">
        <v>0</v>
      </c>
      <c r="AS8" s="3" t="s">
        <v>66</v>
      </c>
    </row>
    <row r="9" spans="1:45" x14ac:dyDescent="0.25">
      <c r="A9" s="29"/>
      <c r="B9" s="3" t="s">
        <v>23</v>
      </c>
      <c r="C9" s="3">
        <v>-6.8521010734156222</v>
      </c>
      <c r="D9" s="3" t="s">
        <v>72</v>
      </c>
      <c r="E9" s="3" t="s">
        <v>75</v>
      </c>
      <c r="F9" s="3" t="s">
        <v>78</v>
      </c>
      <c r="G9" s="3">
        <v>1</v>
      </c>
      <c r="H9" s="3">
        <v>0</v>
      </c>
      <c r="I9" s="3" t="s">
        <v>63</v>
      </c>
      <c r="M9" s="29"/>
      <c r="N9" s="3" t="s">
        <v>23</v>
      </c>
      <c r="O9" s="3">
        <v>-3.3606996039261472</v>
      </c>
      <c r="P9" s="3" t="s">
        <v>72</v>
      </c>
      <c r="Q9" s="3" t="s">
        <v>75</v>
      </c>
      <c r="R9" s="3" t="s">
        <v>78</v>
      </c>
      <c r="S9" s="3">
        <v>1</v>
      </c>
      <c r="T9" s="3">
        <v>0</v>
      </c>
      <c r="U9" s="3" t="s">
        <v>63</v>
      </c>
      <c r="Y9" s="29"/>
      <c r="Z9" s="3" t="s">
        <v>23</v>
      </c>
      <c r="AA9" s="3">
        <v>-3.735477711464394</v>
      </c>
      <c r="AB9" s="3" t="s">
        <v>72</v>
      </c>
      <c r="AC9" s="3" t="s">
        <v>75</v>
      </c>
      <c r="AD9" s="3" t="s">
        <v>78</v>
      </c>
      <c r="AE9" s="3">
        <v>1</v>
      </c>
      <c r="AF9" s="3">
        <v>0</v>
      </c>
      <c r="AG9" s="3" t="s">
        <v>63</v>
      </c>
      <c r="AK9" s="29"/>
      <c r="AL9" s="3" t="s">
        <v>23</v>
      </c>
      <c r="AM9" s="3">
        <v>-2.2181877829128109</v>
      </c>
      <c r="AN9" s="3" t="s">
        <v>72</v>
      </c>
      <c r="AO9" s="3" t="s">
        <v>75</v>
      </c>
      <c r="AP9" s="3" t="s">
        <v>78</v>
      </c>
      <c r="AQ9" s="3">
        <v>1</v>
      </c>
      <c r="AR9" s="3">
        <v>0</v>
      </c>
      <c r="AS9" s="3" t="s">
        <v>63</v>
      </c>
    </row>
    <row r="10" spans="1:45" x14ac:dyDescent="0.25">
      <c r="A10" s="29"/>
      <c r="B10" s="6" t="s">
        <v>5</v>
      </c>
      <c r="C10" s="6">
        <v>-4.7362346831204567</v>
      </c>
      <c r="D10" s="6" t="s">
        <v>72</v>
      </c>
      <c r="E10" s="6" t="s">
        <v>74</v>
      </c>
      <c r="F10" s="6" t="s">
        <v>66</v>
      </c>
      <c r="G10" s="6">
        <v>0</v>
      </c>
      <c r="H10" s="6">
        <v>0</v>
      </c>
      <c r="I10" s="6" t="s">
        <v>66</v>
      </c>
      <c r="M10" s="29"/>
      <c r="N10" s="6" t="s">
        <v>5</v>
      </c>
      <c r="O10" s="6">
        <v>-2.1887702384026837</v>
      </c>
      <c r="P10" s="6" t="s">
        <v>72</v>
      </c>
      <c r="Q10" s="6" t="s">
        <v>74</v>
      </c>
      <c r="R10" s="6" t="s">
        <v>66</v>
      </c>
      <c r="S10" s="6">
        <v>0</v>
      </c>
      <c r="T10" s="6">
        <v>0</v>
      </c>
      <c r="U10" s="6" t="s">
        <v>66</v>
      </c>
      <c r="Y10" s="29"/>
      <c r="Z10" s="6" t="s">
        <v>5</v>
      </c>
      <c r="AA10" s="6">
        <v>-4.1158074544762497</v>
      </c>
      <c r="AB10" s="6" t="s">
        <v>72</v>
      </c>
      <c r="AC10" s="6" t="s">
        <v>74</v>
      </c>
      <c r="AD10" s="6" t="s">
        <v>66</v>
      </c>
      <c r="AE10" s="6">
        <v>0</v>
      </c>
      <c r="AF10" s="6">
        <v>0</v>
      </c>
      <c r="AG10" s="6" t="s">
        <v>66</v>
      </c>
      <c r="AK10" s="29"/>
      <c r="AL10" s="6" t="s">
        <v>5</v>
      </c>
      <c r="AM10" s="6">
        <v>-1.8821637970816181</v>
      </c>
      <c r="AN10" s="6" t="s">
        <v>72</v>
      </c>
      <c r="AO10" s="6" t="s">
        <v>74</v>
      </c>
      <c r="AP10" s="6" t="s">
        <v>66</v>
      </c>
      <c r="AQ10" s="6">
        <v>0</v>
      </c>
      <c r="AR10" s="6">
        <v>0</v>
      </c>
      <c r="AS10" s="6" t="s">
        <v>66</v>
      </c>
    </row>
    <row r="11" spans="1:45" x14ac:dyDescent="0.25">
      <c r="A11" s="29"/>
      <c r="B11" s="6" t="s">
        <v>21</v>
      </c>
      <c r="C11" s="6">
        <v>-4.4811376340577587</v>
      </c>
      <c r="D11" s="6" t="s">
        <v>72</v>
      </c>
      <c r="E11" s="6" t="s">
        <v>74</v>
      </c>
      <c r="F11" s="6" t="s">
        <v>77</v>
      </c>
      <c r="G11" s="6">
        <v>1</v>
      </c>
      <c r="H11" s="6">
        <v>0</v>
      </c>
      <c r="I11" s="6" t="s">
        <v>63</v>
      </c>
      <c r="M11" s="29"/>
      <c r="N11" s="6" t="s">
        <v>21</v>
      </c>
      <c r="O11" s="6">
        <v>-2.185772458826801</v>
      </c>
      <c r="P11" s="6" t="s">
        <v>72</v>
      </c>
      <c r="Q11" s="6" t="s">
        <v>74</v>
      </c>
      <c r="R11" s="6" t="s">
        <v>77</v>
      </c>
      <c r="S11" s="6">
        <v>1</v>
      </c>
      <c r="T11" s="6">
        <v>0</v>
      </c>
      <c r="U11" s="6" t="s">
        <v>63</v>
      </c>
      <c r="Y11" s="29"/>
      <c r="Z11" s="6" t="s">
        <v>21</v>
      </c>
      <c r="AA11" s="6">
        <v>-3.5177631409215389</v>
      </c>
      <c r="AB11" s="6" t="s">
        <v>72</v>
      </c>
      <c r="AC11" s="6" t="s">
        <v>74</v>
      </c>
      <c r="AD11" s="6" t="s">
        <v>77</v>
      </c>
      <c r="AE11" s="6">
        <v>1</v>
      </c>
      <c r="AF11" s="6">
        <v>0</v>
      </c>
      <c r="AG11" s="6" t="s">
        <v>63</v>
      </c>
      <c r="AK11" s="29"/>
      <c r="AL11" s="6" t="s">
        <v>21</v>
      </c>
      <c r="AM11" s="6">
        <v>-1.4232710526692927</v>
      </c>
      <c r="AN11" s="6" t="s">
        <v>72</v>
      </c>
      <c r="AO11" s="6" t="s">
        <v>74</v>
      </c>
      <c r="AP11" s="6" t="s">
        <v>77</v>
      </c>
      <c r="AQ11" s="6">
        <v>1</v>
      </c>
      <c r="AR11" s="6">
        <v>0</v>
      </c>
      <c r="AS11" s="6" t="s">
        <v>63</v>
      </c>
    </row>
    <row r="12" spans="1:45" x14ac:dyDescent="0.25">
      <c r="A12" s="29"/>
      <c r="B12" s="6" t="s">
        <v>35</v>
      </c>
      <c r="C12" s="6">
        <v>-4.9563927747916487</v>
      </c>
      <c r="D12" s="6" t="s">
        <v>72</v>
      </c>
      <c r="E12" s="6" t="s">
        <v>74</v>
      </c>
      <c r="F12" s="6" t="s">
        <v>77</v>
      </c>
      <c r="G12" s="6">
        <v>0</v>
      </c>
      <c r="H12" s="6">
        <v>1</v>
      </c>
      <c r="I12" s="6" t="s">
        <v>64</v>
      </c>
      <c r="M12" s="29"/>
      <c r="N12" s="6" t="s">
        <v>35</v>
      </c>
      <c r="O12" s="6">
        <v>-2.7884507647852192</v>
      </c>
      <c r="P12" s="6" t="s">
        <v>72</v>
      </c>
      <c r="Q12" s="6" t="s">
        <v>74</v>
      </c>
      <c r="R12" s="6" t="s">
        <v>77</v>
      </c>
      <c r="S12" s="6">
        <v>0</v>
      </c>
      <c r="T12" s="6">
        <v>1</v>
      </c>
      <c r="U12" s="6" t="s">
        <v>64</v>
      </c>
      <c r="Y12" s="29"/>
      <c r="Z12" s="6" t="s">
        <v>35</v>
      </c>
      <c r="AA12" s="6">
        <v>-4.0763275756638802</v>
      </c>
      <c r="AB12" s="6" t="s">
        <v>72</v>
      </c>
      <c r="AC12" s="6" t="s">
        <v>74</v>
      </c>
      <c r="AD12" s="6" t="s">
        <v>77</v>
      </c>
      <c r="AE12" s="6">
        <v>0</v>
      </c>
      <c r="AF12" s="6">
        <v>1</v>
      </c>
      <c r="AG12" s="6" t="s">
        <v>64</v>
      </c>
      <c r="AK12" s="29"/>
      <c r="AL12" s="6" t="s">
        <v>35</v>
      </c>
      <c r="AM12" s="6">
        <v>-2.1940874972308313</v>
      </c>
      <c r="AN12" s="6" t="s">
        <v>72</v>
      </c>
      <c r="AO12" s="6" t="s">
        <v>74</v>
      </c>
      <c r="AP12" s="6" t="s">
        <v>77</v>
      </c>
      <c r="AQ12" s="6">
        <v>0</v>
      </c>
      <c r="AR12" s="6">
        <v>1</v>
      </c>
      <c r="AS12" s="6" t="s">
        <v>64</v>
      </c>
    </row>
    <row r="13" spans="1:45" x14ac:dyDescent="0.25">
      <c r="A13" s="29"/>
      <c r="B13" s="6" t="s">
        <v>49</v>
      </c>
      <c r="C13" s="6">
        <v>-3.2451230279496261</v>
      </c>
      <c r="D13" s="6" t="s">
        <v>72</v>
      </c>
      <c r="E13" s="6" t="s">
        <v>74</v>
      </c>
      <c r="F13" s="6" t="s">
        <v>77</v>
      </c>
      <c r="G13" s="6">
        <v>1</v>
      </c>
      <c r="H13" s="6">
        <v>1</v>
      </c>
      <c r="I13" s="6" t="s">
        <v>81</v>
      </c>
      <c r="M13" s="29"/>
      <c r="N13" s="6" t="s">
        <v>49</v>
      </c>
      <c r="O13" s="6">
        <v>-2.2563105983533469</v>
      </c>
      <c r="P13" s="6" t="s">
        <v>72</v>
      </c>
      <c r="Q13" s="6" t="s">
        <v>74</v>
      </c>
      <c r="R13" s="6" t="s">
        <v>77</v>
      </c>
      <c r="S13" s="6">
        <v>1</v>
      </c>
      <c r="T13" s="6">
        <v>1</v>
      </c>
      <c r="U13" s="6" t="s">
        <v>81</v>
      </c>
      <c r="Y13" s="29"/>
      <c r="Z13" s="6" t="s">
        <v>49</v>
      </c>
      <c r="AA13" s="6">
        <v>-3.481466729332499</v>
      </c>
      <c r="AB13" s="6" t="s">
        <v>72</v>
      </c>
      <c r="AC13" s="6" t="s">
        <v>74</v>
      </c>
      <c r="AD13" s="6" t="s">
        <v>77</v>
      </c>
      <c r="AE13" s="6">
        <v>1</v>
      </c>
      <c r="AF13" s="6">
        <v>1</v>
      </c>
      <c r="AG13" s="6" t="s">
        <v>81</v>
      </c>
      <c r="AK13" s="29"/>
      <c r="AL13" s="6" t="s">
        <v>49</v>
      </c>
      <c r="AM13" s="6">
        <v>-1.3464169087127429</v>
      </c>
      <c r="AN13" s="6" t="s">
        <v>72</v>
      </c>
      <c r="AO13" s="6" t="s">
        <v>74</v>
      </c>
      <c r="AP13" s="6" t="s">
        <v>77</v>
      </c>
      <c r="AQ13" s="6">
        <v>1</v>
      </c>
      <c r="AR13" s="6">
        <v>1</v>
      </c>
      <c r="AS13" s="6" t="s">
        <v>81</v>
      </c>
    </row>
    <row r="14" spans="1:45" x14ac:dyDescent="0.25">
      <c r="A14" s="29"/>
      <c r="B14" s="6" t="s">
        <v>13</v>
      </c>
      <c r="C14" s="6">
        <v>-4.8544696231990994</v>
      </c>
      <c r="D14" s="6" t="s">
        <v>72</v>
      </c>
      <c r="E14" s="6" t="s">
        <v>74</v>
      </c>
      <c r="F14" s="6" t="s">
        <v>66</v>
      </c>
      <c r="G14" s="6">
        <v>0</v>
      </c>
      <c r="H14" s="6">
        <v>0</v>
      </c>
      <c r="I14" s="6" t="s">
        <v>66</v>
      </c>
      <c r="M14" s="29"/>
      <c r="N14" s="6" t="s">
        <v>13</v>
      </c>
      <c r="O14" s="6">
        <v>-1.9920604094533161</v>
      </c>
      <c r="P14" s="6" t="s">
        <v>72</v>
      </c>
      <c r="Q14" s="6" t="s">
        <v>74</v>
      </c>
      <c r="R14" s="6" t="s">
        <v>66</v>
      </c>
      <c r="S14" s="6">
        <v>0</v>
      </c>
      <c r="T14" s="6">
        <v>0</v>
      </c>
      <c r="U14" s="6" t="s">
        <v>66</v>
      </c>
      <c r="Y14" s="29"/>
      <c r="Z14" s="6" t="s">
        <v>13</v>
      </c>
      <c r="AA14" s="6">
        <v>-4.1715600773094694</v>
      </c>
      <c r="AB14" s="6" t="s">
        <v>72</v>
      </c>
      <c r="AC14" s="6" t="s">
        <v>74</v>
      </c>
      <c r="AD14" s="6" t="s">
        <v>66</v>
      </c>
      <c r="AE14" s="6">
        <v>0</v>
      </c>
      <c r="AF14" s="6">
        <v>0</v>
      </c>
      <c r="AG14" s="6" t="s">
        <v>66</v>
      </c>
      <c r="AK14" s="29"/>
      <c r="AL14" s="6" t="s">
        <v>13</v>
      </c>
      <c r="AM14" s="6">
        <v>-1.7788693256928694</v>
      </c>
      <c r="AN14" s="6" t="s">
        <v>72</v>
      </c>
      <c r="AO14" s="6" t="s">
        <v>74</v>
      </c>
      <c r="AP14" s="6" t="s">
        <v>66</v>
      </c>
      <c r="AQ14" s="6">
        <v>0</v>
      </c>
      <c r="AR14" s="6">
        <v>0</v>
      </c>
      <c r="AS14" s="6" t="s">
        <v>66</v>
      </c>
    </row>
    <row r="15" spans="1:45" x14ac:dyDescent="0.25">
      <c r="A15" s="29"/>
      <c r="B15" s="6" t="s">
        <v>28</v>
      </c>
      <c r="C15" s="6">
        <v>-4.2797679343861121</v>
      </c>
      <c r="D15" s="6" t="s">
        <v>72</v>
      </c>
      <c r="E15" s="6" t="s">
        <v>74</v>
      </c>
      <c r="F15" s="6" t="s">
        <v>77</v>
      </c>
      <c r="G15" s="6">
        <v>1</v>
      </c>
      <c r="H15" s="6">
        <v>0</v>
      </c>
      <c r="I15" s="6" t="s">
        <v>63</v>
      </c>
      <c r="M15" s="29"/>
      <c r="N15" s="6" t="s">
        <v>28</v>
      </c>
      <c r="O15" s="6">
        <v>-1.8670398518070863</v>
      </c>
      <c r="P15" s="6" t="s">
        <v>72</v>
      </c>
      <c r="Q15" s="6" t="s">
        <v>74</v>
      </c>
      <c r="R15" s="6" t="s">
        <v>77</v>
      </c>
      <c r="S15" s="6">
        <v>1</v>
      </c>
      <c r="T15" s="6">
        <v>0</v>
      </c>
      <c r="U15" s="6" t="s">
        <v>63</v>
      </c>
      <c r="Y15" s="29"/>
      <c r="Z15" s="6" t="s">
        <v>28</v>
      </c>
      <c r="AA15" s="6">
        <v>-3.3120800225144347</v>
      </c>
      <c r="AB15" s="6" t="s">
        <v>72</v>
      </c>
      <c r="AC15" s="6" t="s">
        <v>74</v>
      </c>
      <c r="AD15" s="6" t="s">
        <v>77</v>
      </c>
      <c r="AE15" s="6">
        <v>1</v>
      </c>
      <c r="AF15" s="6">
        <v>0</v>
      </c>
      <c r="AG15" s="6" t="s">
        <v>63</v>
      </c>
      <c r="AK15" s="29"/>
      <c r="AL15" s="6" t="s">
        <v>28</v>
      </c>
      <c r="AM15" s="6">
        <v>-1.1145082223116551</v>
      </c>
      <c r="AN15" s="6" t="s">
        <v>72</v>
      </c>
      <c r="AO15" s="6" t="s">
        <v>74</v>
      </c>
      <c r="AP15" s="6" t="s">
        <v>77</v>
      </c>
      <c r="AQ15" s="6">
        <v>1</v>
      </c>
      <c r="AR15" s="6">
        <v>0</v>
      </c>
      <c r="AS15" s="6" t="s">
        <v>63</v>
      </c>
    </row>
    <row r="16" spans="1:45" x14ac:dyDescent="0.25">
      <c r="A16" s="29"/>
      <c r="B16" s="6" t="s">
        <v>42</v>
      </c>
      <c r="C16" s="6">
        <v>-4.7573823551761416</v>
      </c>
      <c r="D16" s="6" t="s">
        <v>72</v>
      </c>
      <c r="E16" s="6" t="s">
        <v>74</v>
      </c>
      <c r="F16" s="6" t="s">
        <v>77</v>
      </c>
      <c r="G16" s="6">
        <v>0</v>
      </c>
      <c r="H16" s="6">
        <v>1</v>
      </c>
      <c r="I16" s="6" t="s">
        <v>64</v>
      </c>
      <c r="M16" s="29"/>
      <c r="N16" s="6" t="s">
        <v>42</v>
      </c>
      <c r="O16" s="6">
        <v>-2.5236132080192544</v>
      </c>
      <c r="P16" s="6" t="s">
        <v>72</v>
      </c>
      <c r="Q16" s="6" t="s">
        <v>74</v>
      </c>
      <c r="R16" s="6" t="s">
        <v>77</v>
      </c>
      <c r="S16" s="6">
        <v>0</v>
      </c>
      <c r="T16" s="6">
        <v>1</v>
      </c>
      <c r="U16" s="6" t="s">
        <v>64</v>
      </c>
      <c r="Y16" s="29"/>
      <c r="Z16" s="6" t="s">
        <v>42</v>
      </c>
      <c r="AA16" s="6">
        <v>-3.8912667040781539</v>
      </c>
      <c r="AB16" s="6" t="s">
        <v>72</v>
      </c>
      <c r="AC16" s="6" t="s">
        <v>74</v>
      </c>
      <c r="AD16" s="6" t="s">
        <v>77</v>
      </c>
      <c r="AE16" s="6">
        <v>0</v>
      </c>
      <c r="AF16" s="6">
        <v>1</v>
      </c>
      <c r="AG16" s="6" t="s">
        <v>64</v>
      </c>
      <c r="AK16" s="29"/>
      <c r="AL16" s="6" t="s">
        <v>42</v>
      </c>
      <c r="AM16" s="6">
        <v>-1.9262624847546652</v>
      </c>
      <c r="AN16" s="6" t="s">
        <v>72</v>
      </c>
      <c r="AO16" s="6" t="s">
        <v>74</v>
      </c>
      <c r="AP16" s="6" t="s">
        <v>77</v>
      </c>
      <c r="AQ16" s="6">
        <v>0</v>
      </c>
      <c r="AR16" s="6">
        <v>1</v>
      </c>
      <c r="AS16" s="6" t="s">
        <v>64</v>
      </c>
    </row>
    <row r="17" spans="1:45" x14ac:dyDescent="0.25">
      <c r="A17" s="29"/>
      <c r="B17" s="6" t="s">
        <v>55</v>
      </c>
      <c r="C17" s="6">
        <v>-3.0319971286725846</v>
      </c>
      <c r="D17" s="6" t="s">
        <v>72</v>
      </c>
      <c r="E17" s="6" t="s">
        <v>74</v>
      </c>
      <c r="F17" s="6" t="s">
        <v>77</v>
      </c>
      <c r="G17" s="6">
        <v>1</v>
      </c>
      <c r="H17" s="6">
        <v>1</v>
      </c>
      <c r="I17" s="6" t="s">
        <v>81</v>
      </c>
      <c r="M17" s="29"/>
      <c r="N17" s="6" t="s">
        <v>55</v>
      </c>
      <c r="O17" s="6">
        <v>-1.1275463099575234</v>
      </c>
      <c r="P17" s="6" t="s">
        <v>72</v>
      </c>
      <c r="Q17" s="6" t="s">
        <v>74</v>
      </c>
      <c r="R17" s="6" t="s">
        <v>77</v>
      </c>
      <c r="S17" s="6">
        <v>1</v>
      </c>
      <c r="T17" s="6">
        <v>1</v>
      </c>
      <c r="U17" s="6" t="s">
        <v>81</v>
      </c>
      <c r="Y17" s="29"/>
      <c r="Z17" s="6" t="s">
        <v>55</v>
      </c>
      <c r="AA17" s="6">
        <v>-3.1051433113430376</v>
      </c>
      <c r="AB17" s="6" t="s">
        <v>72</v>
      </c>
      <c r="AC17" s="6" t="s">
        <v>74</v>
      </c>
      <c r="AD17" s="6" t="s">
        <v>77</v>
      </c>
      <c r="AE17" s="6">
        <v>1</v>
      </c>
      <c r="AF17" s="6">
        <v>1</v>
      </c>
      <c r="AG17" s="6" t="s">
        <v>81</v>
      </c>
      <c r="AK17" s="29"/>
      <c r="AL17" s="6" t="s">
        <v>55</v>
      </c>
      <c r="AM17" s="6">
        <v>-1.1811560369902088</v>
      </c>
      <c r="AN17" s="6" t="s">
        <v>72</v>
      </c>
      <c r="AO17" s="6" t="s">
        <v>74</v>
      </c>
      <c r="AP17" s="6" t="s">
        <v>77</v>
      </c>
      <c r="AQ17" s="6">
        <v>1</v>
      </c>
      <c r="AR17" s="6">
        <v>1</v>
      </c>
      <c r="AS17" s="6" t="s">
        <v>81</v>
      </c>
    </row>
    <row r="18" spans="1:45" x14ac:dyDescent="0.25">
      <c r="A18" s="29"/>
      <c r="B18" s="4" t="s">
        <v>9</v>
      </c>
      <c r="C18" s="4">
        <v>-5.7451765820978959</v>
      </c>
      <c r="D18" s="4" t="s">
        <v>76</v>
      </c>
      <c r="E18" s="4" t="s">
        <v>86</v>
      </c>
      <c r="F18" s="4">
        <v>0</v>
      </c>
      <c r="G18" s="4">
        <v>0</v>
      </c>
      <c r="H18" s="4">
        <v>0</v>
      </c>
      <c r="I18" s="4">
        <v>0</v>
      </c>
      <c r="M18" s="29"/>
      <c r="N18" s="4" t="s">
        <v>9</v>
      </c>
      <c r="O18" s="4">
        <v>-3.5949312408440002</v>
      </c>
      <c r="P18" s="4" t="s">
        <v>76</v>
      </c>
      <c r="Q18" s="4" t="s">
        <v>86</v>
      </c>
      <c r="R18" s="4">
        <v>0</v>
      </c>
      <c r="S18" s="4">
        <v>0</v>
      </c>
      <c r="T18" s="4">
        <v>0</v>
      </c>
      <c r="U18" s="4">
        <v>0</v>
      </c>
      <c r="Y18" s="29"/>
      <c r="Z18" s="4" t="s">
        <v>9</v>
      </c>
      <c r="AA18" s="4">
        <v>-4.6575412865231973</v>
      </c>
      <c r="AB18" s="4" t="s">
        <v>76</v>
      </c>
      <c r="AC18" s="4" t="s">
        <v>86</v>
      </c>
      <c r="AD18" s="4">
        <v>0</v>
      </c>
      <c r="AE18" s="4">
        <v>0</v>
      </c>
      <c r="AF18" s="4">
        <v>0</v>
      </c>
      <c r="AG18" s="4">
        <v>0</v>
      </c>
      <c r="AK18" s="29"/>
      <c r="AL18" s="4" t="s">
        <v>9</v>
      </c>
      <c r="AM18" s="4">
        <v>-4.6000021680265508</v>
      </c>
      <c r="AN18" s="4" t="s">
        <v>76</v>
      </c>
      <c r="AO18" s="4" t="s">
        <v>86</v>
      </c>
      <c r="AP18" s="4">
        <v>0</v>
      </c>
      <c r="AQ18" s="4">
        <v>0</v>
      </c>
      <c r="AR18" s="4">
        <v>0</v>
      </c>
      <c r="AS18" s="4">
        <v>0</v>
      </c>
    </row>
    <row r="19" spans="1:45" x14ac:dyDescent="0.25">
      <c r="A19" s="29"/>
      <c r="B19" s="4" t="s">
        <v>17</v>
      </c>
      <c r="C19" s="4">
        <v>-5.8649324701987959</v>
      </c>
      <c r="D19" s="4" t="s">
        <v>72</v>
      </c>
      <c r="E19" s="4" t="s">
        <v>86</v>
      </c>
      <c r="F19" s="4">
        <v>0</v>
      </c>
      <c r="G19" s="4">
        <v>0</v>
      </c>
      <c r="H19" s="4">
        <v>0</v>
      </c>
      <c r="I19" s="4">
        <v>0</v>
      </c>
      <c r="M19" s="29"/>
      <c r="N19" s="4" t="s">
        <v>17</v>
      </c>
      <c r="O19" s="4">
        <v>-3.9376754193927392</v>
      </c>
      <c r="P19" s="4" t="s">
        <v>72</v>
      </c>
      <c r="Q19" s="4" t="s">
        <v>86</v>
      </c>
      <c r="R19" s="4">
        <v>0</v>
      </c>
      <c r="S19" s="4">
        <v>0</v>
      </c>
      <c r="T19" s="4">
        <v>0</v>
      </c>
      <c r="U19" s="4">
        <v>0</v>
      </c>
      <c r="Y19" s="29"/>
      <c r="Z19" s="4" t="s">
        <v>17</v>
      </c>
      <c r="AA19" s="4">
        <v>-5.0465917045550279</v>
      </c>
      <c r="AB19" s="4" t="s">
        <v>72</v>
      </c>
      <c r="AC19" s="4" t="s">
        <v>86</v>
      </c>
      <c r="AD19" s="4">
        <v>0</v>
      </c>
      <c r="AE19" s="4">
        <v>0</v>
      </c>
      <c r="AF19" s="4">
        <v>0</v>
      </c>
      <c r="AG19" s="4">
        <v>0</v>
      </c>
      <c r="AK19" s="29"/>
      <c r="AL19" s="4" t="s">
        <v>17</v>
      </c>
      <c r="AM19" s="4">
        <v>-4.938419553281121</v>
      </c>
      <c r="AN19" s="4" t="s">
        <v>72</v>
      </c>
      <c r="AO19" s="4" t="s">
        <v>86</v>
      </c>
      <c r="AP19" s="4">
        <v>0</v>
      </c>
      <c r="AQ19" s="4">
        <v>0</v>
      </c>
      <c r="AR19" s="4">
        <v>0</v>
      </c>
      <c r="AS19" s="4">
        <v>0</v>
      </c>
    </row>
    <row r="20" spans="1:45" x14ac:dyDescent="0.25">
      <c r="A20" s="29"/>
      <c r="B20" s="4" t="s">
        <v>16</v>
      </c>
      <c r="C20" s="4">
        <v>-5.0160398368753887</v>
      </c>
      <c r="D20" s="4" t="s">
        <v>76</v>
      </c>
      <c r="E20" s="4" t="s">
        <v>86</v>
      </c>
      <c r="F20" s="4">
        <v>0</v>
      </c>
      <c r="G20" s="4">
        <v>0</v>
      </c>
      <c r="H20" s="4">
        <v>0</v>
      </c>
      <c r="I20" s="4">
        <v>0</v>
      </c>
      <c r="M20" s="29"/>
      <c r="N20" s="4" t="s">
        <v>16</v>
      </c>
      <c r="O20" s="4">
        <v>-3.3537114572910971</v>
      </c>
      <c r="P20" s="4" t="s">
        <v>76</v>
      </c>
      <c r="Q20" s="4" t="s">
        <v>86</v>
      </c>
      <c r="R20" s="4">
        <v>0</v>
      </c>
      <c r="S20" s="4">
        <v>0</v>
      </c>
      <c r="T20" s="4">
        <v>0</v>
      </c>
      <c r="U20" s="4">
        <v>0</v>
      </c>
      <c r="Y20" s="29"/>
      <c r="Z20" s="4" t="s">
        <v>16</v>
      </c>
      <c r="AA20" s="4">
        <v>-4.0988656919682862</v>
      </c>
      <c r="AB20" s="4" t="s">
        <v>76</v>
      </c>
      <c r="AC20" s="4" t="s">
        <v>86</v>
      </c>
      <c r="AD20" s="4">
        <v>0</v>
      </c>
      <c r="AE20" s="4">
        <v>0</v>
      </c>
      <c r="AF20" s="4">
        <v>0</v>
      </c>
      <c r="AG20" s="4">
        <v>0</v>
      </c>
      <c r="AK20" s="29"/>
      <c r="AL20" s="4" t="s">
        <v>16</v>
      </c>
      <c r="AM20" s="4">
        <v>-4.2361080662118358</v>
      </c>
      <c r="AN20" s="4" t="s">
        <v>76</v>
      </c>
      <c r="AO20" s="4" t="s">
        <v>86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25">
      <c r="A21" s="29"/>
      <c r="B21" s="4" t="s">
        <v>8</v>
      </c>
      <c r="C21" s="4">
        <v>-7.803757444511275</v>
      </c>
      <c r="D21" s="4" t="s">
        <v>76</v>
      </c>
      <c r="E21" s="4" t="s">
        <v>86</v>
      </c>
      <c r="F21" s="4">
        <v>0</v>
      </c>
      <c r="G21" s="4">
        <v>0</v>
      </c>
      <c r="H21" s="4">
        <v>0</v>
      </c>
      <c r="I21" s="4">
        <v>0</v>
      </c>
      <c r="M21" s="29"/>
      <c r="N21" s="4" t="s">
        <v>8</v>
      </c>
      <c r="O21" s="4">
        <v>-4.973677951719881</v>
      </c>
      <c r="P21" s="4" t="s">
        <v>76</v>
      </c>
      <c r="Q21" s="4" t="s">
        <v>86</v>
      </c>
      <c r="R21" s="4">
        <v>0</v>
      </c>
      <c r="S21" s="4">
        <v>0</v>
      </c>
      <c r="T21" s="4">
        <v>0</v>
      </c>
      <c r="U21" s="4">
        <v>0</v>
      </c>
      <c r="Y21" s="29"/>
      <c r="Z21" s="4" t="s">
        <v>8</v>
      </c>
      <c r="AA21" s="4">
        <v>-5.2055718683488523</v>
      </c>
      <c r="AB21" s="4" t="s">
        <v>76</v>
      </c>
      <c r="AC21" s="4" t="s">
        <v>86</v>
      </c>
      <c r="AD21" s="4">
        <v>0</v>
      </c>
      <c r="AE21" s="4">
        <v>0</v>
      </c>
      <c r="AF21" s="4">
        <v>0</v>
      </c>
      <c r="AG21" s="4">
        <v>0</v>
      </c>
      <c r="AK21" s="29"/>
      <c r="AL21" s="4" t="s">
        <v>8</v>
      </c>
      <c r="AM21" s="4">
        <v>-5.5233144440577693</v>
      </c>
      <c r="AN21" s="4" t="s">
        <v>76</v>
      </c>
      <c r="AO21" s="4" t="s">
        <v>86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25">
      <c r="A22" s="29"/>
      <c r="B22" s="4" t="s">
        <v>1</v>
      </c>
      <c r="C22" s="4">
        <v>-2.4950054693217534</v>
      </c>
      <c r="D22" s="4" t="s">
        <v>68</v>
      </c>
      <c r="E22" s="4" t="s">
        <v>86</v>
      </c>
      <c r="F22" s="4">
        <v>0</v>
      </c>
      <c r="G22" s="4">
        <v>0</v>
      </c>
      <c r="H22" s="4">
        <v>0</v>
      </c>
      <c r="I22" s="4">
        <v>0</v>
      </c>
      <c r="M22" s="29"/>
      <c r="N22" s="4" t="s">
        <v>1</v>
      </c>
      <c r="O22" s="4">
        <v>-3.6274738474990826</v>
      </c>
      <c r="P22" s="4" t="s">
        <v>68</v>
      </c>
      <c r="Q22" s="4" t="s">
        <v>86</v>
      </c>
      <c r="R22" s="4">
        <v>0</v>
      </c>
      <c r="S22" s="4">
        <v>0</v>
      </c>
      <c r="T22" s="4">
        <v>0</v>
      </c>
      <c r="U22" s="4">
        <v>0</v>
      </c>
      <c r="Y22" s="29"/>
      <c r="Z22" s="4" t="s">
        <v>1</v>
      </c>
      <c r="AA22" s="4">
        <v>-5.2393727407574273</v>
      </c>
      <c r="AB22" s="4" t="s">
        <v>68</v>
      </c>
      <c r="AC22" s="4" t="s">
        <v>86</v>
      </c>
      <c r="AD22" s="4">
        <v>0</v>
      </c>
      <c r="AE22" s="4">
        <v>0</v>
      </c>
      <c r="AF22" s="4">
        <v>0</v>
      </c>
      <c r="AG22" s="4">
        <v>0</v>
      </c>
      <c r="AK22" s="29"/>
      <c r="AL22" s="4" t="s">
        <v>1</v>
      </c>
      <c r="AM22" s="4">
        <v>-4.8950265582076202</v>
      </c>
      <c r="AN22" s="4" t="s">
        <v>68</v>
      </c>
      <c r="AO22" s="4" t="s">
        <v>86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25">
      <c r="A23" s="29"/>
      <c r="B23" s="4" t="s">
        <v>24</v>
      </c>
      <c r="C23" s="4">
        <v>-5.8507675911933417</v>
      </c>
      <c r="D23" s="4" t="s">
        <v>76</v>
      </c>
      <c r="E23" s="4" t="s">
        <v>86</v>
      </c>
      <c r="F23" s="4">
        <v>0</v>
      </c>
      <c r="G23" s="4">
        <v>0</v>
      </c>
      <c r="H23" s="4">
        <v>0</v>
      </c>
      <c r="I23" s="4">
        <v>0</v>
      </c>
      <c r="M23" s="29"/>
      <c r="N23" s="4" t="s">
        <v>24</v>
      </c>
      <c r="O23" s="4">
        <v>-3.5434694268817157</v>
      </c>
      <c r="P23" s="4" t="s">
        <v>76</v>
      </c>
      <c r="Q23" s="4" t="s">
        <v>86</v>
      </c>
      <c r="R23" s="4">
        <v>0</v>
      </c>
      <c r="S23" s="4">
        <v>0</v>
      </c>
      <c r="T23" s="4">
        <v>0</v>
      </c>
      <c r="U23" s="4">
        <v>0</v>
      </c>
      <c r="Y23" s="29"/>
      <c r="Z23" s="4" t="s">
        <v>24</v>
      </c>
      <c r="AA23" s="4">
        <v>-4.7317745004424836</v>
      </c>
      <c r="AB23" s="4" t="s">
        <v>76</v>
      </c>
      <c r="AC23" s="4" t="s">
        <v>86</v>
      </c>
      <c r="AD23" s="4">
        <v>0</v>
      </c>
      <c r="AE23" s="4">
        <v>0</v>
      </c>
      <c r="AF23" s="4">
        <v>0</v>
      </c>
      <c r="AG23" s="4">
        <v>0</v>
      </c>
      <c r="AK23" s="29"/>
      <c r="AL23" s="4" t="s">
        <v>24</v>
      </c>
      <c r="AM23" s="4">
        <v>-4.4756704561290936</v>
      </c>
      <c r="AN23" s="4" t="s">
        <v>76</v>
      </c>
      <c r="AO23" s="4" t="s">
        <v>86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25">
      <c r="A24" s="29"/>
      <c r="B24" s="4" t="s">
        <v>31</v>
      </c>
      <c r="C24" s="4">
        <v>-5.4874173327759488</v>
      </c>
      <c r="D24" s="4" t="s">
        <v>76</v>
      </c>
      <c r="E24" s="4" t="s">
        <v>79</v>
      </c>
      <c r="F24" s="4">
        <v>0</v>
      </c>
      <c r="G24" s="4">
        <v>0</v>
      </c>
      <c r="H24" s="4">
        <v>0</v>
      </c>
      <c r="I24" s="4">
        <v>0</v>
      </c>
      <c r="M24" s="29"/>
      <c r="N24" s="4" t="s">
        <v>31</v>
      </c>
      <c r="O24" s="4">
        <v>-3.5152184073906199</v>
      </c>
      <c r="P24" s="4" t="s">
        <v>76</v>
      </c>
      <c r="Q24" s="4" t="s">
        <v>79</v>
      </c>
      <c r="R24" s="4">
        <v>0</v>
      </c>
      <c r="S24" s="4">
        <v>0</v>
      </c>
      <c r="T24" s="4">
        <v>0</v>
      </c>
      <c r="U24" s="4">
        <v>0</v>
      </c>
      <c r="Y24" s="29"/>
      <c r="Z24" s="4" t="s">
        <v>31</v>
      </c>
      <c r="AA24" s="4">
        <v>-4.6783359862193858</v>
      </c>
      <c r="AB24" s="4" t="s">
        <v>76</v>
      </c>
      <c r="AC24" s="4" t="s">
        <v>79</v>
      </c>
      <c r="AD24" s="4">
        <v>0</v>
      </c>
      <c r="AE24" s="4">
        <v>0</v>
      </c>
      <c r="AF24" s="4">
        <v>0</v>
      </c>
      <c r="AG24" s="4">
        <v>0</v>
      </c>
      <c r="AK24" s="29"/>
      <c r="AL24" s="4" t="s">
        <v>31</v>
      </c>
      <c r="AM24" s="4">
        <v>-4.260473324010345</v>
      </c>
      <c r="AN24" s="4" t="s">
        <v>76</v>
      </c>
      <c r="AO24" s="4" t="s">
        <v>79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25">
      <c r="A25" s="29"/>
      <c r="B25" s="4" t="s">
        <v>38</v>
      </c>
      <c r="C25" s="4">
        <v>-5.5637836290339084</v>
      </c>
      <c r="D25" s="4" t="s">
        <v>76</v>
      </c>
      <c r="E25" s="4" t="s">
        <v>75</v>
      </c>
      <c r="F25" s="4" t="s">
        <v>66</v>
      </c>
      <c r="G25" s="4">
        <v>0</v>
      </c>
      <c r="H25" s="4">
        <v>0</v>
      </c>
      <c r="I25" s="4" t="s">
        <v>66</v>
      </c>
      <c r="M25" s="29"/>
      <c r="N25" s="4" t="s">
        <v>38</v>
      </c>
      <c r="O25" s="4">
        <v>-3.4625172044395414</v>
      </c>
      <c r="P25" s="4" t="s">
        <v>76</v>
      </c>
      <c r="Q25" s="4" t="s">
        <v>75</v>
      </c>
      <c r="R25" s="4" t="s">
        <v>66</v>
      </c>
      <c r="S25" s="4">
        <v>0</v>
      </c>
      <c r="T25" s="4">
        <v>0</v>
      </c>
      <c r="U25" s="4" t="s">
        <v>66</v>
      </c>
      <c r="Y25" s="29"/>
      <c r="Z25" s="4" t="s">
        <v>38</v>
      </c>
      <c r="AA25" s="4">
        <v>-4.667518649412397</v>
      </c>
      <c r="AB25" s="4" t="s">
        <v>76</v>
      </c>
      <c r="AC25" s="4" t="s">
        <v>75</v>
      </c>
      <c r="AD25" s="4" t="s">
        <v>66</v>
      </c>
      <c r="AE25" s="4">
        <v>0</v>
      </c>
      <c r="AF25" s="4">
        <v>0</v>
      </c>
      <c r="AG25" s="4" t="s">
        <v>66</v>
      </c>
      <c r="AK25" s="29"/>
      <c r="AL25" s="4" t="s">
        <v>38</v>
      </c>
      <c r="AM25" s="4">
        <v>-4.1895820183797969</v>
      </c>
      <c r="AN25" s="4" t="s">
        <v>76</v>
      </c>
      <c r="AO25" s="4" t="s">
        <v>75</v>
      </c>
      <c r="AP25" s="4" t="s">
        <v>66</v>
      </c>
      <c r="AQ25" s="4">
        <v>0</v>
      </c>
      <c r="AR25" s="4">
        <v>0</v>
      </c>
      <c r="AS25" s="4" t="s">
        <v>66</v>
      </c>
    </row>
    <row r="26" spans="1:45" x14ac:dyDescent="0.25">
      <c r="A26" s="29"/>
      <c r="B26" s="4" t="s">
        <v>45</v>
      </c>
      <c r="C26" s="4">
        <v>-5.5399895780003305</v>
      </c>
      <c r="D26" s="4" t="s">
        <v>76</v>
      </c>
      <c r="E26" s="4" t="s">
        <v>74</v>
      </c>
      <c r="F26" s="4" t="s">
        <v>66</v>
      </c>
      <c r="G26" s="4">
        <v>0</v>
      </c>
      <c r="H26" s="4">
        <v>0</v>
      </c>
      <c r="I26" s="4" t="s">
        <v>66</v>
      </c>
      <c r="M26" s="29"/>
      <c r="N26" s="4" t="s">
        <v>45</v>
      </c>
      <c r="O26" s="4">
        <v>-3.4965713487971248</v>
      </c>
      <c r="P26" s="4" t="s">
        <v>76</v>
      </c>
      <c r="Q26" s="4" t="s">
        <v>74</v>
      </c>
      <c r="R26" s="4" t="s">
        <v>66</v>
      </c>
      <c r="S26" s="4">
        <v>0</v>
      </c>
      <c r="T26" s="4">
        <v>0</v>
      </c>
      <c r="U26" s="4" t="s">
        <v>66</v>
      </c>
      <c r="Y26" s="29"/>
      <c r="Z26" s="4" t="s">
        <v>45</v>
      </c>
      <c r="AA26" s="4">
        <v>-4.5786364936642814</v>
      </c>
      <c r="AB26" s="4" t="s">
        <v>76</v>
      </c>
      <c r="AC26" s="4" t="s">
        <v>74</v>
      </c>
      <c r="AD26" s="4" t="s">
        <v>66</v>
      </c>
      <c r="AE26" s="4">
        <v>0</v>
      </c>
      <c r="AF26" s="4">
        <v>0</v>
      </c>
      <c r="AG26" s="4" t="s">
        <v>66</v>
      </c>
      <c r="AK26" s="29"/>
      <c r="AL26" s="4" t="s">
        <v>45</v>
      </c>
      <c r="AM26" s="4">
        <v>-4.1435795793162864</v>
      </c>
      <c r="AN26" s="4" t="s">
        <v>76</v>
      </c>
      <c r="AO26" s="4" t="s">
        <v>74</v>
      </c>
      <c r="AP26" s="4" t="s">
        <v>66</v>
      </c>
      <c r="AQ26" s="4">
        <v>0</v>
      </c>
      <c r="AR26" s="4">
        <v>0</v>
      </c>
      <c r="AS26" s="4" t="s">
        <v>66</v>
      </c>
    </row>
    <row r="29" spans="1:45" x14ac:dyDescent="0.25">
      <c r="C29" s="34" t="s">
        <v>82</v>
      </c>
      <c r="D29" s="34"/>
      <c r="E29" s="34"/>
      <c r="F29" s="34"/>
      <c r="G29" s="34"/>
      <c r="O29" s="34" t="s">
        <v>83</v>
      </c>
      <c r="P29" s="34"/>
      <c r="Q29" s="34"/>
      <c r="R29" s="34"/>
      <c r="S29" s="34"/>
      <c r="AA29" s="34" t="s">
        <v>84</v>
      </c>
      <c r="AB29" s="34"/>
      <c r="AC29" s="34"/>
      <c r="AD29" s="34"/>
      <c r="AE29" s="34"/>
      <c r="AM29" s="34" t="s">
        <v>85</v>
      </c>
      <c r="AN29" s="34"/>
      <c r="AO29" s="34"/>
      <c r="AP29" s="34"/>
      <c r="AQ29" s="34"/>
    </row>
    <row r="30" spans="1:45" x14ac:dyDescent="0.25">
      <c r="C30" s="9">
        <v>0</v>
      </c>
      <c r="D30" s="9" t="s">
        <v>63</v>
      </c>
      <c r="E30" s="9" t="s">
        <v>64</v>
      </c>
      <c r="F30" s="9" t="s">
        <v>81</v>
      </c>
      <c r="G30" s="9" t="s">
        <v>93</v>
      </c>
      <c r="O30" s="9">
        <v>0</v>
      </c>
      <c r="P30" s="9" t="s">
        <v>63</v>
      </c>
      <c r="Q30" s="9" t="s">
        <v>64</v>
      </c>
      <c r="R30" s="9" t="s">
        <v>81</v>
      </c>
      <c r="S30" s="9" t="s">
        <v>93</v>
      </c>
      <c r="AA30" s="9">
        <v>0</v>
      </c>
      <c r="AB30" s="9" t="s">
        <v>63</v>
      </c>
      <c r="AC30" s="9" t="s">
        <v>64</v>
      </c>
      <c r="AD30" s="9" t="s">
        <v>81</v>
      </c>
      <c r="AE30" s="9" t="s">
        <v>93</v>
      </c>
      <c r="AM30" s="9">
        <v>0</v>
      </c>
      <c r="AN30" s="9" t="s">
        <v>63</v>
      </c>
      <c r="AO30" s="9" t="s">
        <v>64</v>
      </c>
      <c r="AP30" s="9" t="s">
        <v>81</v>
      </c>
      <c r="AQ30" s="9" t="s">
        <v>93</v>
      </c>
    </row>
    <row r="31" spans="1:45" x14ac:dyDescent="0.25">
      <c r="B31" s="14" t="s">
        <v>75</v>
      </c>
      <c r="C31" s="26">
        <f>AVERAGE(C4,C8:C8)</f>
        <v>-5.0162623223927945</v>
      </c>
      <c r="D31" s="26">
        <f>AVERAGE(C5,C9)</f>
        <v>-6.0844106337097266</v>
      </c>
      <c r="E31" s="26">
        <f>AVERAGE(C2,C6)</f>
        <v>-5.5201559002654514</v>
      </c>
      <c r="F31" s="26">
        <f>AVERAGE(C3,C7)</f>
        <v>-2.0528008316619299</v>
      </c>
      <c r="G31" s="26">
        <f>AVERAGE(C2:C9)</f>
        <v>-4.6684074220074754</v>
      </c>
      <c r="N31" s="14" t="s">
        <v>75</v>
      </c>
      <c r="O31" s="26">
        <f>AVERAGE(O4,O8:O8)</f>
        <v>-2.7257689498356159</v>
      </c>
      <c r="P31" s="26">
        <f>AVERAGE(O5,O9)</f>
        <v>-3.5573417914255625</v>
      </c>
      <c r="Q31" s="26">
        <f>AVERAGE(O2,O6)</f>
        <v>-2.6024539013214754</v>
      </c>
      <c r="R31" s="26">
        <f>AVERAGE(O3,O7)</f>
        <v>-4.8623874717561488</v>
      </c>
      <c r="S31" s="26">
        <f>AVERAGE(O2:O9)</f>
        <v>-3.4369880285847003</v>
      </c>
      <c r="Z31" s="14" t="s">
        <v>75</v>
      </c>
      <c r="AA31" s="26">
        <f>AVERAGE(AA4,AA8:AA8)</f>
        <v>-4.9217262109755877</v>
      </c>
      <c r="AB31" s="26">
        <f>AVERAGE(AA5,AA9)</f>
        <v>-3.2745833772100319</v>
      </c>
      <c r="AC31" s="26">
        <f>AVERAGE(AA2,AA6)</f>
        <v>-4.0483971311697688</v>
      </c>
      <c r="AD31" s="26">
        <f>AVERAGE(AA3,AA7)</f>
        <v>-4.5972555141480171</v>
      </c>
      <c r="AE31" s="26">
        <f>AVERAGE(AA2:AA9)</f>
        <v>-4.2104905583758505</v>
      </c>
      <c r="AL31" s="14" t="s">
        <v>75</v>
      </c>
      <c r="AM31" s="26">
        <f>AVERAGE(AM4,AM8:AM8)</f>
        <v>-3.1679752686127931</v>
      </c>
      <c r="AN31" s="26">
        <f>AVERAGE(AM5,AM9)</f>
        <v>-2.6640139871166335</v>
      </c>
      <c r="AO31" s="26">
        <f>AVERAGE(AM2,AM6)</f>
        <v>-2.3111839247516572</v>
      </c>
      <c r="AP31" s="26">
        <f>AVERAGE(AM3,AM7)</f>
        <v>-1.9472855871892469</v>
      </c>
      <c r="AQ31" s="26">
        <f>AVERAGE(AM2:AM9)</f>
        <v>-2.5226146919175827</v>
      </c>
    </row>
    <row r="32" spans="1:45" x14ac:dyDescent="0.25">
      <c r="B32" s="14"/>
      <c r="C32" s="25">
        <f>_xlfn.STDEV.S(C4,C8)</f>
        <v>4.0277686631454153E-2</v>
      </c>
      <c r="D32" s="25">
        <f>_xlfn.STDEV.S(C5,C9)</f>
        <v>1.0856782315362437</v>
      </c>
      <c r="E32" s="25">
        <f>_xlfn.STDEV.S(C2,C6)</f>
        <v>0.44345200642914634</v>
      </c>
      <c r="F32" s="25">
        <f>_xlfn.STDEV.S(C3,C7)</f>
        <v>8.0218770826824146E-2</v>
      </c>
      <c r="G32" s="25">
        <f>_xlfn.STDEV.S(C2:C9)</f>
        <v>1.7225100917624783</v>
      </c>
      <c r="N32" s="14"/>
      <c r="O32" s="25">
        <f>_xlfn.STDEV.S(O4,O8)</f>
        <v>9.5243059316723014E-2</v>
      </c>
      <c r="P32" s="25">
        <f>_xlfn.STDEV.S(O5,O9)</f>
        <v>0.27809404849638591</v>
      </c>
      <c r="Q32" s="25">
        <f>_xlfn.STDEV.S(O2,O6)</f>
        <v>5.1326921361220468E-2</v>
      </c>
      <c r="R32" s="25">
        <f>_xlfn.STDEV.S(O3,O7)</f>
        <v>3.3475525328063314</v>
      </c>
      <c r="S32" s="25">
        <f>_xlfn.STDEV.S(O2:O9)</f>
        <v>1.5942847357109202</v>
      </c>
      <c r="Z32" s="14"/>
      <c r="AA32" s="25">
        <f>_xlfn.STDEV.S(AA4,AA8)</f>
        <v>0.81193635177616785</v>
      </c>
      <c r="AB32" s="25">
        <f>_xlfn.STDEV.S(AA5,AA9)</f>
        <v>0.65180301832343723</v>
      </c>
      <c r="AC32" s="25">
        <f>_xlfn.STDEV.S(AA2,AA6)</f>
        <v>0.98488355479067091</v>
      </c>
      <c r="AD32" s="25">
        <f>_xlfn.STDEV.S(AA3,AA7)</f>
        <v>9.8778419557545866E-3</v>
      </c>
      <c r="AE32" s="25">
        <f>_xlfn.STDEV.S(AA2:AA9)</f>
        <v>0.8593569550356619</v>
      </c>
      <c r="AL32" s="14"/>
      <c r="AM32" s="25">
        <f>_xlfn.STDEV.S(AM4,AM8)</f>
        <v>0.68938153544981462</v>
      </c>
      <c r="AN32" s="25">
        <f>_xlfn.STDEV.S(AM5,AM9)</f>
        <v>0.63049346444636456</v>
      </c>
      <c r="AO32" s="25">
        <f>_xlfn.STDEV.S(AM2,AM6)</f>
        <v>0.88735954174533893</v>
      </c>
      <c r="AP32" s="25">
        <f>_xlfn.STDEV.S(AM3,AM7)</f>
        <v>0.75203872412658412</v>
      </c>
      <c r="AQ32" s="25">
        <f>_xlfn.STDEV.S(AM2:AM9)</f>
        <v>0.74163133644835788</v>
      </c>
    </row>
    <row r="33" spans="2:43" x14ac:dyDescent="0.25">
      <c r="B33" s="15" t="s">
        <v>74</v>
      </c>
      <c r="C33" s="26">
        <f>AVERAGE(C10,C14)</f>
        <v>-4.7953521531597776</v>
      </c>
      <c r="D33" s="26">
        <f>AVERAGE(C11,C15)</f>
        <v>-4.3804527842219354</v>
      </c>
      <c r="E33" s="26">
        <f>AVERAGE(C12,C16)</f>
        <v>-4.8568875649838947</v>
      </c>
      <c r="F33" s="26">
        <f>AVERAGE(C13,C17)</f>
        <v>-3.1385600783111052</v>
      </c>
      <c r="G33" s="26">
        <f>AVERAGE(C10:C17)</f>
        <v>-4.2928131451691778</v>
      </c>
      <c r="N33" s="15" t="s">
        <v>74</v>
      </c>
      <c r="O33" s="26">
        <f>AVERAGE(O10,O14)</f>
        <v>-2.0904153239280001</v>
      </c>
      <c r="P33" s="26">
        <f>AVERAGE(O11,O15)</f>
        <v>-2.0264061553169439</v>
      </c>
      <c r="Q33" s="26">
        <f>AVERAGE(O12,O16)</f>
        <v>-2.6560319864022368</v>
      </c>
      <c r="R33" s="26">
        <f>AVERAGE(O13,O17)</f>
        <v>-1.6919284541554351</v>
      </c>
      <c r="S33" s="26">
        <f>AVERAGE(O10:O17)</f>
        <v>-2.1161954799506537</v>
      </c>
      <c r="Z33" s="15" t="s">
        <v>74</v>
      </c>
      <c r="AA33" s="26">
        <f>AVERAGE(AA10,AA14)</f>
        <v>-4.1436837658928596</v>
      </c>
      <c r="AB33" s="26">
        <f>AVERAGE(AA11,AA15)</f>
        <v>-3.4149215817179868</v>
      </c>
      <c r="AC33" s="26">
        <f>AVERAGE(AA12,AA16)</f>
        <v>-3.983797139871017</v>
      </c>
      <c r="AD33" s="26">
        <f>AVERAGE(AA13,AA17)</f>
        <v>-3.2933050203377681</v>
      </c>
      <c r="AE33" s="26">
        <f>AVERAGE(AA10:AA17)</f>
        <v>-3.7089268769549082</v>
      </c>
      <c r="AL33" s="15" t="s">
        <v>74</v>
      </c>
      <c r="AM33" s="26">
        <f>AVERAGE(AM10,AM14)</f>
        <v>-1.8305165613872436</v>
      </c>
      <c r="AN33" s="26">
        <f>AVERAGE(AM11,AM15)</f>
        <v>-1.2688896374904739</v>
      </c>
      <c r="AO33" s="26">
        <f>AVERAGE(AM12,AM16)</f>
        <v>-2.0601749909927483</v>
      </c>
      <c r="AP33" s="26">
        <f>AVERAGE(AM13,AM17)</f>
        <v>-1.2637864728514758</v>
      </c>
      <c r="AQ33" s="26">
        <f>AVERAGE(AM10:AM17)</f>
        <v>-1.6058419156804855</v>
      </c>
    </row>
    <row r="34" spans="2:43" x14ac:dyDescent="0.25">
      <c r="B34" s="15"/>
      <c r="C34" s="25">
        <f>_xlfn.STDEV.S(C10,C14)</f>
        <v>8.360472790279333E-2</v>
      </c>
      <c r="D34" s="25">
        <f>_xlfn.STDEV.S(C11,C15)</f>
        <v>0.14238988016331974</v>
      </c>
      <c r="E34" s="25">
        <f>_xlfn.STDEV.S(C12,C16)</f>
        <v>0.14072161723690541</v>
      </c>
      <c r="F34" s="25">
        <f>_xlfn.STDEV.S(C13,C17)</f>
        <v>0.15070276862527715</v>
      </c>
      <c r="G34" s="25">
        <f>_xlfn.STDEV.S(C10:C17)</f>
        <v>0.7455765779565563</v>
      </c>
      <c r="N34" s="15"/>
      <c r="O34" s="25">
        <f>_xlfn.STDEV.S(O10,O14)</f>
        <v>0.13909485397614368</v>
      </c>
      <c r="P34" s="25">
        <f>_xlfn.STDEV.S(O11,O15)</f>
        <v>0.22537798780890725</v>
      </c>
      <c r="Q34" s="25">
        <f>_xlfn.STDEV.S(O12,O16)</f>
        <v>0.18726843230209098</v>
      </c>
      <c r="R34" s="25">
        <f>_xlfn.STDEV.S(O13,O17)</f>
        <v>0.79815688268589469</v>
      </c>
      <c r="S34" s="25">
        <f>_xlfn.STDEV.S(O10:O17)</f>
        <v>0.49317801700263891</v>
      </c>
      <c r="Z34" s="15"/>
      <c r="AA34" s="25">
        <f>_xlfn.STDEV.S(AA10,AA14)</f>
        <v>3.9423057674305588E-2</v>
      </c>
      <c r="AB34" s="25">
        <f>_xlfn.STDEV.S(AA11,AA15)</f>
        <v>0.14543992780125897</v>
      </c>
      <c r="AC34" s="25">
        <f>_xlfn.STDEV.S(AA12,AA16)</f>
        <v>0.1308577972305599</v>
      </c>
      <c r="AD34" s="25">
        <f>_xlfn.STDEV.S(AA13,AA17)</f>
        <v>0.2661008407796478</v>
      </c>
      <c r="AE34" s="25">
        <f>_xlfn.STDEV.S(AA10:AA17)</f>
        <v>0.40675301054544954</v>
      </c>
      <c r="AL34" s="15"/>
      <c r="AM34" s="25">
        <f>_xlfn.STDEV.S(AM10,AM14)</f>
        <v>7.3040221178064024E-2</v>
      </c>
      <c r="AN34" s="25">
        <f>_xlfn.STDEV.S(AM11,AM15)</f>
        <v>0.21832829112423652</v>
      </c>
      <c r="AO34" s="25">
        <f>_xlfn.STDEV.S(AM12,AM16)</f>
        <v>0.18938088249326873</v>
      </c>
      <c r="AP34" s="25">
        <f>_xlfn.STDEV.S(AM13,AM17)</f>
        <v>0.11685708305980404</v>
      </c>
      <c r="AQ34" s="25">
        <f>_xlfn.STDEV.S(AM10:AM17)</f>
        <v>0.39231816900412253</v>
      </c>
    </row>
    <row r="35" spans="2:43" x14ac:dyDescent="0.25">
      <c r="B35" s="9" t="s">
        <v>95</v>
      </c>
      <c r="C35" s="45">
        <f>AVERAGE(C4,C8,C10,C14)</f>
        <v>-4.9058072377762869</v>
      </c>
      <c r="D35" s="45">
        <f>AVERAGE(C5,C9,C11,C15)</f>
        <v>-5.232431708965831</v>
      </c>
      <c r="E35" s="45">
        <f>AVERAGE(C6,C2,C12,C16)</f>
        <v>-5.1885217326246735</v>
      </c>
      <c r="F35" s="45">
        <f>AVERAGE(C3,C7,C13,C17)</f>
        <v>-2.5956804549865176</v>
      </c>
      <c r="G35" s="45">
        <f>AVERAGE(C2:C17)</f>
        <v>-4.4806102835883275</v>
      </c>
      <c r="N35" s="9" t="s">
        <v>95</v>
      </c>
      <c r="O35" s="45">
        <f>AVERAGE(O4,O8,O10,O14)</f>
        <v>-2.408092136881808</v>
      </c>
      <c r="P35" s="45">
        <f>AVERAGE(O5,O9,O11,O15)</f>
        <v>-2.7918739733712528</v>
      </c>
      <c r="Q35" s="45">
        <f>AVERAGE(O6,O2,O12,O16)</f>
        <v>-2.6292429438618559</v>
      </c>
      <c r="R35" s="45">
        <f>AVERAGE(O3,O7,O13,O17)</f>
        <v>-3.2771579629557919</v>
      </c>
      <c r="S35" s="45">
        <f>AVERAGE(O2:O17)</f>
        <v>-2.776591754267677</v>
      </c>
      <c r="Z35" s="9" t="s">
        <v>95</v>
      </c>
      <c r="AA35" s="45">
        <f>AVERAGE(AA4,AA8,AA10,AA14)</f>
        <v>-4.5327049884342232</v>
      </c>
      <c r="AB35" s="45">
        <f>AVERAGE(AA5,AA9,AA11,AA15)</f>
        <v>-3.3447524794640091</v>
      </c>
      <c r="AC35" s="45">
        <f>AVERAGE(AA6,AA2,AA12,AA16)</f>
        <v>-4.0160971355203934</v>
      </c>
      <c r="AD35" s="45">
        <f>AVERAGE(AA3,AA7,AA13,AA17)</f>
        <v>-3.945280267242893</v>
      </c>
      <c r="AE35" s="45">
        <f>AVERAGE(AA2:AA17)</f>
        <v>-3.9597087176653791</v>
      </c>
      <c r="AL35" s="9" t="s">
        <v>95</v>
      </c>
      <c r="AM35" s="45">
        <f>AVERAGE(AM4,AM8,AM10,AM14)</f>
        <v>-2.4992459150000181</v>
      </c>
      <c r="AN35" s="45">
        <f>AVERAGE(AM5,AM9,AM11,AM15)</f>
        <v>-1.9664518123035537</v>
      </c>
      <c r="AO35" s="45">
        <f>AVERAGE(AM6,AM2,AM12,AM16)</f>
        <v>-2.1856794578722027</v>
      </c>
      <c r="AP35" s="45">
        <f>AVERAGE(AM3,AM7,AM13,AM17)</f>
        <v>-1.6055360300203614</v>
      </c>
      <c r="AQ35" s="45">
        <f>AVERAGE(AM2:AM17)</f>
        <v>-2.0642283037990343</v>
      </c>
    </row>
    <row r="36" spans="2:43" x14ac:dyDescent="0.25">
      <c r="B36" s="46"/>
      <c r="C36" s="25">
        <f>_xlfn.STDEV.S(C4,C8,C10,C14)</f>
        <v>0.13833937188262962</v>
      </c>
      <c r="D36" s="25">
        <f>_xlfn.STDEV.S(C5,C9,C11,C15)</f>
        <v>1.1693936396320457</v>
      </c>
      <c r="E36" s="25">
        <f>_xlfn.STDEV.S(C6,C2,C12,C16)</f>
        <v>0.46775247733210801</v>
      </c>
      <c r="F36" s="25">
        <f>_xlfn.STDEV.S(C3,C7,C13,C17)</f>
        <v>0.63456534135539722</v>
      </c>
      <c r="G36" s="25">
        <f>_xlfn.STDEV.S(C2:C17)</f>
        <v>1.2967848033224711</v>
      </c>
      <c r="N36" s="46"/>
      <c r="O36" s="25">
        <f>_xlfn.STDEV.S(O4,O8,O10,O14)</f>
        <v>0.37951409666598795</v>
      </c>
      <c r="P36" s="25">
        <f>_xlfn.STDEV.S(O5,O9,O11,O15)</f>
        <v>0.90772526297061429</v>
      </c>
      <c r="Q36" s="25">
        <f>_xlfn.STDEV.S(O6,O2,O12,O16)</f>
        <v>0.11629635963667</v>
      </c>
      <c r="R36" s="25">
        <f>_xlfn.STDEV.S(O3,O7,O13,O17)</f>
        <v>2.7015410880682307</v>
      </c>
      <c r="S36" s="25">
        <f>_xlfn.STDEV.S(O2:O17)</f>
        <v>1.3284765824290963</v>
      </c>
      <c r="Z36" s="46"/>
      <c r="AA36" s="25">
        <f>_xlfn.STDEV.S(AA4,AA8,AA10,AA14)</f>
        <v>0.64965243609238477</v>
      </c>
      <c r="AB36" s="25">
        <f>_xlfn.STDEV.S(AA5,AA9,AA11,AA15)</f>
        <v>0.39399439883451048</v>
      </c>
      <c r="AC36" s="25">
        <f>_xlfn.STDEV.S(AA6,AA2,AA12,AA16)</f>
        <v>0.57483114577787853</v>
      </c>
      <c r="AD36" s="25">
        <f>_xlfn.STDEV.S(AA3,AA7,AA13,AA17)</f>
        <v>0.76837363297060413</v>
      </c>
      <c r="AE36" s="25">
        <f>_xlfn.STDEV.S(AA2:AA17)</f>
        <v>0.69923106435444826</v>
      </c>
      <c r="AL36" s="46"/>
      <c r="AM36" s="25">
        <f>_xlfn.STDEV.S(AM4,AM8,AM10,AM14)</f>
        <v>0.86974662380533341</v>
      </c>
      <c r="AN36" s="25">
        <f>_xlfn.STDEV.S(AM5,AM9,AM11,AM15)</f>
        <v>0.89285332918955707</v>
      </c>
      <c r="AO36" s="25">
        <f>_xlfn.STDEV.S(AM6,AM2,AM12,AM16)</f>
        <v>0.54353091289186983</v>
      </c>
      <c r="AP36" s="25">
        <f>_xlfn.STDEV.S(AM3,AM7,AM13,AM17)</f>
        <v>0.59058977859641981</v>
      </c>
      <c r="AQ36" s="25">
        <f>_xlfn.STDEV.S(AM2:AM17)</f>
        <v>0.74338878959928578</v>
      </c>
    </row>
    <row r="37" spans="2:43" x14ac:dyDescent="0.25">
      <c r="B37" s="16" t="s">
        <v>91</v>
      </c>
      <c r="C37" s="26">
        <f>AVERAGE(C18:C20,C22:C26)</f>
        <v>-5.1953890611871705</v>
      </c>
      <c r="D37" s="26"/>
      <c r="E37" s="26"/>
      <c r="F37" s="26"/>
      <c r="G37" s="26"/>
      <c r="N37" s="16" t="s">
        <v>91</v>
      </c>
      <c r="O37" s="26">
        <f>AVERAGE(O18:O20,O22:O26)</f>
        <v>-3.5664460440669901</v>
      </c>
      <c r="P37" s="26"/>
      <c r="Q37" s="26"/>
      <c r="R37" s="26"/>
      <c r="S37" s="26"/>
      <c r="Z37" s="16" t="s">
        <v>91</v>
      </c>
      <c r="AA37" s="26">
        <f>AVERAGE(AA18:AA20,AA22:AA26)</f>
        <v>-4.7123296316928114</v>
      </c>
      <c r="AB37" s="26"/>
      <c r="AC37" s="26"/>
      <c r="AD37" s="26"/>
      <c r="AE37" s="26"/>
      <c r="AL37" s="16" t="s">
        <v>91</v>
      </c>
      <c r="AM37" s="26">
        <f>AVERAGE(AM18:AM20,AM22:AM26)</f>
        <v>-4.4673577154453312</v>
      </c>
      <c r="AN37" s="26"/>
      <c r="AO37" s="26"/>
      <c r="AP37" s="26"/>
      <c r="AQ37" s="26"/>
    </row>
    <row r="38" spans="2:43" x14ac:dyDescent="0.25">
      <c r="B38" s="16"/>
      <c r="C38" s="25">
        <f>_xlfn.STDEV.S(C18:C20,C22:C26)</f>
        <v>1.124027070402561</v>
      </c>
      <c r="D38" s="26"/>
      <c r="E38" s="26"/>
      <c r="F38" s="26"/>
      <c r="G38" s="26"/>
      <c r="N38" s="16"/>
      <c r="O38" s="25">
        <f>_xlfn.STDEV.S(O18:O20,O22:O26)</f>
        <v>0.17173023911468838</v>
      </c>
      <c r="P38" s="26"/>
      <c r="Q38" s="26"/>
      <c r="R38" s="26"/>
      <c r="S38" s="26"/>
      <c r="Z38" s="16"/>
      <c r="AA38" s="25">
        <f>_xlfn.STDEV.S(AA18:AA20,AA22:AA26)</f>
        <v>0.33599763826073009</v>
      </c>
      <c r="AB38" s="26"/>
      <c r="AC38" s="26"/>
      <c r="AD38" s="26"/>
      <c r="AE38" s="26"/>
      <c r="AL38" s="16"/>
      <c r="AM38" s="25">
        <f>_xlfn.STDEV.S(AM18:AM20,AM22:AM26)</f>
        <v>0.31639322676482262</v>
      </c>
      <c r="AN38" s="26"/>
      <c r="AO38" s="26"/>
      <c r="AP38" s="26"/>
      <c r="AQ38" s="26"/>
    </row>
    <row r="39" spans="2:43" x14ac:dyDescent="0.25">
      <c r="B39" s="16" t="s">
        <v>92</v>
      </c>
      <c r="C39" s="26">
        <f>C21</f>
        <v>-7.803757444511275</v>
      </c>
      <c r="D39" s="26"/>
      <c r="E39" s="26"/>
      <c r="F39" s="26"/>
      <c r="G39" s="26"/>
      <c r="N39" s="16" t="s">
        <v>92</v>
      </c>
      <c r="O39" s="26">
        <f>O21</f>
        <v>-4.973677951719881</v>
      </c>
      <c r="P39" s="26"/>
      <c r="Q39" s="26"/>
      <c r="R39" s="26"/>
      <c r="S39" s="26"/>
      <c r="Z39" s="16" t="s">
        <v>92</v>
      </c>
      <c r="AA39" s="26">
        <f>AA21</f>
        <v>-5.2055718683488523</v>
      </c>
      <c r="AB39" s="26"/>
      <c r="AC39" s="26"/>
      <c r="AD39" s="26"/>
      <c r="AE39" s="26"/>
      <c r="AL39" s="16" t="s">
        <v>92</v>
      </c>
      <c r="AM39" s="26">
        <f>AM21</f>
        <v>-5.5233144440577693</v>
      </c>
      <c r="AN39" s="26"/>
      <c r="AO39" s="26"/>
      <c r="AP39" s="26"/>
      <c r="AQ39" s="26"/>
    </row>
  </sheetData>
  <mergeCells count="8">
    <mergeCell ref="O29:S29"/>
    <mergeCell ref="AM29:AQ29"/>
    <mergeCell ref="AA29:AE29"/>
    <mergeCell ref="A2:A26"/>
    <mergeCell ref="M2:M26"/>
    <mergeCell ref="Y2:Y26"/>
    <mergeCell ref="AK2:AK26"/>
    <mergeCell ref="C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</vt:lpstr>
      <vt:lpstr>EF</vt:lpstr>
      <vt:lpstr>AB_log</vt:lpstr>
      <vt:lpstr>EF_log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Demmou</dc:creator>
  <cp:lastModifiedBy>Sophia DEMMOU</cp:lastModifiedBy>
  <dcterms:created xsi:type="dcterms:W3CDTF">2022-03-25T15:27:07Z</dcterms:created>
  <dcterms:modified xsi:type="dcterms:W3CDTF">2022-06-01T08:45:45Z</dcterms:modified>
</cp:coreProperties>
</file>