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ar\Box\Sofia PhD Research\BEB Working Directory\Batteries\"/>
    </mc:Choice>
  </mc:AlternateContent>
  <xr:revisionPtr revIDLastSave="0" documentId="13_ncr:1_{F3C888B1-D27C-47AB-BCD7-DA45513DCDF9}" xr6:coauthVersionLast="47" xr6:coauthVersionMax="47" xr10:uidLastSave="{00000000-0000-0000-0000-000000000000}"/>
  <bookViews>
    <workbookView xWindow="-110" yWindow="-110" windowWidth="25820" windowHeight="15500" xr2:uid="{C4010070-487D-453D-A287-BD88027A702C}"/>
  </bookViews>
  <sheets>
    <sheet name="Batt_Specs" sheetId="1" r:id="rId1"/>
    <sheet name="Batt_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21" i="2"/>
  <c r="E22" i="2"/>
  <c r="E19" i="2"/>
  <c r="C20" i="2"/>
  <c r="C21" i="2"/>
  <c r="C22" i="2"/>
  <c r="C19" i="2"/>
  <c r="D21" i="2"/>
  <c r="D20" i="2"/>
  <c r="B20" i="2"/>
  <c r="B21" i="2"/>
  <c r="D22" i="2"/>
  <c r="B22" i="2"/>
  <c r="D19" i="2"/>
  <c r="B19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9" i="2"/>
  <c r="D9" i="2"/>
  <c r="B10" i="2"/>
  <c r="C10" i="2"/>
  <c r="D10" i="2"/>
  <c r="B11" i="2"/>
  <c r="C11" i="2"/>
  <c r="D11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<sst xmlns="http://schemas.openxmlformats.org/spreadsheetml/2006/main" count="46" uniqueCount="32">
  <si>
    <t>Byd Motors K7</t>
  </si>
  <si>
    <t>Byd Motors K9</t>
  </si>
  <si>
    <t>Gillig Corporation Low Floor Plus</t>
  </si>
  <si>
    <t>New Flyer of America Xcelsior</t>
  </si>
  <si>
    <t>LFP</t>
  </si>
  <si>
    <t>Make and Model</t>
  </si>
  <si>
    <t>Battery Chemistry</t>
  </si>
  <si>
    <t>Smallest Battery Size</t>
  </si>
  <si>
    <t>Largest Battery Size</t>
  </si>
  <si>
    <t>Byd Motors K11</t>
  </si>
  <si>
    <t>NMC</t>
  </si>
  <si>
    <t>Proterra Inc. Ecoride</t>
  </si>
  <si>
    <t>Proterra Inc. Zx5</t>
  </si>
  <si>
    <t>LTO</t>
  </si>
  <si>
    <t>Proterra Inc. Catalyst Xr</t>
  </si>
  <si>
    <t>Proterra Inc. Catalyst E2</t>
  </si>
  <si>
    <t>Proterra Inc. Catalyst FC</t>
  </si>
  <si>
    <t>Total Fleet Vehicles</t>
  </si>
  <si>
    <t>Active Fleet Vehicles</t>
  </si>
  <si>
    <t>Other</t>
  </si>
  <si>
    <t>Unknown</t>
  </si>
  <si>
    <t>Total Fleet Proportions</t>
  </si>
  <si>
    <t>Active Fleet Proportions</t>
  </si>
  <si>
    <t>Make Model</t>
  </si>
  <si>
    <t>Chemistry</t>
  </si>
  <si>
    <t>Lowest Range (mi)</t>
  </si>
  <si>
    <t>Highest range (mi)</t>
  </si>
  <si>
    <t>Low Consumption (kWh/mi)</t>
  </si>
  <si>
    <t>High Consumption (kWh/mi)</t>
  </si>
  <si>
    <t>Low Battery Range (kWh)</t>
  </si>
  <si>
    <t>High Battery Range (kWh)</t>
  </si>
  <si>
    <t>Seat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</si>
</sst>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8" xfId="0" applyBorder="1" applyAlignment="1">
      <alignment wrapText="1"/>
    </xf>
    <xf numFmtId="2" fontId="0" fillId="0" borderId="8" xfId="0" applyNumberForma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21" xfId="0" applyBorder="1"/>
    <xf numFmtId="0" fontId="0" fillId="0" borderId="2" xfId="0" applyFill="1" applyBorder="1"/>
    <xf numFmtId="0" fontId="0" fillId="0" borderId="8" xfId="0" applyFill="1" applyBorder="1"/>
    <xf numFmtId="0" fontId="0" fillId="0" borderId="1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6B2C-9340-4914-ADE7-4E048EE69DCB}">
  <dimension ref="A1:I12"/>
  <sheetViews>
    <sheetView tabSelected="1" workbookViewId="0">
      <selection activeCell="I11" sqref="A1:I11"/>
    </sheetView>
  </sheetViews>
  <sheetFormatPr defaultRowHeight="14.5" x14ac:dyDescent="0.35"/>
  <cols>
    <col min="1" max="1" width="28.453125" customWidth="1"/>
    <col min="2" max="2" width="10.54296875" customWidth="1"/>
    <col min="3" max="5" width="13.1796875" customWidth="1"/>
    <col min="6" max="6" width="15.81640625" customWidth="1"/>
  </cols>
  <sheetData>
    <row r="1" spans="1:9" ht="44" thickBot="1" x14ac:dyDescent="0.4">
      <c r="A1" s="7" t="s">
        <v>23</v>
      </c>
      <c r="B1" s="34" t="s">
        <v>24</v>
      </c>
      <c r="C1" s="22" t="s">
        <v>29</v>
      </c>
      <c r="D1" s="22" t="s">
        <v>30</v>
      </c>
      <c r="E1" s="22" t="s">
        <v>27</v>
      </c>
      <c r="F1" s="22" t="s">
        <v>28</v>
      </c>
      <c r="G1" s="22" t="s">
        <v>25</v>
      </c>
      <c r="H1" s="22" t="s">
        <v>26</v>
      </c>
      <c r="I1" s="37" t="s">
        <v>31</v>
      </c>
    </row>
    <row r="2" spans="1:9" x14ac:dyDescent="0.35">
      <c r="A2" s="6" t="s">
        <v>0</v>
      </c>
      <c r="B2" s="31" t="s">
        <v>4</v>
      </c>
      <c r="C2" s="32">
        <v>180</v>
      </c>
      <c r="D2" s="32">
        <v>215</v>
      </c>
      <c r="E2" s="32">
        <v>1.1499999999999999</v>
      </c>
      <c r="F2" s="32">
        <v>1.84</v>
      </c>
      <c r="G2" s="33">
        <v>68</v>
      </c>
      <c r="H2" s="32">
        <v>131</v>
      </c>
      <c r="I2" s="36">
        <v>23</v>
      </c>
    </row>
    <row r="3" spans="1:9" x14ac:dyDescent="0.35">
      <c r="A3" s="4" t="s">
        <v>1</v>
      </c>
      <c r="B3" s="30" t="s">
        <v>4</v>
      </c>
      <c r="C3" s="27">
        <v>324</v>
      </c>
      <c r="D3" s="27">
        <v>350</v>
      </c>
      <c r="E3" s="27">
        <v>1.91</v>
      </c>
      <c r="F3" s="27">
        <v>2.64</v>
      </c>
      <c r="G3" s="28">
        <v>86</v>
      </c>
      <c r="H3" s="27">
        <v>128</v>
      </c>
      <c r="I3" s="35">
        <v>38</v>
      </c>
    </row>
    <row r="4" spans="1:9" x14ac:dyDescent="0.35">
      <c r="A4" s="4" t="s">
        <v>9</v>
      </c>
      <c r="B4" s="30" t="s">
        <v>4</v>
      </c>
      <c r="C4" s="27">
        <v>578</v>
      </c>
      <c r="D4" s="27">
        <v>652</v>
      </c>
      <c r="E4" s="27">
        <v>2.09</v>
      </c>
      <c r="F4" s="27">
        <v>3.74</v>
      </c>
      <c r="G4" s="28">
        <v>108</v>
      </c>
      <c r="H4" s="27">
        <v>218</v>
      </c>
      <c r="I4" s="35">
        <v>56</v>
      </c>
    </row>
    <row r="5" spans="1:9" x14ac:dyDescent="0.35">
      <c r="A5" s="4" t="s">
        <v>2</v>
      </c>
      <c r="B5" s="30" t="s">
        <v>10</v>
      </c>
      <c r="C5" s="27">
        <v>444</v>
      </c>
      <c r="D5" s="27">
        <v>444</v>
      </c>
      <c r="E5" s="27">
        <v>1.68</v>
      </c>
      <c r="F5" s="27">
        <v>3.04</v>
      </c>
      <c r="G5" s="28">
        <v>102</v>
      </c>
      <c r="H5" s="27">
        <v>185</v>
      </c>
      <c r="I5" s="35">
        <v>38</v>
      </c>
    </row>
    <row r="6" spans="1:9" x14ac:dyDescent="0.35">
      <c r="A6" s="4" t="s">
        <v>3</v>
      </c>
      <c r="B6" s="30" t="s">
        <v>10</v>
      </c>
      <c r="C6" s="27">
        <v>350</v>
      </c>
      <c r="D6" s="27">
        <v>525</v>
      </c>
      <c r="E6" s="27">
        <v>1.98</v>
      </c>
      <c r="F6" s="27">
        <v>2.77</v>
      </c>
      <c r="G6" s="28">
        <v>88</v>
      </c>
      <c r="H6" s="27">
        <v>186</v>
      </c>
      <c r="I6" s="35">
        <v>41</v>
      </c>
    </row>
    <row r="7" spans="1:9" x14ac:dyDescent="0.35">
      <c r="A7" s="4" t="s">
        <v>11</v>
      </c>
      <c r="B7" s="30" t="s">
        <v>13</v>
      </c>
      <c r="C7" s="27">
        <v>54</v>
      </c>
      <c r="D7" s="27">
        <v>72</v>
      </c>
      <c r="E7" s="27">
        <v>1.31</v>
      </c>
      <c r="F7" s="27">
        <v>2.23</v>
      </c>
      <c r="G7" s="28">
        <v>17</v>
      </c>
      <c r="H7" s="27">
        <v>38</v>
      </c>
      <c r="I7" s="35">
        <v>38</v>
      </c>
    </row>
    <row r="8" spans="1:9" x14ac:dyDescent="0.35">
      <c r="A8" s="4" t="s">
        <v>16</v>
      </c>
      <c r="B8" s="30" t="s">
        <v>13</v>
      </c>
      <c r="C8" s="27">
        <v>79</v>
      </c>
      <c r="D8" s="27">
        <v>105</v>
      </c>
      <c r="E8" s="27">
        <v>1.61</v>
      </c>
      <c r="F8" s="29">
        <v>1.7</v>
      </c>
      <c r="G8" s="28">
        <v>33</v>
      </c>
      <c r="H8" s="27">
        <v>46</v>
      </c>
      <c r="I8" s="35">
        <v>40</v>
      </c>
    </row>
    <row r="9" spans="1:9" x14ac:dyDescent="0.35">
      <c r="A9" s="4" t="s">
        <v>15</v>
      </c>
      <c r="B9" s="30" t="s">
        <v>13</v>
      </c>
      <c r="C9" s="27">
        <v>440</v>
      </c>
      <c r="D9" s="27">
        <v>660</v>
      </c>
      <c r="E9" s="27">
        <v>1.53</v>
      </c>
      <c r="F9" s="27">
        <v>2.2799999999999998</v>
      </c>
      <c r="G9" s="28">
        <v>135</v>
      </c>
      <c r="H9" s="27">
        <v>302</v>
      </c>
      <c r="I9" s="35">
        <v>40</v>
      </c>
    </row>
    <row r="10" spans="1:9" x14ac:dyDescent="0.35">
      <c r="A10" s="4" t="s">
        <v>14</v>
      </c>
      <c r="B10" s="30" t="s">
        <v>10</v>
      </c>
      <c r="C10" s="27">
        <v>220</v>
      </c>
      <c r="D10" s="27">
        <v>330</v>
      </c>
      <c r="E10" s="27">
        <v>1.49</v>
      </c>
      <c r="F10" s="27">
        <v>1.82</v>
      </c>
      <c r="G10" s="28">
        <v>85</v>
      </c>
      <c r="H10" s="27">
        <v>155</v>
      </c>
      <c r="I10" s="35">
        <v>40</v>
      </c>
    </row>
    <row r="11" spans="1:9" ht="15" thickBot="1" x14ac:dyDescent="0.4">
      <c r="A11" s="5" t="s">
        <v>12</v>
      </c>
      <c r="B11" s="30" t="s">
        <v>10</v>
      </c>
      <c r="C11" s="27">
        <v>492</v>
      </c>
      <c r="D11" s="27">
        <v>738</v>
      </c>
      <c r="E11" s="29">
        <v>1.7</v>
      </c>
      <c r="F11" s="29">
        <v>2.8</v>
      </c>
      <c r="G11" s="28">
        <v>123</v>
      </c>
      <c r="H11" s="27">
        <v>304</v>
      </c>
      <c r="I11" s="35">
        <v>40</v>
      </c>
    </row>
    <row r="12" spans="1:9" x14ac:dyDescent="0.35">
      <c r="G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0B60-7F56-43BE-BC1F-D61C1B1768B9}">
  <dimension ref="A1:F25"/>
  <sheetViews>
    <sheetView workbookViewId="0">
      <selection activeCell="C28" sqref="C28"/>
    </sheetView>
  </sheetViews>
  <sheetFormatPr defaultRowHeight="14.5" x14ac:dyDescent="0.35"/>
  <cols>
    <col min="1" max="1" width="31.90625" customWidth="1"/>
    <col min="2" max="4" width="22" customWidth="1"/>
    <col min="5" max="6" width="21.6328125" customWidth="1"/>
  </cols>
  <sheetData>
    <row r="1" spans="1:6" ht="15" thickBot="1" x14ac:dyDescent="0.4">
      <c r="A1" s="7" t="s">
        <v>5</v>
      </c>
      <c r="B1" s="7" t="s">
        <v>6</v>
      </c>
      <c r="C1" s="7" t="s">
        <v>7</v>
      </c>
      <c r="D1" s="7" t="s">
        <v>8</v>
      </c>
      <c r="E1" s="13" t="s">
        <v>17</v>
      </c>
      <c r="F1" s="8" t="s">
        <v>18</v>
      </c>
    </row>
    <row r="2" spans="1:6" x14ac:dyDescent="0.35">
      <c r="A2" s="6" t="str">
        <f>Batt_Specs!A2</f>
        <v>Byd Motors K7</v>
      </c>
      <c r="B2" s="6" t="str">
        <f>Batt_Specs!B2</f>
        <v>LFP</v>
      </c>
      <c r="C2" s="15">
        <f>Batt_Specs!C2</f>
        <v>180</v>
      </c>
      <c r="D2" s="8">
        <f>Batt_Specs!D2</f>
        <v>215</v>
      </c>
      <c r="E2" s="9">
        <v>33</v>
      </c>
      <c r="F2" s="10">
        <v>33</v>
      </c>
    </row>
    <row r="3" spans="1:6" x14ac:dyDescent="0.35">
      <c r="A3" s="4" t="str">
        <f>Batt_Specs!A3</f>
        <v>Byd Motors K9</v>
      </c>
      <c r="B3" s="4" t="str">
        <f>Batt_Specs!B3</f>
        <v>LFP</v>
      </c>
      <c r="C3" s="16">
        <f>Batt_Specs!C3</f>
        <v>324</v>
      </c>
      <c r="D3" s="10">
        <f>Batt_Specs!D3</f>
        <v>350</v>
      </c>
      <c r="E3" s="9">
        <v>114</v>
      </c>
      <c r="F3" s="10">
        <v>114</v>
      </c>
    </row>
    <row r="4" spans="1:6" x14ac:dyDescent="0.35">
      <c r="A4" s="4" t="str">
        <f>Batt_Specs!A4</f>
        <v>Byd Motors K11</v>
      </c>
      <c r="B4" s="4" t="str">
        <f>Batt_Specs!B4</f>
        <v>LFP</v>
      </c>
      <c r="C4" s="16">
        <f>Batt_Specs!C4</f>
        <v>578</v>
      </c>
      <c r="D4" s="10">
        <f>Batt_Specs!D4</f>
        <v>652</v>
      </c>
      <c r="E4" s="9">
        <v>13</v>
      </c>
      <c r="F4" s="10">
        <v>13</v>
      </c>
    </row>
    <row r="5" spans="1:6" x14ac:dyDescent="0.35">
      <c r="A5" s="4" t="str">
        <f>Batt_Specs!A5</f>
        <v>Gillig Corporation Low Floor Plus</v>
      </c>
      <c r="B5" s="4" t="str">
        <f>Batt_Specs!B5</f>
        <v>NMC</v>
      </c>
      <c r="C5" s="16">
        <f>Batt_Specs!C5</f>
        <v>444</v>
      </c>
      <c r="D5" s="10">
        <f>Batt_Specs!D5</f>
        <v>444</v>
      </c>
      <c r="E5" s="9">
        <v>19</v>
      </c>
      <c r="F5" s="10">
        <v>19</v>
      </c>
    </row>
    <row r="6" spans="1:6" x14ac:dyDescent="0.35">
      <c r="A6" s="4" t="str">
        <f>Batt_Specs!A6</f>
        <v>New Flyer of America Xcelsior</v>
      </c>
      <c r="B6" s="4" t="str">
        <f>Batt_Specs!B6</f>
        <v>NMC</v>
      </c>
      <c r="C6" s="16">
        <f>Batt_Specs!C6</f>
        <v>350</v>
      </c>
      <c r="D6" s="10">
        <f>Batt_Specs!D6</f>
        <v>525</v>
      </c>
      <c r="E6" s="9">
        <v>116</v>
      </c>
      <c r="F6" s="10">
        <v>116</v>
      </c>
    </row>
    <row r="7" spans="1:6" x14ac:dyDescent="0.35">
      <c r="A7" s="4" t="str">
        <f>Batt_Specs!A7</f>
        <v>Proterra Inc. Ecoride</v>
      </c>
      <c r="B7" s="4" t="str">
        <f>Batt_Specs!B7</f>
        <v>LTO</v>
      </c>
      <c r="C7" s="16">
        <f>Batt_Specs!C7</f>
        <v>54</v>
      </c>
      <c r="D7" s="10">
        <f>Batt_Specs!D7</f>
        <v>72</v>
      </c>
      <c r="E7" s="9">
        <v>71</v>
      </c>
      <c r="F7" s="10">
        <v>59</v>
      </c>
    </row>
    <row r="8" spans="1:6" x14ac:dyDescent="0.35">
      <c r="A8" s="4" t="str">
        <f>Batt_Specs!A8</f>
        <v>Proterra Inc. Catalyst FC</v>
      </c>
      <c r="B8" s="4" t="str">
        <f>Batt_Specs!B8</f>
        <v>LTO</v>
      </c>
      <c r="C8" s="16">
        <f>Batt_Specs!C8</f>
        <v>79</v>
      </c>
      <c r="D8" s="10">
        <f>Batt_Specs!D8</f>
        <v>105</v>
      </c>
      <c r="E8" s="9">
        <v>18</v>
      </c>
      <c r="F8" s="10">
        <v>16</v>
      </c>
    </row>
    <row r="9" spans="1:6" x14ac:dyDescent="0.35">
      <c r="A9" s="4" t="str">
        <f>Batt_Specs!A9</f>
        <v>Proterra Inc. Catalyst E2</v>
      </c>
      <c r="B9" s="4" t="s">
        <v>10</v>
      </c>
      <c r="C9" s="16">
        <f>Batt_Specs!C9</f>
        <v>440</v>
      </c>
      <c r="D9" s="10">
        <f>Batt_Specs!D9</f>
        <v>660</v>
      </c>
      <c r="E9" s="9">
        <v>203</v>
      </c>
      <c r="F9" s="10">
        <v>203</v>
      </c>
    </row>
    <row r="10" spans="1:6" x14ac:dyDescent="0.35">
      <c r="A10" s="4" t="str">
        <f>Batt_Specs!A10</f>
        <v>Proterra Inc. Catalyst Xr</v>
      </c>
      <c r="B10" s="4" t="str">
        <f>Batt_Specs!B10</f>
        <v>NMC</v>
      </c>
      <c r="C10" s="16">
        <f>Batt_Specs!C10</f>
        <v>220</v>
      </c>
      <c r="D10" s="10">
        <f>Batt_Specs!D10</f>
        <v>330</v>
      </c>
      <c r="E10" s="9">
        <v>105</v>
      </c>
      <c r="F10" s="10">
        <v>105</v>
      </c>
    </row>
    <row r="11" spans="1:6" ht="15" thickBot="1" x14ac:dyDescent="0.4">
      <c r="A11" s="12" t="str">
        <f>Batt_Specs!A11</f>
        <v>Proterra Inc. Zx5</v>
      </c>
      <c r="B11" s="5" t="str">
        <f>Batt_Specs!B11</f>
        <v>NMC</v>
      </c>
      <c r="C11" s="17">
        <f>Batt_Specs!C11</f>
        <v>492</v>
      </c>
      <c r="D11" s="11">
        <f>Batt_Specs!D11</f>
        <v>738</v>
      </c>
      <c r="E11" s="9">
        <v>22</v>
      </c>
      <c r="F11" s="10">
        <v>20</v>
      </c>
    </row>
    <row r="12" spans="1:6" ht="15" thickBot="1" x14ac:dyDescent="0.4">
      <c r="A12" s="5" t="s">
        <v>19</v>
      </c>
      <c r="E12" s="14">
        <v>205</v>
      </c>
      <c r="F12" s="11">
        <v>193</v>
      </c>
    </row>
    <row r="16" spans="1:6" x14ac:dyDescent="0.35">
      <c r="B16" s="1"/>
      <c r="C16" s="2"/>
      <c r="D16" s="2"/>
      <c r="E16" s="1"/>
    </row>
    <row r="17" spans="1:6" ht="15" thickBot="1" x14ac:dyDescent="0.4">
      <c r="B17" s="2"/>
      <c r="C17" s="2"/>
      <c r="D17" s="2"/>
      <c r="E17" s="2"/>
    </row>
    <row r="18" spans="1:6" ht="15" thickBot="1" x14ac:dyDescent="0.4">
      <c r="A18" s="7" t="s">
        <v>6</v>
      </c>
      <c r="B18" s="24" t="s">
        <v>17</v>
      </c>
      <c r="C18" s="22" t="s">
        <v>21</v>
      </c>
      <c r="D18" s="22" t="s">
        <v>18</v>
      </c>
      <c r="E18" s="23" t="s">
        <v>22</v>
      </c>
      <c r="F18" s="2"/>
    </row>
    <row r="19" spans="1:6" x14ac:dyDescent="0.35">
      <c r="A19" s="6" t="s">
        <v>4</v>
      </c>
      <c r="B19" s="25">
        <f>SUM(E2:E4)</f>
        <v>160</v>
      </c>
      <c r="C19" s="21">
        <f>B19/SUM($B$19:$B$22)</f>
        <v>0.17410228509249184</v>
      </c>
      <c r="D19" s="20">
        <f>SUM(F2:F4)</f>
        <v>160</v>
      </c>
      <c r="E19" s="21">
        <f>D19/SUM($D$19:$D$22)</f>
        <v>0.17957351290684623</v>
      </c>
      <c r="F19" s="2"/>
    </row>
    <row r="20" spans="1:6" x14ac:dyDescent="0.35">
      <c r="A20" s="4" t="s">
        <v>10</v>
      </c>
      <c r="B20" s="26">
        <f>SUM(E5:E6,E9:E11)</f>
        <v>465</v>
      </c>
      <c r="C20" s="19">
        <f t="shared" ref="C20:C22" si="0">B20/SUM($B$19:$B$22)</f>
        <v>0.50598476605005438</v>
      </c>
      <c r="D20" s="18">
        <f>SUM(F5:F6,F9:F11)</f>
        <v>463</v>
      </c>
      <c r="E20" s="19">
        <f t="shared" ref="E20:E22" si="1">D20/SUM($D$19:$D$22)</f>
        <v>0.51964085297418627</v>
      </c>
      <c r="F20" s="2"/>
    </row>
    <row r="21" spans="1:6" x14ac:dyDescent="0.35">
      <c r="A21" s="4" t="s">
        <v>13</v>
      </c>
      <c r="B21" s="26">
        <f>SUM(E7:E8)</f>
        <v>89</v>
      </c>
      <c r="C21" s="19">
        <f t="shared" si="0"/>
        <v>9.6844396082698583E-2</v>
      </c>
      <c r="D21" s="18">
        <f>SUM(F7:F8)</f>
        <v>75</v>
      </c>
      <c r="E21" s="19">
        <f t="shared" si="1"/>
        <v>8.4175084175084181E-2</v>
      </c>
      <c r="F21" s="2"/>
    </row>
    <row r="22" spans="1:6" ht="15" thickBot="1" x14ac:dyDescent="0.4">
      <c r="A22" s="5" t="s">
        <v>20</v>
      </c>
      <c r="B22" s="26">
        <f>E12</f>
        <v>205</v>
      </c>
      <c r="C22" s="19">
        <f t="shared" si="0"/>
        <v>0.22306855277475518</v>
      </c>
      <c r="D22" s="18">
        <f>F12</f>
        <v>193</v>
      </c>
      <c r="E22" s="19">
        <f t="shared" si="1"/>
        <v>0.21661054994388329</v>
      </c>
      <c r="F22" s="2"/>
    </row>
    <row r="23" spans="1:6" x14ac:dyDescent="0.35">
      <c r="B23" s="2"/>
      <c r="C23" s="2"/>
      <c r="D23" s="2"/>
      <c r="E23" s="2"/>
    </row>
    <row r="24" spans="1:6" x14ac:dyDescent="0.35">
      <c r="B24" s="2"/>
      <c r="C24" s="2"/>
      <c r="D24" s="2"/>
      <c r="E24" s="2"/>
    </row>
    <row r="25" spans="1:6" x14ac:dyDescent="0.35">
      <c r="B25" s="2"/>
      <c r="C25" s="2"/>
      <c r="D25" s="2"/>
      <c r="E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Batt_Specs</vt:lpstr>
      <vt:lpstr>Batt_Format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Martinez</dc:creator>
  <cp:lastModifiedBy>Sofia Martinez</cp:lastModifiedBy>
  <dcterms:created xsi:type="dcterms:W3CDTF">2023-01-07T01:13:42Z</dcterms:created>
  <dcterms:modified xsi:type="dcterms:W3CDTF">2023-03-28T21:37:54Z</dcterms:modified>
</cp:coreProperties>
</file>