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nOUASS\Desktop\PCoE\"/>
    </mc:Choice>
  </mc:AlternateContent>
  <xr:revisionPtr revIDLastSave="0" documentId="13_ncr:1_{3D78757B-79B0-467D-92A8-0B5859FEF369}" xr6:coauthVersionLast="47" xr6:coauthVersionMax="47" xr10:uidLastSave="{00000000-0000-0000-0000-000000000000}"/>
  <bookViews>
    <workbookView xWindow="-108" yWindow="-108" windowWidth="23256" windowHeight="12456" xr2:uid="{951DF86F-5A5B-4039-A5F4-55B95B2690A7}"/>
  </bookViews>
  <sheets>
    <sheet name="Champs" sheetId="5" r:id="rId1"/>
    <sheet name="Calcul evol prix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 s="1"/>
  <c r="G9" i="3" s="1"/>
  <c r="C11" i="3"/>
  <c r="D11" i="3" s="1"/>
  <c r="C12" i="3"/>
  <c r="D12" i="3" s="1"/>
  <c r="C14" i="3"/>
  <c r="D14" i="3" s="1"/>
  <c r="D15" i="3"/>
  <c r="D21" i="3"/>
  <c r="D22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D13" i="3"/>
  <c r="D10" i="3"/>
  <c r="D16" i="3"/>
  <c r="D17" i="3"/>
  <c r="D18" i="3"/>
  <c r="D19" i="3"/>
  <c r="D20" i="3"/>
  <c r="G20" i="3" s="1"/>
  <c r="C8" i="3"/>
  <c r="D8" i="3" s="1"/>
  <c r="G19" i="3" l="1"/>
  <c r="G12" i="3"/>
  <c r="G22" i="3"/>
  <c r="G13" i="3"/>
  <c r="G8" i="3"/>
  <c r="G16" i="3"/>
  <c r="G21" i="3"/>
  <c r="G15" i="3"/>
  <c r="G17" i="3"/>
  <c r="G14" i="3"/>
  <c r="G11" i="3"/>
  <c r="G10" i="3"/>
  <c r="G18" i="3"/>
</calcChain>
</file>

<file path=xl/sharedStrings.xml><?xml version="1.0" encoding="utf-8"?>
<sst xmlns="http://schemas.openxmlformats.org/spreadsheetml/2006/main" count="234" uniqueCount="138">
  <si>
    <t>Point 04/09/2023</t>
  </si>
  <si>
    <t>Champ</t>
  </si>
  <si>
    <t>Droits</t>
  </si>
  <si>
    <t>Source</t>
  </si>
  <si>
    <t>Formule</t>
  </si>
  <si>
    <t>To Do ACA dans Boond</t>
  </si>
  <si>
    <t>Remarque</t>
  </si>
  <si>
    <t>Présence Pop_UP</t>
  </si>
  <si>
    <t xml:space="preserve"> A rajouter dans Excel pour faire le lien (ACA)
</t>
  </si>
  <si>
    <t>Code projet Boond</t>
  </si>
  <si>
    <t>Lecture</t>
  </si>
  <si>
    <t>Boond</t>
  </si>
  <si>
    <t>Code projet Boond (SE…)
wheren Type = "Maintenance …"</t>
  </si>
  <si>
    <t>Basculer tous les contrats encore actifs typés "Maintenance (ne plus utilsier) en type = "maintenance …" et prendre en compte la ligne 4</t>
  </si>
  <si>
    <t>OUI - bandeau présentation</t>
  </si>
  <si>
    <t>Excel cf 360 N4V ou Z + 2 SAP</t>
  </si>
  <si>
    <t>Editeur</t>
  </si>
  <si>
    <t>3 valeurs possibles : SAP, 360, N4Z
Récupérer le nom de l'éditeur dans le Type 
Maintenance SAP / Maintenance 360/ Maintenance N4V</t>
  </si>
  <si>
    <t>Basculer les projets sur cette typo</t>
  </si>
  <si>
    <t>A date donnée dans le fichier Excel</t>
  </si>
  <si>
    <t>Excel</t>
  </si>
  <si>
    <t>Nom du client associé au projet boond</t>
  </si>
  <si>
    <t>Dans Boond (déjà décomposé normalement)</t>
  </si>
  <si>
    <t>Adresse (à décomposer Adresse, CP, Ville)</t>
  </si>
  <si>
    <t>Champ Lieu de la Prestation</t>
  </si>
  <si>
    <t>NON - pas de nécessité à apparaître</t>
  </si>
  <si>
    <t>Excel &lt;=&gt; ERP Number</t>
  </si>
  <si>
    <t>Boond (Source primaire : RNWL FORM (Contrat SAP)</t>
  </si>
  <si>
    <t xml:space="preserve">Récupérer la chaine de caractères de la zone Commenaires avec le flag &lt;ERP NUMBER&gt; : </t>
  </si>
  <si>
    <t>Mettre les numéros de contrat SAP dans la zone Commentaires &lt;ERP NUMBER&gt; : …</t>
  </si>
  <si>
    <t>Trigramme des commerciaux (Colonne Q)</t>
  </si>
  <si>
    <t>Resp. Commercial</t>
  </si>
  <si>
    <t>Champ Responsble Manager</t>
  </si>
  <si>
    <t>Vérifier info ok dans Boond</t>
  </si>
  <si>
    <t>Associé à une agence ?</t>
  </si>
  <si>
    <t>Colonne M</t>
  </si>
  <si>
    <t>Type contrat</t>
  </si>
  <si>
    <t>Modifiable par
ARE et ACA</t>
  </si>
  <si>
    <t xml:space="preserve">Initialisation dans BDD sous-jacente l'appli mais modifiable 
(info présente dans le contrat SAP) </t>
  </si>
  <si>
    <t>3 valeurs possibles (liste déroulante) : BOBJ, Paper, ""
Initialisation : Si Editeur = SAP,  alors "BOBJ", Sinon ""</t>
  </si>
  <si>
    <t>OUI - modifiable - dropdown</t>
  </si>
  <si>
    <t>Ne s'applique que au Contrat SAP.
Colonne L</t>
  </si>
  <si>
    <t>3 valeurs possibles (liste déroulante) : Enterprise, Standard, ""
Initialisation : Si Editeur = SAP,  alors "Enterprise", Sinon ""</t>
  </si>
  <si>
    <t xml:space="preserve">Colonne J. Remarque à mettre en valeur,
présent dans la fiche de présentation. </t>
  </si>
  <si>
    <t xml:space="preserve">Initialisation via champ Boond mais modifiable 
(info présente dans le contrat éditeur) </t>
  </si>
  <si>
    <t>Inialisation via la date de début du projet Boond</t>
  </si>
  <si>
    <t>OUI - bandeau présentation - 
modifiable - Date Picker</t>
  </si>
  <si>
    <t>A rajouter, lancement des différents Statuts.
Plutôt à mettre au début (statut global de la ligne)</t>
  </si>
  <si>
    <t>Check Infos</t>
  </si>
  <si>
    <t>Initialisation automatique via la date anniversaire puis modification du statut</t>
  </si>
  <si>
    <t>3 valeurs possibles (liste déroulante) : Non réalisé, OK, KO
* A date anniversaire - 4 mois, réinitialiser la valeur à "Non réalisé"
* Valeur par défaut lors du premier chargement d'un projet : "OK"</t>
  </si>
  <si>
    <t>Pas dans l'Excel, présent dans les devis. Champ texte libre pour l'instant</t>
  </si>
  <si>
    <t>Champ texte libre (cf contrat Seenovate de l'année précédente)</t>
  </si>
  <si>
    <t>Initialiser si possible avec les valeurs actuelles du fichier Excel</t>
  </si>
  <si>
    <t>OUI - modifiable - Input</t>
  </si>
  <si>
    <t xml:space="preserve">Colonne E Achat SAP </t>
  </si>
  <si>
    <t>Prix d'achat actuel</t>
  </si>
  <si>
    <t>Editeurs + Boond</t>
  </si>
  <si>
    <t>Extract boond ou récupération du fichier Excel</t>
  </si>
  <si>
    <t>NON - tableau</t>
  </si>
  <si>
    <t>Colonne D CA maintenance Facturé</t>
  </si>
  <si>
    <t>Prix de vente actuel</t>
  </si>
  <si>
    <t>Pas dans l'excel, A rajouter dans l'application.
2 chiffres apres la virgule</t>
  </si>
  <si>
    <t>Coeff évolution prix achat</t>
  </si>
  <si>
    <t>Variable annuelle à historiser dans une table mais champ modifiable manuellement</t>
  </si>
  <si>
    <t>cf Calcul evol prix</t>
  </si>
  <si>
    <t>OUI - modifiable - Input (number)</t>
  </si>
  <si>
    <t>Coeff marge</t>
  </si>
  <si>
    <t>A rajouter calcul automatisé côté de l'application.</t>
  </si>
  <si>
    <t>Nouveau prix d'achat</t>
  </si>
  <si>
    <t>Si date du jour &lt; date anniversaire - 4 mois, alors "", sinon cf Calcul evol prix</t>
  </si>
  <si>
    <t>NON</t>
  </si>
  <si>
    <t>Nouveau prix de vente</t>
  </si>
  <si>
    <t>Vérification côté ACA. Peut-être possibilité à récupérer de Boond.</t>
  </si>
  <si>
    <t>Manuel</t>
  </si>
  <si>
    <t>Champ texte libre</t>
  </si>
  <si>
    <t>A rajouter dans l'application. =&gt; Voir le placement</t>
  </si>
  <si>
    <t>Alerte renouvellement</t>
  </si>
  <si>
    <t>Formule générant des icones (feux tricolores)</t>
  </si>
  <si>
    <t>Date du jour vs Date d'anniversaire
* Vert si + de 4 mois ou statut devis = envoyé
* Orange si 1,5 à 4 mois
* Rouge si - de 1,5 mois</t>
  </si>
  <si>
    <t>A rajouter dans l'application. =&gt; Voir le placement.</t>
  </si>
  <si>
    <t>Alerte validation devis</t>
  </si>
  <si>
    <t>Formule générant des icones (triangles)</t>
  </si>
  <si>
    <t>Date du jour vs Date d'anniversaire
* Vert si + de 8 semaines ou accord de principe différent de vide
* Orange si 3 à 8 semaines
* Rouge si - de 3 semaines</t>
  </si>
  <si>
    <t>STATUTS</t>
  </si>
  <si>
    <t>Devis</t>
  </si>
  <si>
    <t>Modifiable</t>
  </si>
  <si>
    <t>Manuel x automatique</t>
  </si>
  <si>
    <t>Valeur par défaut à "" si date du jour &lt; date anniversaire - 4 mois
Si devis généré alors "Devis créé"
Possible de choisir dans la liste déroulante "Devis envoyé"</t>
  </si>
  <si>
    <t>Accord de principe</t>
  </si>
  <si>
    <t>Valeur par défaut à "" si date du jour &lt; date anniversaire - 4 mois
Choix dans la liste déroulante : Oui / Non</t>
  </si>
  <si>
    <t>Signature client</t>
  </si>
  <si>
    <t>Modifiable si accord de principe = Oui</t>
  </si>
  <si>
    <t>Manuel (grisé si accord de principe différent de Oui)</t>
  </si>
  <si>
    <t>"" si accord de principe différent de Oui
Choix dans la liste déroulante : Oui / Non</t>
  </si>
  <si>
    <t>Achat éditeur</t>
  </si>
  <si>
    <t>Renouvelé</t>
  </si>
  <si>
    <t>Traitement comptable</t>
  </si>
  <si>
    <t>Non si accord de principe différent de Oui
Passage à Non dès Signature client = Oui
Choix dans la liste déroulante : Oui / Non</t>
  </si>
  <si>
    <t>Paiement SAP</t>
  </si>
  <si>
    <t>"" si accord de principe différent de Oui
Passage à Non dès Signature client = Oui
Choix dans la liste déroulante : Oui / Non</t>
  </si>
  <si>
    <t>Demande de résiliation</t>
  </si>
  <si>
    <t>Modifiable si accord de principe = Non</t>
  </si>
  <si>
    <t>Manuel (grisé si accord de principe différent de Non)</t>
  </si>
  <si>
    <t>"" si accord de principe différent de Non
Choix dans la liste déroulante : Oui / Non</t>
  </si>
  <si>
    <t>Communication éditeur</t>
  </si>
  <si>
    <t>Modifiable si Demande de résiliation = Oui</t>
  </si>
  <si>
    <t>Manuel (grisé si Demande de résiliation différent de Oui)</t>
  </si>
  <si>
    <t>Choix dans la liste déroulante : Oui / Non</t>
  </si>
  <si>
    <t>Résilié</t>
  </si>
  <si>
    <t>Converti ou Extension</t>
  </si>
  <si>
    <t>Choix dans la liste déroulante : "" / Converti / Extension</t>
  </si>
  <si>
    <t>Idée générer les devis une fois les filtres infos réalisés.
Check Info OK + Filtre.</t>
  </si>
  <si>
    <t>Générer devis</t>
  </si>
  <si>
    <t>Case à cocher + bouton générer devis</t>
  </si>
  <si>
    <t>NON - Page principale</t>
  </si>
  <si>
    <t>Coeff évol prix achat SAP Paper</t>
  </si>
  <si>
    <t>Coefficient annuel
01/01 au 31/12
(date anniv contrat)</t>
  </si>
  <si>
    <t>Coeff évol prix achat SAP BOBJ</t>
  </si>
  <si>
    <t>Coeff évol prix achat Wiiisdom</t>
  </si>
  <si>
    <t>Coeff évol prix achat N4V</t>
  </si>
  <si>
    <t>Coeff évolution marge</t>
  </si>
  <si>
    <t>Ancien prix d'achat</t>
  </si>
  <si>
    <t>Coeff évol prix achat 
(modifiable par ARE et ACA)</t>
  </si>
  <si>
    <t>Nouveau prix achat</t>
  </si>
  <si>
    <t>Ancien coeff marge</t>
  </si>
  <si>
    <t>Nouveau coeff marge
(modifiable par ARE et ACA)</t>
  </si>
  <si>
    <t>Nouveau prix vente</t>
  </si>
  <si>
    <t>SAP Paper</t>
  </si>
  <si>
    <t>SAP BOBJ</t>
  </si>
  <si>
    <t>N4Z</t>
  </si>
  <si>
    <t>ERP Number Réf SAP</t>
  </si>
  <si>
    <t>Client</t>
  </si>
  <si>
    <t>Type de contrat</t>
  </si>
  <si>
    <t>Type de Support SAP</t>
  </si>
  <si>
    <t xml:space="preserve">Date anniversaire </t>
  </si>
  <si>
    <t>Parc de licences ( nom + quantité)</t>
  </si>
  <si>
    <t>Conditions (facturation et paiement)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</si>
</sst>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)\ &quot;€&quot;_ ;_ * \(#,##0.00\)\ &quot;€&quot;_ ;_ * &quot;-&quot;??_)\ &quot;€&quot;_ ;_ @_ 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3" fillId="0" borderId="0" xfId="0" applyFont="1"/>
    <xf numFmtId="164" fontId="0" fillId="0" borderId="0" xfId="1" applyNumberFormat="1" applyFont="1"/>
    <xf numFmtId="10" fontId="0" fillId="0" borderId="1" xfId="0" applyNumberFormat="1" applyBorder="1"/>
    <xf numFmtId="10" fontId="0" fillId="0" borderId="0" xfId="0" applyNumberFormat="1"/>
    <xf numFmtId="10" fontId="0" fillId="2" borderId="0" xfId="0" applyNumberFormat="1" applyFill="1"/>
    <xf numFmtId="10" fontId="0" fillId="0" borderId="0" xfId="2" applyNumberFormat="1" applyFont="1"/>
    <xf numFmtId="10" fontId="0" fillId="2" borderId="1" xfId="0" applyNumberFormat="1" applyFill="1" applyBorder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0" xfId="0" applyFont="1" applyFill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5" fillId="0" borderId="0" xfId="0" applyFont="1"/>
    <xf numFmtId="0" fontId="0" fillId="5" borderId="3" xfId="0" applyFill="1" applyBorder="1"/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/>
    <xf numFmtId="0" fontId="0" fillId="6" borderId="3" xfId="0" applyFill="1" applyBorder="1"/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AB887-0235-634B-B926-5692E50FDCD3}" name="Tableau2" displayName="Tableau2" ref="B1:H33" totalsRowShown="0" headerRowDxfId="11" dataDxfId="10">
  <autoFilter ref="B1:H33" xr:uid="{635AB887-0235-634B-B926-5692E50FDCD3}"/>
  <tableColumns count="7">
    <tableColumn id="1" xr3:uid="{09846EBD-045B-3142-97B3-52DA618DD936}" name="Champ" dataDxfId="9"/>
    <tableColumn id="2" xr3:uid="{F3E308A0-58CB-BD40-AD27-ECB65859B15E}" name="Droits" dataDxfId="8"/>
    <tableColumn id="3" xr3:uid="{0801BF8B-EED2-AD47-9E1D-8213BBACBE29}" name="Source" dataDxfId="7"/>
    <tableColumn id="5" xr3:uid="{ADB280D6-150B-2D47-A88D-86ADE3099A93}" name="Formule" dataDxfId="6"/>
    <tableColumn id="6" xr3:uid="{D15F6626-8E99-7E48-9EAE-1F042A812A0B}" name="To Do ACA dans Boond" dataDxfId="5"/>
    <tableColumn id="7" xr3:uid="{8B5FC8E8-F4F0-354F-8D43-D4FB50777C81}" name="Remarque" dataDxfId="4"/>
    <tableColumn id="4" xr3:uid="{674ACC73-DCE5-4C4A-AB0F-98DDE36B44C0}" name="Présence Pop_UP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F4A1E-066E-6B4D-989E-69ADEB7E0CAA}" name="Tableau1" displayName="Tableau1" ref="A7:G22" totalsRowShown="0">
  <autoFilter ref="A7:G22" xr:uid="{77FF4A1E-066E-6B4D-989E-69ADEB7E0CAA}"/>
  <tableColumns count="7">
    <tableColumn id="1" xr3:uid="{6441C44C-AD7E-1146-A6B1-7EB27424557E}" name="Ancien prix d'achat" dataCellStyle="Monétaire"/>
    <tableColumn id="2" xr3:uid="{2EE0CB00-0C76-124E-9D2F-9BA2DDCF6A40}" name="Type contrat"/>
    <tableColumn id="3" xr3:uid="{A1A33C2B-C536-C04A-A25C-41B15DFCE2C6}" name="Coeff évol prix achat _x000a_(modifiable par ARE et ACA)" dataDxfId="2"/>
    <tableColumn id="4" xr3:uid="{619D65CE-27D3-FB4F-AD4D-4252EBF368C9}" name="Nouveau prix achat" dataCellStyle="Monétaire">
      <calculatedColumnFormula>A8+A8*C8</calculatedColumnFormula>
    </tableColumn>
    <tableColumn id="5" xr3:uid="{D753943A-33F7-CC40-9D2A-36AA6BF4A1C5}" name="Ancien coeff marge" dataDxfId="1" dataCellStyle="Pourcentage"/>
    <tableColumn id="6" xr3:uid="{FCDEDE0D-0E7D-684E-9C4C-45F504A5211D}" name="Nouveau coeff marge_x000a_(modifiable par ARE et ACA)" dataDxfId="0">
      <calculatedColumnFormula>E8+$D$5</calculatedColumnFormula>
    </tableColumn>
    <tableColumn id="7" xr3:uid="{E55A6EFD-E516-084D-A058-AE6CE354A98F}" name="Nouveau prix vente" dataCellStyle="Monétaire">
      <calculatedColumnFormula>D8+D8*F8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AD7A-9848-964B-956B-C89C75D859BF}">
  <dimension ref="A1:H33"/>
  <sheetViews>
    <sheetView showGridLines="0" tabSelected="1" topLeftCell="A12" zoomScaleNormal="90" workbookViewId="0">
      <selection activeCell="B19" sqref="B19"/>
    </sheetView>
  </sheetViews>
  <sheetFormatPr baseColWidth="10" defaultColWidth="11.44140625" defaultRowHeight="14.4" x14ac:dyDescent="0.3"/>
  <cols>
    <col min="1" max="1" width="65" bestFit="1" customWidth="1"/>
    <col min="2" max="2" width="46.6640625" customWidth="1"/>
    <col min="3" max="3" width="24.109375" style="2" customWidth="1"/>
    <col min="4" max="4" width="52.44140625" customWidth="1"/>
    <col min="5" max="5" width="44.6640625" customWidth="1"/>
    <col min="6" max="6" width="44.6640625" style="2" customWidth="1"/>
    <col min="7" max="8" width="44.6640625" customWidth="1"/>
  </cols>
  <sheetData>
    <row r="1" spans="1:8" s="1" customFormat="1" ht="15.6" x14ac:dyDescent="0.3">
      <c r="A1" s="22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6" t="s">
        <v>5</v>
      </c>
      <c r="G1" s="14" t="s">
        <v>6</v>
      </c>
      <c r="H1" s="14" t="s">
        <v>7</v>
      </c>
    </row>
    <row r="2" spans="1:8" ht="96" customHeight="1" x14ac:dyDescent="0.3">
      <c r="A2" s="24" t="s">
        <v>8</v>
      </c>
      <c r="B2" s="3" t="s">
        <v>9</v>
      </c>
      <c r="C2" s="4" t="s">
        <v>10</v>
      </c>
      <c r="D2" s="3" t="s">
        <v>11</v>
      </c>
      <c r="E2" s="4" t="s">
        <v>12</v>
      </c>
      <c r="F2" s="4" t="s">
        <v>13</v>
      </c>
      <c r="G2" s="3"/>
      <c r="H2" s="3" t="s">
        <v>14</v>
      </c>
    </row>
    <row r="3" spans="1:8" s="30" customFormat="1" ht="69.75" customHeight="1" x14ac:dyDescent="0.3">
      <c r="A3" s="27" t="s">
        <v>15</v>
      </c>
      <c r="B3" s="28" t="s">
        <v>16</v>
      </c>
      <c r="C3" s="29" t="s">
        <v>10</v>
      </c>
      <c r="D3" s="28" t="s">
        <v>11</v>
      </c>
      <c r="E3" s="29" t="s">
        <v>17</v>
      </c>
      <c r="F3" s="29" t="s">
        <v>18</v>
      </c>
      <c r="G3" s="28" t="s">
        <v>19</v>
      </c>
      <c r="H3" s="28" t="s">
        <v>14</v>
      </c>
    </row>
    <row r="4" spans="1:8" x14ac:dyDescent="0.3">
      <c r="A4" s="23" t="s">
        <v>20</v>
      </c>
      <c r="B4" s="3" t="s">
        <v>132</v>
      </c>
      <c r="C4" s="4" t="s">
        <v>10</v>
      </c>
      <c r="D4" s="3" t="s">
        <v>11</v>
      </c>
      <c r="E4" s="3" t="s">
        <v>21</v>
      </c>
      <c r="F4" s="4"/>
      <c r="G4" s="3"/>
      <c r="H4" s="3" t="s">
        <v>14</v>
      </c>
    </row>
    <row r="5" spans="1:8" x14ac:dyDescent="0.3">
      <c r="A5" s="23" t="s">
        <v>22</v>
      </c>
      <c r="B5" s="3" t="s">
        <v>23</v>
      </c>
      <c r="C5" s="4"/>
      <c r="D5" s="3" t="s">
        <v>11</v>
      </c>
      <c r="E5" s="3" t="s">
        <v>24</v>
      </c>
      <c r="F5" s="4"/>
      <c r="G5" s="3"/>
      <c r="H5" s="3" t="s">
        <v>25</v>
      </c>
    </row>
    <row r="6" spans="1:8" s="30" customFormat="1" ht="28.8" x14ac:dyDescent="0.3">
      <c r="A6" s="27" t="s">
        <v>26</v>
      </c>
      <c r="B6" s="28" t="s">
        <v>131</v>
      </c>
      <c r="C6" s="29" t="s">
        <v>10</v>
      </c>
      <c r="D6" s="28" t="s">
        <v>27</v>
      </c>
      <c r="E6" s="29" t="s">
        <v>28</v>
      </c>
      <c r="F6" s="29" t="s">
        <v>29</v>
      </c>
      <c r="G6" s="28" t="s">
        <v>19</v>
      </c>
      <c r="H6" s="28" t="s">
        <v>14</v>
      </c>
    </row>
    <row r="7" spans="1:8" ht="27.75" customHeight="1" x14ac:dyDescent="0.3">
      <c r="A7" s="23" t="s">
        <v>30</v>
      </c>
      <c r="B7" s="3" t="s">
        <v>31</v>
      </c>
      <c r="C7" s="4" t="s">
        <v>10</v>
      </c>
      <c r="D7" s="3" t="s">
        <v>11</v>
      </c>
      <c r="E7" s="3" t="s">
        <v>32</v>
      </c>
      <c r="F7" s="4" t="s">
        <v>33</v>
      </c>
      <c r="G7" s="3" t="s">
        <v>34</v>
      </c>
      <c r="H7" s="3" t="s">
        <v>14</v>
      </c>
    </row>
    <row r="8" spans="1:8" ht="75" customHeight="1" x14ac:dyDescent="0.3">
      <c r="A8" s="23" t="s">
        <v>35</v>
      </c>
      <c r="B8" s="3" t="s">
        <v>133</v>
      </c>
      <c r="C8" s="4" t="s">
        <v>37</v>
      </c>
      <c r="D8" s="4" t="s">
        <v>38</v>
      </c>
      <c r="E8" s="4" t="s">
        <v>39</v>
      </c>
      <c r="F8" s="4"/>
      <c r="G8" s="3"/>
      <c r="H8" s="3" t="s">
        <v>40</v>
      </c>
    </row>
    <row r="9" spans="1:8" ht="67.5" customHeight="1" x14ac:dyDescent="0.3">
      <c r="A9" s="24" t="s">
        <v>41</v>
      </c>
      <c r="B9" s="3" t="s">
        <v>134</v>
      </c>
      <c r="C9" s="4" t="s">
        <v>37</v>
      </c>
      <c r="D9" s="4" t="s">
        <v>38</v>
      </c>
      <c r="E9" s="4" t="s">
        <v>42</v>
      </c>
      <c r="F9" s="4"/>
      <c r="G9" s="4"/>
      <c r="H9" s="4" t="s">
        <v>40</v>
      </c>
    </row>
    <row r="10" spans="1:8" s="3" customFormat="1" ht="46.5" customHeight="1" x14ac:dyDescent="0.3">
      <c r="A10" s="25" t="s">
        <v>43</v>
      </c>
      <c r="B10" s="3" t="s">
        <v>135</v>
      </c>
      <c r="C10" s="4" t="s">
        <v>37</v>
      </c>
      <c r="D10" s="4" t="s">
        <v>44</v>
      </c>
      <c r="E10" s="3" t="s">
        <v>45</v>
      </c>
      <c r="F10" s="4" t="s">
        <v>33</v>
      </c>
      <c r="G10" s="4"/>
      <c r="H10" s="4" t="s">
        <v>46</v>
      </c>
    </row>
    <row r="11" spans="1:8" ht="93" customHeight="1" x14ac:dyDescent="0.3">
      <c r="A11" s="24" t="s">
        <v>47</v>
      </c>
      <c r="B11" s="17" t="s">
        <v>48</v>
      </c>
      <c r="C11" s="4" t="s">
        <v>37</v>
      </c>
      <c r="D11" s="4" t="s">
        <v>49</v>
      </c>
      <c r="E11" s="17" t="s">
        <v>50</v>
      </c>
      <c r="F11" s="18"/>
      <c r="G11" s="19"/>
      <c r="H11" s="19" t="s">
        <v>40</v>
      </c>
    </row>
    <row r="12" spans="1:8" ht="28.8" x14ac:dyDescent="0.3">
      <c r="A12" s="23" t="s">
        <v>51</v>
      </c>
      <c r="B12" s="4" t="s">
        <v>136</v>
      </c>
      <c r="C12" s="4" t="s">
        <v>37</v>
      </c>
      <c r="D12" s="4" t="s">
        <v>52</v>
      </c>
      <c r="E12" s="3" t="s">
        <v>53</v>
      </c>
      <c r="F12" s="4"/>
      <c r="G12" s="3"/>
      <c r="H12" s="3" t="s">
        <v>54</v>
      </c>
    </row>
    <row r="13" spans="1:8" s="34" customFormat="1" ht="28.8" x14ac:dyDescent="0.3">
      <c r="A13" s="31" t="s">
        <v>55</v>
      </c>
      <c r="B13" s="32" t="s">
        <v>56</v>
      </c>
      <c r="C13" s="33" t="s">
        <v>37</v>
      </c>
      <c r="D13" s="32" t="s">
        <v>57</v>
      </c>
      <c r="E13" s="32" t="s">
        <v>58</v>
      </c>
      <c r="F13" s="33"/>
      <c r="G13" s="32"/>
      <c r="H13" s="32" t="s">
        <v>59</v>
      </c>
    </row>
    <row r="14" spans="1:8" s="34" customFormat="1" ht="28.8" x14ac:dyDescent="0.3">
      <c r="A14" s="31" t="s">
        <v>60</v>
      </c>
      <c r="B14" s="32" t="s">
        <v>61</v>
      </c>
      <c r="C14" s="33" t="s">
        <v>37</v>
      </c>
      <c r="D14" s="32" t="s">
        <v>57</v>
      </c>
      <c r="E14" s="32" t="s">
        <v>58</v>
      </c>
      <c r="F14" s="33"/>
      <c r="G14" s="32"/>
      <c r="H14" s="32" t="s">
        <v>59</v>
      </c>
    </row>
    <row r="15" spans="1:8" ht="45" customHeight="1" x14ac:dyDescent="0.3">
      <c r="A15" s="24" t="s">
        <v>62</v>
      </c>
      <c r="B15" s="3" t="s">
        <v>63</v>
      </c>
      <c r="C15" s="4" t="s">
        <v>37</v>
      </c>
      <c r="D15" s="4" t="s">
        <v>64</v>
      </c>
      <c r="E15" s="3" t="s">
        <v>65</v>
      </c>
      <c r="F15" s="4"/>
      <c r="G15" s="3"/>
      <c r="H15" s="3" t="s">
        <v>66</v>
      </c>
    </row>
    <row r="16" spans="1:8" ht="51.75" customHeight="1" x14ac:dyDescent="0.3">
      <c r="A16" s="24" t="s">
        <v>62</v>
      </c>
      <c r="B16" s="3" t="s">
        <v>67</v>
      </c>
      <c r="C16" s="4" t="s">
        <v>37</v>
      </c>
      <c r="D16" s="4" t="s">
        <v>64</v>
      </c>
      <c r="E16" s="3" t="s">
        <v>65</v>
      </c>
      <c r="F16" s="4"/>
      <c r="G16" s="3"/>
      <c r="H16" s="3" t="s">
        <v>66</v>
      </c>
    </row>
    <row r="17" spans="1:8" ht="22.5" customHeight="1" x14ac:dyDescent="0.3">
      <c r="A17" s="23" t="s">
        <v>68</v>
      </c>
      <c r="B17" s="3" t="s">
        <v>69</v>
      </c>
      <c r="C17" s="4" t="s">
        <v>10</v>
      </c>
      <c r="D17" s="3" t="s">
        <v>4</v>
      </c>
      <c r="E17" s="3" t="s">
        <v>70</v>
      </c>
      <c r="F17" s="4"/>
      <c r="G17" s="3"/>
      <c r="H17" s="3" t="s">
        <v>71</v>
      </c>
    </row>
    <row r="18" spans="1:8" x14ac:dyDescent="0.3">
      <c r="A18" s="23" t="s">
        <v>68</v>
      </c>
      <c r="B18" s="3" t="s">
        <v>72</v>
      </c>
      <c r="C18" s="4" t="s">
        <v>10</v>
      </c>
      <c r="D18" s="3" t="s">
        <v>4</v>
      </c>
      <c r="E18" s="3" t="s">
        <v>70</v>
      </c>
      <c r="F18" s="4"/>
      <c r="G18" s="3"/>
      <c r="H18" s="3" t="s">
        <v>71</v>
      </c>
    </row>
    <row r="19" spans="1:8" ht="28.8" x14ac:dyDescent="0.3">
      <c r="A19" s="23" t="s">
        <v>73</v>
      </c>
      <c r="B19" s="4" t="s">
        <v>137</v>
      </c>
      <c r="C19" s="4" t="s">
        <v>37</v>
      </c>
      <c r="D19" s="3" t="s">
        <v>74</v>
      </c>
      <c r="E19" s="3" t="s">
        <v>75</v>
      </c>
      <c r="F19" s="4"/>
      <c r="G19" s="3"/>
      <c r="H19" s="3" t="s">
        <v>54</v>
      </c>
    </row>
    <row r="20" spans="1:8" ht="57.6" x14ac:dyDescent="0.3">
      <c r="A20" s="23" t="s">
        <v>76</v>
      </c>
      <c r="B20" s="4" t="s">
        <v>77</v>
      </c>
      <c r="C20" s="4" t="s">
        <v>10</v>
      </c>
      <c r="D20" s="3" t="s">
        <v>78</v>
      </c>
      <c r="E20" s="4" t="s">
        <v>79</v>
      </c>
      <c r="F20" s="4"/>
      <c r="G20" s="3"/>
      <c r="H20" s="3" t="s">
        <v>59</v>
      </c>
    </row>
    <row r="21" spans="1:8" ht="73.5" customHeight="1" x14ac:dyDescent="0.3">
      <c r="A21" s="23" t="s">
        <v>80</v>
      </c>
      <c r="B21" s="4" t="s">
        <v>81</v>
      </c>
      <c r="C21" s="4" t="s">
        <v>10</v>
      </c>
      <c r="D21" s="3" t="s">
        <v>82</v>
      </c>
      <c r="E21" s="4" t="s">
        <v>83</v>
      </c>
      <c r="F21" s="4"/>
      <c r="G21" s="3"/>
      <c r="H21" s="3" t="s">
        <v>59</v>
      </c>
    </row>
    <row r="22" spans="1:8" ht="78" customHeight="1" x14ac:dyDescent="0.3">
      <c r="A22" s="23" t="s">
        <v>84</v>
      </c>
      <c r="B22" s="4" t="s">
        <v>85</v>
      </c>
      <c r="C22" s="4" t="s">
        <v>86</v>
      </c>
      <c r="D22" s="3" t="s">
        <v>87</v>
      </c>
      <c r="E22" s="4" t="s">
        <v>88</v>
      </c>
      <c r="F22" s="4"/>
      <c r="G22" s="3"/>
      <c r="H22" s="3" t="s">
        <v>40</v>
      </c>
    </row>
    <row r="23" spans="1:8" s="6" customFormat="1" ht="43.2" x14ac:dyDescent="0.3">
      <c r="A23" s="23" t="s">
        <v>84</v>
      </c>
      <c r="B23" s="4" t="s">
        <v>89</v>
      </c>
      <c r="C23" s="4" t="s">
        <v>86</v>
      </c>
      <c r="D23" s="3" t="s">
        <v>74</v>
      </c>
      <c r="E23" s="17" t="s">
        <v>90</v>
      </c>
      <c r="F23" s="20"/>
      <c r="G23" s="21"/>
      <c r="H23" s="3" t="s">
        <v>40</v>
      </c>
    </row>
    <row r="24" spans="1:8" s="6" customFormat="1" ht="28.8" x14ac:dyDescent="0.3">
      <c r="A24" s="23" t="s">
        <v>84</v>
      </c>
      <c r="B24" s="4" t="s">
        <v>91</v>
      </c>
      <c r="C24" s="4" t="s">
        <v>92</v>
      </c>
      <c r="D24" s="3" t="s">
        <v>93</v>
      </c>
      <c r="E24" s="17" t="s">
        <v>94</v>
      </c>
      <c r="F24" s="20"/>
      <c r="G24" s="21"/>
      <c r="H24" s="3" t="s">
        <v>40</v>
      </c>
    </row>
    <row r="25" spans="1:8" ht="28.8" x14ac:dyDescent="0.3">
      <c r="A25" s="26" t="s">
        <v>84</v>
      </c>
      <c r="B25" s="4" t="s">
        <v>95</v>
      </c>
      <c r="C25" s="4" t="s">
        <v>92</v>
      </c>
      <c r="D25" s="3" t="s">
        <v>93</v>
      </c>
      <c r="E25" s="17" t="s">
        <v>94</v>
      </c>
      <c r="F25" s="4"/>
      <c r="G25" s="3"/>
      <c r="H25" s="3" t="s">
        <v>40</v>
      </c>
    </row>
    <row r="26" spans="1:8" ht="28.8" x14ac:dyDescent="0.3">
      <c r="A26" s="23" t="s">
        <v>84</v>
      </c>
      <c r="B26" s="4" t="s">
        <v>96</v>
      </c>
      <c r="C26" s="4" t="s">
        <v>92</v>
      </c>
      <c r="D26" s="3" t="s">
        <v>93</v>
      </c>
      <c r="E26" s="17" t="s">
        <v>94</v>
      </c>
      <c r="F26" s="4"/>
      <c r="G26" s="3"/>
      <c r="H26" s="3" t="s">
        <v>40</v>
      </c>
    </row>
    <row r="27" spans="1:8" ht="43.2" x14ac:dyDescent="0.3">
      <c r="A27" s="26" t="s">
        <v>84</v>
      </c>
      <c r="B27" s="4" t="s">
        <v>97</v>
      </c>
      <c r="C27" s="4" t="s">
        <v>92</v>
      </c>
      <c r="D27" s="3" t="s">
        <v>93</v>
      </c>
      <c r="E27" s="17" t="s">
        <v>98</v>
      </c>
      <c r="F27" s="4"/>
      <c r="G27" s="3"/>
      <c r="H27" s="3" t="s">
        <v>40</v>
      </c>
    </row>
    <row r="28" spans="1:8" ht="43.2" x14ac:dyDescent="0.3">
      <c r="A28" s="26" t="s">
        <v>84</v>
      </c>
      <c r="B28" s="4" t="s">
        <v>99</v>
      </c>
      <c r="C28" s="4" t="s">
        <v>92</v>
      </c>
      <c r="D28" s="3" t="s">
        <v>93</v>
      </c>
      <c r="E28" s="17" t="s">
        <v>100</v>
      </c>
      <c r="F28" s="4"/>
      <c r="G28" s="3"/>
      <c r="H28" s="3" t="s">
        <v>40</v>
      </c>
    </row>
    <row r="29" spans="1:8" ht="28.8" x14ac:dyDescent="0.3">
      <c r="A29" s="26" t="s">
        <v>84</v>
      </c>
      <c r="B29" s="4" t="s">
        <v>101</v>
      </c>
      <c r="C29" s="4" t="s">
        <v>102</v>
      </c>
      <c r="D29" s="3" t="s">
        <v>103</v>
      </c>
      <c r="E29" s="17" t="s">
        <v>104</v>
      </c>
      <c r="F29" s="4"/>
      <c r="G29" s="3"/>
      <c r="H29" s="3" t="s">
        <v>40</v>
      </c>
    </row>
    <row r="30" spans="1:8" ht="28.8" x14ac:dyDescent="0.3">
      <c r="A30" s="26" t="s">
        <v>84</v>
      </c>
      <c r="B30" s="4" t="s">
        <v>105</v>
      </c>
      <c r="C30" s="4" t="s">
        <v>106</v>
      </c>
      <c r="D30" s="3" t="s">
        <v>107</v>
      </c>
      <c r="E30" s="17" t="s">
        <v>108</v>
      </c>
      <c r="F30" s="4"/>
      <c r="G30" s="3"/>
      <c r="H30" s="3" t="s">
        <v>40</v>
      </c>
    </row>
    <row r="31" spans="1:8" ht="28.8" x14ac:dyDescent="0.3">
      <c r="A31" s="26" t="s">
        <v>84</v>
      </c>
      <c r="B31" s="4" t="s">
        <v>109</v>
      </c>
      <c r="C31" s="4" t="s">
        <v>106</v>
      </c>
      <c r="D31" s="3" t="s">
        <v>103</v>
      </c>
      <c r="E31" s="17" t="s">
        <v>108</v>
      </c>
      <c r="F31" s="4"/>
      <c r="G31" s="3"/>
      <c r="H31" s="3" t="s">
        <v>40</v>
      </c>
    </row>
    <row r="32" spans="1:8" ht="28.8" x14ac:dyDescent="0.3">
      <c r="A32" s="26" t="s">
        <v>84</v>
      </c>
      <c r="B32" s="3" t="s">
        <v>110</v>
      </c>
      <c r="C32" s="4" t="s">
        <v>37</v>
      </c>
      <c r="D32" s="3" t="s">
        <v>74</v>
      </c>
      <c r="E32" s="17" t="s">
        <v>111</v>
      </c>
      <c r="F32" s="4"/>
      <c r="G32" s="3"/>
      <c r="H32" s="3" t="s">
        <v>40</v>
      </c>
    </row>
    <row r="33" spans="1:8" ht="28.8" x14ac:dyDescent="0.3">
      <c r="A33" s="24" t="s">
        <v>112</v>
      </c>
      <c r="B33" s="4" t="s">
        <v>113</v>
      </c>
      <c r="C33" s="4" t="s">
        <v>37</v>
      </c>
      <c r="D33" s="3" t="s">
        <v>74</v>
      </c>
      <c r="E33" s="17" t="s">
        <v>114</v>
      </c>
      <c r="F33" s="4"/>
      <c r="G33" s="3"/>
      <c r="H33" s="3" t="s">
        <v>115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9A7F-D6FF-9642-81A1-1ECE8B67B519}">
  <dimension ref="A1:G22"/>
  <sheetViews>
    <sheetView showGridLines="0" zoomScale="125" workbookViewId="0">
      <selection activeCell="C5" sqref="C5"/>
    </sheetView>
  </sheetViews>
  <sheetFormatPr baseColWidth="10" defaultColWidth="11.44140625" defaultRowHeight="14.4" x14ac:dyDescent="0.3"/>
  <cols>
    <col min="1" max="1" width="19.33203125" bestFit="1" customWidth="1"/>
    <col min="2" max="2" width="16.44140625" customWidth="1"/>
    <col min="3" max="3" width="26.33203125" customWidth="1"/>
    <col min="4" max="4" width="19.6640625" bestFit="1" customWidth="1"/>
    <col min="5" max="5" width="18.6640625" customWidth="1"/>
    <col min="6" max="6" width="26" customWidth="1"/>
    <col min="7" max="7" width="19.6640625" bestFit="1" customWidth="1"/>
  </cols>
  <sheetData>
    <row r="1" spans="1:7" x14ac:dyDescent="0.3">
      <c r="C1" s="5" t="s">
        <v>116</v>
      </c>
      <c r="D1" s="8">
        <v>0.06</v>
      </c>
      <c r="E1" s="35" t="s">
        <v>117</v>
      </c>
    </row>
    <row r="2" spans="1:7" x14ac:dyDescent="0.3">
      <c r="C2" s="5" t="s">
        <v>118</v>
      </c>
      <c r="D2" s="8">
        <v>0.08</v>
      </c>
      <c r="E2" s="36"/>
    </row>
    <row r="3" spans="1:7" x14ac:dyDescent="0.3">
      <c r="C3" s="5" t="s">
        <v>119</v>
      </c>
      <c r="D3" s="8">
        <v>0.02</v>
      </c>
      <c r="E3" s="36"/>
    </row>
    <row r="4" spans="1:7" x14ac:dyDescent="0.3">
      <c r="C4" s="5" t="s">
        <v>120</v>
      </c>
      <c r="D4" s="8">
        <v>0.05</v>
      </c>
      <c r="E4" s="36"/>
    </row>
    <row r="5" spans="1:7" x14ac:dyDescent="0.3">
      <c r="C5" s="5" t="s">
        <v>121</v>
      </c>
      <c r="D5" s="12">
        <v>0</v>
      </c>
      <c r="E5" s="36"/>
    </row>
    <row r="7" spans="1:7" ht="28.8" x14ac:dyDescent="0.3">
      <c r="A7" t="s">
        <v>122</v>
      </c>
      <c r="B7" t="s">
        <v>36</v>
      </c>
      <c r="C7" s="2" t="s">
        <v>123</v>
      </c>
      <c r="D7" t="s">
        <v>124</v>
      </c>
      <c r="E7" t="s">
        <v>125</v>
      </c>
      <c r="F7" s="2" t="s">
        <v>126</v>
      </c>
      <c r="G7" s="13" t="s">
        <v>127</v>
      </c>
    </row>
    <row r="8" spans="1:7" x14ac:dyDescent="0.3">
      <c r="A8" s="7">
        <v>7711</v>
      </c>
      <c r="B8" t="s">
        <v>128</v>
      </c>
      <c r="C8" s="9">
        <f>$D$1</f>
        <v>0.06</v>
      </c>
      <c r="D8" s="7">
        <f t="shared" ref="D8:D22" si="0">A8+A8*C8</f>
        <v>8173.66</v>
      </c>
      <c r="E8" s="11">
        <v>0.3</v>
      </c>
      <c r="F8" s="9">
        <f>E8+$D$5</f>
        <v>0.3</v>
      </c>
      <c r="G8" s="7">
        <f t="shared" ref="G8:G22" si="1">D8+D8*F8</f>
        <v>10625.758</v>
      </c>
    </row>
    <row r="9" spans="1:7" x14ac:dyDescent="0.3">
      <c r="A9" s="7">
        <v>629</v>
      </c>
      <c r="B9" t="s">
        <v>128</v>
      </c>
      <c r="C9" s="9">
        <f>$D$1</f>
        <v>0.06</v>
      </c>
      <c r="D9" s="7">
        <f t="shared" si="0"/>
        <v>666.74</v>
      </c>
      <c r="E9" s="11">
        <v>0.14000000000000001</v>
      </c>
      <c r="F9" s="10">
        <v>0.25</v>
      </c>
      <c r="G9" s="7">
        <f t="shared" si="1"/>
        <v>833.42499999999995</v>
      </c>
    </row>
    <row r="10" spans="1:7" x14ac:dyDescent="0.3">
      <c r="A10" s="7">
        <v>5101</v>
      </c>
      <c r="B10" t="s">
        <v>128</v>
      </c>
      <c r="C10" s="10">
        <v>0.1</v>
      </c>
      <c r="D10" s="7">
        <f t="shared" si="0"/>
        <v>5611.1</v>
      </c>
      <c r="E10" s="11">
        <v>0.25</v>
      </c>
      <c r="F10" s="9">
        <f t="shared" ref="F10:F22" si="2">E10+$D$5</f>
        <v>0.25</v>
      </c>
      <c r="G10" s="7">
        <f t="shared" si="1"/>
        <v>7013.875</v>
      </c>
    </row>
    <row r="11" spans="1:7" x14ac:dyDescent="0.3">
      <c r="A11" s="7">
        <v>6744</v>
      </c>
      <c r="B11" t="s">
        <v>128</v>
      </c>
      <c r="C11" s="9">
        <f>$D$1</f>
        <v>0.06</v>
      </c>
      <c r="D11" s="7">
        <f t="shared" si="0"/>
        <v>7148.64</v>
      </c>
      <c r="E11" s="11">
        <v>0.22</v>
      </c>
      <c r="F11" s="9">
        <f t="shared" si="2"/>
        <v>0.22</v>
      </c>
      <c r="G11" s="7">
        <f t="shared" si="1"/>
        <v>8721.3407999999999</v>
      </c>
    </row>
    <row r="12" spans="1:7" x14ac:dyDescent="0.3">
      <c r="A12" s="7">
        <v>5807</v>
      </c>
      <c r="B12" t="s">
        <v>128</v>
      </c>
      <c r="C12" s="9">
        <f>$D$1</f>
        <v>0.06</v>
      </c>
      <c r="D12" s="7">
        <f t="shared" si="0"/>
        <v>6155.42</v>
      </c>
      <c r="E12" s="11">
        <v>0.2</v>
      </c>
      <c r="F12" s="9">
        <f t="shared" si="2"/>
        <v>0.2</v>
      </c>
      <c r="G12" s="7">
        <f t="shared" si="1"/>
        <v>7386.5039999999999</v>
      </c>
    </row>
    <row r="13" spans="1:7" x14ac:dyDescent="0.3">
      <c r="A13" s="7">
        <v>5625</v>
      </c>
      <c r="B13" t="s">
        <v>128</v>
      </c>
      <c r="C13" s="9">
        <v>0.08</v>
      </c>
      <c r="D13" s="7">
        <f t="shared" si="0"/>
        <v>6075</v>
      </c>
      <c r="E13" s="11">
        <v>0.3</v>
      </c>
      <c r="F13" s="9">
        <f t="shared" si="2"/>
        <v>0.3</v>
      </c>
      <c r="G13" s="7">
        <f t="shared" si="1"/>
        <v>7897.5</v>
      </c>
    </row>
    <row r="14" spans="1:7" x14ac:dyDescent="0.3">
      <c r="A14" s="7">
        <v>6312</v>
      </c>
      <c r="B14" t="s">
        <v>128</v>
      </c>
      <c r="C14" s="9">
        <f>$D$1</f>
        <v>0.06</v>
      </c>
      <c r="D14" s="7">
        <f t="shared" si="0"/>
        <v>6690.72</v>
      </c>
      <c r="E14" s="11">
        <v>0.13</v>
      </c>
      <c r="F14" s="9">
        <f t="shared" si="2"/>
        <v>0.13</v>
      </c>
      <c r="G14" s="7">
        <f t="shared" si="1"/>
        <v>7560.5136000000002</v>
      </c>
    </row>
    <row r="15" spans="1:7" x14ac:dyDescent="0.3">
      <c r="A15" s="7">
        <v>1582</v>
      </c>
      <c r="B15" t="s">
        <v>129</v>
      </c>
      <c r="C15" s="9">
        <v>0.08</v>
      </c>
      <c r="D15" s="7">
        <f t="shared" si="0"/>
        <v>1708.56</v>
      </c>
      <c r="E15" s="11">
        <v>0.17</v>
      </c>
      <c r="F15" s="9">
        <f t="shared" si="2"/>
        <v>0.17</v>
      </c>
      <c r="G15" s="7">
        <f t="shared" si="1"/>
        <v>1999.0151999999998</v>
      </c>
    </row>
    <row r="16" spans="1:7" x14ac:dyDescent="0.3">
      <c r="A16" s="7">
        <v>5962</v>
      </c>
      <c r="B16" t="s">
        <v>129</v>
      </c>
      <c r="C16" s="9">
        <v>0.08</v>
      </c>
      <c r="D16" s="7">
        <f t="shared" si="0"/>
        <v>6438.96</v>
      </c>
      <c r="E16" s="11">
        <v>0.08</v>
      </c>
      <c r="F16" s="9">
        <f t="shared" si="2"/>
        <v>0.08</v>
      </c>
      <c r="G16" s="7">
        <f t="shared" si="1"/>
        <v>6954.0767999999998</v>
      </c>
    </row>
    <row r="17" spans="1:7" x14ac:dyDescent="0.3">
      <c r="A17" s="7">
        <v>1222</v>
      </c>
      <c r="B17" t="s">
        <v>129</v>
      </c>
      <c r="C17" s="9">
        <v>0.08</v>
      </c>
      <c r="D17" s="7">
        <f t="shared" si="0"/>
        <v>1319.76</v>
      </c>
      <c r="E17" s="11">
        <v>0.16</v>
      </c>
      <c r="F17" s="9">
        <f t="shared" si="2"/>
        <v>0.16</v>
      </c>
      <c r="G17" s="7">
        <f t="shared" si="1"/>
        <v>1530.9215999999999</v>
      </c>
    </row>
    <row r="18" spans="1:7" x14ac:dyDescent="0.3">
      <c r="A18" s="7">
        <v>1880</v>
      </c>
      <c r="B18" t="s">
        <v>129</v>
      </c>
      <c r="C18" s="9">
        <v>0.08</v>
      </c>
      <c r="D18" s="7">
        <f t="shared" si="0"/>
        <v>2030.4</v>
      </c>
      <c r="E18" s="11">
        <v>0.28999999999999998</v>
      </c>
      <c r="F18" s="9">
        <f t="shared" si="2"/>
        <v>0.28999999999999998</v>
      </c>
      <c r="G18" s="7">
        <f t="shared" si="1"/>
        <v>2619.2160000000003</v>
      </c>
    </row>
    <row r="19" spans="1:7" x14ac:dyDescent="0.3">
      <c r="A19" s="7">
        <v>5998</v>
      </c>
      <c r="B19" t="s">
        <v>129</v>
      </c>
      <c r="C19" s="9">
        <v>0.08</v>
      </c>
      <c r="D19" s="7">
        <f t="shared" si="0"/>
        <v>6477.84</v>
      </c>
      <c r="E19" s="11">
        <v>0.09</v>
      </c>
      <c r="F19" s="9">
        <f t="shared" si="2"/>
        <v>0.09</v>
      </c>
      <c r="G19" s="7">
        <f t="shared" si="1"/>
        <v>7060.8456000000006</v>
      </c>
    </row>
    <row r="20" spans="1:7" x14ac:dyDescent="0.3">
      <c r="A20" s="7">
        <v>1859</v>
      </c>
      <c r="B20" t="s">
        <v>129</v>
      </c>
      <c r="C20" s="9">
        <v>0.08</v>
      </c>
      <c r="D20" s="7">
        <f t="shared" si="0"/>
        <v>2007.72</v>
      </c>
      <c r="E20" s="11">
        <v>0.05</v>
      </c>
      <c r="F20" s="9">
        <f t="shared" si="2"/>
        <v>0.05</v>
      </c>
      <c r="G20" s="7">
        <f t="shared" si="1"/>
        <v>2108.1060000000002</v>
      </c>
    </row>
    <row r="21" spans="1:7" x14ac:dyDescent="0.3">
      <c r="A21" s="7">
        <v>644</v>
      </c>
      <c r="B21" t="s">
        <v>130</v>
      </c>
      <c r="C21" s="9">
        <v>0.05</v>
      </c>
      <c r="D21" s="7">
        <f t="shared" si="0"/>
        <v>676.2</v>
      </c>
      <c r="E21" s="11">
        <v>0.24</v>
      </c>
      <c r="F21" s="9">
        <f t="shared" si="2"/>
        <v>0.24</v>
      </c>
      <c r="G21" s="7">
        <f t="shared" si="1"/>
        <v>838.48800000000006</v>
      </c>
    </row>
    <row r="22" spans="1:7" x14ac:dyDescent="0.3">
      <c r="A22" s="7">
        <v>6387</v>
      </c>
      <c r="B22">
        <v>360</v>
      </c>
      <c r="C22" s="9">
        <v>0.02</v>
      </c>
      <c r="D22" s="7">
        <f t="shared" si="0"/>
        <v>6514.74</v>
      </c>
      <c r="E22" s="11">
        <v>0.28999999999999998</v>
      </c>
      <c r="F22" s="9">
        <f t="shared" si="2"/>
        <v>0.28999999999999998</v>
      </c>
      <c r="G22" s="7">
        <f t="shared" si="1"/>
        <v>8404.0145999999986</v>
      </c>
    </row>
  </sheetData>
  <mergeCells count="1">
    <mergeCell ref="E1:E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457BE321F99439E47D1B985E7E281" ma:contentTypeVersion="3" ma:contentTypeDescription="Crée un document." ma:contentTypeScope="" ma:versionID="8c99813c97ec86fcf59b5efb04d75c0a">
  <xsd:schema xmlns:xsd="http://www.w3.org/2001/XMLSchema" xmlns:xs="http://www.w3.org/2001/XMLSchema" xmlns:p="http://schemas.microsoft.com/office/2006/metadata/properties" xmlns:ns2="28e93ad7-969f-4a3b-8544-7d8d571e9dc3" targetNamespace="http://schemas.microsoft.com/office/2006/metadata/properties" ma:root="true" ma:fieldsID="89e216bf099b5a83ec859ec52f8afff9" ns2:_="">
    <xsd:import namespace="28e93ad7-969f-4a3b-8544-7d8d571e9d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3ad7-969f-4a3b-8544-7d8d571e9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76D77E-BB7F-4E68-B91A-B8B812749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93ad7-969f-4a3b-8544-7d8d571e9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EAEB8F-7D37-43A2-8AD5-1D0823CEFC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949FA5-1705-46A1-9BEA-E06C6BF78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Champs</vt:lpstr>
      <vt:lpstr>Calcul evol 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Carneiro</dc:creator>
  <cp:keywords/>
  <dc:description/>
  <cp:lastModifiedBy>Sofian OUASS</cp:lastModifiedBy>
  <cp:revision/>
  <dcterms:created xsi:type="dcterms:W3CDTF">2023-06-20T07:13:13Z</dcterms:created>
  <dcterms:modified xsi:type="dcterms:W3CDTF">2023-10-20T07:54:29Z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0x01010016C457BE321F99439E47D1B985E7E281</vt:lpwstr>
  </property>
</Properties>
</file>