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xample" sheetId="1" r:id="rId4"/>
    <sheet state="visible" name="BOM" sheetId="2" r:id="rId5"/>
  </sheets>
  <definedNames/>
  <calcPr/>
  <extLst>
    <ext uri="GoogleSheetsCustomDataVersion1">
      <go:sheetsCustomData xmlns:go="http://customooxmlschemas.google.com/" r:id="rId6" roundtripDataSignature="AMtx7mhM2dSQvR8jPACcmjjZNN1RECgql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Assume brightness of only 1 channel Led : neglect all other compnent power usage
======</t>
      </text>
    </comment>
    <comment authorId="0" ref="N8">
      <text>
        <t xml:space="preserve">thumbstick not included
======</t>
      </text>
    </comment>
    <comment authorId="0" ref="G18">
      <text>
        <t xml:space="preserve">for 1 device
======</t>
      </text>
    </comment>
  </commentList>
</comments>
</file>

<file path=xl/sharedStrings.xml><?xml version="1.0" encoding="utf-8"?>
<sst xmlns="http://schemas.openxmlformats.org/spreadsheetml/2006/main" count="146" uniqueCount="87">
  <si>
    <t>Group Name</t>
  </si>
  <si>
    <t>Group Member # 1</t>
  </si>
  <si>
    <t>Sofia</t>
  </si>
  <si>
    <t>Group Member # 2</t>
  </si>
  <si>
    <t>Pattana Soranasataporn</t>
  </si>
  <si>
    <t xml:space="preserve">Component </t>
  </si>
  <si>
    <t>Manufacturer part number (MPN)</t>
  </si>
  <si>
    <t>Manufacturer</t>
  </si>
  <si>
    <t>Digikey PN</t>
  </si>
  <si>
    <t>Voltage(Min)</t>
  </si>
  <si>
    <t>Voltage(Max)</t>
  </si>
  <si>
    <t>Interface to MCU</t>
  </si>
  <si>
    <t>Qty</t>
  </si>
  <si>
    <t>Cost QTY1</t>
  </si>
  <si>
    <t>Cost QTY 1K</t>
  </si>
  <si>
    <t>Dev Board Link (Required)</t>
  </si>
  <si>
    <t>Dev Board Price</t>
  </si>
  <si>
    <t>Comments</t>
  </si>
  <si>
    <t>MCU and WiFI</t>
  </si>
  <si>
    <t>ATSAMW25H18-MR210PB1952</t>
  </si>
  <si>
    <t>Microchip</t>
  </si>
  <si>
    <t>ATSAMW25H18-MR210PB1952-ND</t>
  </si>
  <si>
    <t>2.7V</t>
  </si>
  <si>
    <t>4.3V</t>
  </si>
  <si>
    <t>N/A</t>
  </si>
  <si>
    <t>https://www.digikey.com/product-detail/en/microchip-technology/ATSAMW25-XPRO/ATSAMW25-XPRO-ND/5235960</t>
  </si>
  <si>
    <t>ESE516 MCU and WiFi SoC</t>
  </si>
  <si>
    <t>Adafruit NeoTrellis RGB Driver PCB for 4x4 Keypad</t>
  </si>
  <si>
    <t>Adafruit</t>
  </si>
  <si>
    <t>1528-2712-ND</t>
  </si>
  <si>
    <t>3.3V</t>
  </si>
  <si>
    <t>I2C</t>
  </si>
  <si>
    <t>https://www.digikey.com/en/products/detail/adafruit-industries-llc/3954/9658070?s=N4IgjCBcoLQBxVAYygMwIYBsDOBTANCAPZQDa4ArAEwIC6AvvYVWSAMwCcFALCA0A</t>
  </si>
  <si>
    <t>LSM6DSO        
Accelero</t>
  </si>
  <si>
    <t xml:space="preserve">        
LSM6DSOTR</t>
  </si>
  <si>
    <t>STMicroelectronics</t>
  </si>
  <si>
    <t>497-18181-2-ND</t>
  </si>
  <si>
    <t>1.71V</t>
  </si>
  <si>
    <t>3.6V</t>
  </si>
  <si>
    <t>https://www.digikey.com/en/products/detail/sparkfun-electronics/SEN-15335/10279707?s=N4IgjCBcoLQBxVAYygMwIYBsDOBTANCAPZQDa4ArAGwIC6AvvYQExkgDKAogHIxgUBmARRAMgA</t>
  </si>
  <si>
    <t>Mini 2-Axis Analog Thumbstick</t>
  </si>
  <si>
    <t>485-2765</t>
  </si>
  <si>
    <t>1 ADC</t>
  </si>
  <si>
    <t>https://www.adafruit.com/product/3246</t>
  </si>
  <si>
    <t>Total</t>
  </si>
  <si>
    <t>Sofia Panagopoulou</t>
  </si>
  <si>
    <t>Power - Current Consumption, typical (mA)</t>
  </si>
  <si>
    <t>Quiescent current (mA)</t>
  </si>
  <si>
    <t>microchip</t>
  </si>
  <si>
    <t xml:space="preserve">Adafruit NeoTrellis RGB Driver PCB for 4x4 Keypad
</t>
  </si>
  <si>
    <t>3.7V</t>
  </si>
  <si>
    <t>5.5V</t>
  </si>
  <si>
    <t>External connect - not in PCB</t>
  </si>
  <si>
    <t>LSM6DSOTR</t>
  </si>
  <si>
    <t>https://www.digikey.com/en/products/detail/sparkfun-electronics/SEN-18020/14313960</t>
  </si>
  <si>
    <t>1528-1730-ND</t>
  </si>
  <si>
    <t>5V</t>
  </si>
  <si>
    <t>2x ADC</t>
  </si>
  <si>
    <t>Power</t>
  </si>
  <si>
    <t>Lipo Charger</t>
  </si>
  <si>
    <t>bq24075</t>
  </si>
  <si>
    <t>Texas Instrument</t>
  </si>
  <si>
    <t>296-38874-2-ND</t>
  </si>
  <si>
    <t>4.35V</t>
  </si>
  <si>
    <t>26V</t>
  </si>
  <si>
    <t>https://www.digikey.com/en/products/detail/texas-instruments/BQ24075EVM/2047272</t>
  </si>
  <si>
    <t>DC/DC boost</t>
  </si>
  <si>
    <t>TPS61032RSAR</t>
  </si>
  <si>
    <t xml:space="preserve">	
296-16662-2-ND</t>
  </si>
  <si>
    <t>1.8V</t>
  </si>
  <si>
    <t>https://www.digikey.com/en/products/detail/texas-instruments/TPS61032EVM-208/562072</t>
  </si>
  <si>
    <t>DC/DC buck</t>
  </si>
  <si>
    <t>TPS62082DSGR</t>
  </si>
  <si>
    <t xml:space="preserve">	
296-49331-2-ND</t>
  </si>
  <si>
    <t>2.3V</t>
  </si>
  <si>
    <t>6V</t>
  </si>
  <si>
    <t>LiPo Battery</t>
  </si>
  <si>
    <t>USE-702528-500PCBJST</t>
  </si>
  <si>
    <t>US Electronics Inc.</t>
  </si>
  <si>
    <t>3544-USE-702528-500PCBJST-ND</t>
  </si>
  <si>
    <t>3V</t>
  </si>
  <si>
    <t>Other peripherals</t>
  </si>
  <si>
    <t>Piezoelectric Buzzers</t>
  </si>
  <si>
    <t>PS1240P02BT</t>
  </si>
  <si>
    <t xml:space="preserve">	
TDK Corporation</t>
  </si>
  <si>
    <t xml:space="preserve">	
445-2525-1-ND</t>
  </si>
  <si>
    <t>Total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</si>
</sst>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</font>
    <font>
      <b/>
      <sz val="11.0"/>
      <color theme="1"/>
      <name val="Calibri"/>
    </font>
    <font>
      <sz val="9.0"/>
      <color rgb="FF000000"/>
      <name val="Arial"/>
    </font>
    <font>
      <u/>
      <sz val="11.0"/>
      <color rgb="FF0563C1"/>
      <name val="Calibri"/>
    </font>
    <font>
      <sz val="10.0"/>
      <color theme="1"/>
      <name val="Arial"/>
    </font>
    <font>
      <u/>
      <sz val="11.0"/>
      <color rgb="FF1155CC"/>
      <name val="Calibri"/>
    </font>
    <font>
      <sz val="11.0"/>
      <color rgb="FF000000"/>
      <name val="Arial"/>
    </font>
    <font>
      <sz val="11.0"/>
      <color rgb="FF000000"/>
      <name val="Docs-Calibri"/>
    </font>
    <font>
      <u/>
      <sz val="11.0"/>
      <color rgb="FF0563C1"/>
      <name val="Calibri"/>
    </font>
    <font>
      <sz val="11.0"/>
      <color rgb="FF0563C1"/>
      <name val="Calibri"/>
    </font>
    <font/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3" fontId="0" numFmtId="0" xfId="0" applyAlignment="1" applyFill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3" fontId="10" numFmtId="0" xfId="0" applyAlignment="1" applyFont="1">
      <alignment readingOrder="0"/>
    </xf>
    <xf borderId="0" fillId="3" fontId="9" numFmtId="0" xfId="0" applyAlignment="1" applyFont="1">
      <alignment readingOrder="0" shrinkToFit="0" wrapText="1"/>
    </xf>
    <xf borderId="0" fillId="3" fontId="0" numFmtId="0" xfId="0" applyAlignment="1" applyFont="1">
      <alignment shrinkToFit="0" wrapText="1"/>
    </xf>
    <xf borderId="0" fillId="3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microchip-technology/ATSAMW25-XPRO/ATSAMW25-XPRO-ND/5235960" TargetMode="External"/><Relationship Id="rId2" Type="http://schemas.openxmlformats.org/officeDocument/2006/relationships/hyperlink" Target="https://www.digikey.com/en/products/detail/adafruit-industries-llc/3954/9658070?s=N4IgjCBcoLQBxVAYygMwIYBsDOBTANCAPZQDa4ArAEwIC6AvvYVWSAMwCcFALCA0A" TargetMode="External"/><Relationship Id="rId3" Type="http://schemas.openxmlformats.org/officeDocument/2006/relationships/hyperlink" Target="https://www.digikey.com/en/products/detail/sparkfun-electronics/SEN-15335/10279707?s=N4IgjCBcoLQBxVAYygMwIYBsDOBTANCAPZQDa4ArAGwIC6AvvYQExkgDKAogHIxgUBmARRAMgA" TargetMode="External"/><Relationship Id="rId4" Type="http://schemas.openxmlformats.org/officeDocument/2006/relationships/hyperlink" Target="https://www.adafruit.com/product/3246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digikey.com/product-detail/en/microchip-technology/ATSAMW25-XPRO/ATSAMW25-XPRO-ND/5235960" TargetMode="External"/><Relationship Id="rId3" Type="http://schemas.openxmlformats.org/officeDocument/2006/relationships/hyperlink" Target="https://www.digikey.com/en/products/detail/adafruit-industries-llc/3954/9658070?s=N4IgjCBcoLQBxVAYygMwIYBsDOBTANCAPZQDa4ArAEwIC6AvvYVWSAMwCcFALCA0A" TargetMode="External"/><Relationship Id="rId4" Type="http://schemas.openxmlformats.org/officeDocument/2006/relationships/hyperlink" Target="https://www.digikey.com/en/products/detail/sparkfun-electronics/SEN-18020/14313960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www.adafruit.com/product/3246" TargetMode="External"/><Relationship Id="rId6" Type="http://schemas.openxmlformats.org/officeDocument/2006/relationships/hyperlink" Target="https://www.digikey.com/en/products/detail/texas-instruments/BQ24075EVM/2047272" TargetMode="External"/><Relationship Id="rId7" Type="http://schemas.openxmlformats.org/officeDocument/2006/relationships/hyperlink" Target="https://www.digikey.com/en/products/detail/texas-instruments/TPS61032EVM-208/562072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1.29"/>
    <col customWidth="1" min="3" max="3" width="13.14"/>
    <col customWidth="1" min="4" max="4" width="29.29"/>
    <col customWidth="1" min="5" max="5" width="12.43"/>
    <col customWidth="1" min="6" max="6" width="12.86"/>
    <col customWidth="1" min="7" max="7" width="16.0"/>
    <col customWidth="1" min="8" max="8" width="5.14"/>
    <col customWidth="1" min="9" max="9" width="9.86"/>
    <col customWidth="1" min="10" max="10" width="11.43"/>
    <col customWidth="1" min="11" max="11" width="29.29"/>
    <col customWidth="1" min="12" max="12" width="11.43"/>
    <col customWidth="1" min="13" max="13" width="38.86"/>
    <col customWidth="1" min="14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14.25" customHeight="1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</row>
    <row r="5" ht="14.25" customHeight="1">
      <c r="A5" s="2" t="s">
        <v>18</v>
      </c>
      <c r="B5" s="4" t="s">
        <v>19</v>
      </c>
      <c r="C5" s="2" t="s">
        <v>20</v>
      </c>
      <c r="D5" s="4" t="s">
        <v>21</v>
      </c>
      <c r="E5" s="2" t="s">
        <v>22</v>
      </c>
      <c r="F5" s="4" t="s">
        <v>23</v>
      </c>
      <c r="G5" s="2" t="s">
        <v>24</v>
      </c>
      <c r="H5" s="3">
        <v>2.0</v>
      </c>
      <c r="I5" s="3">
        <f>12.05*H5</f>
        <v>24.1</v>
      </c>
      <c r="J5" s="2">
        <v>10.92</v>
      </c>
      <c r="K5" s="5" t="s">
        <v>25</v>
      </c>
      <c r="L5" s="2">
        <v>41.04</v>
      </c>
      <c r="M5" s="2" t="s">
        <v>26</v>
      </c>
    </row>
    <row r="6" ht="14.25" customHeight="1">
      <c r="A6" s="3" t="s">
        <v>27</v>
      </c>
      <c r="B6" s="6">
        <v>3954.0</v>
      </c>
      <c r="C6" s="3" t="s">
        <v>28</v>
      </c>
      <c r="D6" s="3" t="s">
        <v>29</v>
      </c>
      <c r="E6" s="3" t="s">
        <v>30</v>
      </c>
      <c r="F6" s="3" t="s">
        <v>30</v>
      </c>
      <c r="G6" s="3" t="s">
        <v>31</v>
      </c>
      <c r="H6" s="3">
        <v>4.0</v>
      </c>
      <c r="I6" s="3">
        <v>12.5</v>
      </c>
      <c r="J6" s="3">
        <v>12.5</v>
      </c>
      <c r="K6" s="7" t="s">
        <v>32</v>
      </c>
      <c r="L6" s="3">
        <v>12.5</v>
      </c>
      <c r="M6" s="2"/>
    </row>
    <row r="7" ht="14.25" customHeight="1">
      <c r="A7" s="3" t="s">
        <v>33</v>
      </c>
      <c r="B7" s="8" t="s">
        <v>34</v>
      </c>
      <c r="C7" s="3" t="s">
        <v>35</v>
      </c>
      <c r="D7" s="8" t="s">
        <v>36</v>
      </c>
      <c r="E7" s="3" t="s">
        <v>37</v>
      </c>
      <c r="F7" s="9" t="s">
        <v>38</v>
      </c>
      <c r="G7" s="3" t="s">
        <v>31</v>
      </c>
      <c r="H7" s="3">
        <v>2.0</v>
      </c>
      <c r="I7" s="3">
        <v>10.72</v>
      </c>
      <c r="J7" s="3">
        <v>5.26</v>
      </c>
      <c r="K7" s="7" t="s">
        <v>39</v>
      </c>
      <c r="L7" s="3">
        <v>16.95</v>
      </c>
      <c r="M7" s="2"/>
    </row>
    <row r="8" ht="14.25" customHeight="1">
      <c r="A8" s="3" t="s">
        <v>40</v>
      </c>
      <c r="B8" s="6">
        <v>2765.0</v>
      </c>
      <c r="C8" s="3" t="s">
        <v>28</v>
      </c>
      <c r="D8" s="3" t="s">
        <v>41</v>
      </c>
      <c r="E8" s="3" t="s">
        <v>30</v>
      </c>
      <c r="F8" s="2" t="s">
        <v>30</v>
      </c>
      <c r="G8" s="3" t="s">
        <v>42</v>
      </c>
      <c r="H8" s="3">
        <v>2.0</v>
      </c>
      <c r="I8" s="3">
        <v>2.5</v>
      </c>
      <c r="J8" s="3">
        <v>2.5</v>
      </c>
      <c r="K8" s="7" t="s">
        <v>43</v>
      </c>
      <c r="L8" s="3">
        <v>1.5</v>
      </c>
      <c r="M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ht="14.25" customHeight="1">
      <c r="A10" s="2"/>
      <c r="B10" s="2"/>
      <c r="C10" s="2"/>
      <c r="D10" s="2"/>
      <c r="E10" s="2"/>
      <c r="F10" s="2"/>
      <c r="G10" s="3" t="s">
        <v>44</v>
      </c>
      <c r="H10" s="2"/>
      <c r="I10" s="2">
        <f>I5*H5+I6*H6+I7*H7+I8*H8</f>
        <v>124.64</v>
      </c>
      <c r="J10" s="2">
        <f>J8*H8+J7*H7+J6*H6</f>
        <v>65.52</v>
      </c>
      <c r="K10" s="2"/>
      <c r="L10" s="2"/>
      <c r="M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</sheetData>
  <hyperlinks>
    <hyperlink r:id="rId1" ref="K5"/>
    <hyperlink r:id="rId2" ref="K6"/>
    <hyperlink r:id="rId3" ref="K7"/>
    <hyperlink r:id="rId4" ref="K8"/>
  </hyperlinks>
  <printOptions/>
  <pageMargins bottom="0.75" footer="0.0" header="0.0" left="0.7" right="0.7" top="0.75"/>
  <pageSetup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31.29"/>
    <col customWidth="1" min="3" max="3" width="15.14"/>
    <col customWidth="1" min="4" max="4" width="29.29"/>
    <col customWidth="1" min="5" max="5" width="12.71"/>
    <col customWidth="1" min="6" max="6" width="15.14"/>
    <col customWidth="1" min="7" max="8" width="20.0"/>
    <col customWidth="1" min="9" max="9" width="19.57"/>
    <col customWidth="1" min="10" max="10" width="5.14"/>
    <col customWidth="1" min="11" max="11" width="9.86"/>
    <col customWidth="1" min="12" max="12" width="11.43"/>
    <col customWidth="1" min="13" max="13" width="29.29"/>
    <col customWidth="1" min="14" max="14" width="11.43"/>
    <col customWidth="1" min="15" max="15" width="38.86"/>
    <col customWidth="1" min="16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4.25" customHeight="1">
      <c r="A2" s="2" t="s">
        <v>1</v>
      </c>
      <c r="B2" s="3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14.25" customHeight="1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0" t="s">
        <v>46</v>
      </c>
      <c r="H4" s="1" t="s">
        <v>47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</row>
    <row r="5" ht="14.25" customHeight="1">
      <c r="A5" s="11" t="s">
        <v>18</v>
      </c>
      <c r="B5" s="9" t="s">
        <v>19</v>
      </c>
      <c r="C5" s="3" t="s">
        <v>48</v>
      </c>
      <c r="D5" s="9" t="s">
        <v>21</v>
      </c>
      <c r="E5" s="3" t="s">
        <v>22</v>
      </c>
      <c r="F5" s="9" t="s">
        <v>23</v>
      </c>
      <c r="G5" s="9">
        <v>230.0</v>
      </c>
      <c r="H5" s="9">
        <v>0.02</v>
      </c>
      <c r="I5" s="3" t="s">
        <v>24</v>
      </c>
      <c r="J5" s="3">
        <v>2.0</v>
      </c>
      <c r="K5" s="3">
        <v>12.05</v>
      </c>
      <c r="L5" s="3">
        <v>10.92</v>
      </c>
      <c r="M5" s="12" t="s">
        <v>25</v>
      </c>
      <c r="N5" s="3">
        <v>41.04</v>
      </c>
      <c r="O5" s="2"/>
    </row>
    <row r="6" ht="58.5" customHeight="1">
      <c r="A6" s="3" t="s">
        <v>49</v>
      </c>
      <c r="B6" s="3">
        <v>3954.0</v>
      </c>
      <c r="C6" s="3" t="s">
        <v>28</v>
      </c>
      <c r="D6" s="9" t="s">
        <v>29</v>
      </c>
      <c r="E6" s="3" t="s">
        <v>50</v>
      </c>
      <c r="F6" s="3" t="s">
        <v>51</v>
      </c>
      <c r="G6" s="2">
        <f>20*16</f>
        <v>320</v>
      </c>
      <c r="H6" s="3">
        <v>0.0</v>
      </c>
      <c r="I6" s="3" t="s">
        <v>31</v>
      </c>
      <c r="J6" s="3">
        <v>4.0</v>
      </c>
      <c r="K6" s="3">
        <v>12.5</v>
      </c>
      <c r="L6" s="3">
        <v>12.5</v>
      </c>
      <c r="M6" s="7" t="s">
        <v>32</v>
      </c>
      <c r="N6" s="3">
        <v>12.5</v>
      </c>
      <c r="O6" s="3" t="s">
        <v>52</v>
      </c>
    </row>
    <row r="7" ht="14.25" customHeight="1">
      <c r="A7" s="3" t="s">
        <v>33</v>
      </c>
      <c r="B7" s="6" t="s">
        <v>53</v>
      </c>
      <c r="C7" s="3" t="s">
        <v>35</v>
      </c>
      <c r="D7" s="3" t="s">
        <v>36</v>
      </c>
      <c r="E7" s="3" t="s">
        <v>37</v>
      </c>
      <c r="F7" s="3" t="s">
        <v>38</v>
      </c>
      <c r="G7" s="3">
        <v>0.55</v>
      </c>
      <c r="H7" s="3">
        <v>0.0</v>
      </c>
      <c r="I7" s="3" t="s">
        <v>31</v>
      </c>
      <c r="J7" s="3">
        <v>2.0</v>
      </c>
      <c r="K7" s="3">
        <v>5.46</v>
      </c>
      <c r="L7" s="3" t="s">
        <v>24</v>
      </c>
      <c r="M7" s="13" t="s">
        <v>54</v>
      </c>
      <c r="N7" s="3">
        <v>11.95</v>
      </c>
      <c r="O7" s="2"/>
    </row>
    <row r="8" ht="14.25" customHeight="1">
      <c r="A8" s="3" t="s">
        <v>40</v>
      </c>
      <c r="B8" s="9">
        <v>2765.0</v>
      </c>
      <c r="C8" s="3" t="s">
        <v>28</v>
      </c>
      <c r="D8" s="9" t="s">
        <v>55</v>
      </c>
      <c r="E8" s="3" t="s">
        <v>30</v>
      </c>
      <c r="F8" s="9" t="s">
        <v>56</v>
      </c>
      <c r="G8" s="9"/>
      <c r="H8" s="9"/>
      <c r="I8" s="3" t="s">
        <v>57</v>
      </c>
      <c r="J8" s="3">
        <v>2.0</v>
      </c>
      <c r="K8" s="14">
        <v>2.5</v>
      </c>
      <c r="L8" s="3" t="s">
        <v>24</v>
      </c>
      <c r="M8" s="13" t="s">
        <v>43</v>
      </c>
      <c r="N8" s="3">
        <v>1.5</v>
      </c>
      <c r="O8" s="2"/>
    </row>
    <row r="9" ht="14.25" customHeight="1">
      <c r="A9" s="15" t="s">
        <v>58</v>
      </c>
      <c r="B9" s="16"/>
      <c r="C9" s="15"/>
      <c r="D9" s="16"/>
      <c r="E9" s="15"/>
      <c r="F9" s="16"/>
      <c r="G9" s="16"/>
      <c r="H9" s="16"/>
      <c r="I9" s="15"/>
      <c r="J9" s="15"/>
      <c r="K9" s="17"/>
      <c r="L9" s="15"/>
      <c r="M9" s="18"/>
      <c r="N9" s="15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4.25" customHeight="1">
      <c r="A10" s="3" t="s">
        <v>59</v>
      </c>
      <c r="B10" s="3" t="s">
        <v>60</v>
      </c>
      <c r="C10" s="3" t="s">
        <v>61</v>
      </c>
      <c r="D10" s="9" t="s">
        <v>62</v>
      </c>
      <c r="E10" s="3" t="s">
        <v>63</v>
      </c>
      <c r="F10" s="3" t="s">
        <v>64</v>
      </c>
      <c r="G10" s="2"/>
      <c r="H10" s="2"/>
      <c r="I10" s="2"/>
      <c r="J10" s="3">
        <v>2.0</v>
      </c>
      <c r="K10" s="3">
        <v>2.53</v>
      </c>
      <c r="L10" s="3">
        <v>1.41</v>
      </c>
      <c r="M10" s="13" t="s">
        <v>65</v>
      </c>
      <c r="N10" s="3">
        <v>118.8</v>
      </c>
      <c r="O10" s="3" t="s">
        <v>58</v>
      </c>
    </row>
    <row r="11" ht="14.25" customHeight="1">
      <c r="A11" s="3" t="s">
        <v>66</v>
      </c>
      <c r="B11" s="3" t="s">
        <v>67</v>
      </c>
      <c r="C11" s="3" t="s">
        <v>61</v>
      </c>
      <c r="D11" s="9" t="s">
        <v>68</v>
      </c>
      <c r="E11" s="3" t="s">
        <v>69</v>
      </c>
      <c r="F11" s="3" t="s">
        <v>51</v>
      </c>
      <c r="G11" s="2"/>
      <c r="H11" s="2"/>
      <c r="I11" s="2"/>
      <c r="J11" s="3">
        <v>2.0</v>
      </c>
      <c r="K11" s="3">
        <v>3.13</v>
      </c>
      <c r="L11" s="3">
        <v>1.95</v>
      </c>
      <c r="M11" s="7" t="s">
        <v>70</v>
      </c>
      <c r="N11" s="3">
        <v>58.8</v>
      </c>
      <c r="O11" s="3" t="s">
        <v>58</v>
      </c>
    </row>
    <row r="12" ht="14.25" customHeight="1">
      <c r="A12" s="3" t="s">
        <v>71</v>
      </c>
      <c r="B12" s="3" t="s">
        <v>72</v>
      </c>
      <c r="C12" s="3" t="s">
        <v>61</v>
      </c>
      <c r="D12" s="3" t="s">
        <v>73</v>
      </c>
      <c r="E12" s="3" t="s">
        <v>74</v>
      </c>
      <c r="F12" s="3" t="s">
        <v>75</v>
      </c>
      <c r="G12" s="2"/>
      <c r="H12" s="2"/>
      <c r="I12" s="2"/>
      <c r="J12" s="3">
        <v>2.0</v>
      </c>
      <c r="K12" s="3">
        <v>1.73</v>
      </c>
      <c r="L12" s="3">
        <v>0.97</v>
      </c>
      <c r="M12" s="3" t="s">
        <v>24</v>
      </c>
      <c r="N12" s="3" t="s">
        <v>24</v>
      </c>
      <c r="O12" s="3" t="s">
        <v>58</v>
      </c>
    </row>
    <row r="13" ht="14.25" customHeight="1">
      <c r="A13" s="3" t="s">
        <v>76</v>
      </c>
      <c r="B13" s="3" t="s">
        <v>77</v>
      </c>
      <c r="C13" s="3" t="s">
        <v>78</v>
      </c>
      <c r="D13" s="3" t="s">
        <v>79</v>
      </c>
      <c r="E13" s="3" t="s">
        <v>80</v>
      </c>
      <c r="F13" s="3" t="s">
        <v>50</v>
      </c>
      <c r="G13" s="2"/>
      <c r="H13" s="2"/>
      <c r="I13" s="2"/>
      <c r="J13" s="3">
        <v>2.0</v>
      </c>
      <c r="K13" s="3">
        <v>6.49</v>
      </c>
      <c r="L13" s="3">
        <v>5.75</v>
      </c>
      <c r="M13" s="3" t="s">
        <v>24</v>
      </c>
      <c r="N13" s="2"/>
      <c r="O13" s="2"/>
    </row>
    <row r="14" ht="14.25" customHeight="1">
      <c r="A14" s="15" t="s">
        <v>81</v>
      </c>
      <c r="B14" s="15"/>
      <c r="C14" s="15"/>
      <c r="D14" s="15"/>
      <c r="E14" s="15"/>
      <c r="F14" s="15"/>
      <c r="G14" s="19"/>
      <c r="H14" s="19"/>
      <c r="I14" s="19"/>
      <c r="J14" s="15"/>
      <c r="K14" s="15"/>
      <c r="L14" s="15"/>
      <c r="M14" s="15"/>
      <c r="N14" s="19"/>
      <c r="O14" s="19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4.25" customHeight="1">
      <c r="A15" s="3" t="s">
        <v>82</v>
      </c>
      <c r="B15" s="3" t="s">
        <v>83</v>
      </c>
      <c r="C15" s="3" t="s">
        <v>84</v>
      </c>
      <c r="D15" s="3" t="s">
        <v>85</v>
      </c>
      <c r="E15" s="3" t="s">
        <v>80</v>
      </c>
      <c r="F15" s="3" t="s">
        <v>80</v>
      </c>
      <c r="G15" s="2"/>
      <c r="H15" s="2"/>
      <c r="I15" s="2"/>
      <c r="J15" s="3">
        <v>1.0</v>
      </c>
      <c r="K15" s="3">
        <v>0.61</v>
      </c>
      <c r="L15" s="3" t="s">
        <v>24</v>
      </c>
      <c r="M15" s="3"/>
      <c r="N15" s="2"/>
      <c r="O15" s="2"/>
    </row>
    <row r="16" ht="14.25" customHeight="1">
      <c r="A16" s="3"/>
      <c r="B16" s="3"/>
      <c r="C16" s="3"/>
      <c r="D16" s="3"/>
      <c r="E16" s="3"/>
      <c r="F16" s="3"/>
      <c r="G16" s="2"/>
      <c r="H16" s="2"/>
      <c r="I16" s="2"/>
      <c r="J16" s="3"/>
      <c r="K16" s="3"/>
      <c r="L16" s="3"/>
      <c r="M16" s="3"/>
      <c r="N16" s="2"/>
      <c r="O16" s="2"/>
    </row>
    <row r="17" ht="14.25" customHeight="1">
      <c r="A17" s="3"/>
      <c r="B17" s="3"/>
      <c r="C17" s="3"/>
      <c r="D17" s="3"/>
      <c r="E17" s="3"/>
      <c r="F17" s="3"/>
      <c r="G17" s="2"/>
      <c r="H17" s="2"/>
      <c r="I17" s="2"/>
      <c r="J17" s="3"/>
      <c r="K17" s="3"/>
      <c r="L17" s="3"/>
      <c r="M17" s="3"/>
      <c r="N17" s="2"/>
      <c r="O17" s="2"/>
    </row>
    <row r="18" ht="14.25" customHeight="1">
      <c r="E18" s="2"/>
      <c r="F18" s="2" t="s">
        <v>86</v>
      </c>
      <c r="G18" s="2">
        <f>G5+G6*2+G7</f>
        <v>870.55</v>
      </c>
      <c r="H18" s="2"/>
      <c r="I18" s="2" t="s">
        <v>44</v>
      </c>
      <c r="J18" s="2"/>
      <c r="K18" s="2">
        <f>K5*J5+K6*J6+K7*J7+K8*J8+J10*K10+J11*K11+J12*K12+J13*K13</f>
        <v>117.78</v>
      </c>
      <c r="L18" s="2"/>
      <c r="M18" s="2"/>
      <c r="N18" s="2"/>
      <c r="O18" s="2"/>
    </row>
    <row r="19" ht="14.25" customHeight="1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4.25" customHeight="1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</sheetData>
  <hyperlinks>
    <hyperlink r:id="rId2" ref="M5"/>
    <hyperlink r:id="rId3" ref="M6"/>
    <hyperlink r:id="rId4" ref="M7"/>
    <hyperlink r:id="rId5" ref="M8"/>
    <hyperlink r:id="rId6" ref="M10"/>
    <hyperlink r:id="rId7" ref="M11"/>
  </hyperlinks>
  <printOptions/>
  <pageMargins bottom="0.75" footer="0.0" header="0.0" left="0.7" right="0.7" top="0.75"/>
  <pageSetup orientation="portrait"/>
  <drawing r:id="rId8"/>
  <legacy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2019-01-18T02:46:00Z</dcterms:created>
  <dc:creator>Ed</dc:creator>
</cp:coreProperties>
</file>