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pansoni/Desktop/Progetto LFO/Campagne 2023/"/>
    </mc:Choice>
  </mc:AlternateContent>
  <xr:revisionPtr revIDLastSave="0" documentId="13_ncr:1_{0EB7618C-D6CD-CE49-933B-1405F13BDB93}" xr6:coauthVersionLast="47" xr6:coauthVersionMax="47" xr10:uidLastSave="{00000000-0000-0000-0000-000000000000}"/>
  <bookViews>
    <workbookView xWindow="0" yWindow="720" windowWidth="29400" windowHeight="18400" xr2:uid="{E7D38FCE-0C33-A54E-9F70-C754A713820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" i="1" l="1"/>
  <c r="K77" i="1"/>
  <c r="N75" i="1"/>
  <c r="N76" i="1"/>
  <c r="K76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F71" i="1"/>
  <c r="N66" i="1"/>
  <c r="K66" i="1"/>
  <c r="N65" i="1"/>
  <c r="K65" i="1"/>
  <c r="N64" i="1"/>
  <c r="K64" i="1"/>
  <c r="N63" i="1"/>
  <c r="K63" i="1"/>
  <c r="N62" i="1"/>
  <c r="K62" i="1"/>
  <c r="N60" i="1"/>
  <c r="N61" i="1"/>
  <c r="K61" i="1"/>
  <c r="K60" i="1"/>
  <c r="N59" i="1"/>
  <c r="K59" i="1"/>
  <c r="H58" i="1"/>
  <c r="N58" i="1"/>
  <c r="K58" i="1"/>
  <c r="N57" i="1"/>
  <c r="K57" i="1"/>
  <c r="N56" i="1"/>
  <c r="K56" i="1"/>
  <c r="N55" i="1"/>
  <c r="K55" i="1"/>
</calcChain>
</file>

<file path=xl/sharedStrings.xml><?xml version="1.0" encoding="utf-8"?>
<sst xmlns="http://schemas.openxmlformats.org/spreadsheetml/2006/main" count="90" uniqueCount="30">
  <si>
    <t>MONTH</t>
  </si>
  <si>
    <t>SPEND META</t>
  </si>
  <si>
    <t>IMPR.META</t>
  </si>
  <si>
    <t>SPEND TV</t>
  </si>
  <si>
    <t>AUDIENCE TV</t>
  </si>
  <si>
    <t>SPEND ADS</t>
  </si>
  <si>
    <t>IMPR. ADS</t>
  </si>
  <si>
    <t>DONATIONS TOTAL</t>
  </si>
  <si>
    <t>TOTAL AMMOUNT DONATED</t>
  </si>
  <si>
    <t>AV. AMOUNT DONATED</t>
  </si>
  <si>
    <t>TOTAL DONATION TV</t>
  </si>
  <si>
    <t>TOTAL AMMOUNT DONATED TV</t>
  </si>
  <si>
    <t>AV. AMMOUNT DONATED TV</t>
  </si>
  <si>
    <t xml:space="preserve">JAN 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</si>
  <si>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</si>
  <si>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</si>
  <si>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</si>
  <si>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</si>
  <si>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</si>
  <si>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</si>
  <si>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</si>
  <si>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</si>
  <si>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</si>
  <si>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</si>
  <si>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DIC</t>
  </si>
  <si>
    <t>DATA</t>
  </si>
  <si>
    <t xml:space="preserve">MAR </t>
  </si>
  <si>
    <t>MAG</t>
  </si>
  <si>
    <t xml:space="preserve">MAG 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</si>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</sst>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1C60F-0544-DC43-894A-B1780D575544}" name="Tabella1" displayName="Tabella1" ref="A1:N77" totalsRowShown="0">
  <autoFilter ref="A1:N77" xr:uid="{E9B1C60F-0544-DC43-894A-B1780D575544}"/>
  <tableColumns count="14">
    <tableColumn id="1" xr3:uid="{581124CB-97CD-5D42-91DB-AD3E61AAF2ED}" name="MONTH"/>
    <tableColumn id="2" xr3:uid="{040E1DBD-0F70-4A4B-A5B8-EA1D22591A33}" name="DATA" dataDxfId="12"/>
    <tableColumn id="3" xr3:uid="{7A8C93D2-9A47-4645-A711-77D4D7BAD424}" name="SPEND META" dataDxfId="11"/>
    <tableColumn id="4" xr3:uid="{67044FF8-9C20-1C48-ADA5-839417493AF1}" name="IMPR.META" dataDxfId="10"/>
    <tableColumn id="5" xr3:uid="{A295A1E0-5F76-584C-85C9-D8400C99333A}" name="SPEND TV" dataDxfId="9"/>
    <tableColumn id="6" xr3:uid="{3BECCE45-2025-244C-A62B-10DF9E122D91}" name="AUDIENCE TV" dataDxfId="8"/>
    <tableColumn id="7" xr3:uid="{2F0EC749-08F6-6745-BF84-48608B369181}" name="SPEND ADS" dataDxfId="7"/>
    <tableColumn id="8" xr3:uid="{D8DC0EB9-65CC-EB4D-B9F4-586F90637D93}" name="IMPR. ADS" dataDxfId="6"/>
    <tableColumn id="9" xr3:uid="{616E4F6B-E78F-4841-9387-B2B3F065AC9C}" name="DONATIONS TOTAL" dataDxfId="5"/>
    <tableColumn id="10" xr3:uid="{379848A2-856A-D746-AC53-207ADCDBF914}" name="TOTAL AMMOUNT DONATED" dataDxfId="4"/>
    <tableColumn id="11" xr3:uid="{CF144B59-1F25-134F-AC8D-E4A054ECB04D}" name="AV. AMOUNT DONATED" dataDxfId="3"/>
    <tableColumn id="12" xr3:uid="{56C8AA61-2DBB-9647-ACE2-4FF8812EF2B1}" name="TOTAL DONATION TV" dataDxfId="2"/>
    <tableColumn id="13" xr3:uid="{CA84418A-ED20-B747-9D25-078311AE649B}" name="TOTAL AMMOUNT DONATED TV" dataDxfId="1"/>
    <tableColumn id="14" xr3:uid="{ED906E45-DB65-5A47-849D-CA848A2026AD}" name="AV. AMMOUNT DONATED T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9B6A-729C-444D-B51C-6BE47A124E91}">
  <dimension ref="A1:N77"/>
  <sheetViews>
    <sheetView tabSelected="1" topLeftCell="A69" zoomScale="217" zoomScaleNormal="217" workbookViewId="0">
      <selection activeCell="F80" sqref="F80"/>
    </sheetView>
  </sheetViews>
  <sheetFormatPr baseColWidth="10" defaultRowHeight="16" x14ac:dyDescent="0.2"/>
  <cols>
    <col min="3" max="3" width="14.1640625" customWidth="1"/>
    <col min="4" max="4" width="12.83203125" customWidth="1"/>
    <col min="5" max="5" width="11.6640625" customWidth="1"/>
    <col min="6" max="6" width="14.6640625" customWidth="1"/>
    <col min="7" max="7" width="13.1640625" customWidth="1"/>
    <col min="8" max="8" width="12.1640625" customWidth="1"/>
    <col min="9" max="9" width="19.1640625" customWidth="1"/>
    <col min="10" max="10" width="26.5" customWidth="1"/>
    <col min="11" max="11" width="22.6640625" customWidth="1"/>
    <col min="12" max="12" width="20.5" customWidth="1"/>
    <col min="13" max="13" width="28.83203125" customWidth="1"/>
    <col min="14" max="14" width="26.5" customWidth="1"/>
  </cols>
  <sheetData>
    <row r="1" spans="1:14" x14ac:dyDescent="0.2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s="2">
        <v>44927</v>
      </c>
      <c r="C2" s="1">
        <v>11872</v>
      </c>
      <c r="D2" s="1">
        <v>18988838</v>
      </c>
      <c r="E2" s="1">
        <v>19846.7</v>
      </c>
      <c r="F2" s="1">
        <v>25607868.949999999</v>
      </c>
      <c r="G2" s="1">
        <v>5658.17</v>
      </c>
      <c r="H2" s="1">
        <v>938150</v>
      </c>
      <c r="I2" s="1">
        <v>359</v>
      </c>
      <c r="J2" s="1">
        <v>7865</v>
      </c>
      <c r="K2" s="1">
        <v>21.908077994428968</v>
      </c>
      <c r="L2" s="1">
        <v>57</v>
      </c>
      <c r="M2" s="1">
        <v>911</v>
      </c>
      <c r="N2" s="1">
        <v>15.982456140350877</v>
      </c>
    </row>
    <row r="3" spans="1:14" x14ac:dyDescent="0.2">
      <c r="A3" t="s">
        <v>13</v>
      </c>
      <c r="B3" s="2">
        <v>44934</v>
      </c>
      <c r="C3" s="1">
        <v>12415.900000000001</v>
      </c>
      <c r="D3" s="1">
        <v>16196684</v>
      </c>
      <c r="E3" s="1">
        <v>25735.883999999995</v>
      </c>
      <c r="F3" s="1">
        <v>31907156.283333268</v>
      </c>
      <c r="G3" s="1">
        <v>5253.59</v>
      </c>
      <c r="H3" s="1">
        <v>554291</v>
      </c>
      <c r="I3" s="1">
        <v>366</v>
      </c>
      <c r="J3" s="1">
        <v>9209</v>
      </c>
      <c r="K3" s="1">
        <v>25.161202185792348</v>
      </c>
      <c r="L3" s="1">
        <v>81</v>
      </c>
      <c r="M3" s="1">
        <v>1221</v>
      </c>
      <c r="N3" s="1">
        <v>15.074074074074074</v>
      </c>
    </row>
    <row r="4" spans="1:14" x14ac:dyDescent="0.2">
      <c r="A4" t="s">
        <v>13</v>
      </c>
      <c r="B4" s="2">
        <v>44941</v>
      </c>
      <c r="C4" s="1">
        <v>12822.98</v>
      </c>
      <c r="D4" s="1">
        <v>18143984</v>
      </c>
      <c r="E4" s="1">
        <v>23475.157000000003</v>
      </c>
      <c r="F4" s="1">
        <v>26416597.016666643</v>
      </c>
      <c r="G4" s="1">
        <v>5085.5099999999993</v>
      </c>
      <c r="H4" s="1">
        <v>837965</v>
      </c>
      <c r="I4" s="1">
        <v>297</v>
      </c>
      <c r="J4" s="1">
        <v>7261</v>
      </c>
      <c r="K4" s="1">
        <v>24.447811447811446</v>
      </c>
      <c r="L4" s="1">
        <v>52</v>
      </c>
      <c r="M4" s="1">
        <v>861</v>
      </c>
      <c r="N4" s="1">
        <v>16.557692307692307</v>
      </c>
    </row>
    <row r="5" spans="1:14" x14ac:dyDescent="0.2">
      <c r="A5" t="s">
        <v>13</v>
      </c>
      <c r="B5" s="2">
        <v>44948</v>
      </c>
      <c r="C5" s="1">
        <v>10972.630000000001</v>
      </c>
      <c r="D5" s="1">
        <v>11260266</v>
      </c>
      <c r="E5" s="1">
        <v>29152.302999999996</v>
      </c>
      <c r="F5" s="1">
        <v>33323741.916666612</v>
      </c>
      <c r="G5" s="1">
        <v>5264.6500000000005</v>
      </c>
      <c r="H5" s="1">
        <v>874355</v>
      </c>
      <c r="I5" s="1">
        <v>310</v>
      </c>
      <c r="J5" s="1">
        <v>8417</v>
      </c>
      <c r="K5" s="1">
        <v>27.151612903225807</v>
      </c>
      <c r="L5" s="1">
        <v>60</v>
      </c>
      <c r="M5" s="1">
        <v>900</v>
      </c>
      <c r="N5" s="1">
        <v>15</v>
      </c>
    </row>
    <row r="6" spans="1:14" x14ac:dyDescent="0.2">
      <c r="A6" t="s">
        <v>13</v>
      </c>
      <c r="B6" s="2">
        <v>44955</v>
      </c>
      <c r="C6" s="1">
        <v>10500</v>
      </c>
      <c r="D6" s="1">
        <v>13187893</v>
      </c>
      <c r="E6" s="1">
        <v>26995.980000000003</v>
      </c>
      <c r="F6" s="1">
        <v>28573472.899999965</v>
      </c>
      <c r="G6" s="1">
        <v>5112.2</v>
      </c>
      <c r="H6" s="1">
        <v>920237</v>
      </c>
      <c r="I6" s="1">
        <v>329</v>
      </c>
      <c r="J6" s="1">
        <v>6208</v>
      </c>
      <c r="K6" s="1">
        <v>18.869300911854104</v>
      </c>
      <c r="L6" s="1">
        <v>61</v>
      </c>
      <c r="M6" s="1">
        <v>672</v>
      </c>
      <c r="N6" s="1">
        <v>11.016393442622951</v>
      </c>
    </row>
    <row r="7" spans="1:14" x14ac:dyDescent="0.2">
      <c r="A7" t="s">
        <v>14</v>
      </c>
      <c r="B7" s="2">
        <v>44990</v>
      </c>
      <c r="C7" s="1">
        <v>10238.36</v>
      </c>
      <c r="D7" s="1">
        <v>13213912</v>
      </c>
      <c r="E7" s="1">
        <v>19732.659999999996</v>
      </c>
      <c r="F7" s="1">
        <v>23061385.783333294</v>
      </c>
      <c r="G7" s="1">
        <v>5060.4667840000002</v>
      </c>
      <c r="H7" s="1">
        <v>747420</v>
      </c>
      <c r="I7" s="1">
        <v>216</v>
      </c>
      <c r="J7" s="1">
        <v>5218</v>
      </c>
      <c r="K7" s="1">
        <v>24.157407407407408</v>
      </c>
      <c r="L7" s="1">
        <v>40</v>
      </c>
      <c r="M7" s="1">
        <v>732</v>
      </c>
      <c r="N7" s="1">
        <v>18.3</v>
      </c>
    </row>
    <row r="8" spans="1:14" x14ac:dyDescent="0.2">
      <c r="A8" t="s">
        <v>14</v>
      </c>
      <c r="B8" s="2">
        <v>44997</v>
      </c>
      <c r="C8" s="1">
        <v>6335.4000000000005</v>
      </c>
      <c r="D8" s="1">
        <v>6505296</v>
      </c>
      <c r="E8" s="1">
        <v>26692.907000000003</v>
      </c>
      <c r="F8" s="1">
        <v>24195417.733333282</v>
      </c>
      <c r="G8" s="1">
        <v>5270.18</v>
      </c>
      <c r="H8" s="1">
        <v>633554</v>
      </c>
      <c r="I8" s="1">
        <v>212</v>
      </c>
      <c r="J8" s="1">
        <v>5282</v>
      </c>
      <c r="K8" s="1">
        <v>24.915094339622641</v>
      </c>
      <c r="L8" s="1">
        <v>43</v>
      </c>
      <c r="M8" s="1">
        <v>633</v>
      </c>
      <c r="N8" s="1">
        <v>14.720930232558139</v>
      </c>
    </row>
    <row r="9" spans="1:14" x14ac:dyDescent="0.2">
      <c r="A9" t="s">
        <v>14</v>
      </c>
      <c r="B9" s="2">
        <v>45004</v>
      </c>
      <c r="C9" s="1">
        <v>10141.08</v>
      </c>
      <c r="D9" s="1">
        <v>10032153</v>
      </c>
      <c r="E9" s="1">
        <v>26861.569</v>
      </c>
      <c r="F9" s="1">
        <v>26861.569</v>
      </c>
      <c r="G9" s="1">
        <v>6874.8099999999995</v>
      </c>
      <c r="H9" s="1">
        <v>1087038</v>
      </c>
      <c r="I9" s="1">
        <v>276</v>
      </c>
      <c r="J9" s="1">
        <v>6153</v>
      </c>
      <c r="K9" s="1">
        <v>22.293478260869566</v>
      </c>
      <c r="L9" s="1">
        <v>55</v>
      </c>
      <c r="M9" s="1">
        <v>798</v>
      </c>
      <c r="N9" s="1">
        <v>14.50909090909091</v>
      </c>
    </row>
    <row r="10" spans="1:14" x14ac:dyDescent="0.2">
      <c r="A10" t="s">
        <v>14</v>
      </c>
      <c r="B10" s="2">
        <v>45011</v>
      </c>
      <c r="C10" s="1">
        <v>11900</v>
      </c>
      <c r="D10" s="1">
        <v>11968808</v>
      </c>
      <c r="E10" s="1">
        <v>29098.331000000002</v>
      </c>
      <c r="F10" s="1">
        <v>27698312.699999969</v>
      </c>
      <c r="G10" s="1">
        <v>17205.456784000002</v>
      </c>
      <c r="H10" s="1">
        <v>1140815</v>
      </c>
      <c r="I10" s="1">
        <v>367</v>
      </c>
      <c r="J10" s="1">
        <v>6858</v>
      </c>
      <c r="K10" s="1">
        <v>18.686648501362399</v>
      </c>
      <c r="L10" s="1">
        <v>57</v>
      </c>
      <c r="M10" s="1">
        <v>1033</v>
      </c>
      <c r="N10" s="1">
        <v>18.12280701754386</v>
      </c>
    </row>
    <row r="11" spans="1:14" x14ac:dyDescent="0.2">
      <c r="A11" t="s">
        <v>15</v>
      </c>
      <c r="B11" s="2">
        <v>44990</v>
      </c>
      <c r="C11" s="1">
        <v>11899.99</v>
      </c>
      <c r="D11" s="1">
        <v>11038662</v>
      </c>
      <c r="E11" s="1">
        <v>9363.6869999999999</v>
      </c>
      <c r="F11" s="1">
        <v>9547256.9499999937</v>
      </c>
      <c r="G11" s="1">
        <v>29350.446784</v>
      </c>
      <c r="H11" s="1">
        <v>1007676</v>
      </c>
      <c r="I11" s="1">
        <v>186</v>
      </c>
      <c r="J11" s="1">
        <v>6922</v>
      </c>
      <c r="K11" s="1">
        <v>37.215053763440864</v>
      </c>
      <c r="L11" s="1">
        <v>33</v>
      </c>
      <c r="M11" s="1">
        <v>609</v>
      </c>
      <c r="N11" s="1">
        <v>18.454545454545453</v>
      </c>
    </row>
    <row r="12" spans="1:14" x14ac:dyDescent="0.2">
      <c r="A12" t="s">
        <v>15</v>
      </c>
      <c r="B12" s="2">
        <v>44997</v>
      </c>
      <c r="C12" s="1">
        <v>11900</v>
      </c>
      <c r="D12" s="1">
        <v>9937580</v>
      </c>
      <c r="E12" s="1">
        <v>17669.539000000008</v>
      </c>
      <c r="F12" s="1">
        <v>15081159.499999974</v>
      </c>
      <c r="G12" s="1">
        <v>5382.27</v>
      </c>
      <c r="H12" s="1">
        <v>890509</v>
      </c>
      <c r="I12" s="1">
        <v>195</v>
      </c>
      <c r="J12" s="1">
        <v>5433</v>
      </c>
      <c r="K12" s="1">
        <v>27.861538461538462</v>
      </c>
      <c r="L12" s="1">
        <v>29</v>
      </c>
      <c r="M12" s="1">
        <v>387</v>
      </c>
      <c r="N12" s="1">
        <v>13.344827586206897</v>
      </c>
    </row>
    <row r="13" spans="1:14" x14ac:dyDescent="0.2">
      <c r="A13" t="s">
        <v>15</v>
      </c>
      <c r="B13" s="2">
        <v>45004</v>
      </c>
      <c r="C13" s="1">
        <v>11920.07</v>
      </c>
      <c r="D13" s="1">
        <v>10145474</v>
      </c>
      <c r="E13" s="1">
        <v>14317.801000000001</v>
      </c>
      <c r="F13" s="1">
        <v>11616956.966666644</v>
      </c>
      <c r="G13" s="1">
        <v>4697.24</v>
      </c>
      <c r="H13" s="1">
        <v>628733</v>
      </c>
      <c r="I13" s="1">
        <v>170</v>
      </c>
      <c r="J13" s="1">
        <v>3042</v>
      </c>
      <c r="K13" s="1">
        <v>17.894117647058824</v>
      </c>
      <c r="L13" s="1">
        <v>20</v>
      </c>
      <c r="M13" s="1">
        <v>219</v>
      </c>
      <c r="N13" s="1">
        <v>10.95</v>
      </c>
    </row>
    <row r="14" spans="1:14" x14ac:dyDescent="0.2">
      <c r="A14" t="s">
        <v>15</v>
      </c>
      <c r="B14" s="3">
        <v>45072</v>
      </c>
      <c r="C14" s="1">
        <v>8203.93</v>
      </c>
      <c r="D14" s="1">
        <v>6951841</v>
      </c>
      <c r="E14" s="1">
        <v>15646.988000000001</v>
      </c>
      <c r="F14" s="1">
        <v>14009157.533333313</v>
      </c>
      <c r="G14" s="1">
        <v>5316.92</v>
      </c>
      <c r="H14" s="1">
        <v>628540</v>
      </c>
      <c r="I14" s="1">
        <v>190</v>
      </c>
      <c r="J14" s="1">
        <v>4899</v>
      </c>
      <c r="K14" s="1">
        <v>25.784210526315789</v>
      </c>
      <c r="L14" s="1">
        <v>35</v>
      </c>
      <c r="M14" s="1">
        <v>595</v>
      </c>
      <c r="N14" s="1">
        <v>17</v>
      </c>
    </row>
    <row r="15" spans="1:14" x14ac:dyDescent="0.2">
      <c r="A15" t="s">
        <v>16</v>
      </c>
      <c r="B15" s="3">
        <v>45018</v>
      </c>
      <c r="C15" s="1">
        <v>7000</v>
      </c>
      <c r="D15" s="1">
        <v>6593970</v>
      </c>
      <c r="E15" s="1">
        <v>17706.614000000001</v>
      </c>
      <c r="F15" s="1">
        <v>14533565.016666645</v>
      </c>
      <c r="G15" s="1">
        <v>5275.36</v>
      </c>
      <c r="H15" s="1">
        <v>897224</v>
      </c>
      <c r="I15" s="1">
        <v>177</v>
      </c>
      <c r="J15" s="1">
        <v>4519</v>
      </c>
      <c r="K15" s="1">
        <v>25.531073446327685</v>
      </c>
      <c r="L15" s="1">
        <v>23</v>
      </c>
      <c r="M15" s="1">
        <v>289</v>
      </c>
      <c r="N15" s="1">
        <v>12.565217391304348</v>
      </c>
    </row>
    <row r="16" spans="1:14" x14ac:dyDescent="0.2">
      <c r="A16" t="s">
        <v>16</v>
      </c>
      <c r="B16" s="3">
        <v>45025</v>
      </c>
      <c r="C16" s="1">
        <v>7000</v>
      </c>
      <c r="D16" s="1">
        <v>6741558</v>
      </c>
      <c r="E16" s="1">
        <v>20630.942999999999</v>
      </c>
      <c r="F16" s="1">
        <v>16211829.11666663</v>
      </c>
      <c r="G16" s="1">
        <v>6341.16</v>
      </c>
      <c r="H16" s="1">
        <v>1083475</v>
      </c>
      <c r="I16" s="1">
        <v>162</v>
      </c>
      <c r="J16" s="1">
        <v>3523</v>
      </c>
      <c r="K16" s="1">
        <v>21.746913580246915</v>
      </c>
      <c r="L16" s="1">
        <v>26</v>
      </c>
      <c r="M16" s="1">
        <v>262</v>
      </c>
      <c r="N16" s="1">
        <v>10.076923076923077</v>
      </c>
    </row>
    <row r="17" spans="1:14" x14ac:dyDescent="0.2">
      <c r="A17" t="s">
        <v>16</v>
      </c>
      <c r="B17" s="2">
        <v>45032</v>
      </c>
      <c r="C17" s="1">
        <v>7000</v>
      </c>
      <c r="D17" s="1">
        <v>6267307</v>
      </c>
      <c r="E17" s="1">
        <v>15248.58</v>
      </c>
      <c r="F17" s="1">
        <v>12126551.116666649</v>
      </c>
      <c r="G17" s="1">
        <v>5786.57</v>
      </c>
      <c r="H17" s="1">
        <v>921891</v>
      </c>
      <c r="I17" s="1">
        <v>125</v>
      </c>
      <c r="J17" s="1">
        <v>2592</v>
      </c>
      <c r="K17" s="1">
        <v>20.736000000000001</v>
      </c>
      <c r="L17" s="1">
        <v>24</v>
      </c>
      <c r="M17" s="1">
        <v>237</v>
      </c>
      <c r="N17" s="1">
        <v>9.875</v>
      </c>
    </row>
    <row r="18" spans="1:14" x14ac:dyDescent="0.2">
      <c r="A18" t="s">
        <v>16</v>
      </c>
      <c r="B18" s="3">
        <v>45039</v>
      </c>
      <c r="C18" s="1">
        <v>7830</v>
      </c>
      <c r="D18" s="1">
        <v>6725966</v>
      </c>
      <c r="E18" s="1">
        <v>11153.058000000001</v>
      </c>
      <c r="F18" s="1">
        <v>10236624.249999983</v>
      </c>
      <c r="G18" s="1">
        <v>5724.28</v>
      </c>
      <c r="H18" s="1">
        <v>903282</v>
      </c>
      <c r="I18" s="1">
        <v>105</v>
      </c>
      <c r="J18" s="1">
        <v>2398</v>
      </c>
      <c r="K18" s="1">
        <v>22.838095238095239</v>
      </c>
      <c r="L18" s="1">
        <v>17</v>
      </c>
      <c r="M18" s="1">
        <v>260</v>
      </c>
      <c r="N18" s="1">
        <v>15.294117647058824</v>
      </c>
    </row>
    <row r="19" spans="1:14" x14ac:dyDescent="0.2">
      <c r="A19" t="s">
        <v>16</v>
      </c>
      <c r="B19" s="3">
        <v>45046</v>
      </c>
      <c r="C19" s="1">
        <v>8705.92</v>
      </c>
      <c r="D19" s="1">
        <v>8215654</v>
      </c>
      <c r="E19" s="1">
        <v>11974.161</v>
      </c>
      <c r="F19" s="1">
        <v>9144951.7333333232</v>
      </c>
      <c r="G19" s="1">
        <v>5342.06</v>
      </c>
      <c r="H19" s="1">
        <v>947612</v>
      </c>
      <c r="I19" s="1">
        <v>121</v>
      </c>
      <c r="J19" s="1">
        <v>2064</v>
      </c>
      <c r="K19" s="1">
        <v>17.057851239669422</v>
      </c>
      <c r="L19" s="1">
        <v>24</v>
      </c>
      <c r="M19" s="1">
        <v>350</v>
      </c>
      <c r="N19" s="1">
        <v>14.583333333333334</v>
      </c>
    </row>
    <row r="20" spans="1:14" x14ac:dyDescent="0.2">
      <c r="A20" t="s">
        <v>17</v>
      </c>
      <c r="B20" s="3">
        <v>45053</v>
      </c>
      <c r="C20" s="1">
        <v>8228.34</v>
      </c>
      <c r="D20" s="1">
        <v>6375373</v>
      </c>
      <c r="E20" s="1">
        <v>11478.418</v>
      </c>
      <c r="F20" s="1">
        <v>11172640.216666659</v>
      </c>
      <c r="G20" s="1">
        <v>5793.65</v>
      </c>
      <c r="H20" s="1">
        <v>975613</v>
      </c>
      <c r="I20" s="1">
        <v>141</v>
      </c>
      <c r="J20" s="1">
        <v>4566</v>
      </c>
      <c r="K20" s="1">
        <v>32.382978723404257</v>
      </c>
      <c r="L20" s="1">
        <v>27</v>
      </c>
      <c r="M20" s="1">
        <v>381</v>
      </c>
      <c r="N20" s="1">
        <v>14.111111111111111</v>
      </c>
    </row>
    <row r="21" spans="1:14" x14ac:dyDescent="0.2">
      <c r="A21" t="s">
        <v>17</v>
      </c>
      <c r="B21" s="3">
        <v>45060</v>
      </c>
      <c r="C21" s="1">
        <v>8400</v>
      </c>
      <c r="D21" s="1">
        <v>6587469</v>
      </c>
      <c r="E21" s="1">
        <v>6380.322000000001</v>
      </c>
      <c r="F21" s="1">
        <v>6354209.8833333235</v>
      </c>
      <c r="G21" s="1">
        <v>5814.69</v>
      </c>
      <c r="H21" s="1">
        <v>880593</v>
      </c>
      <c r="I21" s="1">
        <v>115</v>
      </c>
      <c r="J21" s="1">
        <v>2612</v>
      </c>
      <c r="K21" s="1">
        <v>22.713043478260868</v>
      </c>
      <c r="L21" s="1">
        <v>9</v>
      </c>
      <c r="M21" s="1">
        <v>245</v>
      </c>
      <c r="N21" s="1">
        <v>27.222222222222221</v>
      </c>
    </row>
    <row r="22" spans="1:14" x14ac:dyDescent="0.2">
      <c r="A22" t="s">
        <v>17</v>
      </c>
      <c r="B22" s="3">
        <v>45067</v>
      </c>
      <c r="C22" s="1">
        <v>7571.71</v>
      </c>
      <c r="D22" s="1">
        <v>5602081</v>
      </c>
      <c r="E22" s="1">
        <v>17696.322000000004</v>
      </c>
      <c r="F22" s="1">
        <v>13419394.783333311</v>
      </c>
      <c r="G22" s="1">
        <v>5289.91</v>
      </c>
      <c r="H22" s="1">
        <v>646445</v>
      </c>
      <c r="I22" s="1">
        <v>106</v>
      </c>
      <c r="J22" s="1">
        <v>2675</v>
      </c>
      <c r="K22" s="1">
        <v>25.235849056603772</v>
      </c>
      <c r="L22" s="1">
        <v>19</v>
      </c>
      <c r="M22" s="1">
        <v>283</v>
      </c>
      <c r="N22" s="1">
        <v>14.894736842105264</v>
      </c>
    </row>
    <row r="23" spans="1:14" x14ac:dyDescent="0.2">
      <c r="A23" t="s">
        <v>17</v>
      </c>
      <c r="B23" s="3">
        <v>45074</v>
      </c>
      <c r="C23" s="1">
        <v>4200</v>
      </c>
      <c r="D23" s="1">
        <v>3233381</v>
      </c>
      <c r="E23" s="1">
        <v>19734.868000000002</v>
      </c>
      <c r="F23" s="1">
        <v>15458316.549999977</v>
      </c>
      <c r="G23" s="1">
        <v>2308.96</v>
      </c>
      <c r="H23" s="1">
        <v>10318</v>
      </c>
      <c r="I23" s="1">
        <v>121</v>
      </c>
      <c r="J23" s="1">
        <v>2452</v>
      </c>
      <c r="K23" s="1">
        <v>20.264462809917354</v>
      </c>
      <c r="L23" s="1">
        <v>24</v>
      </c>
      <c r="M23" s="1">
        <v>402</v>
      </c>
      <c r="N23" s="1">
        <v>16.75</v>
      </c>
    </row>
    <row r="24" spans="1:14" x14ac:dyDescent="0.2">
      <c r="A24" t="s">
        <v>18</v>
      </c>
      <c r="B24" s="2">
        <v>45081</v>
      </c>
      <c r="C24" s="1">
        <v>4230.18</v>
      </c>
      <c r="D24" s="1">
        <v>3317936</v>
      </c>
      <c r="E24" s="1">
        <v>14093.352000000004</v>
      </c>
      <c r="F24" s="1">
        <v>12017164.183333313</v>
      </c>
      <c r="G24" s="1">
        <v>4217.7299999999996</v>
      </c>
      <c r="H24" s="1">
        <v>590578</v>
      </c>
      <c r="I24" s="1">
        <v>97</v>
      </c>
      <c r="J24" s="1">
        <v>1858</v>
      </c>
      <c r="K24" s="1">
        <v>19.154639175257731</v>
      </c>
      <c r="L24" s="1">
        <v>22</v>
      </c>
      <c r="M24" s="1">
        <v>220</v>
      </c>
      <c r="N24" s="1">
        <v>10</v>
      </c>
    </row>
    <row r="25" spans="1:14" x14ac:dyDescent="0.2">
      <c r="A25" t="s">
        <v>18</v>
      </c>
      <c r="B25" s="2">
        <v>45088</v>
      </c>
      <c r="C25" s="1">
        <v>10038.75</v>
      </c>
      <c r="D25" s="1">
        <v>8316594</v>
      </c>
      <c r="E25" s="1">
        <v>14002.435500000003</v>
      </c>
      <c r="F25" s="1">
        <v>12150331.916666657</v>
      </c>
      <c r="G25" s="1">
        <v>3086.44</v>
      </c>
      <c r="H25" s="1">
        <v>639513</v>
      </c>
      <c r="I25" s="1">
        <v>99</v>
      </c>
      <c r="J25" s="1">
        <v>1792</v>
      </c>
      <c r="K25" s="1">
        <v>18.1010101010101</v>
      </c>
      <c r="L25" s="1">
        <v>19</v>
      </c>
      <c r="M25" s="1">
        <v>204</v>
      </c>
      <c r="N25" s="1">
        <v>10.736842105263158</v>
      </c>
    </row>
    <row r="26" spans="1:14" x14ac:dyDescent="0.2">
      <c r="A26" t="s">
        <v>18</v>
      </c>
      <c r="B26" s="2">
        <v>45095</v>
      </c>
      <c r="C26" s="1">
        <v>10464.969999999999</v>
      </c>
      <c r="D26" s="1">
        <v>8437767</v>
      </c>
      <c r="E26" s="1">
        <v>5650.0399999999991</v>
      </c>
      <c r="F26" s="1">
        <v>4724020.6166666606</v>
      </c>
      <c r="G26" s="1">
        <v>9147</v>
      </c>
      <c r="H26" s="1">
        <v>1215936</v>
      </c>
      <c r="I26" s="1">
        <v>72</v>
      </c>
      <c r="J26" s="1">
        <v>1225</v>
      </c>
      <c r="K26" s="1">
        <v>17.013888888888889</v>
      </c>
      <c r="L26" s="1">
        <v>13</v>
      </c>
      <c r="M26" s="1">
        <v>189</v>
      </c>
      <c r="N26" s="1">
        <v>14.538461538461538</v>
      </c>
    </row>
    <row r="27" spans="1:14" x14ac:dyDescent="0.2">
      <c r="A27" t="s">
        <v>18</v>
      </c>
      <c r="B27" s="2">
        <v>45102</v>
      </c>
      <c r="C27" s="1">
        <v>8455.09</v>
      </c>
      <c r="D27" s="1">
        <v>8112160</v>
      </c>
      <c r="E27" s="1">
        <v>16013.313</v>
      </c>
      <c r="F27" s="1">
        <v>12733538.533333316</v>
      </c>
      <c r="G27" s="1">
        <v>4733.59</v>
      </c>
      <c r="H27" s="1">
        <v>1056737</v>
      </c>
      <c r="I27" s="1">
        <v>107</v>
      </c>
      <c r="J27" s="1">
        <v>2442</v>
      </c>
      <c r="K27" s="1">
        <v>22.822429906542055</v>
      </c>
      <c r="L27" s="1">
        <v>18</v>
      </c>
      <c r="M27" s="1">
        <v>474</v>
      </c>
      <c r="N27" s="1">
        <v>26.333333333333332</v>
      </c>
    </row>
    <row r="28" spans="1:14" x14ac:dyDescent="0.2">
      <c r="A28" t="s">
        <v>19</v>
      </c>
      <c r="B28" s="2">
        <v>45109</v>
      </c>
      <c r="C28" s="1">
        <v>8188.35</v>
      </c>
      <c r="D28" s="1">
        <v>8040813</v>
      </c>
      <c r="E28" s="1">
        <v>34216.453000000001</v>
      </c>
      <c r="F28" s="1">
        <v>35026059.916666642</v>
      </c>
      <c r="G28" s="1">
        <v>3404.99</v>
      </c>
      <c r="H28" s="1">
        <v>652008</v>
      </c>
      <c r="I28" s="1">
        <v>168</v>
      </c>
      <c r="J28" s="1">
        <v>4735</v>
      </c>
      <c r="K28" s="1">
        <v>28.18452380952381</v>
      </c>
      <c r="L28" s="1">
        <v>48</v>
      </c>
      <c r="M28" s="1">
        <v>905</v>
      </c>
      <c r="N28" s="1">
        <v>18.854166666666668</v>
      </c>
    </row>
    <row r="29" spans="1:14" x14ac:dyDescent="0.2">
      <c r="A29" t="s">
        <v>19</v>
      </c>
      <c r="B29" s="2">
        <v>45116</v>
      </c>
      <c r="C29" s="1">
        <v>8152.33</v>
      </c>
      <c r="D29" s="1">
        <v>8273429</v>
      </c>
      <c r="E29" s="1">
        <v>26444.393</v>
      </c>
      <c r="F29" s="1">
        <v>20572686.483333308</v>
      </c>
      <c r="G29" s="1">
        <v>3912.43</v>
      </c>
      <c r="H29" s="1">
        <v>824321</v>
      </c>
      <c r="I29" s="1">
        <v>150</v>
      </c>
      <c r="J29" s="1">
        <v>3276</v>
      </c>
      <c r="K29" s="1">
        <v>21.84</v>
      </c>
      <c r="L29" s="1">
        <v>47</v>
      </c>
      <c r="M29" s="1">
        <v>780</v>
      </c>
      <c r="N29" s="1">
        <v>16.595744680851062</v>
      </c>
    </row>
    <row r="30" spans="1:14" x14ac:dyDescent="0.2">
      <c r="A30" t="s">
        <v>19</v>
      </c>
      <c r="B30" s="2">
        <v>45123</v>
      </c>
      <c r="C30" s="1">
        <v>7289.7</v>
      </c>
      <c r="D30" s="1">
        <v>7064003</v>
      </c>
      <c r="E30" s="1">
        <v>32307.621999999999</v>
      </c>
      <c r="F30" s="1">
        <v>36151833.016666614</v>
      </c>
      <c r="G30" s="1">
        <v>5794.99</v>
      </c>
      <c r="H30" s="1">
        <v>966180</v>
      </c>
      <c r="I30" s="1">
        <v>198</v>
      </c>
      <c r="J30" s="1">
        <v>3474</v>
      </c>
      <c r="K30" s="1">
        <v>17.545454545454547</v>
      </c>
      <c r="L30" s="1">
        <v>37</v>
      </c>
      <c r="M30" s="1">
        <v>630</v>
      </c>
      <c r="N30" s="1">
        <v>17.027027027027028</v>
      </c>
    </row>
    <row r="31" spans="1:14" x14ac:dyDescent="0.2">
      <c r="A31" t="s">
        <v>19</v>
      </c>
      <c r="B31" s="2">
        <v>45130</v>
      </c>
      <c r="C31" s="1">
        <v>8496.4599999999991</v>
      </c>
      <c r="D31" s="1">
        <v>8445546</v>
      </c>
      <c r="E31" s="1">
        <v>28202.942999999999</v>
      </c>
      <c r="F31" s="1">
        <v>37568243.666666627</v>
      </c>
      <c r="G31" s="1">
        <v>6154.24</v>
      </c>
      <c r="H31" s="1">
        <v>1054077</v>
      </c>
      <c r="I31" s="1">
        <v>264</v>
      </c>
      <c r="J31" s="1">
        <v>7211</v>
      </c>
      <c r="K31" s="1">
        <v>27.314393939393938</v>
      </c>
      <c r="L31" s="1">
        <v>76</v>
      </c>
      <c r="M31" s="1">
        <v>1502</v>
      </c>
      <c r="N31" s="1">
        <v>19.763157894736842</v>
      </c>
    </row>
    <row r="32" spans="1:14" x14ac:dyDescent="0.2">
      <c r="A32" t="s">
        <v>19</v>
      </c>
      <c r="B32" s="2">
        <v>45137</v>
      </c>
      <c r="C32" s="1">
        <v>9781.91</v>
      </c>
      <c r="D32" s="1">
        <v>10509171</v>
      </c>
      <c r="E32" s="1">
        <v>32340.579999999994</v>
      </c>
      <c r="F32" s="1">
        <v>44584588.566666625</v>
      </c>
      <c r="G32" s="1">
        <v>6098.09</v>
      </c>
      <c r="H32" s="1">
        <v>1387544</v>
      </c>
      <c r="I32" s="1">
        <v>340</v>
      </c>
      <c r="J32" s="1">
        <v>6825</v>
      </c>
      <c r="K32" s="1">
        <v>20.073529411764707</v>
      </c>
      <c r="L32" s="1">
        <v>74</v>
      </c>
      <c r="M32" s="1">
        <v>1252</v>
      </c>
      <c r="N32" s="1">
        <v>16.918918918918919</v>
      </c>
    </row>
    <row r="33" spans="1:14" x14ac:dyDescent="0.2">
      <c r="A33" t="s">
        <v>20</v>
      </c>
      <c r="B33" s="2">
        <v>45144</v>
      </c>
      <c r="C33" s="1">
        <v>12303.05</v>
      </c>
      <c r="D33" s="1">
        <v>13710118</v>
      </c>
      <c r="E33" s="1">
        <v>33217.885999999991</v>
      </c>
      <c r="F33" s="1">
        <v>46946183.483333245</v>
      </c>
      <c r="G33" s="1">
        <v>5400.48</v>
      </c>
      <c r="H33" s="1">
        <v>1011382</v>
      </c>
      <c r="I33" s="1">
        <v>315</v>
      </c>
      <c r="J33" s="1">
        <v>4856</v>
      </c>
      <c r="K33" s="1">
        <v>15.415873015873016</v>
      </c>
      <c r="L33" s="1">
        <v>56</v>
      </c>
      <c r="M33" s="1">
        <v>630</v>
      </c>
      <c r="N33" s="1">
        <v>11.25</v>
      </c>
    </row>
    <row r="34" spans="1:14" x14ac:dyDescent="0.2">
      <c r="A34" t="s">
        <v>20</v>
      </c>
      <c r="B34" s="2">
        <v>45151</v>
      </c>
      <c r="C34" s="1">
        <v>12598.15</v>
      </c>
      <c r="D34" s="1">
        <v>15296971</v>
      </c>
      <c r="E34" s="1">
        <v>27782.787</v>
      </c>
      <c r="F34" s="1">
        <v>41969348.133333273</v>
      </c>
      <c r="G34" s="1">
        <v>5331.81</v>
      </c>
      <c r="H34" s="1">
        <v>1240315</v>
      </c>
      <c r="I34" s="1">
        <v>252</v>
      </c>
      <c r="J34" s="1">
        <v>5572</v>
      </c>
      <c r="K34" s="1">
        <v>22.111111111111111</v>
      </c>
      <c r="L34" s="1">
        <v>38</v>
      </c>
      <c r="M34" s="1">
        <v>496</v>
      </c>
      <c r="N34" s="1">
        <v>13.052631578947368</v>
      </c>
    </row>
    <row r="35" spans="1:14" x14ac:dyDescent="0.2">
      <c r="A35" t="s">
        <v>20</v>
      </c>
      <c r="B35" s="2">
        <v>45158</v>
      </c>
      <c r="C35" s="1">
        <v>9473.9599999999991</v>
      </c>
      <c r="D35" s="1">
        <v>11590259</v>
      </c>
      <c r="E35" s="1">
        <v>33967.952999999987</v>
      </c>
      <c r="F35" s="1">
        <v>44106831.316666581</v>
      </c>
      <c r="G35" s="1">
        <v>5935.99</v>
      </c>
      <c r="H35" s="1">
        <v>1155469</v>
      </c>
      <c r="I35" s="1">
        <v>276</v>
      </c>
      <c r="J35" s="1">
        <v>5705</v>
      </c>
      <c r="K35" s="1">
        <v>20.670289855072465</v>
      </c>
      <c r="L35" s="1">
        <v>78</v>
      </c>
      <c r="M35" s="1">
        <v>1090</v>
      </c>
      <c r="N35" s="1">
        <v>13.974358974358974</v>
      </c>
    </row>
    <row r="36" spans="1:14" x14ac:dyDescent="0.2">
      <c r="A36" t="s">
        <v>20</v>
      </c>
      <c r="B36" s="2">
        <v>45165</v>
      </c>
      <c r="C36" s="1">
        <v>9342.3799999999992</v>
      </c>
      <c r="D36" s="1">
        <v>11363250</v>
      </c>
      <c r="E36" s="1">
        <v>25158.369999999995</v>
      </c>
      <c r="F36" s="1">
        <v>35729423.149999946</v>
      </c>
      <c r="G36" s="1">
        <v>5498.37</v>
      </c>
      <c r="H36" s="1">
        <v>850730</v>
      </c>
      <c r="I36" s="1">
        <v>694</v>
      </c>
      <c r="J36" s="1">
        <v>15758</v>
      </c>
      <c r="K36" s="1">
        <v>22.706051873198849</v>
      </c>
      <c r="L36" s="1">
        <v>152</v>
      </c>
      <c r="M36" s="1">
        <v>2257</v>
      </c>
      <c r="N36" s="1">
        <v>14.848684210526315</v>
      </c>
    </row>
    <row r="37" spans="1:14" x14ac:dyDescent="0.2">
      <c r="A37" t="s">
        <v>21</v>
      </c>
      <c r="B37" s="2">
        <v>45172</v>
      </c>
      <c r="C37" s="1">
        <v>7910</v>
      </c>
      <c r="D37" s="1">
        <v>9983575</v>
      </c>
      <c r="E37" s="1">
        <v>11599.295</v>
      </c>
      <c r="F37" s="1">
        <v>7983535.8499999931</v>
      </c>
      <c r="G37" s="1">
        <v>6784.13</v>
      </c>
      <c r="H37" s="1">
        <v>1431826</v>
      </c>
      <c r="I37" s="1">
        <v>134</v>
      </c>
      <c r="J37" s="1">
        <v>3120</v>
      </c>
      <c r="K37" s="1">
        <v>23.28358208955224</v>
      </c>
      <c r="L37" s="1">
        <v>36</v>
      </c>
      <c r="M37" s="1">
        <v>710</v>
      </c>
      <c r="N37" s="1">
        <v>19.722222222222221</v>
      </c>
    </row>
    <row r="38" spans="1:14" x14ac:dyDescent="0.2">
      <c r="A38" t="s">
        <v>21</v>
      </c>
      <c r="B38" s="2">
        <v>45179</v>
      </c>
      <c r="C38" s="1">
        <v>7909.99</v>
      </c>
      <c r="D38" s="1">
        <v>8583868</v>
      </c>
      <c r="E38" s="1">
        <v>15601.288000000002</v>
      </c>
      <c r="F38" s="1">
        <v>11463100.616666654</v>
      </c>
      <c r="G38" s="1">
        <v>6592.33</v>
      </c>
      <c r="H38" s="1">
        <v>1465693</v>
      </c>
      <c r="I38" s="1">
        <v>133</v>
      </c>
      <c r="J38" s="1">
        <v>3553</v>
      </c>
      <c r="K38" s="1">
        <v>26.714285714285715</v>
      </c>
      <c r="L38" s="1">
        <v>24</v>
      </c>
      <c r="M38" s="1">
        <v>256</v>
      </c>
      <c r="N38" s="1">
        <v>10.666666666666666</v>
      </c>
    </row>
    <row r="39" spans="1:14" x14ac:dyDescent="0.2">
      <c r="A39" t="s">
        <v>21</v>
      </c>
      <c r="B39" s="2">
        <v>45186</v>
      </c>
      <c r="C39" s="1">
        <v>10419.370000000001</v>
      </c>
      <c r="D39" s="1">
        <v>10457123</v>
      </c>
      <c r="E39" s="1">
        <v>14137.522000000001</v>
      </c>
      <c r="F39" s="1">
        <v>10187628.266666651</v>
      </c>
      <c r="G39" s="1">
        <v>5356.6</v>
      </c>
      <c r="H39" s="1">
        <v>1099615</v>
      </c>
      <c r="I39" s="1">
        <v>109</v>
      </c>
      <c r="J39" s="1">
        <v>3209</v>
      </c>
      <c r="K39" s="1">
        <v>29.440366972477065</v>
      </c>
      <c r="L39" s="1">
        <v>18</v>
      </c>
      <c r="M39" s="1">
        <v>211</v>
      </c>
      <c r="N39" s="1">
        <v>11.722222222222221</v>
      </c>
    </row>
    <row r="40" spans="1:14" x14ac:dyDescent="0.2">
      <c r="A40" t="s">
        <v>21</v>
      </c>
      <c r="B40" s="2">
        <v>45193</v>
      </c>
      <c r="C40" s="1">
        <v>11410</v>
      </c>
      <c r="D40" s="1">
        <v>11802455</v>
      </c>
      <c r="E40" s="1">
        <v>14150.200000000003</v>
      </c>
      <c r="F40" s="1">
        <v>11773069.816666646</v>
      </c>
      <c r="G40" s="1">
        <v>5041.8705790000004</v>
      </c>
      <c r="H40" s="1">
        <v>635424</v>
      </c>
      <c r="I40" s="1">
        <v>95</v>
      </c>
      <c r="J40" s="1">
        <v>3933</v>
      </c>
      <c r="K40" s="1">
        <v>41.4</v>
      </c>
      <c r="L40" s="1">
        <v>15</v>
      </c>
      <c r="M40" s="1">
        <v>287</v>
      </c>
      <c r="N40" s="1">
        <v>19.133333333333333</v>
      </c>
    </row>
    <row r="41" spans="1:14" x14ac:dyDescent="0.2">
      <c r="A41" t="s">
        <v>22</v>
      </c>
      <c r="B41" s="2">
        <v>45200</v>
      </c>
      <c r="C41" s="1">
        <v>11027.26</v>
      </c>
      <c r="D41" s="1">
        <v>13106869</v>
      </c>
      <c r="E41" s="1">
        <v>14663.786</v>
      </c>
      <c r="F41" s="1">
        <v>10589049.42</v>
      </c>
      <c r="G41" s="1">
        <v>3357.5712330000001</v>
      </c>
      <c r="H41" s="1">
        <v>406641</v>
      </c>
      <c r="I41" s="1">
        <v>111</v>
      </c>
      <c r="J41" s="1">
        <v>2840</v>
      </c>
      <c r="K41" s="1">
        <v>25.585585585585587</v>
      </c>
      <c r="L41" s="1">
        <v>23</v>
      </c>
      <c r="M41" s="1">
        <v>377</v>
      </c>
      <c r="N41" s="1">
        <v>16.391304347826086</v>
      </c>
    </row>
    <row r="42" spans="1:14" x14ac:dyDescent="0.2">
      <c r="A42" t="s">
        <v>22</v>
      </c>
      <c r="B42" s="2">
        <v>45207</v>
      </c>
      <c r="C42" s="1">
        <v>8906.25</v>
      </c>
      <c r="D42" s="1">
        <v>11370564</v>
      </c>
      <c r="E42" s="1">
        <v>3996.78</v>
      </c>
      <c r="F42" s="1">
        <v>1819073.9669999999</v>
      </c>
      <c r="G42" s="1">
        <v>2662.0450609999998</v>
      </c>
      <c r="H42" s="1">
        <v>464794</v>
      </c>
      <c r="I42" s="1">
        <v>88</v>
      </c>
      <c r="J42" s="1">
        <v>1812</v>
      </c>
      <c r="K42" s="1">
        <v>20.59090909090909</v>
      </c>
      <c r="L42" s="1">
        <v>15</v>
      </c>
      <c r="M42" s="1">
        <v>149</v>
      </c>
      <c r="N42" s="1">
        <v>9.9333333333333336</v>
      </c>
    </row>
    <row r="43" spans="1:14" x14ac:dyDescent="0.2">
      <c r="A43" t="s">
        <v>22</v>
      </c>
      <c r="B43" s="2">
        <v>45214</v>
      </c>
      <c r="C43" s="1">
        <v>5768.5</v>
      </c>
      <c r="D43" s="1">
        <v>9541519</v>
      </c>
      <c r="E43" s="1">
        <v>14160.884</v>
      </c>
      <c r="F43" s="1">
        <v>8931596.4829999991</v>
      </c>
      <c r="G43" s="1">
        <v>2523.333376</v>
      </c>
      <c r="H43" s="1">
        <v>381262</v>
      </c>
      <c r="I43" s="1">
        <v>93</v>
      </c>
      <c r="J43" s="1">
        <v>2059</v>
      </c>
      <c r="K43" s="1">
        <v>22.13978494623656</v>
      </c>
      <c r="L43" s="1">
        <v>19</v>
      </c>
      <c r="M43" s="1">
        <v>188</v>
      </c>
      <c r="N43" s="1">
        <v>9.8947368421052637</v>
      </c>
    </row>
    <row r="44" spans="1:14" x14ac:dyDescent="0.2">
      <c r="A44" t="s">
        <v>22</v>
      </c>
      <c r="B44" s="2">
        <v>45221</v>
      </c>
      <c r="C44" s="1">
        <v>9070.8000000000011</v>
      </c>
      <c r="D44" s="1">
        <v>10717163</v>
      </c>
      <c r="E44" s="1">
        <v>21935.949000000001</v>
      </c>
      <c r="F44" s="1">
        <v>12064273.369999999</v>
      </c>
      <c r="G44" s="1">
        <v>2587.2007920000001</v>
      </c>
      <c r="H44" s="1">
        <v>338093</v>
      </c>
      <c r="I44" s="1">
        <v>101</v>
      </c>
      <c r="J44" s="1">
        <v>3277</v>
      </c>
      <c r="K44" s="1">
        <v>32.445544554455445</v>
      </c>
      <c r="L44" s="1">
        <v>14</v>
      </c>
      <c r="M44" s="1">
        <v>176</v>
      </c>
      <c r="N44" s="1">
        <v>12.571428571428571</v>
      </c>
    </row>
    <row r="45" spans="1:14" x14ac:dyDescent="0.2">
      <c r="A45" t="s">
        <v>22</v>
      </c>
      <c r="B45" s="2">
        <v>45228</v>
      </c>
      <c r="C45" s="1">
        <v>10346.17</v>
      </c>
      <c r="D45" s="1">
        <v>14381451</v>
      </c>
      <c r="E45" s="1">
        <v>18384.077000000001</v>
      </c>
      <c r="F45" s="1">
        <v>12746618.566666637</v>
      </c>
      <c r="G45" s="1">
        <v>3434.82663</v>
      </c>
      <c r="H45" s="1">
        <v>759414</v>
      </c>
      <c r="I45" s="1">
        <v>143</v>
      </c>
      <c r="J45" s="1">
        <v>4574</v>
      </c>
      <c r="K45" s="1">
        <v>31.986013986013987</v>
      </c>
      <c r="L45" s="1">
        <v>34</v>
      </c>
      <c r="M45" s="1">
        <v>436</v>
      </c>
      <c r="N45" s="1">
        <v>12.823529411764707</v>
      </c>
    </row>
    <row r="46" spans="1:14" x14ac:dyDescent="0.2">
      <c r="A46" t="s">
        <v>23</v>
      </c>
      <c r="B46" s="2">
        <v>45235</v>
      </c>
      <c r="C46" s="1">
        <v>10531.51</v>
      </c>
      <c r="D46" s="1">
        <v>11198164</v>
      </c>
      <c r="E46" s="1">
        <v>4341.67</v>
      </c>
      <c r="F46" s="1">
        <v>2562765.3833333272</v>
      </c>
      <c r="G46" s="1">
        <v>4139.2073369999998</v>
      </c>
      <c r="H46" s="1">
        <v>800725</v>
      </c>
      <c r="I46" s="1">
        <v>118</v>
      </c>
      <c r="J46" s="1">
        <v>3568</v>
      </c>
      <c r="K46" s="1">
        <v>30.237288135593221</v>
      </c>
      <c r="L46" s="1">
        <v>18</v>
      </c>
      <c r="M46" s="1">
        <v>492</v>
      </c>
      <c r="N46" s="1">
        <v>27.333333333333332</v>
      </c>
    </row>
    <row r="47" spans="1:14" x14ac:dyDescent="0.2">
      <c r="A47" t="s">
        <v>23</v>
      </c>
      <c r="B47" s="2">
        <v>45242</v>
      </c>
      <c r="C47" s="1">
        <v>10667.18</v>
      </c>
      <c r="D47" s="1">
        <v>10289966</v>
      </c>
      <c r="E47" s="1">
        <v>5179.3779999999988</v>
      </c>
      <c r="F47" s="1">
        <v>3109846.8999999976</v>
      </c>
      <c r="G47" s="1">
        <v>2937.2422809999998</v>
      </c>
      <c r="H47" s="1">
        <v>361498</v>
      </c>
      <c r="I47" s="1">
        <v>97</v>
      </c>
      <c r="J47" s="1">
        <v>3807</v>
      </c>
      <c r="K47" s="1">
        <v>39.24742268041237</v>
      </c>
      <c r="L47" s="1">
        <v>11</v>
      </c>
      <c r="M47" s="1">
        <v>485</v>
      </c>
      <c r="N47" s="1">
        <v>44.090909090909093</v>
      </c>
    </row>
    <row r="48" spans="1:14" x14ac:dyDescent="0.2">
      <c r="A48" t="s">
        <v>23</v>
      </c>
      <c r="B48" s="2">
        <v>45249</v>
      </c>
      <c r="C48" s="1">
        <v>10573.69</v>
      </c>
      <c r="D48" s="1">
        <v>10066371</v>
      </c>
      <c r="E48" s="1">
        <v>13151.448500000004</v>
      </c>
      <c r="F48" s="1">
        <v>7969921.8166666524</v>
      </c>
      <c r="G48" s="1">
        <v>2820.1567099999997</v>
      </c>
      <c r="H48" s="1">
        <v>156614</v>
      </c>
      <c r="I48" s="1">
        <v>109</v>
      </c>
      <c r="J48" s="1">
        <v>3453</v>
      </c>
      <c r="K48" s="1">
        <v>31.678899082568808</v>
      </c>
      <c r="L48" s="1">
        <v>18</v>
      </c>
      <c r="M48" s="1">
        <v>407</v>
      </c>
      <c r="N48" s="1">
        <v>22.611111111111111</v>
      </c>
    </row>
    <row r="49" spans="1:14" x14ac:dyDescent="0.2">
      <c r="A49" t="s">
        <v>23</v>
      </c>
      <c r="B49" s="2">
        <v>45256</v>
      </c>
      <c r="C49" s="1">
        <v>10534.76</v>
      </c>
      <c r="D49" s="1">
        <v>11006044</v>
      </c>
      <c r="E49" s="1">
        <v>32674.420999999998</v>
      </c>
      <c r="F49" s="1">
        <v>17814228.133333303</v>
      </c>
      <c r="G49" s="1">
        <v>3656.2000659999999</v>
      </c>
      <c r="H49" s="1">
        <v>168715</v>
      </c>
      <c r="I49" s="1">
        <v>221</v>
      </c>
      <c r="J49" s="1">
        <v>7483</v>
      </c>
      <c r="K49" s="1">
        <v>33.859728506787327</v>
      </c>
      <c r="L49" s="1">
        <v>30</v>
      </c>
      <c r="M49" s="1">
        <v>631</v>
      </c>
      <c r="N49" s="1">
        <v>21.033333333333335</v>
      </c>
    </row>
    <row r="50" spans="1:14" x14ac:dyDescent="0.2">
      <c r="A50" t="s">
        <v>24</v>
      </c>
      <c r="B50" s="2">
        <v>45263</v>
      </c>
      <c r="C50" s="1">
        <v>12871.14</v>
      </c>
      <c r="D50" s="1">
        <v>11892940</v>
      </c>
      <c r="E50" s="1">
        <v>26062.062000000002</v>
      </c>
      <c r="F50" s="1">
        <v>19659275.266666651</v>
      </c>
      <c r="G50" s="1">
        <v>5712.2355600000001</v>
      </c>
      <c r="H50" s="1">
        <v>579292</v>
      </c>
      <c r="I50" s="1">
        <v>269</v>
      </c>
      <c r="J50" s="1">
        <v>9133</v>
      </c>
      <c r="K50" s="1">
        <v>33.951672862453535</v>
      </c>
      <c r="L50" s="1">
        <v>35</v>
      </c>
      <c r="M50" s="1">
        <v>691</v>
      </c>
      <c r="N50" s="1">
        <v>19.742857142857144</v>
      </c>
    </row>
    <row r="51" spans="1:14" x14ac:dyDescent="0.2">
      <c r="A51" t="s">
        <v>24</v>
      </c>
      <c r="B51" s="2">
        <v>45270</v>
      </c>
      <c r="C51" s="1">
        <v>14198.66</v>
      </c>
      <c r="D51" s="1">
        <v>11689388</v>
      </c>
      <c r="E51" s="1">
        <v>16323.927000000003</v>
      </c>
      <c r="F51" s="1">
        <v>11800465.49999998</v>
      </c>
      <c r="G51" s="1">
        <v>8114.4447559999999</v>
      </c>
      <c r="H51" s="1">
        <v>813635</v>
      </c>
      <c r="I51" s="1">
        <v>269</v>
      </c>
      <c r="J51" s="1">
        <v>9509</v>
      </c>
      <c r="K51" s="1">
        <v>35.349442379182157</v>
      </c>
      <c r="L51" s="1">
        <v>28</v>
      </c>
      <c r="M51" s="1">
        <v>429</v>
      </c>
      <c r="N51" s="1">
        <v>15.321428571428571</v>
      </c>
    </row>
    <row r="52" spans="1:14" x14ac:dyDescent="0.2">
      <c r="A52" t="s">
        <v>24</v>
      </c>
      <c r="B52" s="2">
        <v>45277</v>
      </c>
      <c r="C52" s="1">
        <v>13949.39</v>
      </c>
      <c r="D52" s="1">
        <v>10618605</v>
      </c>
      <c r="E52" s="1">
        <v>24057.865000000009</v>
      </c>
      <c r="F52" s="1">
        <v>18594796.316666652</v>
      </c>
      <c r="G52" s="1">
        <v>11399.39342</v>
      </c>
      <c r="H52" s="1">
        <v>2633900</v>
      </c>
      <c r="I52" s="1">
        <v>335</v>
      </c>
      <c r="J52" s="1">
        <v>11544</v>
      </c>
      <c r="K52" s="1">
        <v>34.459701492537313</v>
      </c>
      <c r="L52" s="1">
        <v>41</v>
      </c>
      <c r="M52" s="1">
        <v>846</v>
      </c>
      <c r="N52" s="1">
        <v>20.634146341463413</v>
      </c>
    </row>
    <row r="53" spans="1:14" x14ac:dyDescent="0.2">
      <c r="A53" t="s">
        <v>24</v>
      </c>
      <c r="B53" s="2">
        <v>45284</v>
      </c>
      <c r="C53" s="1">
        <v>13300</v>
      </c>
      <c r="D53" s="1">
        <v>14937948</v>
      </c>
      <c r="E53" s="1">
        <v>21247.011999999995</v>
      </c>
      <c r="F53" s="1">
        <v>27386858.049999937</v>
      </c>
      <c r="G53" s="1">
        <v>10097.348609999999</v>
      </c>
      <c r="H53" s="1">
        <v>3061132</v>
      </c>
      <c r="I53" s="1">
        <v>386</v>
      </c>
      <c r="J53" s="1">
        <v>16153</v>
      </c>
      <c r="K53" s="1">
        <v>41.847150259067355</v>
      </c>
      <c r="L53" s="1">
        <v>35</v>
      </c>
      <c r="M53" s="1">
        <v>719</v>
      </c>
      <c r="N53" s="1">
        <v>20.542857142857144</v>
      </c>
    </row>
    <row r="54" spans="1:14" x14ac:dyDescent="0.2">
      <c r="A54" t="s">
        <v>24</v>
      </c>
      <c r="B54" s="2">
        <v>45291</v>
      </c>
      <c r="C54" s="1">
        <v>16898.38</v>
      </c>
      <c r="D54" s="1">
        <v>26150010</v>
      </c>
      <c r="E54" s="1">
        <v>49307.726999999977</v>
      </c>
      <c r="F54" s="1">
        <v>38364180.3666666</v>
      </c>
      <c r="G54" s="1">
        <v>6715.7120459999996</v>
      </c>
      <c r="H54" s="1">
        <v>634309</v>
      </c>
      <c r="I54" s="1">
        <v>444</v>
      </c>
      <c r="J54" s="1">
        <v>13075</v>
      </c>
      <c r="K54" s="1">
        <v>2.4234234234234235</v>
      </c>
      <c r="L54" s="1">
        <v>66</v>
      </c>
      <c r="M54" s="1">
        <v>1076</v>
      </c>
      <c r="N54" s="1">
        <v>16.303030303030305</v>
      </c>
    </row>
    <row r="55" spans="1:14" x14ac:dyDescent="0.2">
      <c r="A55" t="s">
        <v>13</v>
      </c>
      <c r="B55" s="2">
        <v>45298</v>
      </c>
      <c r="C55" s="1">
        <v>17639.22</v>
      </c>
      <c r="D55" s="1">
        <v>22731082</v>
      </c>
      <c r="E55" s="1">
        <v>21657.311000000002</v>
      </c>
      <c r="F55" s="1">
        <v>29712980.899999999</v>
      </c>
      <c r="G55" s="1">
        <v>5405.5123809999996</v>
      </c>
      <c r="H55" s="1">
        <v>295824</v>
      </c>
      <c r="I55" s="1">
        <v>282</v>
      </c>
      <c r="J55" s="1">
        <v>5883</v>
      </c>
      <c r="K55" s="1">
        <f>Tabella1[[#This Row],[TOTAL AMMOUNT DONATED]]/Tabella1[[#This Row],[DONATIONS TOTAL]]</f>
        <v>20.861702127659573</v>
      </c>
      <c r="L55" s="1">
        <v>46</v>
      </c>
      <c r="M55" s="1">
        <v>716</v>
      </c>
      <c r="N55" s="1">
        <f>Tabella1[[#This Row],[TOTAL AMMOUNT DONATED TV]]/Tabella1[[#This Row],[TOTAL DONATION TV]]</f>
        <v>15.565217391304348</v>
      </c>
    </row>
    <row r="56" spans="1:14" x14ac:dyDescent="0.2">
      <c r="A56" t="s">
        <v>13</v>
      </c>
      <c r="B56" s="2">
        <v>45305</v>
      </c>
      <c r="C56" s="1">
        <v>16663.080000000002</v>
      </c>
      <c r="D56" s="1">
        <v>18754621</v>
      </c>
      <c r="E56">
        <v>24822.094000000001</v>
      </c>
      <c r="F56" s="1">
        <v>26780920.469999999</v>
      </c>
      <c r="G56" s="1">
        <v>4964.4134759999997</v>
      </c>
      <c r="H56" s="1">
        <v>266210</v>
      </c>
      <c r="I56" s="1">
        <v>238</v>
      </c>
      <c r="J56" s="1">
        <v>5049</v>
      </c>
      <c r="K56" s="1">
        <f>Tabella1[[#This Row],[TOTAL AMMOUNT DONATED]]/Tabella1[[#This Row],[DONATIONS TOTAL]]</f>
        <v>21.214285714285715</v>
      </c>
      <c r="L56" s="1">
        <v>40</v>
      </c>
      <c r="M56" s="1">
        <v>608</v>
      </c>
      <c r="N56" s="1">
        <f>Tabella1[[#This Row],[TOTAL AMMOUNT DONATED TV]]/Tabella1[[#This Row],[TOTAL DONATION TV]]</f>
        <v>15.2</v>
      </c>
    </row>
    <row r="57" spans="1:14" x14ac:dyDescent="0.2">
      <c r="A57" t="s">
        <v>13</v>
      </c>
      <c r="B57" s="2">
        <v>45312</v>
      </c>
      <c r="C57" s="1">
        <v>12250</v>
      </c>
      <c r="D57" s="1">
        <v>17681241</v>
      </c>
      <c r="E57">
        <v>28371.503000000001</v>
      </c>
      <c r="F57">
        <v>28371.503000000001</v>
      </c>
      <c r="G57" s="1">
        <v>4637.3392459999995</v>
      </c>
      <c r="H57" s="1">
        <v>182611</v>
      </c>
      <c r="I57" s="1">
        <v>200</v>
      </c>
      <c r="J57" s="1">
        <v>5259</v>
      </c>
      <c r="K57" s="1">
        <f>Tabella1[[#This Row],[TOTAL AMMOUNT DONATED]]/Tabella1[[#This Row],[DONATIONS TOTAL]]</f>
        <v>26.295000000000002</v>
      </c>
      <c r="L57" s="1">
        <v>36</v>
      </c>
      <c r="M57" s="1">
        <v>587</v>
      </c>
      <c r="N57" s="1">
        <f>Tabella1[[#This Row],[TOTAL AMMOUNT DONATED TV]]/Tabella1[[#This Row],[TOTAL DONATION TV]]</f>
        <v>16.305555555555557</v>
      </c>
    </row>
    <row r="58" spans="1:14" x14ac:dyDescent="0.2">
      <c r="A58" t="s">
        <v>13</v>
      </c>
      <c r="B58" s="2">
        <v>45319</v>
      </c>
      <c r="C58" s="1">
        <v>15107.27</v>
      </c>
      <c r="D58" s="1">
        <v>15667473</v>
      </c>
      <c r="E58">
        <v>32462.737000000001</v>
      </c>
      <c r="F58">
        <v>38331508.780000001</v>
      </c>
      <c r="G58" s="1">
        <v>4284.2253600000004</v>
      </c>
      <c r="H58">
        <f>SUBTOTAL(109,D44:D58)</f>
        <v>217782467</v>
      </c>
      <c r="I58" s="1">
        <v>251</v>
      </c>
      <c r="J58" s="1">
        <v>6053</v>
      </c>
      <c r="K58" s="1">
        <f>Tabella1[[#This Row],[TOTAL AMMOUNT DONATED]]/Tabella1[[#This Row],[DONATIONS TOTAL]]</f>
        <v>24.115537848605577</v>
      </c>
      <c r="L58" s="1">
        <v>55</v>
      </c>
      <c r="M58" s="1">
        <v>969</v>
      </c>
      <c r="N58" s="1">
        <f>Tabella1[[#This Row],[TOTAL AMMOUNT DONATED TV]]/Tabella1[[#This Row],[TOTAL DONATION TV]]</f>
        <v>17.618181818181817</v>
      </c>
    </row>
    <row r="59" spans="1:14" x14ac:dyDescent="0.2">
      <c r="A59" t="s">
        <v>14</v>
      </c>
      <c r="B59" s="2">
        <v>45326</v>
      </c>
      <c r="C59" s="1">
        <v>11800.09</v>
      </c>
      <c r="D59" s="1">
        <v>12366512</v>
      </c>
      <c r="E59" s="4">
        <v>27510.634999999998</v>
      </c>
      <c r="F59" s="1">
        <v>28123973.780000001</v>
      </c>
      <c r="G59" s="1">
        <v>4633.6163820000002</v>
      </c>
      <c r="H59" s="1">
        <v>624032</v>
      </c>
      <c r="I59" s="1">
        <v>184</v>
      </c>
      <c r="J59">
        <v>3079</v>
      </c>
      <c r="K59" s="1">
        <f>Tabella1[[#This Row],[TOTAL AMMOUNT DONATED]]/Tabella1[[#This Row],[DONATIONS TOTAL]]</f>
        <v>16.733695652173914</v>
      </c>
      <c r="L59" s="1">
        <v>49</v>
      </c>
      <c r="M59" s="1">
        <v>1753</v>
      </c>
      <c r="N59" s="1">
        <f>Tabella1[[#This Row],[TOTAL AMMOUNT DONATED TV]]/Tabella1[[#This Row],[TOTAL DONATION TV]]</f>
        <v>35.775510204081634</v>
      </c>
    </row>
    <row r="60" spans="1:14" x14ac:dyDescent="0.2">
      <c r="A60" t="s">
        <v>14</v>
      </c>
      <c r="B60" s="2">
        <v>45333</v>
      </c>
      <c r="C60">
        <v>8965.4700000000012</v>
      </c>
      <c r="D60">
        <v>9168840</v>
      </c>
      <c r="E60" s="1">
        <v>23852.044999999998</v>
      </c>
      <c r="F60" s="1">
        <v>21354108.5</v>
      </c>
      <c r="G60" s="1">
        <v>3581.447404</v>
      </c>
      <c r="H60" s="1">
        <v>386346</v>
      </c>
      <c r="I60" s="1">
        <v>173</v>
      </c>
      <c r="J60" s="1">
        <v>5828</v>
      </c>
      <c r="K60" s="1">
        <f>Tabella1[[#This Row],[TOTAL AMMOUNT DONATED]]/Tabella1[[#This Row],[DONATIONS TOTAL]]</f>
        <v>33.687861271676297</v>
      </c>
      <c r="L60" s="1">
        <v>32</v>
      </c>
      <c r="M60" s="1">
        <v>1316</v>
      </c>
      <c r="N60" s="1">
        <f>Tabella1[[#This Row],[TOTAL AMMOUNT DONATED TV]]/Tabella1[[#This Row],[TOTAL DONATION TV]]</f>
        <v>41.125</v>
      </c>
    </row>
    <row r="61" spans="1:14" x14ac:dyDescent="0.2">
      <c r="A61" t="s">
        <v>14</v>
      </c>
      <c r="B61" s="2">
        <v>45340</v>
      </c>
      <c r="C61" s="1">
        <v>9100</v>
      </c>
      <c r="D61" s="1">
        <v>9983139</v>
      </c>
      <c r="E61" s="1">
        <v>28221.813999999998</v>
      </c>
      <c r="F61" s="1">
        <v>26330063.829999998</v>
      </c>
      <c r="G61" s="1">
        <v>4251.2840969999997</v>
      </c>
      <c r="H61" s="1">
        <v>530149</v>
      </c>
      <c r="I61" s="1">
        <v>179</v>
      </c>
      <c r="J61" s="1">
        <v>4285</v>
      </c>
      <c r="K61" s="1">
        <f>Tabella1[[#This Row],[TOTAL AMMOUNT DONATED]]/Tabella1[[#This Row],[DONATIONS TOTAL]]</f>
        <v>23.938547486033521</v>
      </c>
      <c r="L61" s="1">
        <v>32</v>
      </c>
      <c r="M61" s="1">
        <v>437</v>
      </c>
      <c r="N61" s="1">
        <f>Tabella1[[#This Row],[TOTAL AMMOUNT DONATED TV]]/Tabella1[[#This Row],[TOTAL DONATION TV]]</f>
        <v>13.65625</v>
      </c>
    </row>
    <row r="62" spans="1:14" x14ac:dyDescent="0.2">
      <c r="A62" t="s">
        <v>14</v>
      </c>
      <c r="B62" s="2">
        <v>45347</v>
      </c>
      <c r="C62" s="1">
        <v>9100</v>
      </c>
      <c r="D62" s="1">
        <v>9619971</v>
      </c>
      <c r="E62">
        <v>29750.897000000012</v>
      </c>
      <c r="F62" s="1">
        <v>23202465.733333275</v>
      </c>
      <c r="G62" s="1">
        <v>4488.8320909999993</v>
      </c>
      <c r="H62" s="1">
        <v>566827</v>
      </c>
      <c r="I62" s="1">
        <v>220</v>
      </c>
      <c r="J62" s="1">
        <v>5265</v>
      </c>
      <c r="K62" s="1">
        <f>Tabella1[[#This Row],[TOTAL AMMOUNT DONATED]]/Tabella1[[#This Row],[DONATIONS TOTAL]]</f>
        <v>23.931818181818183</v>
      </c>
      <c r="L62" s="1">
        <v>44</v>
      </c>
      <c r="M62" s="1">
        <v>689</v>
      </c>
      <c r="N62" s="1">
        <f>Tabella1[[#This Row],[TOTAL AMMOUNT DONATED TV]]/Tabella1[[#This Row],[TOTAL DONATION TV]]</f>
        <v>15.659090909090908</v>
      </c>
    </row>
    <row r="63" spans="1:14" x14ac:dyDescent="0.2">
      <c r="A63" t="s">
        <v>15</v>
      </c>
      <c r="B63" s="2">
        <v>45354</v>
      </c>
      <c r="C63" s="1">
        <v>9099.9599999999991</v>
      </c>
      <c r="D63" s="1">
        <v>9498654</v>
      </c>
      <c r="E63" s="1">
        <v>12010.755999999999</v>
      </c>
      <c r="F63" s="1">
        <v>12636498.869999999</v>
      </c>
      <c r="G63" s="1">
        <v>3516.7675770000001</v>
      </c>
      <c r="H63" s="1">
        <v>116546</v>
      </c>
      <c r="I63" s="1">
        <v>157</v>
      </c>
      <c r="J63" s="1">
        <v>4144</v>
      </c>
      <c r="K63" s="1">
        <f>Tabella1[[#This Row],[TOTAL AMMOUNT DONATED]]/Tabella1[[#This Row],[DONATIONS TOTAL]]</f>
        <v>26.394904458598727</v>
      </c>
      <c r="L63" s="1">
        <v>27</v>
      </c>
      <c r="M63" s="1">
        <v>388</v>
      </c>
      <c r="N63" s="1">
        <f>Tabella1[[#This Row],[TOTAL AMMOUNT DONATED TV]]/Tabella1[[#This Row],[TOTAL DONATION TV]]</f>
        <v>14.37037037037037</v>
      </c>
    </row>
    <row r="64" spans="1:14" x14ac:dyDescent="0.2">
      <c r="A64" t="s">
        <v>26</v>
      </c>
      <c r="B64" s="2">
        <v>45361</v>
      </c>
      <c r="C64" s="1">
        <v>9982.8799999999992</v>
      </c>
      <c r="D64" s="1">
        <v>10323165</v>
      </c>
      <c r="E64" s="1">
        <v>18343.511999999999</v>
      </c>
      <c r="F64" s="1">
        <v>17157111.329999998</v>
      </c>
      <c r="G64" s="1">
        <v>3000.924023</v>
      </c>
      <c r="H64" s="1">
        <v>129898</v>
      </c>
      <c r="I64" s="1">
        <v>125</v>
      </c>
      <c r="J64" s="1">
        <v>3128</v>
      </c>
      <c r="K64" s="1">
        <f>Tabella1[[#This Row],[TOTAL AMMOUNT DONATED]]/Tabella1[[#This Row],[DONATIONS TOTAL]]</f>
        <v>25.024000000000001</v>
      </c>
      <c r="L64" s="1">
        <v>29</v>
      </c>
      <c r="M64" s="1">
        <v>417</v>
      </c>
      <c r="N64" s="1">
        <f>Tabella1[[#This Row],[TOTAL AMMOUNT DONATED TV]]/Tabella1[[#This Row],[TOTAL DONATION TV]]</f>
        <v>14.379310344827585</v>
      </c>
    </row>
    <row r="65" spans="1:14" x14ac:dyDescent="0.2">
      <c r="A65" t="s">
        <v>26</v>
      </c>
      <c r="B65" s="2">
        <v>45368</v>
      </c>
      <c r="C65" s="1">
        <v>10709.83</v>
      </c>
      <c r="D65" s="1">
        <v>10860571</v>
      </c>
      <c r="E65" s="1">
        <v>18085.377</v>
      </c>
      <c r="F65" s="1">
        <v>15891730.9</v>
      </c>
      <c r="G65" s="1">
        <v>3171.106237</v>
      </c>
      <c r="H65" s="1">
        <v>132091</v>
      </c>
      <c r="I65" s="1">
        <v>103</v>
      </c>
      <c r="J65" s="1">
        <v>2394</v>
      </c>
      <c r="K65" s="1">
        <f>Tabella1[[#This Row],[TOTAL AMMOUNT DONATED]]/Tabella1[[#This Row],[DONATIONS TOTAL]]</f>
        <v>23.242718446601941</v>
      </c>
      <c r="L65" s="1">
        <v>18</v>
      </c>
      <c r="M65" s="1">
        <v>176</v>
      </c>
      <c r="N65" s="1">
        <f>Tabella1[[#This Row],[TOTAL AMMOUNT DONATED TV]]/Tabella1[[#This Row],[TOTAL DONATION TV]]</f>
        <v>9.7777777777777786</v>
      </c>
    </row>
    <row r="66" spans="1:14" x14ac:dyDescent="0.2">
      <c r="A66" t="s">
        <v>26</v>
      </c>
      <c r="B66" s="2">
        <v>45375</v>
      </c>
      <c r="C66" s="1">
        <v>10600.5</v>
      </c>
      <c r="D66" s="1">
        <v>11185273</v>
      </c>
      <c r="E66" s="1">
        <v>28087.867999999999</v>
      </c>
      <c r="F66" s="1">
        <v>24538473.5</v>
      </c>
      <c r="G66" s="1">
        <v>3998.6731829999999</v>
      </c>
      <c r="H66" s="1">
        <v>106856</v>
      </c>
      <c r="I66" s="1">
        <v>182</v>
      </c>
      <c r="J66" s="1">
        <v>4276</v>
      </c>
      <c r="K66" s="1">
        <f>Tabella1[[#This Row],[TOTAL AMMOUNT DONATED]]/Tabella1[[#This Row],[DONATIONS TOTAL]]</f>
        <v>23.494505494505493</v>
      </c>
      <c r="L66" s="1">
        <v>31</v>
      </c>
      <c r="M66" s="1">
        <v>405</v>
      </c>
      <c r="N66" s="1">
        <f>Tabella1[[#This Row],[TOTAL AMMOUNT DONATED TV]]/Tabella1[[#This Row],[TOTAL DONATION TV]]</f>
        <v>13.064516129032258</v>
      </c>
    </row>
    <row r="67" spans="1:14" x14ac:dyDescent="0.2">
      <c r="A67" t="s">
        <v>15</v>
      </c>
      <c r="B67" s="2">
        <v>45382</v>
      </c>
      <c r="C67">
        <v>10709.26</v>
      </c>
      <c r="D67" s="1">
        <v>14468521</v>
      </c>
      <c r="E67" s="1">
        <v>16996.112000000001</v>
      </c>
      <c r="F67" s="1">
        <v>16197144.119999999</v>
      </c>
      <c r="G67" s="1">
        <v>3647.8144980000002</v>
      </c>
      <c r="H67" s="1">
        <v>304054</v>
      </c>
      <c r="I67" s="1">
        <v>103</v>
      </c>
      <c r="J67" s="1">
        <v>2085</v>
      </c>
      <c r="K67" s="1">
        <f>Tabella1[[#This Row],[TOTAL AMMOUNT DONATED]]/Tabella1[[#This Row],[DONATIONS TOTAL]]</f>
        <v>20.242718446601941</v>
      </c>
      <c r="L67" s="1">
        <v>25</v>
      </c>
      <c r="M67" s="1">
        <v>397</v>
      </c>
      <c r="N67" s="1">
        <f>Tabella1[[#This Row],[TOTAL AMMOUNT DONATED TV]]/Tabella1[[#This Row],[TOTAL DONATION TV]]</f>
        <v>15.88</v>
      </c>
    </row>
    <row r="68" spans="1:14" x14ac:dyDescent="0.2">
      <c r="A68" t="s">
        <v>16</v>
      </c>
      <c r="B68" s="2">
        <v>45389</v>
      </c>
      <c r="C68" s="1">
        <v>8340.43</v>
      </c>
      <c r="D68" s="1">
        <v>8632922</v>
      </c>
      <c r="E68" s="1">
        <v>18287.07</v>
      </c>
      <c r="F68" s="1">
        <v>14131961.42</v>
      </c>
      <c r="G68">
        <v>3622.8721759999999</v>
      </c>
      <c r="H68" s="1">
        <v>145959</v>
      </c>
      <c r="I68" s="1">
        <v>117</v>
      </c>
      <c r="J68" s="1">
        <v>3056</v>
      </c>
      <c r="K68" s="1">
        <f>Tabella1[[#This Row],[TOTAL AMMOUNT DONATED]]/Tabella1[[#This Row],[DONATIONS TOTAL]]</f>
        <v>26.119658119658119</v>
      </c>
      <c r="L68" s="1">
        <v>32</v>
      </c>
      <c r="M68" s="1">
        <v>401</v>
      </c>
      <c r="N68" s="1">
        <f>Tabella1[[#This Row],[TOTAL AMMOUNT DONATED TV]]/Tabella1[[#This Row],[TOTAL DONATION TV]]</f>
        <v>12.53125</v>
      </c>
    </row>
    <row r="69" spans="1:14" x14ac:dyDescent="0.2">
      <c r="A69" t="s">
        <v>16</v>
      </c>
      <c r="B69" s="2">
        <v>45396</v>
      </c>
      <c r="C69" s="1">
        <v>6899.71</v>
      </c>
      <c r="D69">
        <v>6455775</v>
      </c>
      <c r="E69" s="1">
        <v>13797.87</v>
      </c>
      <c r="F69" s="1">
        <v>9869457.7170000002</v>
      </c>
      <c r="G69" s="1">
        <v>2062.367866</v>
      </c>
      <c r="H69" s="1">
        <v>19708</v>
      </c>
      <c r="I69" s="1">
        <v>91</v>
      </c>
      <c r="J69" s="1">
        <v>2036</v>
      </c>
      <c r="K69" s="1">
        <f>Tabella1[[#This Row],[TOTAL AMMOUNT DONATED]]/Tabella1[[#This Row],[DONATIONS TOTAL]]</f>
        <v>22.373626373626372</v>
      </c>
      <c r="L69" s="1">
        <v>22</v>
      </c>
      <c r="M69" s="1">
        <v>244</v>
      </c>
      <c r="N69" s="1">
        <f>Tabella1[[#This Row],[TOTAL AMMOUNT DONATED TV]]/Tabella1[[#This Row],[TOTAL DONATION TV]]</f>
        <v>11.090909090909092</v>
      </c>
    </row>
    <row r="70" spans="1:14" x14ac:dyDescent="0.2">
      <c r="A70" t="s">
        <v>16</v>
      </c>
      <c r="B70" s="2">
        <v>45403</v>
      </c>
      <c r="C70" s="1">
        <v>3225.15</v>
      </c>
      <c r="D70" s="1">
        <v>3709424</v>
      </c>
      <c r="E70" s="1">
        <v>22904.3825</v>
      </c>
      <c r="F70" s="1">
        <v>23347685.949999999</v>
      </c>
      <c r="G70" s="1">
        <v>1906.0189789999999</v>
      </c>
      <c r="H70" s="1">
        <v>10898</v>
      </c>
      <c r="I70" s="1">
        <v>103</v>
      </c>
      <c r="J70" s="1">
        <v>2042</v>
      </c>
      <c r="K70" s="1">
        <f>Tabella1[[#This Row],[TOTAL AMMOUNT DONATED]]/Tabella1[[#This Row],[DONATIONS TOTAL]]</f>
        <v>19.825242718446603</v>
      </c>
      <c r="L70" s="1">
        <v>22</v>
      </c>
      <c r="M70" s="1">
        <v>210</v>
      </c>
      <c r="N70" s="1">
        <f>Tabella1[[#This Row],[TOTAL AMMOUNT DONATED TV]]/Tabella1[[#This Row],[TOTAL DONATION TV]]</f>
        <v>9.545454545454545</v>
      </c>
    </row>
    <row r="71" spans="1:14" x14ac:dyDescent="0.2">
      <c r="A71" t="s">
        <v>16</v>
      </c>
      <c r="B71" s="2">
        <v>45410</v>
      </c>
      <c r="C71" s="1">
        <v>2239.9499999999998</v>
      </c>
      <c r="D71" s="1">
        <v>2346419</v>
      </c>
      <c r="E71" s="1">
        <v>12435.1355</v>
      </c>
      <c r="F71">
        <f>SUM(F5:F69)</f>
        <v>1219179114.6456652</v>
      </c>
      <c r="G71" s="1">
        <v>1810.8305789999999</v>
      </c>
      <c r="H71" s="1">
        <v>10468</v>
      </c>
      <c r="I71" s="1">
        <v>86</v>
      </c>
      <c r="J71" s="1">
        <v>1437</v>
      </c>
      <c r="K71" s="1">
        <f>Tabella1[[#This Row],[TOTAL AMMOUNT DONATED]]/Tabella1[[#This Row],[DONATIONS TOTAL]]</f>
        <v>16.709302325581394</v>
      </c>
      <c r="L71" s="1">
        <v>19</v>
      </c>
      <c r="M71" s="1">
        <v>178</v>
      </c>
      <c r="N71" s="1">
        <f>Tabella1[[#This Row],[TOTAL AMMOUNT DONATED TV]]/Tabella1[[#This Row],[TOTAL DONATION TV]]</f>
        <v>9.3684210526315788</v>
      </c>
    </row>
    <row r="72" spans="1:14" x14ac:dyDescent="0.2">
      <c r="A72" t="s">
        <v>28</v>
      </c>
      <c r="B72" s="2">
        <v>45417</v>
      </c>
      <c r="C72" s="1">
        <v>2825.63</v>
      </c>
      <c r="D72" s="1">
        <v>2565806</v>
      </c>
      <c r="E72" s="1">
        <v>12593.39</v>
      </c>
      <c r="F72" s="1">
        <v>11183846.800000001</v>
      </c>
      <c r="G72" s="1">
        <v>2239.460114</v>
      </c>
      <c r="H72">
        <v>8741</v>
      </c>
      <c r="I72" s="1">
        <v>84</v>
      </c>
      <c r="J72" s="1">
        <v>1676</v>
      </c>
      <c r="K72" s="1">
        <f>Tabella1[[#This Row],[TOTAL AMMOUNT DONATED]]/Tabella1[[#This Row],[DONATIONS TOTAL]]</f>
        <v>19.952380952380953</v>
      </c>
      <c r="L72" s="1">
        <v>22</v>
      </c>
      <c r="M72" s="1">
        <v>296</v>
      </c>
      <c r="N72" s="1">
        <f>Tabella1[[#This Row],[TOTAL AMMOUNT DONATED TV]]/Tabella1[[#This Row],[TOTAL DONATION TV]]</f>
        <v>13.454545454545455</v>
      </c>
    </row>
    <row r="73" spans="1:14" x14ac:dyDescent="0.2">
      <c r="A73" t="s">
        <v>27</v>
      </c>
      <c r="B73" s="2">
        <v>45424</v>
      </c>
      <c r="C73" s="1">
        <v>4194.9799999999996</v>
      </c>
      <c r="D73" s="4">
        <v>3474010</v>
      </c>
      <c r="E73">
        <v>17549.562999999998</v>
      </c>
      <c r="F73" s="1">
        <v>13048147.599999981</v>
      </c>
      <c r="G73" s="1">
        <v>2689.7273839999998</v>
      </c>
      <c r="H73" s="1">
        <v>15648</v>
      </c>
      <c r="I73" s="1">
        <v>86</v>
      </c>
      <c r="J73" s="1">
        <v>2535</v>
      </c>
      <c r="K73" s="1">
        <f>Tabella1[[#This Row],[TOTAL AMMOUNT DONATED]]/Tabella1[[#This Row],[DONATIONS TOTAL]]</f>
        <v>29.476744186046513</v>
      </c>
      <c r="L73" s="1">
        <v>16</v>
      </c>
      <c r="M73" s="1">
        <v>363</v>
      </c>
      <c r="N73" s="1">
        <f>Tabella1[[#This Row],[TOTAL AMMOUNT DONATED TV]]/Tabella1[[#This Row],[TOTAL DONATION TV]]</f>
        <v>22.6875</v>
      </c>
    </row>
    <row r="74" spans="1:14" x14ac:dyDescent="0.2">
      <c r="A74" t="s">
        <v>27</v>
      </c>
      <c r="B74" s="2">
        <v>45431</v>
      </c>
      <c r="C74" s="1">
        <v>4457.5</v>
      </c>
      <c r="D74" s="1">
        <v>3612229</v>
      </c>
      <c r="E74" s="1">
        <v>17551.462</v>
      </c>
      <c r="F74" s="1">
        <v>12979626.5</v>
      </c>
      <c r="G74" s="1">
        <v>3774.313576</v>
      </c>
      <c r="H74" s="1">
        <v>18922</v>
      </c>
      <c r="I74" s="1">
        <v>86</v>
      </c>
      <c r="J74" s="1">
        <v>2217</v>
      </c>
      <c r="K74" s="1">
        <f>Tabella1[[#This Row],[TOTAL AMMOUNT DONATED]]/Tabella1[[#This Row],[DONATIONS TOTAL]]</f>
        <v>25.779069767441861</v>
      </c>
      <c r="L74" s="1">
        <v>10</v>
      </c>
      <c r="M74" s="1">
        <v>125</v>
      </c>
      <c r="N74" s="1">
        <f>Tabella1[[#This Row],[TOTAL AMMOUNT DONATED TV]]/Tabella1[[#This Row],[TOTAL DONATION TV]]</f>
        <v>12.5</v>
      </c>
    </row>
    <row r="75" spans="1:14" x14ac:dyDescent="0.2">
      <c r="A75" t="s">
        <v>27</v>
      </c>
      <c r="B75" s="2">
        <v>45438</v>
      </c>
      <c r="C75" s="1">
        <v>4345.96</v>
      </c>
      <c r="D75" s="1">
        <v>4251674</v>
      </c>
      <c r="E75" s="1">
        <v>19901.044000000002</v>
      </c>
      <c r="F75" s="1">
        <v>16934277.719999999</v>
      </c>
      <c r="G75" s="1">
        <v>4304.2186400000001</v>
      </c>
      <c r="H75" s="4">
        <v>25275</v>
      </c>
      <c r="I75" s="1">
        <v>128</v>
      </c>
      <c r="J75" s="1">
        <v>3290</v>
      </c>
      <c r="K75" s="1">
        <f>Tabella1[[#This Row],[TOTAL AMMOUNT DONATED]]/Tabella1[[#This Row],[DONATIONS TOTAL]]</f>
        <v>25.703125</v>
      </c>
      <c r="L75" s="1">
        <v>34</v>
      </c>
      <c r="M75" s="1">
        <v>335</v>
      </c>
      <c r="N75" s="1">
        <f>Tabella1[[#This Row],[TOTAL AMMOUNT DONATED TV]]/Tabella1[[#This Row],[TOTAL DONATION TV]]</f>
        <v>9.8529411764705888</v>
      </c>
    </row>
    <row r="76" spans="1:14" x14ac:dyDescent="0.2">
      <c r="A76" t="s">
        <v>29</v>
      </c>
      <c r="B76" s="2">
        <v>45445</v>
      </c>
      <c r="C76" s="1">
        <v>4585.9799999999996</v>
      </c>
      <c r="D76" s="1">
        <v>5095737</v>
      </c>
      <c r="E76" s="1">
        <v>18304.531999999999</v>
      </c>
      <c r="F76" s="1">
        <v>15225006.02</v>
      </c>
      <c r="G76" s="1">
        <v>4531.4218629999996</v>
      </c>
      <c r="H76" s="1">
        <v>26835</v>
      </c>
      <c r="I76" s="1">
        <v>104</v>
      </c>
      <c r="J76" s="1">
        <v>4058</v>
      </c>
      <c r="K76" s="1">
        <f>Tabella1[[#This Row],[TOTAL AMMOUNT DONATED]]/Tabella1[[#This Row],[DONATIONS TOTAL]]</f>
        <v>39.019230769230766</v>
      </c>
      <c r="L76" s="1">
        <v>23</v>
      </c>
      <c r="M76" s="1">
        <v>667</v>
      </c>
      <c r="N76" s="1">
        <f>Tabella1[[#This Row],[TOTAL AMMOUNT DONATED TV]]/Tabella1[[#This Row],[TOTAL DONATION TV]]</f>
        <v>29</v>
      </c>
    </row>
    <row r="77" spans="1:14" x14ac:dyDescent="0.2">
      <c r="A77" t="s">
        <v>29</v>
      </c>
      <c r="B77" s="2">
        <v>45452</v>
      </c>
      <c r="C77" s="1">
        <v>5112.84</v>
      </c>
      <c r="D77" s="1">
        <v>6020874</v>
      </c>
      <c r="E77" s="1">
        <v>17438</v>
      </c>
      <c r="F77" s="1">
        <v>9713746.2829999998</v>
      </c>
      <c r="G77" s="1">
        <v>3400.24</v>
      </c>
      <c r="H77" s="1">
        <v>22156</v>
      </c>
      <c r="I77" s="1">
        <v>83</v>
      </c>
      <c r="J77" s="1">
        <v>1521</v>
      </c>
      <c r="K77" s="1">
        <f>Tabella1[[#This Row],[TOTAL AMMOUNT DONATED]]/Tabella1[[#This Row],[DONATIONS TOTAL]]</f>
        <v>18.325301204819276</v>
      </c>
      <c r="L77" s="1">
        <v>15</v>
      </c>
      <c r="M77" s="1">
        <v>158</v>
      </c>
      <c r="N77" s="1">
        <f>Tabella1[[#This Row],[TOTAL AMMOUNT DONATED TV]]/Tabella1[[#This Row],[TOTAL DONATION TV]]</f>
        <v>10.533333333333333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s.pansoni@unimc.it</dc:creator>
  <cp:lastModifiedBy>s.pansoni@unimc.it</cp:lastModifiedBy>
  <dcterms:created xsi:type="dcterms:W3CDTF">2024-05-15T07:00:09Z</dcterms:created>
  <dcterms:modified xsi:type="dcterms:W3CDTF">2024-07-12T12:18:24Z</dcterms:modified>
</cp:coreProperties>
</file>