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_CATEGORIA" sheetId="1" r:id="rId4"/>
    <sheet state="visible" name="Instrucción SQL" sheetId="2" r:id="rId5"/>
  </sheets>
  <definedNames/>
  <calcPr/>
  <extLst>
    <ext uri="GoogleSheetsCustomDataVersion1">
      <go:sheetsCustomData xmlns:go="http://customooxmlschemas.google.com/" r:id="rId6" roundtripDataSignature="AMtx7mjBTy4DqGJYWveqK0Xpnmp7mcQHjg=="/>
    </ext>
  </extLst>
</workbook>
</file>

<file path=xl/sharedStrings.xml><?xml version="1.0" encoding="utf-8"?>
<sst xmlns="http://schemas.openxmlformats.org/spreadsheetml/2006/main" count="720" uniqueCount="148">
  <si>
    <t>ORIGEN</t>
  </si>
  <si>
    <t>DESTINO</t>
  </si>
  <si>
    <t>Instrucción SQL:</t>
  </si>
  <si>
    <t>Tabla:</t>
  </si>
  <si>
    <t>BI_DIMENSIONAL.DIM_CLIENTE</t>
  </si>
  <si>
    <t>Manejador / Instancia:</t>
  </si>
  <si>
    <t>PostgreSQL</t>
  </si>
  <si>
    <t>Maneja Histórico? (SI/NO):</t>
  </si>
  <si>
    <t>NO</t>
  </si>
  <si>
    <t>Tabla</t>
  </si>
  <si>
    <t>Columna</t>
  </si>
  <si>
    <t>Tipo de Dato</t>
  </si>
  <si>
    <t>Manejador / Instancia</t>
  </si>
  <si>
    <t>Columna Requerida</t>
  </si>
  <si>
    <t>Cálculo Requerido</t>
  </si>
  <si>
    <t>Campo Actualizable</t>
  </si>
  <si>
    <t>sk_dim_cliente_int</t>
  </si>
  <si>
    <t>SERIAL</t>
  </si>
  <si>
    <t>SI</t>
  </si>
  <si>
    <t>ES UN NUMERO CONSECUTIVO QUE SE GENERA EN EL ETL AL MOMENTO DE CARGAR LOS DATOS</t>
  </si>
  <si>
    <t>BI_FUENTE.CLIENTE</t>
  </si>
  <si>
    <t>cod_cliente</t>
  </si>
  <si>
    <t>INT</t>
  </si>
  <si>
    <t>nro_documento</t>
  </si>
  <si>
    <t>BIGINT</t>
  </si>
  <si>
    <t>telefono</t>
  </si>
  <si>
    <t>sexo</t>
  </si>
  <si>
    <t>CHAR(5)</t>
  </si>
  <si>
    <t>nb_cliente</t>
  </si>
  <si>
    <t>CHAR(50)</t>
  </si>
  <si>
    <t>email</t>
  </si>
  <si>
    <t>direccion</t>
  </si>
  <si>
    <t>TEXT</t>
  </si>
  <si>
    <t>BI_DIMENSIONAL.DIM_CONTRATO</t>
  </si>
  <si>
    <t>sk_dim_contrato</t>
  </si>
  <si>
    <t>BI_FUENTE.CONTRATO</t>
  </si>
  <si>
    <t>nro_contrato</t>
  </si>
  <si>
    <t>descrip_contrato</t>
  </si>
  <si>
    <t>BI_DIMENSIONAL.DIM_ESTADO_CONTRATO</t>
  </si>
  <si>
    <t>sk_dim_estado_contrato</t>
  </si>
  <si>
    <t>cod_estado</t>
  </si>
  <si>
    <t>ROWNUMBER()</t>
  </si>
  <si>
    <t>descrip_estado</t>
  </si>
  <si>
    <t>CHAR(25)</t>
  </si>
  <si>
    <t>unnest(enum_range(NULL::BI_FUENTE.estados_contrato))</t>
  </si>
  <si>
    <t>BI_DIMENSIONAL.DIM_EVALUACION_SERVICIO</t>
  </si>
  <si>
    <t>sk_dim_evaluacion_servicio</t>
  </si>
  <si>
    <t>BI_FUENTE.EVALUACION_SERVICIO</t>
  </si>
  <si>
    <t>cod_evaluacion_servicio</t>
  </si>
  <si>
    <t>nb_descripcion</t>
  </si>
  <si>
    <t>BI_DIMENSIONAL.DIM_PRODUCTO</t>
  </si>
  <si>
    <t>sk_dim_producto</t>
  </si>
  <si>
    <t>BI_FUENTE.PRODUCTO</t>
  </si>
  <si>
    <t>cod_producto</t>
  </si>
  <si>
    <t>cod_tipo_producto</t>
  </si>
  <si>
    <t>calificacion</t>
  </si>
  <si>
    <t>nb_producto</t>
  </si>
  <si>
    <t>BI_FUENTE.TIPO_PRODUCTO</t>
  </si>
  <si>
    <t>nb_tipo_producto</t>
  </si>
  <si>
    <t>descripcion</t>
  </si>
  <si>
    <t>BI_DIMENSIONAL.DIM_SINIESTRO</t>
  </si>
  <si>
    <t>sk_dim_siniestro</t>
  </si>
  <si>
    <t>BI_FUENTE.SINIESTRO</t>
  </si>
  <si>
    <t>nro_siniestro</t>
  </si>
  <si>
    <t>descripcion_siniestro</t>
  </si>
  <si>
    <t>descrip_siniestro</t>
  </si>
  <si>
    <t>BI_DIMENSIONAL.DIM_TIEMPO</t>
  </si>
  <si>
    <t>sk_dim_tiempo</t>
  </si>
  <si>
    <t>cod_annio</t>
  </si>
  <si>
    <t>GENERA TODOS LOS AÑOS DESDE 1899 HASTA 2027</t>
  </si>
  <si>
    <t>cod_mes</t>
  </si>
  <si>
    <t>POR CADA AÑO GENERA DOCE MESES</t>
  </si>
  <si>
    <t>cod_dia_annio</t>
  </si>
  <si>
    <t>GENERA EL DIA DEL AÑO RESPECTIVO</t>
  </si>
  <si>
    <t>cod_dia_mes</t>
  </si>
  <si>
    <t>GENERA LOS DIAS RESPECTIVOS DEL MES</t>
  </si>
  <si>
    <t>cod_dia_semana</t>
  </si>
  <si>
    <t>GENERA LOS DIAS RESPECTIVOS DE LA SEMANA</t>
  </si>
  <si>
    <t>cod_semana</t>
  </si>
  <si>
    <t>GENERA EL NUMERO DEL DIA DE LA SEMANA</t>
  </si>
  <si>
    <t>desc_dia_semana</t>
  </si>
  <si>
    <t>CHAR(10)</t>
  </si>
  <si>
    <t>AÑADE EL NOMBRE DEL DIA DELA SEMANA</t>
  </si>
  <si>
    <t>desc_dia_semana_corta</t>
  </si>
  <si>
    <t>AÑADE EL NOMBRE CORTO DEL DIA DELA SEMANA</t>
  </si>
  <si>
    <t>desc_mes</t>
  </si>
  <si>
    <t>AÑADE EL NOMBRE DEL MES</t>
  </si>
  <si>
    <t>desc_mes_corta</t>
  </si>
  <si>
    <t>AÑADE EL NOMBRE CORTO DEL MES</t>
  </si>
  <si>
    <t>desc_trimeste</t>
  </si>
  <si>
    <t>CALCULA EN QUE TRIMESTRE DEL AÑO ESTA LA FECHA</t>
  </si>
  <si>
    <t>desc_semeste</t>
  </si>
  <si>
    <t>CALCULA EN QUE SEMESTRE DEL AÑO ESTA LA FECHA</t>
  </si>
  <si>
    <t>Query_FACT_EVALUACION_SERVICIO</t>
  </si>
  <si>
    <t>BI_DIMENSIONAL.FACT_EVALUACION_SERVICIO</t>
  </si>
  <si>
    <t>sk_dim_tiempo_recomendacion</t>
  </si>
  <si>
    <t>sk_dim_cliente</t>
  </si>
  <si>
    <t>BI_FUENTE.RECOMIENDA</t>
  </si>
  <si>
    <t>recomienda_amigo</t>
  </si>
  <si>
    <t>BOOLEAN</t>
  </si>
  <si>
    <t>cantidad</t>
  </si>
  <si>
    <t>CANTIDAD DE RECOMENDADOS</t>
  </si>
  <si>
    <t>Query_FACT_METAS</t>
  </si>
  <si>
    <t>BI_DIMENSIONAL.FACT_METAS</t>
  </si>
  <si>
    <t>sk_dim_fecha_meta</t>
  </si>
  <si>
    <t>meta_asegurados</t>
  </si>
  <si>
    <t>CONTADOR DE LA CANTIDAD DE PERSONAS ASEGURADAS</t>
  </si>
  <si>
    <t>meta_renovacion</t>
  </si>
  <si>
    <t>VERIFICAR SI SE HAN CREADO CLIENTES PARA EL MISMO CLIENTE CON LOS MISMOS PRODUCTOS</t>
  </si>
  <si>
    <t>monto_meta_venta</t>
  </si>
  <si>
    <t>REAL</t>
  </si>
  <si>
    <t>Query_FACT_REGISTRO_CONTRATO</t>
  </si>
  <si>
    <t>BI_DIMENSIONAL.FACT_REGISTRO_CONTRATO</t>
  </si>
  <si>
    <t>sk_dim_tiempo_fecha_inicio</t>
  </si>
  <si>
    <t>sk_dim_tiempo_fecha_fin</t>
  </si>
  <si>
    <t>BI_FUENTE.REGISTRO_CONTRATO</t>
  </si>
  <si>
    <t>monto</t>
  </si>
  <si>
    <t>COUNT()</t>
  </si>
  <si>
    <t>cantidad_cliente</t>
  </si>
  <si>
    <t>COUNT(cod_cliente)</t>
  </si>
  <si>
    <t>cantidad_producto</t>
  </si>
  <si>
    <t>COUNT(cod_producto)</t>
  </si>
  <si>
    <t>cantidad_contrato</t>
  </si>
  <si>
    <t>COUNT(nro_contrato)</t>
  </si>
  <si>
    <t>Query_FACT_REGISTRO_SINIESTRO</t>
  </si>
  <si>
    <t>BI_DIMENSIONAL.FACT_REGISTRO_SINIESTRO</t>
  </si>
  <si>
    <t>sk_dim_tiempo_respuesta</t>
  </si>
  <si>
    <t>sk_dim_tiempo_siniestro</t>
  </si>
  <si>
    <t>SUMA DE LAOS SINIESTROS REGISTRADOS</t>
  </si>
  <si>
    <t>monto_reconocido</t>
  </si>
  <si>
    <t>SUMA DE LOS MONTOS RECONOCIDOS</t>
  </si>
  <si>
    <t>monto_solicitado</t>
  </si>
  <si>
    <t>SUMA DE LOS MONTOS SOLICITADOS</t>
  </si>
  <si>
    <t>id_rechazo</t>
  </si>
  <si>
    <t>CHAR(2)</t>
  </si>
  <si>
    <t>Nombre SQL</t>
  </si>
  <si>
    <t>Descripción</t>
  </si>
  <si>
    <t>SELECT * FROM bi_fuente.cliente</t>
  </si>
  <si>
    <t>SELECT * FROM bi_fuente.contrato;</t>
  </si>
  <si>
    <t>Query_DIM_EVALUACION_SERVICIO</t>
  </si>
  <si>
    <t>SELECT * FROM bi_fuente.evaluacion_servicio;</t>
  </si>
  <si>
    <t>SELECT 
        producto.cod_producto,
        producto.nb_producto,
        producto.descripcion,
        producto.cod_tipo_producto,
        producto.calificacion,
        tipo_producto.nb_tipo_producto
FROM bi_fuente.producto
INNER JOIN bi_fuente.tipo_producto
        ON tipo_producto.cod_tipo_producto = producto.cod_tipo_producto;</t>
  </si>
  <si>
    <t>SELECT ROW_NUMBER() OVER(), estado from unnest(enum_range(NULL::bi_fuente.estados_contrato)) AS estado;</t>
  </si>
  <si>
    <t>SELECT  * FROM bi_fuente.siniestro;</t>
  </si>
  <si>
    <t>SELECT t.sk_dim_tiempo,
	c.sk_dim_cliente_int, 
	p.sk_dim_producto, 
	e.cod_evaluacion_servicio, 
	r.recomienda_amigo,
	count(r.cod_evaluacion_servicio)
FROM bi_fuente.recomienda r
JOIN bi_dimensional.dim_cliente c
ON r.cod_cliente = c.cod_cliente
JOIN bi_dimensional.dim_producto p
ON r.cod_producto = p.cod_producto
JOIN bi_dimensional.dim_evaluacion_servicio e
ON r.cod_evaluacion_servicio = e.cod_evaluacion_servicio
JOIN bi_fuente.registro_contrato rc
ON r.cod_cliente = rc.cod_cliente and r.cod_producto = rc.cod_producto
JOIN bi_dimensional.dim_tiempo t
ON rc.fecha_fin = t.fecha_completa
GROUP BY t.sk_dim_tiempo, 
	c.sk_dim_cliente_int, 
	p.sk_dim_producto, 
	e.cod_evaluacion_servicio, 
	r.recomienda_amigo;</t>
  </si>
  <si>
    <t>SELECT dt.sk_dim_tiempo as sk_dim_fecha_meta
    , c.sk_dim_cliente_int
    , dp.sk_dim_producto
    , dc.sk_dim_contrato
    , (SELECT SUM(monto) as monto_meta_venta from bi_fuente.registro_contrato) as monto_meta_venta
    , (SELECT COUNT(*) as meta_asegurados FROM bi_fuente.registro_contrato WHERE estado_contrato = 'activo') as meta_asegurados
    , (SELECT COUNT(rc1.*) FROM bi_fuente.registro_contrato rc INNER JOIN bi_fuente.registro_contrato rc1
        ON  rc.cod_cliente = rc1.cod_cliente AND
        rc.cod_producto = rc1.cod_producto AND
        rc.nro_contrato != rc1.nro_contrato) as meta_renovacion
FROM bi_fuente.registro_contrato rc
JOIN bi_dimensional.dim_tiempo dt on rc.fecha_inicio = dt.fecha_completa
JOIN bi_dimensional.dim_cliente c on c.cod_cliente = rc.cod_cliente
JOIN bi_dimensional.dim_producto dp on rc.cod_producto = dp.cod_producto
JOIN bi_dimensional.dim_contrato dc on rc.nro_contrato = dc.nro_contrato;</t>
  </si>
  <si>
    <t>SELECT ti.sk_dim_tiempo as tiempo_inicio,
	tf.sk_dim_tiempo as tiempo_final,
	c.sk_dim_cliente_int,
	c2.sk_dim_contrato,
	p.sk_dim_producto,
	ec.sk_dim_estado_contrato,
	rc.monto,
	count(c2.nro_contrato) as cantidad_contrato,
	count(c.cod_cliente) as cantidad_cliente,
	count(p.cod_producto) as cantidad_producto,
	count (rc) as cantidad
FROM bi_fuente.registro_contrato rc
JOIN bi_dimensional.dim_cliente c
ON rc.cod_cliente = c.cod_cliente
JOIN bi_dimensional.dim_producto p
ON rc.cod_producto = p.cod_producto
JOIN bi_dimensional.dim_contrato c2
ON rc.nro_contrato = c2.nro_contrato
JOIN bi_dimensional.dim_estado_contrato ec
ON ec.descrip_estado = rc.estado_contrato::text 
JOIN bi_dimensional.dim_tiempo ti
ON rc.fecha_inicio = ti.fecha_completa
JOIN bi_dimensional.dim_tiempo tf
ON rc.fecha_fin = tf.fecha_completa
group by ti.sk_dim_tiempo,
	tf.sk_dim_tiempo,
	c.sk_dim_cliente_int,
	c2.sk_dim_contrato,
	p.sk_dim_producto,
	ec.sk_dim_estado_contrato,
	rc.monto;</t>
  </si>
  <si>
    <t>SELECT dt.sk_dim_tiempo as sk_dim_tiempo_respuesta
     , dt1.sk_dim_tiempo as sk_dim_tiempo_siniestro
     , dc.sk_dim_contrato
     , ds.sk_dim_siniestro
     , rs.monto_reconocido
     , COUNT(rs.nro_contrato) as cantidad
     , rs.monto_solicitado
     , rs.id_rechazo::TEXT
FROM bi_fuente.registro_siniestro rs
JOIN bi_dimensional.dim_siniestro ds on rs.nro_siniestro = ds.nro_siniestro
JOIN bi_dimensional.dim_contrato dc on rs.nro_contrato = dc.nro_contrato
JOIN bi_dimensional.dim_tiempo dt1 on rs.fecha_siniestro = dt1.fecha_completa
JOIN bi_dimensional.dim_tiempo dt on rs.fecha_respuesta = dt.fecha_completa
GROUP BY dt.sk_dim_tiempo, dt1.sk_dim_tiempo, dc.sk_dim_contrato, ds.sk_dim_siniestro, id_rechazo, monto_reconocido, monto_solicitado;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</si>
</sst>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</font>
    <font>
      <b/>
      <sz val="12.0"/>
      <color theme="1"/>
      <name val="Arial"/>
    </font>
    <font/>
    <font>
      <b/>
      <sz val="8.0"/>
      <color theme="1"/>
      <name val="Arial"/>
    </font>
    <font>
      <u/>
      <sz val="10.0"/>
      <color rgb="FF0000FF"/>
      <name val="Arial"/>
    </font>
    <font>
      <b/>
      <sz val="8.0"/>
      <color rgb="FF000000"/>
      <name val="Arial"/>
    </font>
    <font>
      <sz val="8.0"/>
      <color theme="1"/>
      <name val="Arial"/>
    </font>
    <font>
      <sz val="8.0"/>
      <color rgb="FF000000"/>
      <name val="Arial"/>
    </font>
    <font>
      <color theme="1"/>
      <name val="Calibri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</border>
    <border>
      <left/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2" fontId="3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readingOrder="0" vertical="center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left"/>
    </xf>
    <xf borderId="11" fillId="3" fontId="3" numFmtId="0" xfId="0" applyAlignment="1" applyBorder="1" applyFont="1">
      <alignment horizontal="left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3" fontId="3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left" readingOrder="0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3" fontId="3" numFmtId="0" xfId="0" applyAlignment="1" applyBorder="1" applyFont="1">
      <alignment horizontal="left" shrinkToFit="0" vertical="center" wrapText="1"/>
    </xf>
    <xf borderId="26" fillId="3" fontId="3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8" fillId="0" fontId="2" numFmtId="0" xfId="0" applyBorder="1" applyFont="1"/>
    <xf borderId="2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30" fillId="3" fontId="3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horizontal="center" shrinkToFit="0" vertical="center" wrapText="1"/>
    </xf>
    <xf borderId="31" fillId="3" fontId="3" numFmtId="0" xfId="0" applyAlignment="1" applyBorder="1" applyFont="1">
      <alignment horizontal="center" shrinkToFit="0" vertical="center" wrapText="1"/>
    </xf>
    <xf borderId="32" fillId="0" fontId="3" numFmtId="0" xfId="0" applyAlignment="1" applyBorder="1" applyFont="1">
      <alignment horizontal="center" shrinkToFit="0" vertical="center" wrapText="1"/>
    </xf>
    <xf borderId="32" fillId="0" fontId="5" numFmtId="0" xfId="0" applyAlignment="1" applyBorder="1" applyFont="1">
      <alignment horizontal="center" shrinkToFit="0" vertical="center" wrapText="1"/>
    </xf>
    <xf borderId="32" fillId="0" fontId="6" numFmtId="0" xfId="0" applyAlignment="1" applyBorder="1" applyFont="1">
      <alignment horizontal="center" shrinkToFit="0" vertical="center" wrapText="1"/>
    </xf>
    <xf borderId="32" fillId="0" fontId="7" numFmtId="0" xfId="0" applyAlignment="1" applyBorder="1" applyFont="1">
      <alignment horizontal="center" readingOrder="0" shrinkToFit="0" vertical="center" wrapText="1"/>
    </xf>
    <xf borderId="32" fillId="0" fontId="6" numFmtId="0" xfId="0" applyAlignment="1" applyBorder="1" applyFont="1">
      <alignment horizontal="center" readingOrder="0" shrinkToFit="0" vertical="center" wrapText="1"/>
    </xf>
    <xf borderId="32" fillId="0" fontId="6" numFmtId="0" xfId="0" applyAlignment="1" applyBorder="1" applyFont="1">
      <alignment horizontal="center" readingOrder="0" vertical="center"/>
    </xf>
    <xf borderId="32" fillId="0" fontId="6" numFmtId="0" xfId="0" applyAlignment="1" applyBorder="1" applyFont="1">
      <alignment horizontal="center" shrinkToFit="0" wrapText="1"/>
    </xf>
    <xf borderId="32" fillId="0" fontId="6" numFmtId="0" xfId="0" applyAlignment="1" applyBorder="1" applyFont="1">
      <alignment horizontal="center" readingOrder="0" shrinkToFit="0" wrapText="1"/>
    </xf>
    <xf borderId="32" fillId="4" fontId="7" numFmtId="0" xfId="0" applyAlignment="1" applyBorder="1" applyFill="1" applyFont="1">
      <alignment horizontal="center" readingOrder="0"/>
    </xf>
    <xf borderId="32" fillId="0" fontId="8" numFmtId="0" xfId="0" applyBorder="1" applyFont="1"/>
    <xf borderId="33" fillId="2" fontId="1" numFmtId="0" xfId="0" applyAlignment="1" applyBorder="1" applyFont="1">
      <alignment horizontal="center"/>
    </xf>
    <xf borderId="32" fillId="0" fontId="3" numFmtId="0" xfId="0" applyAlignment="1" applyBorder="1" applyFont="1">
      <alignment vertical="center"/>
    </xf>
    <xf borderId="32" fillId="0" fontId="3" numFmtId="0" xfId="0" applyBorder="1" applyFont="1"/>
    <xf borderId="32" fillId="0" fontId="9" numFmtId="0" xfId="0" applyAlignment="1" applyBorder="1" applyFont="1">
      <alignment horizontal="center" vertical="center"/>
    </xf>
    <xf borderId="32" fillId="0" fontId="6" numFmtId="0" xfId="0" applyAlignment="1" applyBorder="1" applyFont="1">
      <alignment horizontal="left" readingOrder="0" shrinkToFit="0" vertical="center" wrapText="1"/>
    </xf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0" numFmtId="0" xfId="0" applyAlignment="1" applyFont="1">
      <alignment readingOrder="0" shrinkToFit="0" wrapText="1"/>
    </xf>
    <xf borderId="32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20.14"/>
    <col customWidth="1" min="3" max="3" width="17.0"/>
    <col customWidth="1" min="4" max="4" width="14.86"/>
    <col customWidth="1" min="5" max="5" width="20.14"/>
    <col customWidth="1" min="6" max="6" width="16.57"/>
    <col customWidth="1" min="7" max="7" width="18.86"/>
    <col customWidth="1" min="8" max="8" width="36.43"/>
    <col customWidth="1" min="9" max="9" width="13.0"/>
    <col customWidth="1" min="10" max="26" width="11.43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  <c r="H1" s="2"/>
      <c r="I1" s="5"/>
    </row>
    <row r="2" ht="22.5" customHeight="1">
      <c r="A2" s="6" t="s">
        <v>2</v>
      </c>
      <c r="B2" s="7" t="str">
        <f>HYPERLINK("#gid=1239717932range=A2","Query_DIM_CLIENTE")</f>
        <v>Query_DIM_CLIENTE</v>
      </c>
      <c r="C2" s="8"/>
      <c r="D2" s="9"/>
      <c r="E2" s="10" t="s">
        <v>3</v>
      </c>
      <c r="F2" s="11" t="s">
        <v>4</v>
      </c>
      <c r="G2" s="12"/>
      <c r="H2" s="12"/>
      <c r="I2" s="13"/>
    </row>
    <row r="3" ht="29.25" customHeight="1">
      <c r="A3" s="14"/>
      <c r="B3" s="15"/>
      <c r="D3" s="16"/>
      <c r="E3" s="17" t="s">
        <v>5</v>
      </c>
      <c r="F3" s="18" t="s">
        <v>6</v>
      </c>
      <c r="G3" s="19"/>
      <c r="H3" s="19"/>
      <c r="I3" s="20"/>
    </row>
    <row r="4" ht="37.5" customHeight="1">
      <c r="A4" s="21"/>
      <c r="B4" s="22"/>
      <c r="C4" s="23"/>
      <c r="D4" s="24"/>
      <c r="E4" s="25" t="s">
        <v>7</v>
      </c>
      <c r="F4" s="26" t="s">
        <v>8</v>
      </c>
      <c r="G4" s="27"/>
      <c r="H4" s="27"/>
      <c r="I4" s="28"/>
    </row>
    <row r="5">
      <c r="A5" s="29" t="s">
        <v>9</v>
      </c>
      <c r="B5" s="30" t="s">
        <v>10</v>
      </c>
      <c r="C5" s="30" t="s">
        <v>11</v>
      </c>
      <c r="D5" s="30" t="s">
        <v>12</v>
      </c>
      <c r="E5" s="31" t="s">
        <v>10</v>
      </c>
      <c r="F5" s="31" t="s">
        <v>11</v>
      </c>
      <c r="G5" s="32" t="s">
        <v>13</v>
      </c>
      <c r="H5" s="32" t="s">
        <v>14</v>
      </c>
      <c r="I5" s="33" t="s">
        <v>15</v>
      </c>
    </row>
    <row r="6">
      <c r="A6" s="34"/>
      <c r="B6" s="35"/>
      <c r="C6" s="36"/>
      <c r="D6" s="34"/>
      <c r="E6" s="37" t="s">
        <v>16</v>
      </c>
      <c r="F6" s="38" t="s">
        <v>17</v>
      </c>
      <c r="G6" s="36" t="s">
        <v>18</v>
      </c>
      <c r="H6" s="36" t="s">
        <v>19</v>
      </c>
      <c r="I6" s="36" t="s">
        <v>8</v>
      </c>
    </row>
    <row r="7">
      <c r="A7" s="39" t="s">
        <v>20</v>
      </c>
      <c r="B7" s="39" t="s">
        <v>21</v>
      </c>
      <c r="C7" s="38" t="s">
        <v>22</v>
      </c>
      <c r="D7" s="38" t="s">
        <v>6</v>
      </c>
      <c r="E7" s="39" t="s">
        <v>21</v>
      </c>
      <c r="F7" s="38" t="s">
        <v>22</v>
      </c>
      <c r="G7" s="38" t="s">
        <v>8</v>
      </c>
      <c r="H7" s="36" t="s">
        <v>8</v>
      </c>
      <c r="I7" s="36" t="s">
        <v>8</v>
      </c>
    </row>
    <row r="8">
      <c r="A8" s="39" t="s">
        <v>20</v>
      </c>
      <c r="B8" s="39" t="s">
        <v>23</v>
      </c>
      <c r="C8" s="39" t="s">
        <v>24</v>
      </c>
      <c r="D8" s="38" t="s">
        <v>6</v>
      </c>
      <c r="E8" s="39" t="s">
        <v>23</v>
      </c>
      <c r="F8" s="39" t="s">
        <v>24</v>
      </c>
      <c r="G8" s="38" t="s">
        <v>8</v>
      </c>
      <c r="H8" s="36" t="s">
        <v>8</v>
      </c>
      <c r="I8" s="38" t="s">
        <v>8</v>
      </c>
    </row>
    <row r="9">
      <c r="A9" s="39" t="s">
        <v>20</v>
      </c>
      <c r="B9" s="39" t="s">
        <v>25</v>
      </c>
      <c r="C9" s="38" t="s">
        <v>24</v>
      </c>
      <c r="D9" s="38" t="s">
        <v>6</v>
      </c>
      <c r="E9" s="39" t="s">
        <v>25</v>
      </c>
      <c r="F9" s="38" t="s">
        <v>24</v>
      </c>
      <c r="G9" s="38" t="s">
        <v>8</v>
      </c>
      <c r="H9" s="36" t="s">
        <v>8</v>
      </c>
      <c r="I9" s="36" t="s">
        <v>8</v>
      </c>
    </row>
    <row r="10">
      <c r="A10" s="39" t="s">
        <v>20</v>
      </c>
      <c r="B10" s="39" t="s">
        <v>26</v>
      </c>
      <c r="C10" s="39" t="s">
        <v>27</v>
      </c>
      <c r="D10" s="38" t="s">
        <v>6</v>
      </c>
      <c r="E10" s="39" t="s">
        <v>26</v>
      </c>
      <c r="F10" s="39" t="s">
        <v>27</v>
      </c>
      <c r="G10" s="38" t="s">
        <v>8</v>
      </c>
      <c r="H10" s="40" t="s">
        <v>8</v>
      </c>
      <c r="I10" s="38" t="s">
        <v>8</v>
      </c>
    </row>
    <row r="11">
      <c r="A11" s="39" t="s">
        <v>20</v>
      </c>
      <c r="B11" s="39" t="s">
        <v>28</v>
      </c>
      <c r="C11" s="39" t="s">
        <v>29</v>
      </c>
      <c r="D11" s="38" t="s">
        <v>6</v>
      </c>
      <c r="E11" s="39" t="s">
        <v>28</v>
      </c>
      <c r="F11" s="39" t="s">
        <v>29</v>
      </c>
      <c r="G11" s="38" t="s">
        <v>8</v>
      </c>
      <c r="H11" s="40" t="s">
        <v>8</v>
      </c>
      <c r="I11" s="38" t="s">
        <v>8</v>
      </c>
    </row>
    <row r="12">
      <c r="A12" s="39" t="s">
        <v>20</v>
      </c>
      <c r="B12" s="39" t="s">
        <v>30</v>
      </c>
      <c r="C12" s="39" t="s">
        <v>29</v>
      </c>
      <c r="D12" s="38" t="s">
        <v>6</v>
      </c>
      <c r="E12" s="39" t="s">
        <v>30</v>
      </c>
      <c r="F12" s="39" t="s">
        <v>29</v>
      </c>
      <c r="G12" s="38" t="s">
        <v>8</v>
      </c>
      <c r="H12" s="40" t="s">
        <v>8</v>
      </c>
      <c r="I12" s="38" t="s">
        <v>8</v>
      </c>
    </row>
    <row r="13">
      <c r="A13" s="39" t="s">
        <v>20</v>
      </c>
      <c r="B13" s="39" t="s">
        <v>31</v>
      </c>
      <c r="C13" s="39" t="s">
        <v>32</v>
      </c>
      <c r="D13" s="38" t="s">
        <v>6</v>
      </c>
      <c r="E13" s="39" t="s">
        <v>31</v>
      </c>
      <c r="F13" s="39" t="s">
        <v>32</v>
      </c>
      <c r="G13" s="38" t="s">
        <v>8</v>
      </c>
      <c r="H13" s="40" t="s">
        <v>8</v>
      </c>
      <c r="I13" s="38" t="s">
        <v>8</v>
      </c>
    </row>
    <row r="14">
      <c r="A14" s="1" t="s">
        <v>0</v>
      </c>
      <c r="B14" s="2"/>
      <c r="C14" s="2"/>
      <c r="D14" s="3"/>
      <c r="E14" s="4" t="s">
        <v>1</v>
      </c>
      <c r="F14" s="2"/>
      <c r="G14" s="2"/>
      <c r="H14" s="2"/>
      <c r="I14" s="5"/>
    </row>
    <row r="15" ht="22.5" customHeight="1">
      <c r="A15" s="6" t="s">
        <v>2</v>
      </c>
      <c r="B15" s="7" t="str">
        <f>HYPERLINK("#gid=1239717932range=A3","Query_DIM_CONTRATO")</f>
        <v>Query_DIM_CONTRATO</v>
      </c>
      <c r="C15" s="8"/>
      <c r="D15" s="9"/>
      <c r="E15" s="10" t="s">
        <v>3</v>
      </c>
      <c r="F15" s="11" t="s">
        <v>33</v>
      </c>
      <c r="G15" s="12"/>
      <c r="H15" s="12"/>
      <c r="I15" s="13"/>
    </row>
    <row r="16" ht="29.25" customHeight="1">
      <c r="A16" s="14"/>
      <c r="B16" s="15"/>
      <c r="D16" s="16"/>
      <c r="E16" s="17" t="s">
        <v>5</v>
      </c>
      <c r="F16" s="18" t="s">
        <v>6</v>
      </c>
      <c r="G16" s="19"/>
      <c r="H16" s="19"/>
      <c r="I16" s="20"/>
    </row>
    <row r="17" ht="37.5" customHeight="1">
      <c r="A17" s="21"/>
      <c r="B17" s="22"/>
      <c r="C17" s="23"/>
      <c r="D17" s="24"/>
      <c r="E17" s="25" t="s">
        <v>7</v>
      </c>
      <c r="F17" s="26" t="s">
        <v>8</v>
      </c>
      <c r="G17" s="27"/>
      <c r="H17" s="27"/>
      <c r="I17" s="28"/>
    </row>
    <row r="18">
      <c r="A18" s="29" t="s">
        <v>9</v>
      </c>
      <c r="B18" s="30" t="s">
        <v>10</v>
      </c>
      <c r="C18" s="30" t="s">
        <v>11</v>
      </c>
      <c r="D18" s="30" t="s">
        <v>12</v>
      </c>
      <c r="E18" s="31" t="s">
        <v>10</v>
      </c>
      <c r="F18" s="31" t="s">
        <v>11</v>
      </c>
      <c r="G18" s="32" t="s">
        <v>13</v>
      </c>
      <c r="H18" s="32" t="s">
        <v>14</v>
      </c>
      <c r="I18" s="33" t="s">
        <v>15</v>
      </c>
    </row>
    <row r="19">
      <c r="E19" s="37" t="s">
        <v>34</v>
      </c>
      <c r="F19" s="38" t="s">
        <v>17</v>
      </c>
      <c r="G19" s="36" t="s">
        <v>18</v>
      </c>
      <c r="H19" s="36" t="s">
        <v>19</v>
      </c>
      <c r="I19" s="36" t="s">
        <v>8</v>
      </c>
    </row>
    <row r="20">
      <c r="A20" s="39" t="s">
        <v>35</v>
      </c>
      <c r="B20" s="39" t="s">
        <v>36</v>
      </c>
      <c r="C20" s="38" t="s">
        <v>22</v>
      </c>
      <c r="D20" s="38" t="s">
        <v>6</v>
      </c>
      <c r="E20" s="39" t="s">
        <v>36</v>
      </c>
      <c r="F20" s="38" t="s">
        <v>22</v>
      </c>
      <c r="G20" s="38" t="s">
        <v>8</v>
      </c>
      <c r="H20" s="36" t="s">
        <v>8</v>
      </c>
      <c r="I20" s="36" t="s">
        <v>8</v>
      </c>
    </row>
    <row r="21">
      <c r="A21" s="39" t="s">
        <v>35</v>
      </c>
      <c r="B21" s="39" t="s">
        <v>37</v>
      </c>
      <c r="C21" s="39" t="s">
        <v>32</v>
      </c>
      <c r="D21" s="38" t="s">
        <v>6</v>
      </c>
      <c r="E21" s="39" t="s">
        <v>37</v>
      </c>
      <c r="F21" s="39" t="s">
        <v>32</v>
      </c>
      <c r="G21" s="38" t="s">
        <v>8</v>
      </c>
      <c r="H21" s="40" t="s">
        <v>8</v>
      </c>
      <c r="I21" s="38" t="s">
        <v>8</v>
      </c>
    </row>
    <row r="22">
      <c r="A22" s="1" t="s">
        <v>0</v>
      </c>
      <c r="B22" s="2"/>
      <c r="C22" s="2"/>
      <c r="D22" s="3"/>
      <c r="E22" s="4" t="s">
        <v>1</v>
      </c>
      <c r="F22" s="2"/>
      <c r="G22" s="2"/>
      <c r="H22" s="2"/>
      <c r="I22" s="5"/>
    </row>
    <row r="23" ht="22.5" customHeight="1">
      <c r="A23" s="6" t="s">
        <v>2</v>
      </c>
      <c r="B23" s="7" t="str">
        <f>HYPERLINK("#gid=1239717932range=A6","Query_DIM_ESTADO_CONTRATO")</f>
        <v>Query_DIM_ESTADO_CONTRATO</v>
      </c>
      <c r="C23" s="8"/>
      <c r="D23" s="9"/>
      <c r="E23" s="10" t="s">
        <v>3</v>
      </c>
      <c r="F23" s="11" t="s">
        <v>38</v>
      </c>
      <c r="G23" s="12"/>
      <c r="H23" s="12"/>
      <c r="I23" s="13"/>
    </row>
    <row r="24" ht="29.25" customHeight="1">
      <c r="A24" s="14"/>
      <c r="B24" s="15"/>
      <c r="D24" s="16"/>
      <c r="E24" s="17" t="s">
        <v>5</v>
      </c>
      <c r="F24" s="18" t="s">
        <v>6</v>
      </c>
      <c r="G24" s="19"/>
      <c r="H24" s="19"/>
      <c r="I24" s="20"/>
    </row>
    <row r="25" ht="37.5" customHeight="1">
      <c r="A25" s="21"/>
      <c r="B25" s="22"/>
      <c r="C25" s="23"/>
      <c r="D25" s="24"/>
      <c r="E25" s="25" t="s">
        <v>7</v>
      </c>
      <c r="F25" s="26" t="s">
        <v>8</v>
      </c>
      <c r="G25" s="27"/>
      <c r="H25" s="27"/>
      <c r="I25" s="28"/>
    </row>
    <row r="26">
      <c r="A26" s="29" t="s">
        <v>9</v>
      </c>
      <c r="B26" s="30" t="s">
        <v>10</v>
      </c>
      <c r="C26" s="30" t="s">
        <v>11</v>
      </c>
      <c r="D26" s="30" t="s">
        <v>12</v>
      </c>
      <c r="E26" s="31" t="s">
        <v>10</v>
      </c>
      <c r="F26" s="31" t="s">
        <v>11</v>
      </c>
      <c r="G26" s="32" t="s">
        <v>13</v>
      </c>
      <c r="H26" s="32" t="s">
        <v>14</v>
      </c>
      <c r="I26" s="33" t="s">
        <v>15</v>
      </c>
    </row>
    <row r="27" ht="15.75" customHeight="1">
      <c r="E27" s="37" t="s">
        <v>39</v>
      </c>
      <c r="F27" s="38" t="s">
        <v>17</v>
      </c>
      <c r="G27" s="36" t="s">
        <v>18</v>
      </c>
      <c r="H27" s="36" t="s">
        <v>19</v>
      </c>
      <c r="I27" s="36" t="s">
        <v>8</v>
      </c>
    </row>
    <row r="28" ht="15.75" customHeight="1">
      <c r="E28" s="39" t="s">
        <v>40</v>
      </c>
      <c r="F28" s="38" t="s">
        <v>22</v>
      </c>
      <c r="G28" s="38" t="s">
        <v>8</v>
      </c>
      <c r="H28" s="38" t="s">
        <v>41</v>
      </c>
      <c r="I28" s="36" t="s">
        <v>8</v>
      </c>
    </row>
    <row r="29" ht="15.75" customHeight="1">
      <c r="E29" s="39" t="s">
        <v>42</v>
      </c>
      <c r="F29" s="39" t="s">
        <v>43</v>
      </c>
      <c r="G29" s="38" t="s">
        <v>8</v>
      </c>
      <c r="H29" s="41" t="s">
        <v>44</v>
      </c>
      <c r="I29" s="38" t="s">
        <v>8</v>
      </c>
    </row>
    <row r="30">
      <c r="A30" s="1" t="s">
        <v>0</v>
      </c>
      <c r="B30" s="2"/>
      <c r="C30" s="2"/>
      <c r="D30" s="3"/>
      <c r="E30" s="4" t="s">
        <v>1</v>
      </c>
      <c r="F30" s="2"/>
      <c r="G30" s="2"/>
      <c r="H30" s="2"/>
      <c r="I30" s="5"/>
    </row>
    <row r="31" ht="22.5" customHeight="1">
      <c r="A31" s="6" t="s">
        <v>2</v>
      </c>
      <c r="B31" s="7" t="str">
        <f>HYPERLINK("#gid=1239717932range=A9","Query_FACT_EVALUACION_SERVICIO")</f>
        <v>Query_FACT_EVALUACION_SERVICIO</v>
      </c>
      <c r="C31" s="8"/>
      <c r="D31" s="9"/>
      <c r="E31" s="10" t="s">
        <v>3</v>
      </c>
      <c r="F31" s="11" t="s">
        <v>45</v>
      </c>
      <c r="G31" s="12"/>
      <c r="H31" s="12"/>
      <c r="I31" s="13"/>
    </row>
    <row r="32" ht="29.25" customHeight="1">
      <c r="A32" s="14"/>
      <c r="B32" s="15"/>
      <c r="D32" s="16"/>
      <c r="E32" s="17" t="s">
        <v>5</v>
      </c>
      <c r="F32" s="18" t="s">
        <v>6</v>
      </c>
      <c r="G32" s="19"/>
      <c r="H32" s="19"/>
      <c r="I32" s="20"/>
    </row>
    <row r="33" ht="37.5" customHeight="1">
      <c r="A33" s="21"/>
      <c r="B33" s="22"/>
      <c r="C33" s="23"/>
      <c r="D33" s="24"/>
      <c r="E33" s="25" t="s">
        <v>7</v>
      </c>
      <c r="F33" s="26" t="s">
        <v>8</v>
      </c>
      <c r="G33" s="27"/>
      <c r="H33" s="27"/>
      <c r="I33" s="28"/>
    </row>
    <row r="34">
      <c r="A34" s="29" t="s">
        <v>9</v>
      </c>
      <c r="B34" s="30" t="s">
        <v>10</v>
      </c>
      <c r="C34" s="30" t="s">
        <v>11</v>
      </c>
      <c r="D34" s="30" t="s">
        <v>12</v>
      </c>
      <c r="E34" s="31" t="s">
        <v>10</v>
      </c>
      <c r="F34" s="31" t="s">
        <v>11</v>
      </c>
      <c r="G34" s="32" t="s">
        <v>13</v>
      </c>
      <c r="H34" s="32" t="s">
        <v>14</v>
      </c>
      <c r="I34" s="33" t="s">
        <v>15</v>
      </c>
    </row>
    <row r="35" ht="15.75" customHeight="1">
      <c r="E35" s="37" t="s">
        <v>46</v>
      </c>
      <c r="F35" s="38" t="s">
        <v>17</v>
      </c>
      <c r="G35" s="36" t="s">
        <v>18</v>
      </c>
      <c r="H35" s="36" t="s">
        <v>19</v>
      </c>
      <c r="I35" s="36" t="s">
        <v>8</v>
      </c>
    </row>
    <row r="36" ht="15.75" customHeight="1">
      <c r="A36" s="39" t="s">
        <v>47</v>
      </c>
      <c r="B36" s="39" t="s">
        <v>48</v>
      </c>
      <c r="C36" s="38" t="s">
        <v>22</v>
      </c>
      <c r="D36" s="38" t="s">
        <v>6</v>
      </c>
      <c r="E36" s="39" t="s">
        <v>48</v>
      </c>
      <c r="F36" s="38" t="s">
        <v>22</v>
      </c>
      <c r="G36" s="38" t="s">
        <v>8</v>
      </c>
      <c r="H36" s="36" t="s">
        <v>8</v>
      </c>
      <c r="I36" s="36" t="s">
        <v>8</v>
      </c>
    </row>
    <row r="37" ht="15.75" customHeight="1">
      <c r="A37" s="39" t="s">
        <v>47</v>
      </c>
      <c r="B37" s="39" t="s">
        <v>49</v>
      </c>
      <c r="C37" s="39" t="s">
        <v>43</v>
      </c>
      <c r="D37" s="38" t="s">
        <v>6</v>
      </c>
      <c r="E37" s="39" t="s">
        <v>49</v>
      </c>
      <c r="F37" s="39" t="s">
        <v>43</v>
      </c>
      <c r="G37" s="38" t="s">
        <v>8</v>
      </c>
      <c r="H37" s="40" t="s">
        <v>8</v>
      </c>
      <c r="I37" s="38" t="s">
        <v>8</v>
      </c>
    </row>
    <row r="38">
      <c r="A38" s="1" t="s">
        <v>0</v>
      </c>
      <c r="B38" s="2"/>
      <c r="C38" s="2"/>
      <c r="D38" s="3"/>
      <c r="E38" s="4" t="s">
        <v>1</v>
      </c>
      <c r="F38" s="2"/>
      <c r="G38" s="2"/>
      <c r="H38" s="2"/>
      <c r="I38" s="5"/>
    </row>
    <row r="39" ht="22.5" customHeight="1">
      <c r="A39" s="6" t="s">
        <v>2</v>
      </c>
      <c r="B39" s="7" t="str">
        <f>HYPERLINK("#gid=1239717932range=A5","Query_DIM_PRODUCTO")</f>
        <v>Query_DIM_PRODUCTO</v>
      </c>
      <c r="C39" s="8"/>
      <c r="D39" s="9"/>
      <c r="E39" s="10" t="s">
        <v>3</v>
      </c>
      <c r="F39" s="11" t="s">
        <v>50</v>
      </c>
      <c r="G39" s="12"/>
      <c r="H39" s="12"/>
      <c r="I39" s="13"/>
    </row>
    <row r="40" ht="29.25" customHeight="1">
      <c r="A40" s="14"/>
      <c r="B40" s="15"/>
      <c r="D40" s="16"/>
      <c r="E40" s="17" t="s">
        <v>5</v>
      </c>
      <c r="F40" s="18" t="s">
        <v>6</v>
      </c>
      <c r="G40" s="19"/>
      <c r="H40" s="19"/>
      <c r="I40" s="20"/>
    </row>
    <row r="41" ht="37.5" customHeight="1">
      <c r="A41" s="21"/>
      <c r="B41" s="22"/>
      <c r="C41" s="23"/>
      <c r="D41" s="24"/>
      <c r="E41" s="25" t="s">
        <v>7</v>
      </c>
      <c r="F41" s="26" t="s">
        <v>8</v>
      </c>
      <c r="G41" s="27"/>
      <c r="H41" s="27"/>
      <c r="I41" s="28"/>
    </row>
    <row r="42">
      <c r="A42" s="29" t="s">
        <v>9</v>
      </c>
      <c r="B42" s="30" t="s">
        <v>10</v>
      </c>
      <c r="C42" s="30" t="s">
        <v>11</v>
      </c>
      <c r="D42" s="30" t="s">
        <v>12</v>
      </c>
      <c r="E42" s="31" t="s">
        <v>10</v>
      </c>
      <c r="F42" s="31" t="s">
        <v>11</v>
      </c>
      <c r="G42" s="32" t="s">
        <v>13</v>
      </c>
      <c r="H42" s="32" t="s">
        <v>14</v>
      </c>
      <c r="I42" s="33" t="s">
        <v>15</v>
      </c>
    </row>
    <row r="43" ht="15.75" customHeight="1">
      <c r="E43" s="37" t="s">
        <v>51</v>
      </c>
      <c r="F43" s="38" t="s">
        <v>17</v>
      </c>
      <c r="G43" s="36" t="s">
        <v>18</v>
      </c>
      <c r="H43" s="36" t="s">
        <v>19</v>
      </c>
      <c r="I43" s="36" t="s">
        <v>8</v>
      </c>
    </row>
    <row r="44" ht="15.75" customHeight="1">
      <c r="A44" s="39" t="s">
        <v>52</v>
      </c>
      <c r="B44" s="39" t="s">
        <v>53</v>
      </c>
      <c r="C44" s="38" t="s">
        <v>22</v>
      </c>
      <c r="D44" s="38" t="s">
        <v>6</v>
      </c>
      <c r="E44" s="39" t="s">
        <v>53</v>
      </c>
      <c r="F44" s="38" t="s">
        <v>22</v>
      </c>
      <c r="G44" s="38" t="s">
        <v>8</v>
      </c>
      <c r="H44" s="36" t="s">
        <v>8</v>
      </c>
      <c r="I44" s="36" t="s">
        <v>8</v>
      </c>
    </row>
    <row r="45" ht="15.75" customHeight="1">
      <c r="A45" s="39" t="s">
        <v>52</v>
      </c>
      <c r="B45" s="39" t="s">
        <v>54</v>
      </c>
      <c r="C45" s="38" t="s">
        <v>22</v>
      </c>
      <c r="D45" s="38" t="s">
        <v>6</v>
      </c>
      <c r="E45" s="39" t="s">
        <v>54</v>
      </c>
      <c r="F45" s="38" t="s">
        <v>22</v>
      </c>
      <c r="G45" s="38" t="s">
        <v>8</v>
      </c>
      <c r="H45" s="36" t="s">
        <v>8</v>
      </c>
      <c r="I45" s="36" t="s">
        <v>8</v>
      </c>
    </row>
    <row r="46" ht="15.75" customHeight="1">
      <c r="A46" s="39" t="s">
        <v>52</v>
      </c>
      <c r="B46" s="39" t="s">
        <v>55</v>
      </c>
      <c r="C46" s="38" t="s">
        <v>22</v>
      </c>
      <c r="D46" s="38" t="s">
        <v>6</v>
      </c>
      <c r="E46" s="39" t="s">
        <v>55</v>
      </c>
      <c r="F46" s="38" t="s">
        <v>22</v>
      </c>
      <c r="G46" s="38" t="s">
        <v>8</v>
      </c>
      <c r="H46" s="36" t="s">
        <v>8</v>
      </c>
      <c r="I46" s="36" t="s">
        <v>8</v>
      </c>
    </row>
    <row r="47" ht="15.75" customHeight="1">
      <c r="A47" s="39" t="s">
        <v>52</v>
      </c>
      <c r="B47" s="39" t="s">
        <v>56</v>
      </c>
      <c r="C47" s="39" t="s">
        <v>43</v>
      </c>
      <c r="D47" s="38" t="s">
        <v>6</v>
      </c>
      <c r="E47" s="39" t="s">
        <v>56</v>
      </c>
      <c r="F47" s="39" t="s">
        <v>43</v>
      </c>
      <c r="G47" s="38" t="s">
        <v>8</v>
      </c>
      <c r="H47" s="36" t="s">
        <v>8</v>
      </c>
      <c r="I47" s="36" t="s">
        <v>8</v>
      </c>
    </row>
    <row r="48" ht="15.75" customHeight="1">
      <c r="A48" s="39" t="s">
        <v>57</v>
      </c>
      <c r="B48" s="39" t="s">
        <v>58</v>
      </c>
      <c r="C48" s="38" t="s">
        <v>29</v>
      </c>
      <c r="D48" s="38" t="s">
        <v>6</v>
      </c>
      <c r="E48" s="39" t="s">
        <v>58</v>
      </c>
      <c r="F48" s="39" t="s">
        <v>43</v>
      </c>
      <c r="G48" s="38" t="s">
        <v>8</v>
      </c>
      <c r="H48" s="36" t="s">
        <v>8</v>
      </c>
      <c r="I48" s="36" t="s">
        <v>8</v>
      </c>
    </row>
    <row r="49" ht="15.75" customHeight="1">
      <c r="A49" s="39" t="s">
        <v>52</v>
      </c>
      <c r="B49" s="39" t="s">
        <v>59</v>
      </c>
      <c r="C49" s="38" t="s">
        <v>32</v>
      </c>
      <c r="D49" s="38" t="s">
        <v>6</v>
      </c>
      <c r="E49" s="39" t="s">
        <v>59</v>
      </c>
      <c r="F49" s="38" t="s">
        <v>32</v>
      </c>
      <c r="G49" s="38" t="s">
        <v>8</v>
      </c>
      <c r="H49" s="36" t="s">
        <v>8</v>
      </c>
      <c r="I49" s="36" t="s">
        <v>8</v>
      </c>
    </row>
    <row r="50">
      <c r="A50" s="1" t="s">
        <v>0</v>
      </c>
      <c r="B50" s="2"/>
      <c r="C50" s="2"/>
      <c r="D50" s="3"/>
      <c r="E50" s="4" t="s">
        <v>1</v>
      </c>
      <c r="F50" s="2"/>
      <c r="G50" s="2"/>
      <c r="H50" s="2"/>
      <c r="I50" s="5"/>
    </row>
    <row r="51" ht="22.5" customHeight="1">
      <c r="A51" s="6" t="s">
        <v>2</v>
      </c>
      <c r="B51" s="7" t="str">
        <f>HYPERLINK("#gid=1239717932range=A7","Query_DIM_SINIESTRO")</f>
        <v>Query_DIM_SINIESTRO</v>
      </c>
      <c r="C51" s="8"/>
      <c r="D51" s="9"/>
      <c r="E51" s="10" t="s">
        <v>3</v>
      </c>
      <c r="F51" s="11" t="s">
        <v>60</v>
      </c>
      <c r="G51" s="12"/>
      <c r="H51" s="12"/>
      <c r="I51" s="13"/>
    </row>
    <row r="52" ht="29.25" customHeight="1">
      <c r="A52" s="14"/>
      <c r="B52" s="15"/>
      <c r="D52" s="16"/>
      <c r="E52" s="17" t="s">
        <v>5</v>
      </c>
      <c r="F52" s="18" t="s">
        <v>6</v>
      </c>
      <c r="G52" s="19"/>
      <c r="H52" s="19"/>
      <c r="I52" s="20"/>
    </row>
    <row r="53" ht="37.5" customHeight="1">
      <c r="A53" s="21"/>
      <c r="B53" s="22"/>
      <c r="C53" s="23"/>
      <c r="D53" s="24"/>
      <c r="E53" s="25" t="s">
        <v>7</v>
      </c>
      <c r="F53" s="26" t="s">
        <v>8</v>
      </c>
      <c r="G53" s="27"/>
      <c r="H53" s="27"/>
      <c r="I53" s="28"/>
    </row>
    <row r="54">
      <c r="A54" s="29" t="s">
        <v>9</v>
      </c>
      <c r="B54" s="30" t="s">
        <v>10</v>
      </c>
      <c r="C54" s="30" t="s">
        <v>11</v>
      </c>
      <c r="D54" s="30" t="s">
        <v>12</v>
      </c>
      <c r="E54" s="31" t="s">
        <v>10</v>
      </c>
      <c r="F54" s="31" t="s">
        <v>11</v>
      </c>
      <c r="G54" s="32" t="s">
        <v>13</v>
      </c>
      <c r="H54" s="32" t="s">
        <v>14</v>
      </c>
      <c r="I54" s="33" t="s">
        <v>15</v>
      </c>
    </row>
    <row r="55" ht="15.75" customHeight="1">
      <c r="E55" s="37" t="s">
        <v>61</v>
      </c>
      <c r="F55" s="38" t="s">
        <v>17</v>
      </c>
      <c r="G55" s="36" t="s">
        <v>18</v>
      </c>
      <c r="H55" s="36" t="s">
        <v>19</v>
      </c>
      <c r="I55" s="36" t="s">
        <v>8</v>
      </c>
    </row>
    <row r="56" ht="15.75" customHeight="1">
      <c r="A56" s="39" t="s">
        <v>62</v>
      </c>
      <c r="B56" s="39" t="s">
        <v>63</v>
      </c>
      <c r="C56" s="38" t="s">
        <v>22</v>
      </c>
      <c r="D56" s="38" t="s">
        <v>6</v>
      </c>
      <c r="E56" s="39" t="s">
        <v>63</v>
      </c>
      <c r="F56" s="38" t="s">
        <v>22</v>
      </c>
      <c r="G56" s="38" t="s">
        <v>8</v>
      </c>
      <c r="H56" s="36" t="s">
        <v>8</v>
      </c>
      <c r="I56" s="36" t="s">
        <v>8</v>
      </c>
    </row>
    <row r="57" ht="15.75" customHeight="1">
      <c r="A57" s="39" t="s">
        <v>62</v>
      </c>
      <c r="B57" s="39" t="s">
        <v>64</v>
      </c>
      <c r="C57" s="38" t="s">
        <v>32</v>
      </c>
      <c r="D57" s="38" t="s">
        <v>6</v>
      </c>
      <c r="E57" s="39" t="s">
        <v>65</v>
      </c>
      <c r="F57" s="38" t="s">
        <v>32</v>
      </c>
      <c r="G57" s="38" t="s">
        <v>8</v>
      </c>
      <c r="H57" s="36" t="s">
        <v>8</v>
      </c>
      <c r="I57" s="36" t="s">
        <v>8</v>
      </c>
    </row>
    <row r="58">
      <c r="A58" s="1" t="s">
        <v>0</v>
      </c>
      <c r="B58" s="2"/>
      <c r="C58" s="2"/>
      <c r="D58" s="3"/>
      <c r="E58" s="4" t="s">
        <v>1</v>
      </c>
      <c r="F58" s="2"/>
      <c r="G58" s="2"/>
      <c r="H58" s="2"/>
      <c r="I58" s="5"/>
    </row>
    <row r="59" ht="22.5" customHeight="1">
      <c r="A59" s="6" t="s">
        <v>2</v>
      </c>
      <c r="B59" s="7" t="str">
        <f>HYPERLINK("#gid=1239717932range=A8","Query_DIM_TIEMPO")</f>
        <v>Query_DIM_TIEMPO</v>
      </c>
      <c r="C59" s="8"/>
      <c r="D59" s="9"/>
      <c r="E59" s="10" t="s">
        <v>3</v>
      </c>
      <c r="F59" s="11" t="s">
        <v>66</v>
      </c>
      <c r="G59" s="12"/>
      <c r="H59" s="12"/>
      <c r="I59" s="13"/>
    </row>
    <row r="60" ht="29.25" customHeight="1">
      <c r="A60" s="14"/>
      <c r="B60" s="15"/>
      <c r="D60" s="16"/>
      <c r="E60" s="17" t="s">
        <v>5</v>
      </c>
      <c r="F60" s="18" t="s">
        <v>6</v>
      </c>
      <c r="G60" s="19"/>
      <c r="H60" s="19"/>
      <c r="I60" s="20"/>
    </row>
    <row r="61" ht="37.5" customHeight="1">
      <c r="A61" s="21"/>
      <c r="B61" s="22"/>
      <c r="C61" s="23"/>
      <c r="D61" s="24"/>
      <c r="E61" s="25" t="s">
        <v>7</v>
      </c>
      <c r="F61" s="26" t="s">
        <v>8</v>
      </c>
      <c r="G61" s="27"/>
      <c r="H61" s="27"/>
      <c r="I61" s="28"/>
    </row>
    <row r="62">
      <c r="A62" s="29" t="s">
        <v>9</v>
      </c>
      <c r="B62" s="30" t="s">
        <v>10</v>
      </c>
      <c r="C62" s="30" t="s">
        <v>11</v>
      </c>
      <c r="D62" s="30" t="s">
        <v>12</v>
      </c>
      <c r="E62" s="31" t="s">
        <v>10</v>
      </c>
      <c r="F62" s="31" t="s">
        <v>11</v>
      </c>
      <c r="G62" s="32" t="s">
        <v>13</v>
      </c>
      <c r="H62" s="32" t="s">
        <v>14</v>
      </c>
      <c r="I62" s="33" t="s">
        <v>15</v>
      </c>
    </row>
    <row r="63" ht="15.75" customHeight="1">
      <c r="E63" s="37" t="s">
        <v>67</v>
      </c>
      <c r="F63" s="38" t="s">
        <v>17</v>
      </c>
      <c r="G63" s="36" t="s">
        <v>18</v>
      </c>
      <c r="H63" s="36" t="s">
        <v>19</v>
      </c>
      <c r="I63" s="36" t="s">
        <v>8</v>
      </c>
    </row>
    <row r="64" ht="15.75" customHeight="1">
      <c r="E64" s="39" t="s">
        <v>68</v>
      </c>
      <c r="F64" s="38" t="s">
        <v>22</v>
      </c>
      <c r="G64" s="38" t="s">
        <v>8</v>
      </c>
      <c r="H64" s="38" t="s">
        <v>69</v>
      </c>
      <c r="I64" s="36" t="s">
        <v>8</v>
      </c>
    </row>
    <row r="65" ht="15.75" customHeight="1">
      <c r="E65" s="39" t="s">
        <v>70</v>
      </c>
      <c r="F65" s="38" t="s">
        <v>22</v>
      </c>
      <c r="G65" s="38" t="s">
        <v>8</v>
      </c>
      <c r="H65" s="38" t="s">
        <v>71</v>
      </c>
      <c r="I65" s="36" t="s">
        <v>8</v>
      </c>
    </row>
    <row r="66" ht="15.75" customHeight="1">
      <c r="E66" s="39" t="s">
        <v>72</v>
      </c>
      <c r="F66" s="38" t="s">
        <v>22</v>
      </c>
      <c r="G66" s="38" t="s">
        <v>8</v>
      </c>
      <c r="H66" s="38" t="s">
        <v>73</v>
      </c>
      <c r="I66" s="36" t="s">
        <v>8</v>
      </c>
    </row>
    <row r="67" ht="15.75" customHeight="1">
      <c r="E67" s="39" t="s">
        <v>74</v>
      </c>
      <c r="F67" s="38" t="s">
        <v>22</v>
      </c>
      <c r="G67" s="38" t="s">
        <v>8</v>
      </c>
      <c r="H67" s="38" t="s">
        <v>75</v>
      </c>
      <c r="I67" s="36" t="s">
        <v>8</v>
      </c>
    </row>
    <row r="68" ht="15.75" customHeight="1">
      <c r="E68" s="39" t="s">
        <v>76</v>
      </c>
      <c r="F68" s="38" t="s">
        <v>22</v>
      </c>
      <c r="G68" s="38" t="s">
        <v>8</v>
      </c>
      <c r="H68" s="38" t="s">
        <v>77</v>
      </c>
      <c r="I68" s="36" t="s">
        <v>8</v>
      </c>
    </row>
    <row r="69" ht="15.75" customHeight="1">
      <c r="E69" s="39" t="s">
        <v>78</v>
      </c>
      <c r="F69" s="38" t="s">
        <v>22</v>
      </c>
      <c r="G69" s="38" t="s">
        <v>8</v>
      </c>
      <c r="H69" s="38" t="s">
        <v>79</v>
      </c>
      <c r="I69" s="36" t="s">
        <v>8</v>
      </c>
    </row>
    <row r="70" ht="15.75" customHeight="1">
      <c r="E70" s="39" t="s">
        <v>80</v>
      </c>
      <c r="F70" s="38" t="s">
        <v>81</v>
      </c>
      <c r="G70" s="38" t="s">
        <v>8</v>
      </c>
      <c r="H70" s="38" t="s">
        <v>82</v>
      </c>
      <c r="I70" s="36" t="s">
        <v>8</v>
      </c>
    </row>
    <row r="71" ht="15.75" customHeight="1">
      <c r="E71" s="39" t="s">
        <v>83</v>
      </c>
      <c r="F71" s="38" t="s">
        <v>22</v>
      </c>
      <c r="G71" s="38" t="s">
        <v>8</v>
      </c>
      <c r="H71" s="38" t="s">
        <v>84</v>
      </c>
      <c r="I71" s="36" t="s">
        <v>8</v>
      </c>
    </row>
    <row r="72" ht="15.75" customHeight="1">
      <c r="E72" s="39" t="s">
        <v>85</v>
      </c>
      <c r="F72" s="38" t="s">
        <v>81</v>
      </c>
      <c r="G72" s="38" t="s">
        <v>8</v>
      </c>
      <c r="H72" s="38" t="s">
        <v>86</v>
      </c>
      <c r="I72" s="36" t="s">
        <v>8</v>
      </c>
    </row>
    <row r="73" ht="15.75" customHeight="1">
      <c r="E73" s="39" t="s">
        <v>87</v>
      </c>
      <c r="F73" s="38" t="s">
        <v>22</v>
      </c>
      <c r="G73" s="38" t="s">
        <v>8</v>
      </c>
      <c r="H73" s="38" t="s">
        <v>88</v>
      </c>
      <c r="I73" s="36" t="s">
        <v>8</v>
      </c>
    </row>
    <row r="74" ht="15.75" customHeight="1">
      <c r="E74" s="39" t="s">
        <v>89</v>
      </c>
      <c r="F74" s="38" t="s">
        <v>22</v>
      </c>
      <c r="G74" s="38" t="s">
        <v>8</v>
      </c>
      <c r="H74" s="38" t="s">
        <v>90</v>
      </c>
      <c r="I74" s="36" t="s">
        <v>8</v>
      </c>
    </row>
    <row r="75" ht="15.75" customHeight="1">
      <c r="E75" s="39" t="s">
        <v>91</v>
      </c>
      <c r="F75" s="38" t="s">
        <v>22</v>
      </c>
      <c r="G75" s="38" t="s">
        <v>8</v>
      </c>
      <c r="H75" s="38" t="s">
        <v>92</v>
      </c>
      <c r="I75" s="36" t="s">
        <v>8</v>
      </c>
    </row>
    <row r="76">
      <c r="A76" s="1" t="s">
        <v>0</v>
      </c>
      <c r="B76" s="2"/>
      <c r="C76" s="2"/>
      <c r="D76" s="3"/>
      <c r="E76" s="4" t="s">
        <v>1</v>
      </c>
      <c r="F76" s="2"/>
      <c r="G76" s="2"/>
      <c r="H76" s="2"/>
      <c r="I76" s="5"/>
    </row>
    <row r="77" ht="22.5" customHeight="1">
      <c r="A77" s="6" t="s">
        <v>2</v>
      </c>
      <c r="B77" s="7" t="s">
        <v>93</v>
      </c>
      <c r="C77" s="8"/>
      <c r="D77" s="9"/>
      <c r="E77" s="10" t="s">
        <v>3</v>
      </c>
      <c r="F77" s="11" t="s">
        <v>94</v>
      </c>
      <c r="G77" s="12"/>
      <c r="H77" s="12"/>
      <c r="I77" s="13"/>
    </row>
    <row r="78" ht="29.25" customHeight="1">
      <c r="A78" s="14"/>
      <c r="B78" s="15"/>
      <c r="D78" s="16"/>
      <c r="E78" s="17" t="s">
        <v>5</v>
      </c>
      <c r="F78" s="18" t="s">
        <v>6</v>
      </c>
      <c r="G78" s="19"/>
      <c r="H78" s="19"/>
      <c r="I78" s="20"/>
    </row>
    <row r="79" ht="37.5" customHeight="1">
      <c r="A79" s="21"/>
      <c r="B79" s="22"/>
      <c r="C79" s="23"/>
      <c r="D79" s="24"/>
      <c r="E79" s="25" t="s">
        <v>7</v>
      </c>
      <c r="F79" s="26" t="s">
        <v>8</v>
      </c>
      <c r="G79" s="27"/>
      <c r="H79" s="27"/>
      <c r="I79" s="28"/>
    </row>
    <row r="80">
      <c r="A80" s="29" t="s">
        <v>9</v>
      </c>
      <c r="B80" s="30" t="s">
        <v>10</v>
      </c>
      <c r="C80" s="30" t="s">
        <v>11</v>
      </c>
      <c r="D80" s="30" t="s">
        <v>12</v>
      </c>
      <c r="E80" s="31" t="s">
        <v>10</v>
      </c>
      <c r="F80" s="31" t="s">
        <v>11</v>
      </c>
      <c r="G80" s="32" t="s">
        <v>13</v>
      </c>
      <c r="H80" s="32" t="s">
        <v>14</v>
      </c>
      <c r="I80" s="33" t="s">
        <v>15</v>
      </c>
    </row>
    <row r="81" ht="15.75" customHeight="1">
      <c r="A81" s="39" t="s">
        <v>66</v>
      </c>
      <c r="B81" s="39" t="s">
        <v>67</v>
      </c>
      <c r="C81" s="38" t="s">
        <v>17</v>
      </c>
      <c r="D81" s="38" t="s">
        <v>6</v>
      </c>
      <c r="E81" s="37" t="s">
        <v>95</v>
      </c>
      <c r="F81" s="38" t="s">
        <v>22</v>
      </c>
      <c r="G81" s="36" t="s">
        <v>8</v>
      </c>
      <c r="H81" s="36" t="s">
        <v>8</v>
      </c>
      <c r="I81" s="36" t="s">
        <v>8</v>
      </c>
    </row>
    <row r="82" ht="15.75" customHeight="1">
      <c r="A82" s="39" t="s">
        <v>4</v>
      </c>
      <c r="B82" s="39" t="s">
        <v>16</v>
      </c>
      <c r="C82" s="38" t="s">
        <v>17</v>
      </c>
      <c r="D82" s="38" t="s">
        <v>6</v>
      </c>
      <c r="E82" s="37" t="s">
        <v>96</v>
      </c>
      <c r="F82" s="38" t="s">
        <v>22</v>
      </c>
      <c r="G82" s="36" t="s">
        <v>8</v>
      </c>
      <c r="H82" s="36" t="s">
        <v>8</v>
      </c>
      <c r="I82" s="36" t="s">
        <v>8</v>
      </c>
    </row>
    <row r="83" ht="15.75" customHeight="1">
      <c r="A83" s="39" t="s">
        <v>50</v>
      </c>
      <c r="B83" s="39" t="s">
        <v>51</v>
      </c>
      <c r="C83" s="38" t="s">
        <v>17</v>
      </c>
      <c r="D83" s="38" t="s">
        <v>6</v>
      </c>
      <c r="E83" s="37" t="s">
        <v>51</v>
      </c>
      <c r="F83" s="38" t="s">
        <v>22</v>
      </c>
      <c r="G83" s="36" t="s">
        <v>8</v>
      </c>
      <c r="H83" s="36" t="s">
        <v>8</v>
      </c>
      <c r="I83" s="36" t="s">
        <v>8</v>
      </c>
    </row>
    <row r="84" ht="15.75" customHeight="1">
      <c r="A84" s="39" t="s">
        <v>45</v>
      </c>
      <c r="B84" s="39" t="s">
        <v>46</v>
      </c>
      <c r="C84" s="38" t="s">
        <v>17</v>
      </c>
      <c r="D84" s="38" t="s">
        <v>6</v>
      </c>
      <c r="E84" s="37" t="s">
        <v>46</v>
      </c>
      <c r="F84" s="38" t="s">
        <v>22</v>
      </c>
      <c r="G84" s="36" t="s">
        <v>8</v>
      </c>
      <c r="H84" s="36" t="s">
        <v>8</v>
      </c>
      <c r="I84" s="36" t="s">
        <v>8</v>
      </c>
    </row>
    <row r="85" ht="15.75" customHeight="1">
      <c r="A85" s="42" t="s">
        <v>97</v>
      </c>
      <c r="B85" s="39" t="s">
        <v>98</v>
      </c>
      <c r="C85" s="38" t="s">
        <v>99</v>
      </c>
      <c r="D85" s="38" t="s">
        <v>6</v>
      </c>
      <c r="E85" s="37" t="s">
        <v>98</v>
      </c>
      <c r="F85" s="38" t="s">
        <v>99</v>
      </c>
      <c r="G85" s="36" t="s">
        <v>8</v>
      </c>
      <c r="H85" s="36" t="s">
        <v>8</v>
      </c>
      <c r="I85" s="36" t="s">
        <v>8</v>
      </c>
    </row>
    <row r="86" ht="15.75" customHeight="1">
      <c r="A86" s="39"/>
      <c r="B86" s="39"/>
      <c r="C86" s="38"/>
      <c r="D86" s="38"/>
      <c r="E86" s="37" t="s">
        <v>100</v>
      </c>
      <c r="F86" s="38" t="s">
        <v>22</v>
      </c>
      <c r="G86" s="36" t="s">
        <v>8</v>
      </c>
      <c r="H86" s="38" t="s">
        <v>101</v>
      </c>
      <c r="I86" s="36" t="s">
        <v>8</v>
      </c>
    </row>
    <row r="87">
      <c r="A87" s="1" t="s">
        <v>0</v>
      </c>
      <c r="B87" s="2"/>
      <c r="C87" s="2"/>
      <c r="D87" s="3"/>
      <c r="E87" s="4" t="s">
        <v>1</v>
      </c>
      <c r="F87" s="2"/>
      <c r="G87" s="2"/>
      <c r="H87" s="2"/>
      <c r="I87" s="5"/>
    </row>
    <row r="88" ht="22.5" customHeight="1">
      <c r="A88" s="6" t="s">
        <v>2</v>
      </c>
      <c r="B88" s="7" t="s">
        <v>102</v>
      </c>
      <c r="C88" s="8"/>
      <c r="D88" s="9"/>
      <c r="E88" s="10" t="s">
        <v>3</v>
      </c>
      <c r="F88" s="11" t="s">
        <v>103</v>
      </c>
      <c r="G88" s="12"/>
      <c r="H88" s="12"/>
      <c r="I88" s="13"/>
    </row>
    <row r="89" ht="29.25" customHeight="1">
      <c r="A89" s="14"/>
      <c r="B89" s="15"/>
      <c r="D89" s="16"/>
      <c r="E89" s="17" t="s">
        <v>5</v>
      </c>
      <c r="F89" s="18" t="s">
        <v>6</v>
      </c>
      <c r="G89" s="19"/>
      <c r="H89" s="19"/>
      <c r="I89" s="20"/>
    </row>
    <row r="90" ht="37.5" customHeight="1">
      <c r="A90" s="21"/>
      <c r="B90" s="22"/>
      <c r="C90" s="23"/>
      <c r="D90" s="24"/>
      <c r="E90" s="25" t="s">
        <v>7</v>
      </c>
      <c r="F90" s="26" t="s">
        <v>8</v>
      </c>
      <c r="G90" s="27"/>
      <c r="H90" s="27"/>
      <c r="I90" s="28"/>
    </row>
    <row r="91">
      <c r="A91" s="29" t="s">
        <v>9</v>
      </c>
      <c r="B91" s="30" t="s">
        <v>10</v>
      </c>
      <c r="C91" s="30" t="s">
        <v>11</v>
      </c>
      <c r="D91" s="30" t="s">
        <v>12</v>
      </c>
      <c r="E91" s="31" t="s">
        <v>10</v>
      </c>
      <c r="F91" s="31" t="s">
        <v>11</v>
      </c>
      <c r="G91" s="32" t="s">
        <v>13</v>
      </c>
      <c r="H91" s="32" t="s">
        <v>14</v>
      </c>
      <c r="I91" s="33" t="s">
        <v>15</v>
      </c>
    </row>
    <row r="92" ht="15.75" customHeight="1">
      <c r="A92" s="39" t="s">
        <v>66</v>
      </c>
      <c r="B92" s="39" t="s">
        <v>67</v>
      </c>
      <c r="C92" s="38" t="s">
        <v>17</v>
      </c>
      <c r="D92" s="38" t="s">
        <v>6</v>
      </c>
      <c r="E92" s="37" t="s">
        <v>104</v>
      </c>
      <c r="F92" s="38" t="s">
        <v>22</v>
      </c>
      <c r="G92" s="36" t="s">
        <v>8</v>
      </c>
      <c r="H92" s="36" t="s">
        <v>8</v>
      </c>
      <c r="I92" s="36" t="s">
        <v>8</v>
      </c>
    </row>
    <row r="93" ht="15.75" customHeight="1">
      <c r="A93" s="39" t="s">
        <v>4</v>
      </c>
      <c r="B93" s="39" t="s">
        <v>16</v>
      </c>
      <c r="C93" s="38" t="s">
        <v>17</v>
      </c>
      <c r="D93" s="38" t="s">
        <v>6</v>
      </c>
      <c r="E93" s="37" t="s">
        <v>96</v>
      </c>
      <c r="F93" s="38" t="s">
        <v>22</v>
      </c>
      <c r="G93" s="36" t="s">
        <v>8</v>
      </c>
      <c r="H93" s="36" t="s">
        <v>8</v>
      </c>
      <c r="I93" s="36" t="s">
        <v>8</v>
      </c>
    </row>
    <row r="94" ht="15.75" customHeight="1">
      <c r="A94" s="39" t="s">
        <v>50</v>
      </c>
      <c r="B94" s="39" t="s">
        <v>51</v>
      </c>
      <c r="C94" s="38" t="s">
        <v>17</v>
      </c>
      <c r="D94" s="38" t="s">
        <v>6</v>
      </c>
      <c r="E94" s="37" t="s">
        <v>51</v>
      </c>
      <c r="F94" s="38" t="s">
        <v>22</v>
      </c>
      <c r="G94" s="36" t="s">
        <v>8</v>
      </c>
      <c r="H94" s="36" t="s">
        <v>8</v>
      </c>
      <c r="I94" s="36" t="s">
        <v>8</v>
      </c>
    </row>
    <row r="95" ht="15.75" customHeight="1">
      <c r="A95" s="39" t="s">
        <v>33</v>
      </c>
      <c r="B95" s="39" t="s">
        <v>34</v>
      </c>
      <c r="C95" s="38" t="s">
        <v>17</v>
      </c>
      <c r="D95" s="38" t="s">
        <v>6</v>
      </c>
      <c r="E95" s="37" t="s">
        <v>34</v>
      </c>
      <c r="F95" s="38" t="s">
        <v>22</v>
      </c>
      <c r="G95" s="36" t="s">
        <v>8</v>
      </c>
      <c r="H95" s="36" t="s">
        <v>8</v>
      </c>
      <c r="I95" s="36" t="s">
        <v>8</v>
      </c>
    </row>
    <row r="96" ht="15.75" customHeight="1">
      <c r="A96" s="43"/>
      <c r="B96" s="43"/>
      <c r="C96" s="43"/>
      <c r="D96" s="43"/>
      <c r="E96" s="37" t="s">
        <v>105</v>
      </c>
      <c r="F96" s="38" t="s">
        <v>22</v>
      </c>
      <c r="G96" s="36" t="s">
        <v>8</v>
      </c>
      <c r="H96" s="38" t="s">
        <v>106</v>
      </c>
      <c r="I96" s="36" t="s">
        <v>8</v>
      </c>
    </row>
    <row r="97" ht="15.75" customHeight="1">
      <c r="A97" s="43"/>
      <c r="B97" s="43"/>
      <c r="C97" s="43"/>
      <c r="D97" s="43"/>
      <c r="E97" s="37" t="s">
        <v>107</v>
      </c>
      <c r="F97" s="38" t="s">
        <v>22</v>
      </c>
      <c r="G97" s="36" t="s">
        <v>8</v>
      </c>
      <c r="H97" s="38" t="s">
        <v>108</v>
      </c>
      <c r="I97" s="36" t="s">
        <v>8</v>
      </c>
    </row>
    <row r="98" ht="15.75" customHeight="1">
      <c r="A98" s="43"/>
      <c r="B98" s="43"/>
      <c r="C98" s="43"/>
      <c r="D98" s="43"/>
      <c r="E98" s="37" t="s">
        <v>109</v>
      </c>
      <c r="F98" s="38" t="s">
        <v>110</v>
      </c>
      <c r="G98" s="36" t="s">
        <v>8</v>
      </c>
      <c r="H98" s="36"/>
      <c r="I98" s="36" t="s">
        <v>8</v>
      </c>
    </row>
    <row r="99">
      <c r="A99" s="44" t="s">
        <v>0</v>
      </c>
      <c r="B99" s="23"/>
      <c r="C99" s="23"/>
      <c r="D99" s="24"/>
      <c r="E99" s="4" t="s">
        <v>1</v>
      </c>
      <c r="F99" s="2"/>
      <c r="G99" s="2"/>
      <c r="H99" s="2"/>
      <c r="I99" s="5"/>
    </row>
    <row r="100" ht="22.5" customHeight="1">
      <c r="A100" s="6" t="s">
        <v>2</v>
      </c>
      <c r="B100" s="7" t="s">
        <v>111</v>
      </c>
      <c r="C100" s="8"/>
      <c r="D100" s="9"/>
      <c r="E100" s="10" t="s">
        <v>3</v>
      </c>
      <c r="F100" s="11" t="s">
        <v>112</v>
      </c>
      <c r="G100" s="12"/>
      <c r="H100" s="12"/>
      <c r="I100" s="13"/>
    </row>
    <row r="101" ht="29.25" customHeight="1">
      <c r="A101" s="14"/>
      <c r="B101" s="15"/>
      <c r="D101" s="16"/>
      <c r="E101" s="17" t="s">
        <v>5</v>
      </c>
      <c r="F101" s="18" t="s">
        <v>6</v>
      </c>
      <c r="G101" s="19"/>
      <c r="H101" s="19"/>
      <c r="I101" s="20"/>
    </row>
    <row r="102" ht="37.5" customHeight="1">
      <c r="A102" s="21"/>
      <c r="B102" s="22"/>
      <c r="C102" s="23"/>
      <c r="D102" s="24"/>
      <c r="E102" s="25" t="s">
        <v>7</v>
      </c>
      <c r="F102" s="26" t="s">
        <v>8</v>
      </c>
      <c r="G102" s="27"/>
      <c r="H102" s="27"/>
      <c r="I102" s="28"/>
    </row>
    <row r="103">
      <c r="A103" s="29" t="s">
        <v>9</v>
      </c>
      <c r="B103" s="30" t="s">
        <v>10</v>
      </c>
      <c r="C103" s="30" t="s">
        <v>11</v>
      </c>
      <c r="D103" s="30" t="s">
        <v>12</v>
      </c>
      <c r="E103" s="31" t="s">
        <v>10</v>
      </c>
      <c r="F103" s="31" t="s">
        <v>11</v>
      </c>
      <c r="G103" s="32" t="s">
        <v>13</v>
      </c>
      <c r="H103" s="32" t="s">
        <v>14</v>
      </c>
      <c r="I103" s="33" t="s">
        <v>15</v>
      </c>
    </row>
    <row r="104" ht="15.75" customHeight="1">
      <c r="A104" s="39" t="s">
        <v>66</v>
      </c>
      <c r="B104" s="39" t="s">
        <v>67</v>
      </c>
      <c r="C104" s="38" t="s">
        <v>17</v>
      </c>
      <c r="D104" s="38" t="s">
        <v>6</v>
      </c>
      <c r="E104" s="37" t="s">
        <v>113</v>
      </c>
      <c r="F104" s="38" t="s">
        <v>22</v>
      </c>
      <c r="G104" s="36" t="s">
        <v>8</v>
      </c>
      <c r="H104" s="36" t="s">
        <v>8</v>
      </c>
      <c r="I104" s="36" t="s">
        <v>8</v>
      </c>
    </row>
    <row r="105" ht="15.75" customHeight="1">
      <c r="A105" s="39" t="s">
        <v>66</v>
      </c>
      <c r="B105" s="39" t="s">
        <v>67</v>
      </c>
      <c r="C105" s="38" t="s">
        <v>17</v>
      </c>
      <c r="D105" s="38" t="s">
        <v>6</v>
      </c>
      <c r="E105" s="37" t="s">
        <v>114</v>
      </c>
      <c r="F105" s="38" t="s">
        <v>22</v>
      </c>
      <c r="G105" s="36" t="s">
        <v>8</v>
      </c>
      <c r="H105" s="36" t="s">
        <v>8</v>
      </c>
      <c r="I105" s="36" t="s">
        <v>8</v>
      </c>
    </row>
    <row r="106" ht="15.75" customHeight="1">
      <c r="A106" s="39" t="s">
        <v>4</v>
      </c>
      <c r="B106" s="39" t="s">
        <v>16</v>
      </c>
      <c r="C106" s="38" t="s">
        <v>17</v>
      </c>
      <c r="D106" s="38" t="s">
        <v>6</v>
      </c>
      <c r="E106" s="37" t="s">
        <v>96</v>
      </c>
      <c r="F106" s="38" t="s">
        <v>22</v>
      </c>
      <c r="G106" s="36" t="s">
        <v>8</v>
      </c>
      <c r="H106" s="36" t="s">
        <v>8</v>
      </c>
      <c r="I106" s="36" t="s">
        <v>8</v>
      </c>
    </row>
    <row r="107" ht="15.75" customHeight="1">
      <c r="A107" s="39" t="s">
        <v>50</v>
      </c>
      <c r="B107" s="39" t="s">
        <v>51</v>
      </c>
      <c r="C107" s="38" t="s">
        <v>17</v>
      </c>
      <c r="D107" s="38" t="s">
        <v>6</v>
      </c>
      <c r="E107" s="37" t="s">
        <v>51</v>
      </c>
      <c r="F107" s="38" t="s">
        <v>22</v>
      </c>
      <c r="G107" s="36" t="s">
        <v>8</v>
      </c>
      <c r="H107" s="36" t="s">
        <v>8</v>
      </c>
      <c r="I107" s="36" t="s">
        <v>8</v>
      </c>
    </row>
    <row r="108" ht="15.75" customHeight="1">
      <c r="A108" s="39" t="s">
        <v>33</v>
      </c>
      <c r="B108" s="39" t="s">
        <v>34</v>
      </c>
      <c r="C108" s="38" t="s">
        <v>17</v>
      </c>
      <c r="D108" s="38" t="s">
        <v>6</v>
      </c>
      <c r="E108" s="37" t="s">
        <v>34</v>
      </c>
      <c r="F108" s="38" t="s">
        <v>22</v>
      </c>
      <c r="G108" s="36" t="s">
        <v>8</v>
      </c>
      <c r="H108" s="36" t="s">
        <v>8</v>
      </c>
      <c r="I108" s="36" t="s">
        <v>8</v>
      </c>
    </row>
    <row r="109" ht="15.75" customHeight="1">
      <c r="A109" s="39" t="s">
        <v>115</v>
      </c>
      <c r="B109" s="39" t="s">
        <v>116</v>
      </c>
      <c r="C109" s="38" t="s">
        <v>22</v>
      </c>
      <c r="D109" s="38" t="s">
        <v>6</v>
      </c>
      <c r="E109" s="37" t="s">
        <v>116</v>
      </c>
      <c r="F109" s="38" t="s">
        <v>22</v>
      </c>
      <c r="G109" s="36" t="s">
        <v>8</v>
      </c>
      <c r="H109" s="36" t="s">
        <v>8</v>
      </c>
      <c r="I109" s="36" t="s">
        <v>8</v>
      </c>
    </row>
    <row r="110" ht="15.75" customHeight="1">
      <c r="E110" s="37" t="s">
        <v>100</v>
      </c>
      <c r="F110" s="37" t="s">
        <v>22</v>
      </c>
      <c r="G110" s="36" t="s">
        <v>8</v>
      </c>
      <c r="H110" s="38" t="s">
        <v>117</v>
      </c>
      <c r="I110" s="36" t="s">
        <v>8</v>
      </c>
    </row>
    <row r="111" ht="15.75" customHeight="1">
      <c r="E111" s="37" t="s">
        <v>118</v>
      </c>
      <c r="F111" s="37" t="s">
        <v>22</v>
      </c>
      <c r="G111" s="36" t="s">
        <v>8</v>
      </c>
      <c r="H111" s="38" t="s">
        <v>119</v>
      </c>
      <c r="I111" s="36" t="s">
        <v>8</v>
      </c>
    </row>
    <row r="112" ht="15.75" customHeight="1">
      <c r="E112" s="37" t="s">
        <v>120</v>
      </c>
      <c r="F112" s="37" t="s">
        <v>22</v>
      </c>
      <c r="G112" s="36" t="s">
        <v>8</v>
      </c>
      <c r="H112" s="38" t="s">
        <v>121</v>
      </c>
      <c r="I112" s="36" t="s">
        <v>8</v>
      </c>
    </row>
    <row r="113" ht="15.75" customHeight="1">
      <c r="E113" s="37" t="s">
        <v>122</v>
      </c>
      <c r="F113" s="37" t="s">
        <v>22</v>
      </c>
      <c r="G113" s="36" t="s">
        <v>8</v>
      </c>
      <c r="H113" s="38" t="s">
        <v>123</v>
      </c>
      <c r="I113" s="36" t="s">
        <v>8</v>
      </c>
    </row>
    <row r="114">
      <c r="A114" s="44" t="s">
        <v>0</v>
      </c>
      <c r="B114" s="23"/>
      <c r="C114" s="23"/>
      <c r="D114" s="24"/>
      <c r="E114" s="4" t="s">
        <v>1</v>
      </c>
      <c r="F114" s="2"/>
      <c r="G114" s="2"/>
      <c r="H114" s="2"/>
      <c r="I114" s="5"/>
    </row>
    <row r="115" ht="22.5" customHeight="1">
      <c r="A115" s="6" t="s">
        <v>2</v>
      </c>
      <c r="B115" s="7" t="s">
        <v>124</v>
      </c>
      <c r="C115" s="8"/>
      <c r="D115" s="9"/>
      <c r="E115" s="10" t="s">
        <v>3</v>
      </c>
      <c r="F115" s="11" t="s">
        <v>125</v>
      </c>
      <c r="G115" s="12"/>
      <c r="H115" s="12"/>
      <c r="I115" s="13"/>
    </row>
    <row r="116" ht="29.25" customHeight="1">
      <c r="A116" s="14"/>
      <c r="B116" s="15"/>
      <c r="D116" s="16"/>
      <c r="E116" s="17" t="s">
        <v>5</v>
      </c>
      <c r="F116" s="18" t="s">
        <v>6</v>
      </c>
      <c r="G116" s="19"/>
      <c r="H116" s="19"/>
      <c r="I116" s="20"/>
    </row>
    <row r="117" ht="37.5" customHeight="1">
      <c r="A117" s="21"/>
      <c r="B117" s="22"/>
      <c r="C117" s="23"/>
      <c r="D117" s="24"/>
      <c r="E117" s="25" t="s">
        <v>7</v>
      </c>
      <c r="F117" s="26" t="s">
        <v>8</v>
      </c>
      <c r="G117" s="27"/>
      <c r="H117" s="27"/>
      <c r="I117" s="28"/>
    </row>
    <row r="118">
      <c r="A118" s="29" t="s">
        <v>9</v>
      </c>
      <c r="B118" s="30" t="s">
        <v>10</v>
      </c>
      <c r="C118" s="30" t="s">
        <v>11</v>
      </c>
      <c r="D118" s="30" t="s">
        <v>12</v>
      </c>
      <c r="E118" s="31" t="s">
        <v>10</v>
      </c>
      <c r="F118" s="31" t="s">
        <v>11</v>
      </c>
      <c r="G118" s="32" t="s">
        <v>13</v>
      </c>
      <c r="H118" s="32" t="s">
        <v>14</v>
      </c>
      <c r="I118" s="33" t="s">
        <v>15</v>
      </c>
    </row>
    <row r="119" ht="15.75" customHeight="1">
      <c r="A119" s="39" t="s">
        <v>66</v>
      </c>
      <c r="B119" s="39" t="s">
        <v>67</v>
      </c>
      <c r="C119" s="38" t="s">
        <v>17</v>
      </c>
      <c r="D119" s="38" t="s">
        <v>6</v>
      </c>
      <c r="E119" s="37" t="s">
        <v>126</v>
      </c>
      <c r="F119" s="38" t="s">
        <v>22</v>
      </c>
      <c r="G119" s="36" t="s">
        <v>8</v>
      </c>
      <c r="H119" s="36" t="s">
        <v>8</v>
      </c>
      <c r="I119" s="36" t="s">
        <v>8</v>
      </c>
    </row>
    <row r="120" ht="15.75" customHeight="1">
      <c r="A120" s="39" t="s">
        <v>66</v>
      </c>
      <c r="B120" s="39" t="s">
        <v>67</v>
      </c>
      <c r="C120" s="38" t="s">
        <v>17</v>
      </c>
      <c r="D120" s="38" t="s">
        <v>6</v>
      </c>
      <c r="E120" s="37" t="s">
        <v>127</v>
      </c>
      <c r="F120" s="38" t="s">
        <v>22</v>
      </c>
      <c r="G120" s="36" t="s">
        <v>8</v>
      </c>
      <c r="H120" s="36" t="s">
        <v>8</v>
      </c>
      <c r="I120" s="36" t="s">
        <v>8</v>
      </c>
    </row>
    <row r="121" ht="15.75" customHeight="1">
      <c r="A121" s="39" t="s">
        <v>33</v>
      </c>
      <c r="B121" s="39" t="s">
        <v>34</v>
      </c>
      <c r="C121" s="38" t="s">
        <v>17</v>
      </c>
      <c r="D121" s="38" t="s">
        <v>6</v>
      </c>
      <c r="E121" s="37" t="s">
        <v>34</v>
      </c>
      <c r="F121" s="38" t="s">
        <v>22</v>
      </c>
      <c r="G121" s="36" t="s">
        <v>8</v>
      </c>
      <c r="H121" s="36" t="s">
        <v>8</v>
      </c>
      <c r="I121" s="36" t="s">
        <v>8</v>
      </c>
    </row>
    <row r="122" ht="15.75" customHeight="1">
      <c r="A122" s="39" t="s">
        <v>60</v>
      </c>
      <c r="B122" s="39" t="s">
        <v>61</v>
      </c>
      <c r="C122" s="38" t="s">
        <v>17</v>
      </c>
      <c r="D122" s="38" t="s">
        <v>6</v>
      </c>
      <c r="E122" s="37" t="s">
        <v>61</v>
      </c>
      <c r="F122" s="38" t="s">
        <v>22</v>
      </c>
      <c r="G122" s="36" t="s">
        <v>8</v>
      </c>
      <c r="H122" s="36" t="s">
        <v>8</v>
      </c>
      <c r="I122" s="36" t="s">
        <v>8</v>
      </c>
    </row>
    <row r="123" ht="15.75" customHeight="1">
      <c r="A123" s="43"/>
      <c r="B123" s="43"/>
      <c r="C123" s="43"/>
      <c r="D123" s="43"/>
      <c r="E123" s="37" t="s">
        <v>100</v>
      </c>
      <c r="F123" s="38" t="s">
        <v>22</v>
      </c>
      <c r="G123" s="36" t="s">
        <v>8</v>
      </c>
      <c r="H123" s="38" t="s">
        <v>128</v>
      </c>
      <c r="I123" s="36" t="s">
        <v>8</v>
      </c>
    </row>
    <row r="124" ht="15.75" customHeight="1">
      <c r="A124" s="43"/>
      <c r="B124" s="43"/>
      <c r="C124" s="43"/>
      <c r="D124" s="43"/>
      <c r="E124" s="37" t="s">
        <v>129</v>
      </c>
      <c r="F124" s="38" t="s">
        <v>110</v>
      </c>
      <c r="G124" s="36" t="s">
        <v>8</v>
      </c>
      <c r="H124" s="38" t="s">
        <v>130</v>
      </c>
      <c r="I124" s="36" t="s">
        <v>8</v>
      </c>
    </row>
    <row r="125" ht="15.75" customHeight="1">
      <c r="A125" s="43"/>
      <c r="B125" s="43"/>
      <c r="C125" s="43"/>
      <c r="D125" s="43"/>
      <c r="E125" s="37" t="s">
        <v>131</v>
      </c>
      <c r="F125" s="38" t="s">
        <v>110</v>
      </c>
      <c r="G125" s="36" t="s">
        <v>8</v>
      </c>
      <c r="H125" s="38" t="s">
        <v>132</v>
      </c>
      <c r="I125" s="36" t="s">
        <v>8</v>
      </c>
    </row>
    <row r="126" ht="15.75" customHeight="1">
      <c r="A126" s="43"/>
      <c r="B126" s="43"/>
      <c r="C126" s="43"/>
      <c r="D126" s="43"/>
      <c r="E126" s="37" t="s">
        <v>133</v>
      </c>
      <c r="F126" s="38" t="s">
        <v>134</v>
      </c>
      <c r="G126" s="36" t="s">
        <v>8</v>
      </c>
      <c r="H126" s="38"/>
      <c r="I126" s="36" t="s">
        <v>8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7">
    <mergeCell ref="A76:D76"/>
    <mergeCell ref="E76:I76"/>
    <mergeCell ref="A77:A79"/>
    <mergeCell ref="B77:D79"/>
    <mergeCell ref="F77:I77"/>
    <mergeCell ref="F78:I78"/>
    <mergeCell ref="F79:I79"/>
    <mergeCell ref="A87:D87"/>
    <mergeCell ref="E87:I87"/>
    <mergeCell ref="A88:A90"/>
    <mergeCell ref="B88:D90"/>
    <mergeCell ref="F88:I88"/>
    <mergeCell ref="F89:I89"/>
    <mergeCell ref="F90:I90"/>
    <mergeCell ref="A114:D114"/>
    <mergeCell ref="E114:I114"/>
    <mergeCell ref="A115:A117"/>
    <mergeCell ref="B115:D117"/>
    <mergeCell ref="F115:I115"/>
    <mergeCell ref="F116:I116"/>
    <mergeCell ref="F117:I117"/>
    <mergeCell ref="A99:D99"/>
    <mergeCell ref="E99:I99"/>
    <mergeCell ref="A100:A102"/>
    <mergeCell ref="B100:D102"/>
    <mergeCell ref="F100:I100"/>
    <mergeCell ref="F101:I101"/>
    <mergeCell ref="F102:I102"/>
    <mergeCell ref="A1:D1"/>
    <mergeCell ref="E1:I1"/>
    <mergeCell ref="A2:A4"/>
    <mergeCell ref="B2:D4"/>
    <mergeCell ref="F2:I2"/>
    <mergeCell ref="F3:I3"/>
    <mergeCell ref="F4:I4"/>
    <mergeCell ref="A14:D14"/>
    <mergeCell ref="E14:I14"/>
    <mergeCell ref="A15:A17"/>
    <mergeCell ref="B15:D17"/>
    <mergeCell ref="F15:I15"/>
    <mergeCell ref="F16:I16"/>
    <mergeCell ref="F17:I17"/>
    <mergeCell ref="A22:D22"/>
    <mergeCell ref="E22:I22"/>
    <mergeCell ref="A23:A25"/>
    <mergeCell ref="B23:D25"/>
    <mergeCell ref="F23:I23"/>
    <mergeCell ref="F24:I24"/>
    <mergeCell ref="F25:I25"/>
    <mergeCell ref="A30:D30"/>
    <mergeCell ref="E30:I30"/>
    <mergeCell ref="A31:A33"/>
    <mergeCell ref="B31:D33"/>
    <mergeCell ref="F31:I31"/>
    <mergeCell ref="F32:I32"/>
    <mergeCell ref="F33:I33"/>
    <mergeCell ref="A38:D38"/>
    <mergeCell ref="E38:I38"/>
    <mergeCell ref="A39:A41"/>
    <mergeCell ref="B39:D41"/>
    <mergeCell ref="F39:I39"/>
    <mergeCell ref="F40:I40"/>
    <mergeCell ref="F41:I41"/>
    <mergeCell ref="A50:D50"/>
    <mergeCell ref="E50:I50"/>
    <mergeCell ref="A51:A53"/>
    <mergeCell ref="B51:D53"/>
    <mergeCell ref="F51:I51"/>
    <mergeCell ref="F52:I52"/>
    <mergeCell ref="F53:I53"/>
    <mergeCell ref="A58:D58"/>
    <mergeCell ref="E58:I58"/>
    <mergeCell ref="A59:A61"/>
    <mergeCell ref="B59:D61"/>
    <mergeCell ref="F59:I59"/>
    <mergeCell ref="F60:I60"/>
    <mergeCell ref="F61:I6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55.71"/>
    <col customWidth="1" min="3" max="26" width="11.43"/>
  </cols>
  <sheetData>
    <row r="1">
      <c r="A1" s="45" t="s">
        <v>135</v>
      </c>
      <c r="B1" s="46" t="s">
        <v>136</v>
      </c>
    </row>
    <row r="2" ht="57.75" customHeight="1">
      <c r="A2" s="47" t="str">
        <f>HYPERLINK("#gid=1567444277range=B2","Query_DIM_CLIENTE")</f>
        <v>Query_DIM_CLIENTE</v>
      </c>
      <c r="B2" s="48" t="s">
        <v>137</v>
      </c>
      <c r="C2" s="49"/>
      <c r="D2" s="50"/>
      <c r="E2" s="50"/>
    </row>
    <row r="3" ht="17.25" customHeight="1">
      <c r="A3" s="47" t="str">
        <f>HYPERLINK("#gid=1567444277range=B15","Query_DIM_CONTRATO")</f>
        <v>Query_DIM_CONTRATO</v>
      </c>
      <c r="B3" s="48" t="s">
        <v>138</v>
      </c>
      <c r="C3" s="51"/>
      <c r="D3" s="50"/>
      <c r="E3" s="50"/>
    </row>
    <row r="4" ht="17.25" customHeight="1">
      <c r="A4" s="47" t="s">
        <v>139</v>
      </c>
      <c r="B4" s="48" t="s">
        <v>140</v>
      </c>
      <c r="C4" s="49"/>
      <c r="D4" s="50"/>
      <c r="E4" s="50"/>
    </row>
    <row r="5" ht="180.0" customHeight="1">
      <c r="A5" s="47" t="str">
        <f>HYPERLINK("#gid=1567444277range=B39","Query_DIM_PRODUCTO")</f>
        <v>Query_DIM_PRODUCTO</v>
      </c>
      <c r="B5" s="48" t="s">
        <v>141</v>
      </c>
      <c r="C5" s="49"/>
      <c r="D5" s="50"/>
      <c r="E5" s="50"/>
    </row>
    <row r="6" ht="30.75" customHeight="1">
      <c r="A6" s="47" t="str">
        <f>HYPERLINK("#gid=1567444277range=B23","Query_DIM_ESTADO_CONTRATO")</f>
        <v>Query_DIM_ESTADO_CONTRATO</v>
      </c>
      <c r="B6" s="48" t="s">
        <v>142</v>
      </c>
      <c r="C6" s="49"/>
      <c r="D6" s="50"/>
      <c r="E6" s="50"/>
    </row>
    <row r="7" ht="37.5" customHeight="1">
      <c r="A7" s="47" t="str">
        <f>HYPERLINK("#gid=1567444277range=B51","Query_DIM_SINIESTRO")</f>
        <v>Query_DIM_SINIESTRO</v>
      </c>
      <c r="B7" s="48" t="s">
        <v>143</v>
      </c>
      <c r="C7" s="49"/>
      <c r="D7" s="50"/>
      <c r="E7" s="50"/>
    </row>
    <row r="8" ht="17.25" customHeight="1">
      <c r="A8" s="47" t="str">
        <f>HYPERLINK("#gid=1567444277range=B59","Query_DIM_TIEMPO")</f>
        <v>Query_DIM_TIEMPO</v>
      </c>
      <c r="B8" s="52"/>
      <c r="C8" s="49"/>
      <c r="D8" s="50"/>
      <c r="E8" s="50"/>
    </row>
    <row r="9" ht="256.5" customHeight="1">
      <c r="A9" s="47" t="str">
        <f>HYPERLINK("#gid=1567444277range=B77","Query_FACT_EVALUACION_SERVICIO")</f>
        <v>Query_FACT_EVALUACION_SERVICIO</v>
      </c>
      <c r="B9" s="48" t="s">
        <v>144</v>
      </c>
      <c r="C9" s="49"/>
      <c r="D9" s="50"/>
      <c r="E9" s="50"/>
    </row>
    <row r="10" ht="266.25" customHeight="1">
      <c r="A10" s="47" t="str">
        <f>HYPERLINK("#gid=1567444277range=B88","Query_FACT_METAS")</f>
        <v>Query_FACT_METAS</v>
      </c>
      <c r="B10" s="48" t="s">
        <v>145</v>
      </c>
      <c r="C10" s="49"/>
      <c r="D10" s="50"/>
      <c r="E10" s="50"/>
    </row>
    <row r="11" ht="369.0" customHeight="1">
      <c r="A11" s="47" t="str">
        <f>HYPERLINK("#gid=1567444277range=B100","Query_FACT_REGISTRO_CONTRATO")</f>
        <v>Query_FACT_REGISTRO_CONTRATO</v>
      </c>
      <c r="B11" s="48" t="s">
        <v>146</v>
      </c>
      <c r="C11" s="49"/>
      <c r="D11" s="50"/>
      <c r="E11" s="50"/>
    </row>
    <row r="12" ht="198.75" customHeight="1">
      <c r="A12" s="47" t="str">
        <f>HYPERLINK("#gid=1567444277range=B115","Query_FACT_REGISTRO_SINIESTRO")</f>
        <v>Query_FACT_REGISTRO_SINIESTRO</v>
      </c>
      <c r="B12" s="48" t="s">
        <v>147</v>
      </c>
      <c r="C12" s="49"/>
      <c r="D12" s="50"/>
      <c r="E12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Query_DIM_EVALUACION_SERVICIO" location="null!A1" ref="A4"/>
  </hyperlink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2015-07-02T13:12:03Z</dcterms:created>
  <dc:creator>Brenda Veroushka Lopez Ibarra</dc:creator>
</cp:coreProperties>
</file>