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FB5F711A-D55B-F040-99BA-43A72A2DE0C6}" xr6:coauthVersionLast="47" xr6:coauthVersionMax="47" xr10:uidLastSave="{00000000-0000-0000-0000-000000000000}"/>
  <bookViews>
    <workbookView xWindow="-36700" yWindow="-1100" windowWidth="15740" windowHeight="16100" firstSheet="31" activeTab="36" xr2:uid="{4ABCB470-47AD-4A8F-A8F9-A418E061C63E}"/>
  </bookViews>
  <sheets>
    <sheet name="Mapping" sheetId="1" r:id="rId1"/>
    <sheet name="Mapping (2)" sheetId="32" r:id="rId2"/>
    <sheet name="Priority 1" sheetId="18" r:id="rId3"/>
    <sheet name="Priority 2" sheetId="19" r:id="rId4"/>
    <sheet name="Priority 3" sheetId="20" r:id="rId5"/>
    <sheet name="Priority 4" sheetId="21" r:id="rId6"/>
    <sheet name="Priority 5" sheetId="22" r:id="rId7"/>
    <sheet name="Priority 6" sheetId="23" r:id="rId8"/>
    <sheet name="Priority 7" sheetId="24" r:id="rId9"/>
    <sheet name="Priority 8" sheetId="25" r:id="rId10"/>
    <sheet name="Priority 9" sheetId="26" r:id="rId11"/>
    <sheet name="Priority 10" sheetId="27" r:id="rId12"/>
    <sheet name="Priority 11" sheetId="28" r:id="rId13"/>
    <sheet name="Priority 12" sheetId="29" r:id="rId14"/>
    <sheet name="Priority 13" sheetId="30" r:id="rId15"/>
    <sheet name="Priority 14" sheetId="31" r:id="rId16"/>
    <sheet name="Priority 15" sheetId="17" r:id="rId17"/>
    <sheet name="Priority 16" sheetId="16" r:id="rId18"/>
    <sheet name="Priority 17" sheetId="15" r:id="rId19"/>
    <sheet name="Priority 18" sheetId="13" r:id="rId20"/>
    <sheet name="Priority 19" sheetId="12" r:id="rId21"/>
    <sheet name="Priority 20" sheetId="11" r:id="rId22"/>
    <sheet name="Priority 21" sheetId="10" r:id="rId23"/>
    <sheet name="Priority 22" sheetId="9" r:id="rId24"/>
    <sheet name="Priority 23" sheetId="8" r:id="rId25"/>
    <sheet name="Priority 24" sheetId="7" r:id="rId26"/>
    <sheet name="Priority 25" sheetId="6" r:id="rId27"/>
    <sheet name="Priority 26" sheetId="2" r:id="rId28"/>
    <sheet name="Priority 27" sheetId="5" r:id="rId29"/>
    <sheet name="Priority 28" sheetId="4" r:id="rId30"/>
    <sheet name="Priority 29" sheetId="14" r:id="rId31"/>
    <sheet name="Priority 30" sheetId="34" r:id="rId32"/>
    <sheet name="Priority 31" sheetId="35" r:id="rId33"/>
    <sheet name="Priority 32" sheetId="36" r:id="rId34"/>
    <sheet name="Priority 33" sheetId="37" r:id="rId35"/>
    <sheet name="Priority 34" sheetId="38" r:id="rId36"/>
    <sheet name="Priority 35" sheetId="39" r:id="rId37"/>
    <sheet name="Priority 36" sheetId="40" r:id="rId38"/>
    <sheet name="Priority 37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9" l="1"/>
  <c r="E3" i="39"/>
  <c r="E10" i="39" s="1"/>
  <c r="F14" i="40"/>
  <c r="E14" i="40"/>
  <c r="F3" i="40"/>
  <c r="F13" i="40" s="1"/>
  <c r="E3" i="40"/>
  <c r="K15" i="40"/>
  <c r="J13" i="40"/>
  <c r="I13" i="40"/>
  <c r="H13" i="40"/>
  <c r="G13" i="40"/>
  <c r="D13" i="40"/>
  <c r="C13" i="40"/>
  <c r="J12" i="40"/>
  <c r="I12" i="40"/>
  <c r="H12" i="40"/>
  <c r="G12" i="40"/>
  <c r="F12" i="40"/>
  <c r="D12" i="40"/>
  <c r="C12" i="40"/>
  <c r="J11" i="40"/>
  <c r="I11" i="40"/>
  <c r="H11" i="40"/>
  <c r="G11" i="40"/>
  <c r="F11" i="40"/>
  <c r="D11" i="40"/>
  <c r="C11" i="40"/>
  <c r="J10" i="40"/>
  <c r="I10" i="40"/>
  <c r="H10" i="40"/>
  <c r="G10" i="40"/>
  <c r="F10" i="40"/>
  <c r="D10" i="40"/>
  <c r="C10" i="40"/>
  <c r="J9" i="40"/>
  <c r="I9" i="40"/>
  <c r="H9" i="40"/>
  <c r="G9" i="40"/>
  <c r="D9" i="40"/>
  <c r="C9" i="40"/>
  <c r="J8" i="40"/>
  <c r="I8" i="40"/>
  <c r="H8" i="40"/>
  <c r="G8" i="40"/>
  <c r="D8" i="40"/>
  <c r="C8" i="40"/>
  <c r="J7" i="40"/>
  <c r="I7" i="40"/>
  <c r="H7" i="40"/>
  <c r="G7" i="40"/>
  <c r="D7" i="40"/>
  <c r="C7" i="40"/>
  <c r="J6" i="40"/>
  <c r="I6" i="40"/>
  <c r="H6" i="40"/>
  <c r="G6" i="40"/>
  <c r="F6" i="40"/>
  <c r="E6" i="40"/>
  <c r="D6" i="40"/>
  <c r="C6" i="40"/>
  <c r="J5" i="40"/>
  <c r="I5" i="40"/>
  <c r="H5" i="40"/>
  <c r="G5" i="40"/>
  <c r="F5" i="40"/>
  <c r="E5" i="40"/>
  <c r="D5" i="40"/>
  <c r="C5" i="40"/>
  <c r="J4" i="40"/>
  <c r="I4" i="40"/>
  <c r="H4" i="40"/>
  <c r="G4" i="40"/>
  <c r="F4" i="40"/>
  <c r="E4" i="40"/>
  <c r="D4" i="40"/>
  <c r="C4" i="40"/>
  <c r="E13" i="40"/>
  <c r="F14" i="39"/>
  <c r="E14" i="39"/>
  <c r="K15" i="39"/>
  <c r="J13" i="39"/>
  <c r="I13" i="39"/>
  <c r="H13" i="39"/>
  <c r="G13" i="39"/>
  <c r="F13" i="39"/>
  <c r="D13" i="39"/>
  <c r="C13" i="39"/>
  <c r="J12" i="39"/>
  <c r="I12" i="39"/>
  <c r="H12" i="39"/>
  <c r="G12" i="39"/>
  <c r="F12" i="39"/>
  <c r="D12" i="39"/>
  <c r="C12" i="39"/>
  <c r="J11" i="39"/>
  <c r="I11" i="39"/>
  <c r="H11" i="39"/>
  <c r="G11" i="39"/>
  <c r="F11" i="39"/>
  <c r="D11" i="39"/>
  <c r="C11" i="39"/>
  <c r="J10" i="39"/>
  <c r="I10" i="39"/>
  <c r="H10" i="39"/>
  <c r="G10" i="39"/>
  <c r="F10" i="39"/>
  <c r="D10" i="39"/>
  <c r="C10" i="39"/>
  <c r="J9" i="39"/>
  <c r="I9" i="39"/>
  <c r="H9" i="39"/>
  <c r="G9" i="39"/>
  <c r="F9" i="39"/>
  <c r="D9" i="39"/>
  <c r="C9" i="39"/>
  <c r="J8" i="39"/>
  <c r="I8" i="39"/>
  <c r="H8" i="39"/>
  <c r="G8" i="39"/>
  <c r="F8" i="39"/>
  <c r="D8" i="39"/>
  <c r="C8" i="39"/>
  <c r="J7" i="39"/>
  <c r="I7" i="39"/>
  <c r="H7" i="39"/>
  <c r="G7" i="39"/>
  <c r="F7" i="39"/>
  <c r="D7" i="39"/>
  <c r="C7" i="39"/>
  <c r="J6" i="39"/>
  <c r="I6" i="39"/>
  <c r="H6" i="39"/>
  <c r="G6" i="39"/>
  <c r="F6" i="39"/>
  <c r="E6" i="39"/>
  <c r="D6" i="39"/>
  <c r="C6" i="39"/>
  <c r="J5" i="39"/>
  <c r="I5" i="39"/>
  <c r="H5" i="39"/>
  <c r="G5" i="39"/>
  <c r="F5" i="39"/>
  <c r="E5" i="39"/>
  <c r="D5" i="39"/>
  <c r="C5" i="39"/>
  <c r="J4" i="39"/>
  <c r="I4" i="39"/>
  <c r="H4" i="39"/>
  <c r="G4" i="39"/>
  <c r="F4" i="39"/>
  <c r="E4" i="39"/>
  <c r="D4" i="39"/>
  <c r="C4" i="39"/>
  <c r="F3" i="38"/>
  <c r="F7" i="38" s="1"/>
  <c r="E3" i="38"/>
  <c r="E13" i="38" s="1"/>
  <c r="G10" i="38"/>
  <c r="K15" i="38"/>
  <c r="J13" i="38"/>
  <c r="I13" i="38"/>
  <c r="H13" i="38"/>
  <c r="F13" i="38"/>
  <c r="C13" i="38"/>
  <c r="J12" i="38"/>
  <c r="I12" i="38"/>
  <c r="H12" i="38"/>
  <c r="G12" i="38"/>
  <c r="D12" i="38"/>
  <c r="C12" i="38"/>
  <c r="J11" i="38"/>
  <c r="I11" i="38"/>
  <c r="H11" i="38"/>
  <c r="G11" i="38"/>
  <c r="D11" i="38"/>
  <c r="C11" i="38"/>
  <c r="J10" i="38"/>
  <c r="I10" i="38"/>
  <c r="H10" i="38"/>
  <c r="D10" i="38"/>
  <c r="C10" i="38"/>
  <c r="J9" i="38"/>
  <c r="I9" i="38"/>
  <c r="H9" i="38"/>
  <c r="G9" i="38"/>
  <c r="D9" i="38"/>
  <c r="C9" i="38"/>
  <c r="J8" i="38"/>
  <c r="I8" i="38"/>
  <c r="H8" i="38"/>
  <c r="G8" i="38"/>
  <c r="D8" i="38"/>
  <c r="C8" i="38"/>
  <c r="J7" i="38"/>
  <c r="I7" i="38"/>
  <c r="H7" i="38"/>
  <c r="D7" i="38"/>
  <c r="C7" i="38"/>
  <c r="J6" i="38"/>
  <c r="I6" i="38"/>
  <c r="H6" i="38"/>
  <c r="G6" i="38"/>
  <c r="F6" i="38"/>
  <c r="E6" i="38"/>
  <c r="D6" i="38"/>
  <c r="C6" i="38"/>
  <c r="J5" i="38"/>
  <c r="I5" i="38"/>
  <c r="H5" i="38"/>
  <c r="G5" i="38"/>
  <c r="F5" i="38"/>
  <c r="E5" i="38"/>
  <c r="D5" i="38"/>
  <c r="C5" i="38"/>
  <c r="J4" i="38"/>
  <c r="I4" i="38"/>
  <c r="H4" i="38"/>
  <c r="G4" i="38"/>
  <c r="F4" i="38"/>
  <c r="E4" i="38"/>
  <c r="D4" i="38"/>
  <c r="C4" i="38"/>
  <c r="D13" i="38"/>
  <c r="E14" i="34"/>
  <c r="D14" i="34"/>
  <c r="F14" i="36"/>
  <c r="E14" i="36"/>
  <c r="E14" i="37"/>
  <c r="D14" i="37"/>
  <c r="E3" i="37"/>
  <c r="D3" i="37"/>
  <c r="K15" i="37"/>
  <c r="J13" i="37"/>
  <c r="I13" i="37"/>
  <c r="H13" i="37"/>
  <c r="G13" i="37"/>
  <c r="F13" i="37"/>
  <c r="E13" i="37"/>
  <c r="D13" i="37"/>
  <c r="C13" i="37"/>
  <c r="J12" i="37"/>
  <c r="I12" i="37"/>
  <c r="H12" i="37"/>
  <c r="G12" i="37"/>
  <c r="F12" i="37"/>
  <c r="E12" i="37"/>
  <c r="D12" i="37"/>
  <c r="C12" i="37"/>
  <c r="J11" i="37"/>
  <c r="I11" i="37"/>
  <c r="H11" i="37"/>
  <c r="G11" i="37"/>
  <c r="F11" i="37"/>
  <c r="E11" i="37"/>
  <c r="D11" i="37"/>
  <c r="C11" i="37"/>
  <c r="J10" i="37"/>
  <c r="I10" i="37"/>
  <c r="H10" i="37"/>
  <c r="G10" i="37"/>
  <c r="F10" i="37"/>
  <c r="E10" i="37"/>
  <c r="D10" i="37"/>
  <c r="C10" i="37"/>
  <c r="J9" i="37"/>
  <c r="I9" i="37"/>
  <c r="H9" i="37"/>
  <c r="G9" i="37"/>
  <c r="F9" i="37"/>
  <c r="E9" i="37"/>
  <c r="D9" i="37"/>
  <c r="C9" i="37"/>
  <c r="J8" i="37"/>
  <c r="I8" i="37"/>
  <c r="H8" i="37"/>
  <c r="G8" i="37"/>
  <c r="F8" i="37"/>
  <c r="E8" i="37"/>
  <c r="D8" i="37"/>
  <c r="C8" i="37"/>
  <c r="J7" i="37"/>
  <c r="I7" i="37"/>
  <c r="H7" i="37"/>
  <c r="G7" i="37"/>
  <c r="F7" i="37"/>
  <c r="E7" i="37"/>
  <c r="D7" i="37"/>
  <c r="C7" i="37"/>
  <c r="J6" i="37"/>
  <c r="I6" i="37"/>
  <c r="H6" i="37"/>
  <c r="G6" i="37"/>
  <c r="F6" i="37"/>
  <c r="E6" i="37"/>
  <c r="D6" i="37"/>
  <c r="C6" i="37"/>
  <c r="J5" i="37"/>
  <c r="I5" i="37"/>
  <c r="H5" i="37"/>
  <c r="G5" i="37"/>
  <c r="F5" i="37"/>
  <c r="E5" i="37"/>
  <c r="D5" i="37"/>
  <c r="C5" i="37"/>
  <c r="J4" i="37"/>
  <c r="I4" i="37"/>
  <c r="H4" i="37"/>
  <c r="G4" i="37"/>
  <c r="F4" i="37"/>
  <c r="E4" i="37"/>
  <c r="D4" i="37"/>
  <c r="C4" i="37"/>
  <c r="F3" i="36"/>
  <c r="F13" i="36" s="1"/>
  <c r="E3" i="36"/>
  <c r="D3" i="36"/>
  <c r="K15" i="36"/>
  <c r="J13" i="36"/>
  <c r="I13" i="36"/>
  <c r="H13" i="36"/>
  <c r="G13" i="36"/>
  <c r="E13" i="36"/>
  <c r="D13" i="36"/>
  <c r="C13" i="36"/>
  <c r="J12" i="36"/>
  <c r="I12" i="36"/>
  <c r="H12" i="36"/>
  <c r="G12" i="36"/>
  <c r="F12" i="36"/>
  <c r="E12" i="36"/>
  <c r="D12" i="36"/>
  <c r="C12" i="36"/>
  <c r="J11" i="36"/>
  <c r="I11" i="36"/>
  <c r="H11" i="36"/>
  <c r="G11" i="36"/>
  <c r="F11" i="36"/>
  <c r="E11" i="36"/>
  <c r="D11" i="36"/>
  <c r="C11" i="36"/>
  <c r="J10" i="36"/>
  <c r="I10" i="36"/>
  <c r="H10" i="36"/>
  <c r="G10" i="36"/>
  <c r="F10" i="36"/>
  <c r="E10" i="36"/>
  <c r="D10" i="36"/>
  <c r="C10" i="36"/>
  <c r="J9" i="36"/>
  <c r="I9" i="36"/>
  <c r="H9" i="36"/>
  <c r="G9" i="36"/>
  <c r="F9" i="36"/>
  <c r="E9" i="36"/>
  <c r="D9" i="36"/>
  <c r="C9" i="36"/>
  <c r="J8" i="36"/>
  <c r="I8" i="36"/>
  <c r="H8" i="36"/>
  <c r="G8" i="36"/>
  <c r="F8" i="36"/>
  <c r="E8" i="36"/>
  <c r="D8" i="36"/>
  <c r="C8" i="36"/>
  <c r="J7" i="36"/>
  <c r="I7" i="36"/>
  <c r="H7" i="36"/>
  <c r="G7" i="36"/>
  <c r="F7" i="36"/>
  <c r="E7" i="36"/>
  <c r="D7" i="36"/>
  <c r="C7" i="36"/>
  <c r="J6" i="36"/>
  <c r="I6" i="36"/>
  <c r="H6" i="36"/>
  <c r="G6" i="36"/>
  <c r="F6" i="36"/>
  <c r="E6" i="36"/>
  <c r="D6" i="36"/>
  <c r="C6" i="36"/>
  <c r="J5" i="36"/>
  <c r="I5" i="36"/>
  <c r="H5" i="36"/>
  <c r="G5" i="36"/>
  <c r="F5" i="36"/>
  <c r="E5" i="36"/>
  <c r="D5" i="36"/>
  <c r="C5" i="36"/>
  <c r="J4" i="36"/>
  <c r="I4" i="36"/>
  <c r="H4" i="36"/>
  <c r="G4" i="36"/>
  <c r="F4" i="36"/>
  <c r="E4" i="36"/>
  <c r="D4" i="36"/>
  <c r="C4" i="36"/>
  <c r="K15" i="35"/>
  <c r="J13" i="35"/>
  <c r="I13" i="35"/>
  <c r="H13" i="35"/>
  <c r="G13" i="35"/>
  <c r="F13" i="35"/>
  <c r="E13" i="35"/>
  <c r="D13" i="35"/>
  <c r="C13" i="35"/>
  <c r="J12" i="35"/>
  <c r="I12" i="35"/>
  <c r="H12" i="35"/>
  <c r="G12" i="35"/>
  <c r="F12" i="35"/>
  <c r="E12" i="35"/>
  <c r="D12" i="35"/>
  <c r="C12" i="35"/>
  <c r="J11" i="35"/>
  <c r="I11" i="35"/>
  <c r="H11" i="35"/>
  <c r="G11" i="35"/>
  <c r="F11" i="35"/>
  <c r="E11" i="35"/>
  <c r="D11" i="35"/>
  <c r="C11" i="35"/>
  <c r="J10" i="35"/>
  <c r="I10" i="35"/>
  <c r="H10" i="35"/>
  <c r="G10" i="35"/>
  <c r="F10" i="35"/>
  <c r="E10" i="35"/>
  <c r="D10" i="35"/>
  <c r="C10" i="35"/>
  <c r="J9" i="35"/>
  <c r="I9" i="35"/>
  <c r="H9" i="35"/>
  <c r="G9" i="35"/>
  <c r="F9" i="35"/>
  <c r="E9" i="35"/>
  <c r="D9" i="35"/>
  <c r="C9" i="35"/>
  <c r="J8" i="35"/>
  <c r="I8" i="35"/>
  <c r="H8" i="35"/>
  <c r="G8" i="35"/>
  <c r="F8" i="35"/>
  <c r="E8" i="35"/>
  <c r="D8" i="35"/>
  <c r="C8" i="35"/>
  <c r="J7" i="35"/>
  <c r="I7" i="35"/>
  <c r="H7" i="35"/>
  <c r="G7" i="35"/>
  <c r="F7" i="35"/>
  <c r="E7" i="35"/>
  <c r="D7" i="35"/>
  <c r="C7" i="35"/>
  <c r="J6" i="35"/>
  <c r="I6" i="35"/>
  <c r="H6" i="35"/>
  <c r="G6" i="35"/>
  <c r="F6" i="35"/>
  <c r="E6" i="35"/>
  <c r="D6" i="35"/>
  <c r="C6" i="35"/>
  <c r="J5" i="35"/>
  <c r="I5" i="35"/>
  <c r="H5" i="35"/>
  <c r="G5" i="35"/>
  <c r="F5" i="35"/>
  <c r="E5" i="35"/>
  <c r="D5" i="35"/>
  <c r="C5" i="35"/>
  <c r="J4" i="35"/>
  <c r="I4" i="35"/>
  <c r="H4" i="35"/>
  <c r="G4" i="35"/>
  <c r="F4" i="35"/>
  <c r="E4" i="35"/>
  <c r="D4" i="35"/>
  <c r="C4" i="35"/>
  <c r="K15" i="34"/>
  <c r="J13" i="34"/>
  <c r="I13" i="34"/>
  <c r="H13" i="34"/>
  <c r="G13" i="34"/>
  <c r="F13" i="34"/>
  <c r="E13" i="34"/>
  <c r="D13" i="34"/>
  <c r="C13" i="34"/>
  <c r="J12" i="34"/>
  <c r="I12" i="34"/>
  <c r="H12" i="34"/>
  <c r="G12" i="34"/>
  <c r="F12" i="34"/>
  <c r="E12" i="34"/>
  <c r="D12" i="34"/>
  <c r="C12" i="34"/>
  <c r="J11" i="34"/>
  <c r="I11" i="34"/>
  <c r="H11" i="34"/>
  <c r="G11" i="34"/>
  <c r="F11" i="34"/>
  <c r="E11" i="34"/>
  <c r="D11" i="34"/>
  <c r="C11" i="34"/>
  <c r="J10" i="34"/>
  <c r="I10" i="34"/>
  <c r="H10" i="34"/>
  <c r="G10" i="34"/>
  <c r="F10" i="34"/>
  <c r="E10" i="34"/>
  <c r="D10" i="34"/>
  <c r="C10" i="34"/>
  <c r="J9" i="34"/>
  <c r="I9" i="34"/>
  <c r="H9" i="34"/>
  <c r="G9" i="34"/>
  <c r="F9" i="34"/>
  <c r="E9" i="34"/>
  <c r="D9" i="34"/>
  <c r="C9" i="34"/>
  <c r="J8" i="34"/>
  <c r="I8" i="34"/>
  <c r="H8" i="34"/>
  <c r="G8" i="34"/>
  <c r="F8" i="34"/>
  <c r="E8" i="34"/>
  <c r="D8" i="34"/>
  <c r="C8" i="34"/>
  <c r="J7" i="34"/>
  <c r="I7" i="34"/>
  <c r="H7" i="34"/>
  <c r="G7" i="34"/>
  <c r="F7" i="34"/>
  <c r="E7" i="34"/>
  <c r="D7" i="34"/>
  <c r="C7" i="34"/>
  <c r="J6" i="34"/>
  <c r="I6" i="34"/>
  <c r="H6" i="34"/>
  <c r="G6" i="34"/>
  <c r="F6" i="34"/>
  <c r="E6" i="34"/>
  <c r="D6" i="34"/>
  <c r="C6" i="34"/>
  <c r="J5" i="34"/>
  <c r="I5" i="34"/>
  <c r="H5" i="34"/>
  <c r="G5" i="34"/>
  <c r="F5" i="34"/>
  <c r="E5" i="34"/>
  <c r="D5" i="34"/>
  <c r="C5" i="34"/>
  <c r="J4" i="34"/>
  <c r="I4" i="34"/>
  <c r="H4" i="34"/>
  <c r="G4" i="34"/>
  <c r="F4" i="34"/>
  <c r="E4" i="34"/>
  <c r="D4" i="34"/>
  <c r="C4" i="34"/>
  <c r="F6" i="10"/>
  <c r="G6" i="10"/>
  <c r="E6" i="10"/>
  <c r="F4" i="10"/>
  <c r="G4" i="10"/>
  <c r="E4" i="10"/>
  <c r="D6" i="11"/>
  <c r="E6" i="11"/>
  <c r="C6" i="11"/>
  <c r="D4" i="11"/>
  <c r="E4" i="11"/>
  <c r="C4" i="11"/>
  <c r="F2" i="12"/>
  <c r="G2" i="12"/>
  <c r="E2" i="12"/>
  <c r="E2" i="13"/>
  <c r="E6" i="13" s="1"/>
  <c r="F2" i="13"/>
  <c r="F6" i="13" s="1"/>
  <c r="G2" i="13"/>
  <c r="G6" i="13"/>
  <c r="D6" i="13"/>
  <c r="D2" i="13"/>
  <c r="K15" i="33"/>
  <c r="J13" i="33"/>
  <c r="I13" i="33"/>
  <c r="H13" i="33"/>
  <c r="D13" i="33"/>
  <c r="C13" i="33"/>
  <c r="J12" i="33"/>
  <c r="I12" i="33"/>
  <c r="H12" i="33"/>
  <c r="D12" i="33"/>
  <c r="C12" i="33"/>
  <c r="J11" i="33"/>
  <c r="I11" i="33"/>
  <c r="H11" i="33"/>
  <c r="D11" i="33"/>
  <c r="C11" i="33"/>
  <c r="J10" i="33"/>
  <c r="I10" i="33"/>
  <c r="H10" i="33"/>
  <c r="D10" i="33"/>
  <c r="C10" i="33"/>
  <c r="J9" i="33"/>
  <c r="I9" i="33"/>
  <c r="D9" i="33"/>
  <c r="C9" i="33"/>
  <c r="J8" i="33"/>
  <c r="I8" i="33"/>
  <c r="H8" i="33"/>
  <c r="D8" i="33"/>
  <c r="C8" i="33"/>
  <c r="J7" i="33"/>
  <c r="I7" i="33"/>
  <c r="H7" i="33"/>
  <c r="D7" i="33"/>
  <c r="C7" i="33"/>
  <c r="J6" i="33"/>
  <c r="I6" i="33"/>
  <c r="H6" i="33"/>
  <c r="G6" i="33"/>
  <c r="F6" i="33"/>
  <c r="E6" i="33"/>
  <c r="D6" i="33"/>
  <c r="C6" i="33"/>
  <c r="J5" i="33"/>
  <c r="I5" i="33"/>
  <c r="H5" i="33"/>
  <c r="D5" i="33"/>
  <c r="C5" i="33"/>
  <c r="J4" i="33"/>
  <c r="I4" i="33"/>
  <c r="H4" i="33"/>
  <c r="D4" i="33"/>
  <c r="C4" i="33"/>
  <c r="C4" i="31"/>
  <c r="D4" i="31"/>
  <c r="E4" i="31"/>
  <c r="F4" i="31"/>
  <c r="G4" i="31"/>
  <c r="H4" i="31"/>
  <c r="I4" i="31"/>
  <c r="J4" i="31"/>
  <c r="C5" i="31"/>
  <c r="D5" i="31"/>
  <c r="E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C7" i="31"/>
  <c r="D7" i="31"/>
  <c r="E7" i="31"/>
  <c r="F7" i="31"/>
  <c r="G7" i="31"/>
  <c r="H7" i="31"/>
  <c r="I7" i="31"/>
  <c r="J7" i="31"/>
  <c r="C8" i="31"/>
  <c r="D8" i="31"/>
  <c r="E8" i="31"/>
  <c r="F8" i="31"/>
  <c r="G8" i="31"/>
  <c r="H8" i="31"/>
  <c r="I8" i="31"/>
  <c r="J8" i="31"/>
  <c r="C9" i="31"/>
  <c r="D9" i="31"/>
  <c r="E9" i="31"/>
  <c r="F9" i="31"/>
  <c r="G9" i="31"/>
  <c r="H9" i="31"/>
  <c r="I9" i="31"/>
  <c r="J9" i="31"/>
  <c r="C10" i="31"/>
  <c r="D10" i="31"/>
  <c r="E10" i="31"/>
  <c r="F10" i="31"/>
  <c r="G10" i="31"/>
  <c r="H10" i="31"/>
  <c r="I10" i="31"/>
  <c r="J10" i="31"/>
  <c r="C11" i="31"/>
  <c r="D11" i="31"/>
  <c r="E11" i="31"/>
  <c r="F11" i="31"/>
  <c r="G11" i="31"/>
  <c r="H11" i="31"/>
  <c r="I11" i="31"/>
  <c r="J11" i="31"/>
  <c r="C12" i="31"/>
  <c r="D12" i="31"/>
  <c r="E12" i="31"/>
  <c r="F12" i="31"/>
  <c r="G12" i="31"/>
  <c r="H12" i="31"/>
  <c r="I12" i="31"/>
  <c r="J12" i="31"/>
  <c r="C13" i="31"/>
  <c r="D13" i="31"/>
  <c r="E13" i="31"/>
  <c r="F13" i="31"/>
  <c r="G13" i="31"/>
  <c r="H13" i="31"/>
  <c r="I13" i="31"/>
  <c r="J13" i="31"/>
  <c r="K15" i="31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C12" i="30"/>
  <c r="D12" i="30"/>
  <c r="E12" i="30"/>
  <c r="F12" i="30"/>
  <c r="G12" i="30"/>
  <c r="H12" i="30"/>
  <c r="I12" i="30"/>
  <c r="J12" i="30"/>
  <c r="C13" i="30"/>
  <c r="D13" i="30"/>
  <c r="E13" i="30"/>
  <c r="F13" i="30"/>
  <c r="G13" i="30"/>
  <c r="H13" i="30"/>
  <c r="I13" i="30"/>
  <c r="J13" i="30"/>
  <c r="K15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C7" i="29"/>
  <c r="D7" i="29"/>
  <c r="E7" i="29"/>
  <c r="F7" i="29"/>
  <c r="G7" i="29"/>
  <c r="H7" i="29"/>
  <c r="I7" i="29"/>
  <c r="J7" i="29"/>
  <c r="C8" i="29"/>
  <c r="D8" i="29"/>
  <c r="E8" i="29"/>
  <c r="F8" i="29"/>
  <c r="G8" i="29"/>
  <c r="H8" i="29"/>
  <c r="I8" i="29"/>
  <c r="J8" i="29"/>
  <c r="C9" i="29"/>
  <c r="D9" i="29"/>
  <c r="E9" i="29"/>
  <c r="F9" i="29"/>
  <c r="G9" i="29"/>
  <c r="H9" i="29"/>
  <c r="I9" i="29"/>
  <c r="J9" i="29"/>
  <c r="C10" i="29"/>
  <c r="D10" i="29"/>
  <c r="E10" i="29"/>
  <c r="F10" i="29"/>
  <c r="G10" i="29"/>
  <c r="H10" i="29"/>
  <c r="I10" i="29"/>
  <c r="J10" i="29"/>
  <c r="C11" i="29"/>
  <c r="D11" i="29"/>
  <c r="E11" i="29"/>
  <c r="F11" i="29"/>
  <c r="G11" i="29"/>
  <c r="H11" i="29"/>
  <c r="I11" i="29"/>
  <c r="J11" i="29"/>
  <c r="C12" i="29"/>
  <c r="D12" i="29"/>
  <c r="E12" i="29"/>
  <c r="F12" i="29"/>
  <c r="G12" i="29"/>
  <c r="H12" i="29"/>
  <c r="I12" i="29"/>
  <c r="J12" i="29"/>
  <c r="C13" i="29"/>
  <c r="D13" i="29"/>
  <c r="E13" i="29"/>
  <c r="F13" i="29"/>
  <c r="G13" i="29"/>
  <c r="H13" i="29"/>
  <c r="I13" i="29"/>
  <c r="J13" i="29"/>
  <c r="K15" i="29"/>
  <c r="C4" i="28"/>
  <c r="D4" i="28"/>
  <c r="E4" i="28"/>
  <c r="F4" i="28"/>
  <c r="G4" i="28"/>
  <c r="H4" i="28"/>
  <c r="I4" i="28"/>
  <c r="J4" i="28"/>
  <c r="C5" i="28"/>
  <c r="D5" i="28"/>
  <c r="E5" i="28"/>
  <c r="F5" i="28"/>
  <c r="G5" i="28"/>
  <c r="H5" i="28"/>
  <c r="I5" i="28"/>
  <c r="J5" i="28"/>
  <c r="C6" i="28"/>
  <c r="D6" i="28"/>
  <c r="E6" i="28"/>
  <c r="F6" i="28"/>
  <c r="G6" i="28"/>
  <c r="H6" i="28"/>
  <c r="I6" i="28"/>
  <c r="J6" i="28"/>
  <c r="C7" i="28"/>
  <c r="D7" i="28"/>
  <c r="E7" i="28"/>
  <c r="F7" i="28"/>
  <c r="G7" i="28"/>
  <c r="H7" i="28"/>
  <c r="I7" i="28"/>
  <c r="J7" i="28"/>
  <c r="C8" i="28"/>
  <c r="D8" i="28"/>
  <c r="E8" i="28"/>
  <c r="F8" i="28"/>
  <c r="G8" i="28"/>
  <c r="H8" i="28"/>
  <c r="I8" i="28"/>
  <c r="J8" i="28"/>
  <c r="C9" i="28"/>
  <c r="D9" i="28"/>
  <c r="E9" i="28"/>
  <c r="F9" i="28"/>
  <c r="G9" i="28"/>
  <c r="H9" i="28"/>
  <c r="I9" i="28"/>
  <c r="J9" i="28"/>
  <c r="C10" i="28"/>
  <c r="D10" i="28"/>
  <c r="E10" i="28"/>
  <c r="F10" i="28"/>
  <c r="G10" i="28"/>
  <c r="H10" i="28"/>
  <c r="I10" i="28"/>
  <c r="J10" i="28"/>
  <c r="C11" i="28"/>
  <c r="D11" i="28"/>
  <c r="E11" i="28"/>
  <c r="F11" i="28"/>
  <c r="G11" i="28"/>
  <c r="H11" i="28"/>
  <c r="I11" i="28"/>
  <c r="J11" i="28"/>
  <c r="C12" i="28"/>
  <c r="D12" i="28"/>
  <c r="E12" i="28"/>
  <c r="F12" i="28"/>
  <c r="G12" i="28"/>
  <c r="H12" i="28"/>
  <c r="I12" i="28"/>
  <c r="J12" i="28"/>
  <c r="C13" i="28"/>
  <c r="D13" i="28"/>
  <c r="E13" i="28"/>
  <c r="F13" i="28"/>
  <c r="G13" i="28"/>
  <c r="H13" i="28"/>
  <c r="I13" i="28"/>
  <c r="J13" i="28"/>
  <c r="K15" i="28"/>
  <c r="C4" i="27"/>
  <c r="D4" i="27"/>
  <c r="E4" i="27"/>
  <c r="F4" i="27"/>
  <c r="G4" i="27"/>
  <c r="H4" i="27"/>
  <c r="I4" i="27"/>
  <c r="J4" i="27"/>
  <c r="C5" i="27"/>
  <c r="D5" i="27"/>
  <c r="E5" i="27"/>
  <c r="F5" i="27"/>
  <c r="G5" i="27"/>
  <c r="H5" i="27"/>
  <c r="I5" i="27"/>
  <c r="J5" i="27"/>
  <c r="C6" i="27"/>
  <c r="D6" i="27"/>
  <c r="E6" i="27"/>
  <c r="F6" i="27"/>
  <c r="G6" i="27"/>
  <c r="H6" i="27"/>
  <c r="I6" i="27"/>
  <c r="J6" i="27"/>
  <c r="C7" i="27"/>
  <c r="D7" i="27"/>
  <c r="E7" i="27"/>
  <c r="F7" i="27"/>
  <c r="G7" i="27"/>
  <c r="H7" i="27"/>
  <c r="I7" i="27"/>
  <c r="J7" i="27"/>
  <c r="C8" i="27"/>
  <c r="D8" i="27"/>
  <c r="E8" i="27"/>
  <c r="F8" i="27"/>
  <c r="G8" i="27"/>
  <c r="H8" i="27"/>
  <c r="I8" i="27"/>
  <c r="J8" i="27"/>
  <c r="C9" i="27"/>
  <c r="D9" i="27"/>
  <c r="E9" i="27"/>
  <c r="F9" i="27"/>
  <c r="G9" i="27"/>
  <c r="H9" i="27"/>
  <c r="I9" i="27"/>
  <c r="J9" i="27"/>
  <c r="C10" i="27"/>
  <c r="D10" i="27"/>
  <c r="E10" i="27"/>
  <c r="F10" i="27"/>
  <c r="G10" i="27"/>
  <c r="H10" i="27"/>
  <c r="I10" i="27"/>
  <c r="J10" i="27"/>
  <c r="C11" i="27"/>
  <c r="D11" i="27"/>
  <c r="E11" i="27"/>
  <c r="F11" i="27"/>
  <c r="G11" i="27"/>
  <c r="H11" i="27"/>
  <c r="I11" i="27"/>
  <c r="J11" i="27"/>
  <c r="C12" i="27"/>
  <c r="D12" i="27"/>
  <c r="E12" i="27"/>
  <c r="F12" i="27"/>
  <c r="G12" i="27"/>
  <c r="H12" i="27"/>
  <c r="I12" i="27"/>
  <c r="J12" i="27"/>
  <c r="C13" i="27"/>
  <c r="D13" i="27"/>
  <c r="E13" i="27"/>
  <c r="F13" i="27"/>
  <c r="G13" i="27"/>
  <c r="H13" i="27"/>
  <c r="I13" i="27"/>
  <c r="J13" i="27"/>
  <c r="K15" i="27"/>
  <c r="C4" i="26"/>
  <c r="D4" i="26"/>
  <c r="E4" i="26"/>
  <c r="F4" i="26"/>
  <c r="G4" i="26"/>
  <c r="H4" i="26"/>
  <c r="I4" i="26"/>
  <c r="J4" i="26"/>
  <c r="C5" i="26"/>
  <c r="D5" i="26"/>
  <c r="E5" i="26"/>
  <c r="F5" i="26"/>
  <c r="G5" i="26"/>
  <c r="H5" i="26"/>
  <c r="I5" i="26"/>
  <c r="J5" i="26"/>
  <c r="C6" i="26"/>
  <c r="D6" i="26"/>
  <c r="E6" i="26"/>
  <c r="F6" i="26"/>
  <c r="G6" i="26"/>
  <c r="H6" i="26"/>
  <c r="I6" i="26"/>
  <c r="J6" i="26"/>
  <c r="C7" i="26"/>
  <c r="D7" i="26"/>
  <c r="E7" i="26"/>
  <c r="F7" i="26"/>
  <c r="G7" i="26"/>
  <c r="H7" i="26"/>
  <c r="I7" i="26"/>
  <c r="J7" i="26"/>
  <c r="C8" i="26"/>
  <c r="D8" i="26"/>
  <c r="E8" i="26"/>
  <c r="F8" i="26"/>
  <c r="G8" i="26"/>
  <c r="H8" i="26"/>
  <c r="I8" i="26"/>
  <c r="J8" i="26"/>
  <c r="C9" i="26"/>
  <c r="D9" i="26"/>
  <c r="E9" i="26"/>
  <c r="F9" i="26"/>
  <c r="G9" i="26"/>
  <c r="H9" i="26"/>
  <c r="I9" i="26"/>
  <c r="J9" i="26"/>
  <c r="C10" i="26"/>
  <c r="D10" i="26"/>
  <c r="E10" i="26"/>
  <c r="F10" i="26"/>
  <c r="G10" i="26"/>
  <c r="H10" i="26"/>
  <c r="I10" i="26"/>
  <c r="J10" i="26"/>
  <c r="C11" i="26"/>
  <c r="D11" i="26"/>
  <c r="E11" i="26"/>
  <c r="F11" i="26"/>
  <c r="G11" i="26"/>
  <c r="H11" i="26"/>
  <c r="I11" i="26"/>
  <c r="J11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K15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C7" i="25"/>
  <c r="D7" i="25"/>
  <c r="E7" i="25"/>
  <c r="F7" i="25"/>
  <c r="G7" i="25"/>
  <c r="H7" i="25"/>
  <c r="I7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C10" i="25"/>
  <c r="D10" i="25"/>
  <c r="E10" i="25"/>
  <c r="F10" i="25"/>
  <c r="G10" i="25"/>
  <c r="H10" i="25"/>
  <c r="I10" i="25"/>
  <c r="J10" i="25"/>
  <c r="C11" i="25"/>
  <c r="D11" i="25"/>
  <c r="E11" i="25"/>
  <c r="F11" i="25"/>
  <c r="G11" i="25"/>
  <c r="H11" i="25"/>
  <c r="I11" i="25"/>
  <c r="J11" i="25"/>
  <c r="C12" i="25"/>
  <c r="D12" i="25"/>
  <c r="E12" i="25"/>
  <c r="F12" i="25"/>
  <c r="G12" i="25"/>
  <c r="H12" i="25"/>
  <c r="I12" i="25"/>
  <c r="J12" i="25"/>
  <c r="C13" i="25"/>
  <c r="D13" i="25"/>
  <c r="E13" i="25"/>
  <c r="F13" i="25"/>
  <c r="G13" i="25"/>
  <c r="H13" i="25"/>
  <c r="I13" i="25"/>
  <c r="J13" i="25"/>
  <c r="K15" i="25"/>
  <c r="C4" i="24"/>
  <c r="D4" i="24"/>
  <c r="E4" i="24"/>
  <c r="F4" i="24"/>
  <c r="G4" i="24"/>
  <c r="H4" i="24"/>
  <c r="I4" i="24"/>
  <c r="J4" i="24"/>
  <c r="C5" i="24"/>
  <c r="D5" i="24"/>
  <c r="E5" i="24"/>
  <c r="F5" i="24"/>
  <c r="G5" i="24"/>
  <c r="H5" i="24"/>
  <c r="I5" i="24"/>
  <c r="J5" i="24"/>
  <c r="C6" i="24"/>
  <c r="D6" i="24"/>
  <c r="E6" i="24"/>
  <c r="F6" i="24"/>
  <c r="G6" i="24"/>
  <c r="H6" i="24"/>
  <c r="I6" i="24"/>
  <c r="J6" i="24"/>
  <c r="C7" i="24"/>
  <c r="D7" i="24"/>
  <c r="E7" i="24"/>
  <c r="F7" i="24"/>
  <c r="G7" i="24"/>
  <c r="H7" i="24"/>
  <c r="I7" i="24"/>
  <c r="J7" i="24"/>
  <c r="C8" i="24"/>
  <c r="D8" i="24"/>
  <c r="E8" i="24"/>
  <c r="F8" i="24"/>
  <c r="G8" i="24"/>
  <c r="H8" i="24"/>
  <c r="I8" i="24"/>
  <c r="J8" i="24"/>
  <c r="C9" i="24"/>
  <c r="D9" i="24"/>
  <c r="E9" i="24"/>
  <c r="F9" i="24"/>
  <c r="G9" i="24"/>
  <c r="H9" i="24"/>
  <c r="I9" i="24"/>
  <c r="J9" i="24"/>
  <c r="C10" i="24"/>
  <c r="D10" i="24"/>
  <c r="E10" i="24"/>
  <c r="F10" i="24"/>
  <c r="G10" i="24"/>
  <c r="H10" i="24"/>
  <c r="I10" i="24"/>
  <c r="J10" i="24"/>
  <c r="C11" i="24"/>
  <c r="D11" i="24"/>
  <c r="E11" i="24"/>
  <c r="F11" i="24"/>
  <c r="G11" i="24"/>
  <c r="H11" i="24"/>
  <c r="I11" i="24"/>
  <c r="J11" i="24"/>
  <c r="C12" i="24"/>
  <c r="D12" i="24"/>
  <c r="E12" i="24"/>
  <c r="F12" i="24"/>
  <c r="G12" i="24"/>
  <c r="H12" i="24"/>
  <c r="I12" i="24"/>
  <c r="J12" i="24"/>
  <c r="C13" i="24"/>
  <c r="D13" i="24"/>
  <c r="E13" i="24"/>
  <c r="F13" i="24"/>
  <c r="G13" i="24"/>
  <c r="H13" i="24"/>
  <c r="I13" i="24"/>
  <c r="J13" i="24"/>
  <c r="K15" i="24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K15" i="23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K15" i="22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K15" i="21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K15" i="20"/>
  <c r="C4" i="19"/>
  <c r="D4" i="19"/>
  <c r="E4" i="19"/>
  <c r="F4" i="19"/>
  <c r="G4" i="19"/>
  <c r="H4" i="19"/>
  <c r="I4" i="19"/>
  <c r="J4" i="19"/>
  <c r="C5" i="19"/>
  <c r="D5" i="19"/>
  <c r="E5" i="19"/>
  <c r="F5" i="19"/>
  <c r="G5" i="19"/>
  <c r="H5" i="19"/>
  <c r="I5" i="19"/>
  <c r="J5" i="19"/>
  <c r="C6" i="19"/>
  <c r="D6" i="19"/>
  <c r="E6" i="19"/>
  <c r="F6" i="19"/>
  <c r="G6" i="19"/>
  <c r="H6" i="19"/>
  <c r="I6" i="19"/>
  <c r="J6" i="19"/>
  <c r="C7" i="19"/>
  <c r="D7" i="19"/>
  <c r="E7" i="19"/>
  <c r="F7" i="19"/>
  <c r="G7" i="19"/>
  <c r="H7" i="19"/>
  <c r="I7" i="19"/>
  <c r="J7" i="19"/>
  <c r="C8" i="19"/>
  <c r="D8" i="19"/>
  <c r="E8" i="19"/>
  <c r="F8" i="19"/>
  <c r="G8" i="19"/>
  <c r="H8" i="19"/>
  <c r="I8" i="19"/>
  <c r="J8" i="19"/>
  <c r="C9" i="19"/>
  <c r="D9" i="19"/>
  <c r="E9" i="19"/>
  <c r="F9" i="19"/>
  <c r="G9" i="19"/>
  <c r="H9" i="19"/>
  <c r="I9" i="19"/>
  <c r="J9" i="19"/>
  <c r="C10" i="19"/>
  <c r="D10" i="19"/>
  <c r="E10" i="19"/>
  <c r="F10" i="19"/>
  <c r="G10" i="19"/>
  <c r="H10" i="19"/>
  <c r="I10" i="19"/>
  <c r="J10" i="19"/>
  <c r="C11" i="19"/>
  <c r="D11" i="19"/>
  <c r="E11" i="19"/>
  <c r="F11" i="19"/>
  <c r="G11" i="19"/>
  <c r="H11" i="19"/>
  <c r="I11" i="19"/>
  <c r="J11" i="19"/>
  <c r="C12" i="19"/>
  <c r="D12" i="19"/>
  <c r="E12" i="19"/>
  <c r="F12" i="19"/>
  <c r="G12" i="19"/>
  <c r="H12" i="19"/>
  <c r="I12" i="19"/>
  <c r="J12" i="19"/>
  <c r="C13" i="19"/>
  <c r="D13" i="19"/>
  <c r="E13" i="19"/>
  <c r="F13" i="19"/>
  <c r="G13" i="19"/>
  <c r="H13" i="19"/>
  <c r="I13" i="19"/>
  <c r="J13" i="19"/>
  <c r="K15" i="19"/>
  <c r="C4" i="18"/>
  <c r="D4" i="18"/>
  <c r="E4" i="18"/>
  <c r="F4" i="18"/>
  <c r="G4" i="18"/>
  <c r="H4" i="18"/>
  <c r="I4" i="18"/>
  <c r="J4" i="18"/>
  <c r="C5" i="18"/>
  <c r="D5" i="18"/>
  <c r="E5" i="18"/>
  <c r="F5" i="18"/>
  <c r="G5" i="18"/>
  <c r="H5" i="18"/>
  <c r="I5" i="18"/>
  <c r="J5" i="18"/>
  <c r="C6" i="18"/>
  <c r="D6" i="18"/>
  <c r="E6" i="18"/>
  <c r="F6" i="18"/>
  <c r="G6" i="18"/>
  <c r="H6" i="18"/>
  <c r="I6" i="18"/>
  <c r="J6" i="18"/>
  <c r="C7" i="18"/>
  <c r="D7" i="18"/>
  <c r="E7" i="18"/>
  <c r="F7" i="18"/>
  <c r="G7" i="18"/>
  <c r="H7" i="18"/>
  <c r="I7" i="18"/>
  <c r="J7" i="18"/>
  <c r="C8" i="18"/>
  <c r="D8" i="18"/>
  <c r="E8" i="18"/>
  <c r="F8" i="18"/>
  <c r="G8" i="18"/>
  <c r="H8" i="18"/>
  <c r="I8" i="18"/>
  <c r="J8" i="18"/>
  <c r="C9" i="18"/>
  <c r="D9" i="18"/>
  <c r="E9" i="18"/>
  <c r="F9" i="18"/>
  <c r="G9" i="18"/>
  <c r="H9" i="18"/>
  <c r="I9" i="18"/>
  <c r="J9" i="18"/>
  <c r="C10" i="18"/>
  <c r="D10" i="18"/>
  <c r="E10" i="18"/>
  <c r="F10" i="18"/>
  <c r="G10" i="18"/>
  <c r="H10" i="18"/>
  <c r="I10" i="18"/>
  <c r="J10" i="18"/>
  <c r="C11" i="18"/>
  <c r="D11" i="18"/>
  <c r="E11" i="18"/>
  <c r="F11" i="18"/>
  <c r="G11" i="18"/>
  <c r="H11" i="18"/>
  <c r="I11" i="18"/>
  <c r="J11" i="18"/>
  <c r="C12" i="18"/>
  <c r="D12" i="18"/>
  <c r="E12" i="18"/>
  <c r="F12" i="18"/>
  <c r="G12" i="18"/>
  <c r="H12" i="18"/>
  <c r="I12" i="18"/>
  <c r="J12" i="18"/>
  <c r="C13" i="18"/>
  <c r="D13" i="18"/>
  <c r="E13" i="18"/>
  <c r="F13" i="18"/>
  <c r="G13" i="18"/>
  <c r="H13" i="18"/>
  <c r="I13" i="18"/>
  <c r="J13" i="18"/>
  <c r="C4" i="17"/>
  <c r="D4" i="17"/>
  <c r="E4" i="17"/>
  <c r="F4" i="17"/>
  <c r="G4" i="17"/>
  <c r="H4" i="17"/>
  <c r="I4" i="17"/>
  <c r="J4" i="17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K15" i="17"/>
  <c r="K15" i="16"/>
  <c r="J13" i="16"/>
  <c r="I13" i="16"/>
  <c r="H13" i="16"/>
  <c r="G13" i="16"/>
  <c r="F13" i="16"/>
  <c r="E13" i="16"/>
  <c r="D13" i="16"/>
  <c r="C13" i="16"/>
  <c r="J12" i="16"/>
  <c r="I12" i="16"/>
  <c r="H12" i="16"/>
  <c r="G12" i="16"/>
  <c r="F12" i="16"/>
  <c r="E12" i="16"/>
  <c r="D12" i="16"/>
  <c r="C12" i="16"/>
  <c r="J11" i="16"/>
  <c r="I11" i="16"/>
  <c r="H11" i="16"/>
  <c r="G11" i="16"/>
  <c r="F11" i="16"/>
  <c r="E11" i="16"/>
  <c r="D11" i="16"/>
  <c r="C11" i="16"/>
  <c r="J10" i="16"/>
  <c r="I10" i="16"/>
  <c r="H10" i="16"/>
  <c r="G10" i="16"/>
  <c r="F10" i="16"/>
  <c r="E10" i="16"/>
  <c r="D10" i="16"/>
  <c r="C10" i="16"/>
  <c r="J9" i="16"/>
  <c r="I9" i="16"/>
  <c r="H9" i="16"/>
  <c r="G9" i="16"/>
  <c r="F9" i="16"/>
  <c r="E9" i="16"/>
  <c r="D9" i="16"/>
  <c r="C9" i="16"/>
  <c r="J8" i="16"/>
  <c r="I8" i="16"/>
  <c r="H8" i="16"/>
  <c r="G8" i="16"/>
  <c r="F8" i="16"/>
  <c r="E8" i="16"/>
  <c r="D8" i="16"/>
  <c r="C8" i="16"/>
  <c r="J7" i="16"/>
  <c r="I7" i="16"/>
  <c r="H7" i="16"/>
  <c r="G7" i="16"/>
  <c r="F7" i="16"/>
  <c r="E7" i="16"/>
  <c r="D7" i="16"/>
  <c r="C7" i="16"/>
  <c r="J6" i="16"/>
  <c r="I6" i="16"/>
  <c r="H6" i="16"/>
  <c r="G6" i="16"/>
  <c r="F6" i="16"/>
  <c r="E6" i="16"/>
  <c r="D6" i="16"/>
  <c r="C6" i="16"/>
  <c r="J5" i="16"/>
  <c r="I5" i="16"/>
  <c r="H5" i="16"/>
  <c r="G5" i="16"/>
  <c r="F5" i="16"/>
  <c r="E5" i="16"/>
  <c r="D5" i="16"/>
  <c r="C5" i="16"/>
  <c r="J4" i="16"/>
  <c r="I4" i="16"/>
  <c r="H4" i="16"/>
  <c r="G4" i="16"/>
  <c r="F4" i="16"/>
  <c r="E4" i="16"/>
  <c r="D4" i="16"/>
  <c r="C4" i="16"/>
  <c r="K15" i="15"/>
  <c r="J13" i="15"/>
  <c r="I13" i="15"/>
  <c r="H13" i="15"/>
  <c r="G13" i="15"/>
  <c r="F13" i="15"/>
  <c r="E13" i="15"/>
  <c r="D13" i="15"/>
  <c r="C13" i="15"/>
  <c r="J12" i="15"/>
  <c r="I12" i="15"/>
  <c r="H12" i="15"/>
  <c r="G12" i="15"/>
  <c r="F12" i="15"/>
  <c r="E12" i="15"/>
  <c r="D12" i="15"/>
  <c r="C12" i="15"/>
  <c r="J11" i="15"/>
  <c r="I11" i="15"/>
  <c r="H11" i="15"/>
  <c r="G11" i="15"/>
  <c r="F11" i="15"/>
  <c r="E11" i="15"/>
  <c r="D11" i="15"/>
  <c r="C11" i="15"/>
  <c r="J10" i="15"/>
  <c r="I10" i="15"/>
  <c r="H10" i="15"/>
  <c r="G10" i="15"/>
  <c r="F10" i="15"/>
  <c r="E10" i="15"/>
  <c r="D10" i="15"/>
  <c r="C10" i="15"/>
  <c r="J9" i="15"/>
  <c r="I9" i="15"/>
  <c r="H9" i="15"/>
  <c r="G9" i="15"/>
  <c r="F9" i="15"/>
  <c r="E9" i="15"/>
  <c r="D9" i="15"/>
  <c r="C9" i="15"/>
  <c r="J8" i="15"/>
  <c r="I8" i="15"/>
  <c r="H8" i="15"/>
  <c r="G8" i="15"/>
  <c r="F8" i="15"/>
  <c r="E8" i="15"/>
  <c r="D8" i="15"/>
  <c r="C8" i="15"/>
  <c r="J7" i="15"/>
  <c r="I7" i="15"/>
  <c r="H7" i="15"/>
  <c r="G7" i="15"/>
  <c r="F7" i="15"/>
  <c r="E7" i="15"/>
  <c r="D7" i="15"/>
  <c r="C7" i="15"/>
  <c r="J6" i="15"/>
  <c r="I6" i="15"/>
  <c r="H6" i="15"/>
  <c r="G6" i="15"/>
  <c r="F6" i="15"/>
  <c r="E6" i="15"/>
  <c r="D6" i="15"/>
  <c r="C6" i="15"/>
  <c r="J5" i="15"/>
  <c r="I5" i="15"/>
  <c r="H5" i="15"/>
  <c r="G5" i="15"/>
  <c r="F5" i="15"/>
  <c r="E5" i="15"/>
  <c r="D5" i="15"/>
  <c r="C5" i="15"/>
  <c r="J4" i="15"/>
  <c r="I4" i="15"/>
  <c r="H4" i="15"/>
  <c r="G4" i="15"/>
  <c r="F4" i="15"/>
  <c r="E4" i="15"/>
  <c r="D4" i="15"/>
  <c r="C4" i="15"/>
  <c r="K15" i="14"/>
  <c r="J13" i="14"/>
  <c r="I13" i="14"/>
  <c r="H13" i="14"/>
  <c r="G13" i="14"/>
  <c r="F13" i="14"/>
  <c r="E13" i="14"/>
  <c r="D13" i="14"/>
  <c r="C13" i="14"/>
  <c r="J12" i="14"/>
  <c r="I12" i="14"/>
  <c r="H12" i="14"/>
  <c r="G12" i="14"/>
  <c r="F12" i="14"/>
  <c r="E12" i="14"/>
  <c r="D12" i="14"/>
  <c r="C12" i="14"/>
  <c r="J11" i="14"/>
  <c r="I11" i="14"/>
  <c r="H11" i="14"/>
  <c r="G11" i="14"/>
  <c r="F11" i="14"/>
  <c r="E11" i="14"/>
  <c r="D11" i="14"/>
  <c r="C11" i="14"/>
  <c r="J10" i="14"/>
  <c r="I10" i="14"/>
  <c r="H10" i="14"/>
  <c r="G10" i="14"/>
  <c r="F10" i="14"/>
  <c r="E10" i="14"/>
  <c r="D10" i="14"/>
  <c r="C10" i="14"/>
  <c r="J9" i="14"/>
  <c r="I9" i="14"/>
  <c r="H9" i="14"/>
  <c r="G9" i="14"/>
  <c r="F9" i="14"/>
  <c r="E9" i="14"/>
  <c r="D9" i="14"/>
  <c r="C9" i="14"/>
  <c r="J8" i="14"/>
  <c r="I8" i="14"/>
  <c r="H8" i="14"/>
  <c r="G8" i="14"/>
  <c r="F8" i="14"/>
  <c r="E8" i="14"/>
  <c r="D8" i="14"/>
  <c r="C8" i="14"/>
  <c r="J7" i="14"/>
  <c r="I7" i="14"/>
  <c r="H7" i="14"/>
  <c r="G7" i="14"/>
  <c r="F7" i="14"/>
  <c r="E7" i="14"/>
  <c r="D7" i="14"/>
  <c r="C7" i="14"/>
  <c r="J6" i="14"/>
  <c r="I6" i="14"/>
  <c r="H6" i="14"/>
  <c r="G6" i="14"/>
  <c r="F6" i="14"/>
  <c r="E6" i="14"/>
  <c r="D6" i="14"/>
  <c r="C6" i="14"/>
  <c r="J5" i="14"/>
  <c r="I5" i="14"/>
  <c r="H5" i="14"/>
  <c r="G5" i="14"/>
  <c r="F5" i="14"/>
  <c r="E5" i="14"/>
  <c r="D5" i="14"/>
  <c r="C5" i="14"/>
  <c r="J4" i="14"/>
  <c r="I4" i="14"/>
  <c r="H4" i="14"/>
  <c r="G4" i="14"/>
  <c r="F4" i="14"/>
  <c r="E4" i="14"/>
  <c r="D4" i="14"/>
  <c r="C4" i="14"/>
  <c r="K15" i="13"/>
  <c r="J13" i="13"/>
  <c r="I13" i="13"/>
  <c r="H13" i="13"/>
  <c r="G13" i="13"/>
  <c r="F13" i="13"/>
  <c r="E13" i="13"/>
  <c r="D13" i="13"/>
  <c r="C13" i="13"/>
  <c r="J12" i="13"/>
  <c r="I12" i="13"/>
  <c r="H12" i="13"/>
  <c r="G12" i="13"/>
  <c r="F12" i="13"/>
  <c r="E12" i="13"/>
  <c r="D12" i="13"/>
  <c r="C12" i="13"/>
  <c r="J11" i="13"/>
  <c r="I11" i="13"/>
  <c r="H11" i="13"/>
  <c r="G11" i="13"/>
  <c r="F11" i="13"/>
  <c r="E11" i="13"/>
  <c r="D11" i="13"/>
  <c r="C11" i="13"/>
  <c r="J10" i="13"/>
  <c r="I10" i="13"/>
  <c r="H10" i="13"/>
  <c r="G10" i="13"/>
  <c r="F10" i="13"/>
  <c r="E10" i="13"/>
  <c r="D10" i="13"/>
  <c r="C10" i="13"/>
  <c r="J9" i="13"/>
  <c r="I9" i="13"/>
  <c r="H9" i="13"/>
  <c r="G9" i="13"/>
  <c r="F9" i="13"/>
  <c r="E9" i="13"/>
  <c r="D9" i="13"/>
  <c r="C9" i="13"/>
  <c r="J8" i="13"/>
  <c r="I8" i="13"/>
  <c r="H8" i="13"/>
  <c r="G8" i="13"/>
  <c r="F8" i="13"/>
  <c r="E8" i="13"/>
  <c r="D8" i="13"/>
  <c r="C8" i="13"/>
  <c r="J7" i="13"/>
  <c r="I7" i="13"/>
  <c r="H7" i="13"/>
  <c r="G7" i="13"/>
  <c r="F7" i="13"/>
  <c r="E7" i="13"/>
  <c r="D7" i="13"/>
  <c r="C7" i="13"/>
  <c r="J6" i="13"/>
  <c r="I6" i="13"/>
  <c r="H6" i="13"/>
  <c r="C6" i="13"/>
  <c r="J5" i="13"/>
  <c r="I5" i="13"/>
  <c r="H5" i="13"/>
  <c r="G5" i="13"/>
  <c r="F5" i="13"/>
  <c r="E5" i="13"/>
  <c r="D5" i="13"/>
  <c r="C5" i="13"/>
  <c r="J4" i="13"/>
  <c r="I4" i="13"/>
  <c r="H4" i="13"/>
  <c r="G4" i="13"/>
  <c r="F4" i="13"/>
  <c r="E4" i="13"/>
  <c r="D4" i="13"/>
  <c r="C4" i="13"/>
  <c r="K15" i="12"/>
  <c r="J13" i="12"/>
  <c r="I13" i="12"/>
  <c r="H13" i="12"/>
  <c r="G13" i="12"/>
  <c r="F13" i="12"/>
  <c r="E13" i="12"/>
  <c r="D13" i="12"/>
  <c r="C13" i="12"/>
  <c r="J12" i="12"/>
  <c r="I12" i="12"/>
  <c r="H12" i="12"/>
  <c r="G12" i="12"/>
  <c r="F12" i="12"/>
  <c r="E12" i="12"/>
  <c r="D12" i="12"/>
  <c r="C12" i="12"/>
  <c r="J11" i="12"/>
  <c r="I11" i="12"/>
  <c r="H11" i="12"/>
  <c r="G11" i="12"/>
  <c r="F11" i="12"/>
  <c r="E11" i="12"/>
  <c r="D11" i="12"/>
  <c r="C11" i="12"/>
  <c r="J10" i="12"/>
  <c r="I10" i="12"/>
  <c r="H10" i="12"/>
  <c r="G10" i="12"/>
  <c r="F10" i="12"/>
  <c r="E10" i="12"/>
  <c r="D10" i="12"/>
  <c r="C10" i="12"/>
  <c r="J9" i="12"/>
  <c r="I9" i="12"/>
  <c r="H9" i="12"/>
  <c r="G9" i="12"/>
  <c r="F9" i="12"/>
  <c r="E9" i="12"/>
  <c r="D9" i="12"/>
  <c r="C9" i="12"/>
  <c r="J8" i="12"/>
  <c r="I8" i="12"/>
  <c r="H8" i="12"/>
  <c r="G8" i="12"/>
  <c r="F8" i="12"/>
  <c r="E8" i="12"/>
  <c r="D8" i="12"/>
  <c r="C8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K15" i="11"/>
  <c r="J13" i="11"/>
  <c r="I13" i="11"/>
  <c r="H13" i="11"/>
  <c r="G13" i="11"/>
  <c r="F13" i="11"/>
  <c r="E13" i="11"/>
  <c r="D13" i="11"/>
  <c r="C13" i="11"/>
  <c r="J12" i="11"/>
  <c r="I12" i="11"/>
  <c r="H12" i="11"/>
  <c r="G12" i="11"/>
  <c r="F12" i="11"/>
  <c r="E12" i="11"/>
  <c r="D12" i="11"/>
  <c r="C12" i="11"/>
  <c r="J11" i="11"/>
  <c r="I11" i="11"/>
  <c r="H11" i="11"/>
  <c r="G11" i="11"/>
  <c r="F11" i="11"/>
  <c r="E11" i="11"/>
  <c r="D11" i="11"/>
  <c r="C11" i="11"/>
  <c r="J10" i="11"/>
  <c r="I10" i="11"/>
  <c r="H10" i="11"/>
  <c r="G10" i="11"/>
  <c r="F10" i="11"/>
  <c r="E10" i="11"/>
  <c r="D10" i="11"/>
  <c r="C10" i="11"/>
  <c r="J9" i="11"/>
  <c r="I9" i="11"/>
  <c r="H9" i="11"/>
  <c r="G9" i="11"/>
  <c r="F9" i="11"/>
  <c r="E9" i="11"/>
  <c r="D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J6" i="11"/>
  <c r="I6" i="11"/>
  <c r="H6" i="11"/>
  <c r="G6" i="11"/>
  <c r="F6" i="11"/>
  <c r="J5" i="11"/>
  <c r="I5" i="11"/>
  <c r="H5" i="11"/>
  <c r="G5" i="11"/>
  <c r="F5" i="11"/>
  <c r="E5" i="11"/>
  <c r="D5" i="11"/>
  <c r="C5" i="11"/>
  <c r="J4" i="11"/>
  <c r="I4" i="11"/>
  <c r="H4" i="11"/>
  <c r="G4" i="11"/>
  <c r="F4" i="11"/>
  <c r="D6" i="10"/>
  <c r="H6" i="10"/>
  <c r="I6" i="10"/>
  <c r="J6" i="10"/>
  <c r="C6" i="10"/>
  <c r="K15" i="10"/>
  <c r="J13" i="10"/>
  <c r="I13" i="10"/>
  <c r="H13" i="10"/>
  <c r="G13" i="10"/>
  <c r="F13" i="10"/>
  <c r="E13" i="10"/>
  <c r="D13" i="10"/>
  <c r="C13" i="10"/>
  <c r="J12" i="10"/>
  <c r="I12" i="10"/>
  <c r="H12" i="10"/>
  <c r="G12" i="10"/>
  <c r="F12" i="10"/>
  <c r="E12" i="10"/>
  <c r="D12" i="10"/>
  <c r="C12" i="10"/>
  <c r="J11" i="10"/>
  <c r="I11" i="10"/>
  <c r="H11" i="10"/>
  <c r="G11" i="10"/>
  <c r="F11" i="10"/>
  <c r="E11" i="10"/>
  <c r="D11" i="10"/>
  <c r="C11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5" i="10"/>
  <c r="I5" i="10"/>
  <c r="H5" i="10"/>
  <c r="G5" i="10"/>
  <c r="F5" i="10"/>
  <c r="E5" i="10"/>
  <c r="D5" i="10"/>
  <c r="C5" i="10"/>
  <c r="J4" i="10"/>
  <c r="I4" i="10"/>
  <c r="H4" i="10"/>
  <c r="D4" i="10"/>
  <c r="C4" i="10"/>
  <c r="K15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K15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K15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K15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K15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K15" i="4"/>
  <c r="J13" i="4"/>
  <c r="I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J6" i="2"/>
  <c r="D7" i="2"/>
  <c r="E7" i="2"/>
  <c r="F7" i="2"/>
  <c r="G7" i="2"/>
  <c r="H7" i="2"/>
  <c r="I7" i="2"/>
  <c r="J7" i="2"/>
  <c r="C7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C9" i="2"/>
  <c r="C10" i="2"/>
  <c r="C11" i="2"/>
  <c r="C12" i="2"/>
  <c r="C13" i="2"/>
  <c r="D8" i="2"/>
  <c r="E8" i="2"/>
  <c r="F8" i="2"/>
  <c r="G8" i="2"/>
  <c r="H8" i="2"/>
  <c r="I8" i="2"/>
  <c r="J8" i="2"/>
  <c r="C8" i="2"/>
  <c r="D5" i="2"/>
  <c r="E5" i="2"/>
  <c r="F5" i="2"/>
  <c r="G5" i="2"/>
  <c r="H5" i="2"/>
  <c r="I5" i="2"/>
  <c r="J5" i="2"/>
  <c r="C5" i="2"/>
  <c r="I4" i="2"/>
  <c r="J4" i="2"/>
  <c r="D6" i="2"/>
  <c r="E6" i="2"/>
  <c r="F6" i="2"/>
  <c r="G6" i="2"/>
  <c r="H6" i="2"/>
  <c r="I6" i="2"/>
  <c r="C6" i="2"/>
  <c r="C4" i="2"/>
  <c r="D4" i="2"/>
  <c r="E4" i="2"/>
  <c r="F4" i="2"/>
  <c r="G4" i="2"/>
  <c r="H4" i="2"/>
  <c r="E8" i="39" l="1"/>
  <c r="E7" i="39"/>
  <c r="E13" i="39"/>
  <c r="E12" i="39"/>
  <c r="E9" i="39"/>
  <c r="E11" i="39"/>
  <c r="F9" i="40"/>
  <c r="F8" i="40"/>
  <c r="F7" i="40"/>
  <c r="E7" i="40"/>
  <c r="E8" i="40"/>
  <c r="E9" i="40"/>
  <c r="E10" i="40"/>
  <c r="E11" i="40"/>
  <c r="E12" i="40"/>
  <c r="G7" i="38"/>
  <c r="G13" i="38"/>
  <c r="F12" i="38"/>
  <c r="F11" i="38"/>
  <c r="F10" i="38"/>
  <c r="F9" i="38"/>
  <c r="F8" i="38"/>
  <c r="E7" i="38"/>
  <c r="E8" i="38"/>
  <c r="E9" i="38"/>
  <c r="E10" i="38"/>
  <c r="E11" i="38"/>
  <c r="E12" i="38"/>
</calcChain>
</file>

<file path=xl/sharedStrings.xml><?xml version="1.0" encoding="utf-8"?>
<sst xmlns="http://schemas.openxmlformats.org/spreadsheetml/2006/main" count="731" uniqueCount="42">
  <si>
    <t>DR1</t>
  </si>
  <si>
    <t>DR2</t>
  </si>
  <si>
    <t>Ramasjang</t>
  </si>
  <si>
    <t>P1</t>
  </si>
  <si>
    <t>P2</t>
  </si>
  <si>
    <t>P3</t>
  </si>
  <si>
    <t>P4</t>
  </si>
  <si>
    <t>P5</t>
  </si>
  <si>
    <t>P6</t>
  </si>
  <si>
    <t>P8</t>
  </si>
  <si>
    <t>Banner</t>
  </si>
  <si>
    <t>Index</t>
  </si>
  <si>
    <t>CHANNEL</t>
  </si>
  <si>
    <t>TV</t>
  </si>
  <si>
    <t>RADIO</t>
  </si>
  <si>
    <t>Split</t>
  </si>
  <si>
    <t>SOME</t>
  </si>
  <si>
    <t>Flagship</t>
  </si>
  <si>
    <t>Kernen</t>
  </si>
  <si>
    <t>Perspektiv</t>
  </si>
  <si>
    <t>Perspektiv (enk.)</t>
  </si>
  <si>
    <t>Reminder</t>
  </si>
  <si>
    <t>Flow-tid</t>
  </si>
  <si>
    <t>Flow-tid (enk.)</t>
  </si>
  <si>
    <t>DR2+</t>
  </si>
  <si>
    <t>Dilemma</t>
  </si>
  <si>
    <t>DR3</t>
  </si>
  <si>
    <t>Dilemma - Stacking</t>
  </si>
  <si>
    <t>Flagskib</t>
  </si>
  <si>
    <t>Identitet</t>
  </si>
  <si>
    <t>Ultra</t>
  </si>
  <si>
    <t>DR</t>
  </si>
  <si>
    <t>DRTV</t>
  </si>
  <si>
    <t>Dilemma - Binge</t>
  </si>
  <si>
    <t>BRAND_CHANNEL</t>
  </si>
  <si>
    <t>PRIORITY</t>
  </si>
  <si>
    <t>Platform</t>
  </si>
  <si>
    <t>Radio</t>
  </si>
  <si>
    <t>Online</t>
  </si>
  <si>
    <t>DR Radio</t>
  </si>
  <si>
    <t>* Ændret pga Ramasjang TRP</t>
  </si>
  <si>
    <t>NOTE: 6 har vi selv fundet på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</si>
</sst>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0" fillId="0" borderId="0" xfId="1" applyNumberFormat="1" applyFont="1"/>
    <xf numFmtId="0" fontId="0" fillId="2" borderId="0" xfId="0" applyFill="1"/>
    <xf numFmtId="0" fontId="1" fillId="0" borderId="0" xfId="2"/>
    <xf numFmtId="0" fontId="0" fillId="2" borderId="0" xfId="1" applyNumberFormat="1" applyFont="1" applyFill="1"/>
    <xf numFmtId="0" fontId="0" fillId="0" borderId="0" xfId="0" applyFill="1"/>
  </cellXfs>
  <cellStyles count="3">
    <cellStyle name="Comma" xfId="1" builtinId="3"/>
    <cellStyle name="Normal" xfId="0" builtinId="0"/>
    <cellStyle name="Normal 2" xfId="2" xr:uid="{A35FD651-A2A9-824D-9C2C-399AC86EF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37-A94C-4FE0-A76B-19849264CDD7}">
  <dimension ref="A1:B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2</v>
      </c>
    </row>
    <row r="5" spans="1:2" x14ac:dyDescent="0.2">
      <c r="A5">
        <v>4</v>
      </c>
      <c r="B5" t="s">
        <v>3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8</v>
      </c>
    </row>
    <row r="11" spans="1:2" x14ac:dyDescent="0.2">
      <c r="A11">
        <v>10</v>
      </c>
      <c r="B11" t="s">
        <v>9</v>
      </c>
    </row>
    <row r="12" spans="1:2" x14ac:dyDescent="0.2">
      <c r="A12">
        <v>11</v>
      </c>
      <c r="B12" t="s">
        <v>10</v>
      </c>
    </row>
    <row r="13" spans="1:2" x14ac:dyDescent="0.2">
      <c r="A13">
        <v>12</v>
      </c>
      <c r="B13" t="s">
        <v>16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270B-5ADF-D74F-B3E0-B258FAFEF784}">
  <dimension ref="A1:K15"/>
  <sheetViews>
    <sheetView workbookViewId="0">
      <selection activeCell="J25" sqref="J2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74</v>
      </c>
      <c r="D2" s="2">
        <v>74</v>
      </c>
      <c r="E2" s="2">
        <v>98</v>
      </c>
      <c r="F2" s="2">
        <v>74</v>
      </c>
      <c r="G2" s="2">
        <v>74</v>
      </c>
      <c r="H2" s="2">
        <v>70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27</v>
      </c>
      <c r="F3" s="2">
        <v>21</v>
      </c>
      <c r="G3" s="2">
        <v>21</v>
      </c>
      <c r="H3" s="2">
        <v>19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37</v>
      </c>
      <c r="D4" s="1">
        <f t="shared" si="0"/>
        <v>37</v>
      </c>
      <c r="E4" s="1">
        <f t="shared" si="0"/>
        <v>49</v>
      </c>
      <c r="F4" s="1">
        <f t="shared" si="0"/>
        <v>37</v>
      </c>
      <c r="G4" s="1">
        <f t="shared" si="0"/>
        <v>37</v>
      </c>
      <c r="H4" s="1">
        <f t="shared" si="0"/>
        <v>35</v>
      </c>
      <c r="I4" s="1">
        <f t="shared" si="0"/>
        <v>0</v>
      </c>
      <c r="J4" s="1">
        <f t="shared" si="0"/>
        <v>0</v>
      </c>
      <c r="K4" s="2">
        <v>50</v>
      </c>
    </row>
    <row r="5" spans="1:11" x14ac:dyDescent="0.2">
      <c r="A5">
        <v>2</v>
      </c>
      <c r="B5" t="s">
        <v>1</v>
      </c>
      <c r="C5" s="1">
        <f t="shared" ref="C5:J5" si="1">C2*$K5/100</f>
        <v>37</v>
      </c>
      <c r="D5" s="1">
        <f t="shared" si="1"/>
        <v>37</v>
      </c>
      <c r="E5" s="1">
        <f t="shared" si="1"/>
        <v>49</v>
      </c>
      <c r="F5" s="1">
        <f t="shared" si="1"/>
        <v>37</v>
      </c>
      <c r="G5" s="1">
        <f t="shared" si="1"/>
        <v>37</v>
      </c>
      <c r="H5" s="1">
        <f t="shared" si="1"/>
        <v>35</v>
      </c>
      <c r="I5" s="1">
        <f t="shared" si="1"/>
        <v>0</v>
      </c>
      <c r="J5" s="1">
        <f t="shared" si="1"/>
        <v>0</v>
      </c>
      <c r="K5" s="2">
        <v>50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1.47</v>
      </c>
      <c r="D7">
        <f t="shared" si="3"/>
        <v>1.47</v>
      </c>
      <c r="E7">
        <f t="shared" si="3"/>
        <v>1.89</v>
      </c>
      <c r="F7">
        <f t="shared" si="3"/>
        <v>1.47</v>
      </c>
      <c r="G7">
        <f t="shared" si="3"/>
        <v>1.47</v>
      </c>
      <c r="H7">
        <f t="shared" si="3"/>
        <v>1.33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0.63</v>
      </c>
      <c r="D8">
        <f t="shared" si="3"/>
        <v>0.63</v>
      </c>
      <c r="E8">
        <f t="shared" si="3"/>
        <v>0.81</v>
      </c>
      <c r="F8">
        <f t="shared" si="3"/>
        <v>0.63</v>
      </c>
      <c r="G8">
        <f t="shared" si="3"/>
        <v>0.63</v>
      </c>
      <c r="H8">
        <f t="shared" si="3"/>
        <v>0.56999999999999995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17.010000000000002</v>
      </c>
      <c r="D10">
        <f t="shared" si="3"/>
        <v>17.010000000000002</v>
      </c>
      <c r="E10">
        <f t="shared" si="3"/>
        <v>21.87</v>
      </c>
      <c r="F10">
        <f t="shared" si="3"/>
        <v>17.010000000000002</v>
      </c>
      <c r="G10">
        <f t="shared" si="3"/>
        <v>17.010000000000002</v>
      </c>
      <c r="H10">
        <f t="shared" si="3"/>
        <v>15.39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0.84</v>
      </c>
      <c r="D11">
        <f t="shared" si="3"/>
        <v>0.84</v>
      </c>
      <c r="E11">
        <f t="shared" si="3"/>
        <v>1.08</v>
      </c>
      <c r="F11">
        <f t="shared" si="3"/>
        <v>0.84</v>
      </c>
      <c r="G11">
        <f t="shared" si="3"/>
        <v>0.84</v>
      </c>
      <c r="H11">
        <f t="shared" si="3"/>
        <v>0.76</v>
      </c>
      <c r="I11">
        <f t="shared" si="3"/>
        <v>0</v>
      </c>
      <c r="J11">
        <f t="shared" si="3"/>
        <v>0</v>
      </c>
      <c r="K11" s="2">
        <v>4</v>
      </c>
    </row>
    <row r="12" spans="1:11" x14ac:dyDescent="0.2">
      <c r="A12">
        <v>9</v>
      </c>
      <c r="B12" t="s">
        <v>8</v>
      </c>
      <c r="C12">
        <f t="shared" si="3"/>
        <v>1.05</v>
      </c>
      <c r="D12">
        <f t="shared" si="3"/>
        <v>1.05</v>
      </c>
      <c r="E12">
        <f t="shared" si="3"/>
        <v>1.35</v>
      </c>
      <c r="F12">
        <f t="shared" si="3"/>
        <v>1.05</v>
      </c>
      <c r="G12">
        <f t="shared" si="3"/>
        <v>1.05</v>
      </c>
      <c r="H12">
        <f t="shared" si="3"/>
        <v>0.95</v>
      </c>
      <c r="I12">
        <f t="shared" si="3"/>
        <v>0</v>
      </c>
      <c r="J12">
        <f t="shared" si="3"/>
        <v>0</v>
      </c>
      <c r="K12" s="2">
        <v>5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B71D-7250-CB4F-A0C6-AE0B2B4101BE}">
  <dimension ref="A1:K15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29</v>
      </c>
      <c r="E2" s="2">
        <v>80</v>
      </c>
      <c r="F2" s="2">
        <v>29</v>
      </c>
      <c r="G2" s="2">
        <v>25</v>
      </c>
      <c r="H2" s="2">
        <v>22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30</v>
      </c>
      <c r="E3" s="2">
        <v>48</v>
      </c>
      <c r="F3" s="2">
        <v>28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17.399999999999999</v>
      </c>
      <c r="E4" s="1">
        <f t="shared" si="0"/>
        <v>48</v>
      </c>
      <c r="F4" s="1">
        <f t="shared" si="0"/>
        <v>17.399999999999999</v>
      </c>
      <c r="G4" s="1">
        <f t="shared" si="0"/>
        <v>15</v>
      </c>
      <c r="H4" s="1">
        <f t="shared" si="0"/>
        <v>13.2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11.6</v>
      </c>
      <c r="E5" s="1">
        <f t="shared" si="1"/>
        <v>32</v>
      </c>
      <c r="F5" s="1">
        <f t="shared" si="1"/>
        <v>11.6</v>
      </c>
      <c r="G5" s="1">
        <f t="shared" si="1"/>
        <v>10</v>
      </c>
      <c r="H5" s="1">
        <f t="shared" si="1"/>
        <v>8.8000000000000007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2.1</v>
      </c>
      <c r="E7">
        <f t="shared" si="3"/>
        <v>3.36</v>
      </c>
      <c r="F7">
        <f t="shared" si="3"/>
        <v>1.96</v>
      </c>
      <c r="G7">
        <f t="shared" si="3"/>
        <v>1.68</v>
      </c>
      <c r="H7">
        <f t="shared" si="3"/>
        <v>0</v>
      </c>
      <c r="I7">
        <f t="shared" si="3"/>
        <v>0</v>
      </c>
      <c r="J7">
        <f t="shared" si="3"/>
        <v>0</v>
      </c>
      <c r="K7" s="2">
        <v>7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0.3</v>
      </c>
      <c r="E8">
        <f t="shared" si="3"/>
        <v>0.48</v>
      </c>
      <c r="F8">
        <f t="shared" si="3"/>
        <v>0.28000000000000003</v>
      </c>
      <c r="G8">
        <f t="shared" si="3"/>
        <v>0.24</v>
      </c>
      <c r="H8">
        <f t="shared" si="3"/>
        <v>0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24.3</v>
      </c>
      <c r="E10">
        <f t="shared" si="3"/>
        <v>38.880000000000003</v>
      </c>
      <c r="F10">
        <f t="shared" si="3"/>
        <v>22.68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2.4</v>
      </c>
      <c r="E11">
        <f t="shared" si="3"/>
        <v>3.84</v>
      </c>
      <c r="F11">
        <f t="shared" si="3"/>
        <v>2.2400000000000002</v>
      </c>
      <c r="G11">
        <f t="shared" si="3"/>
        <v>1.92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8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0.9</v>
      </c>
      <c r="E13">
        <f t="shared" si="3"/>
        <v>1.44</v>
      </c>
      <c r="F13">
        <f t="shared" si="3"/>
        <v>0.84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2310000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2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8AA5-77D2-C745-920E-5E25D76DA691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63</v>
      </c>
      <c r="F2" s="2">
        <v>73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43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37.799999999999997</v>
      </c>
      <c r="F4" s="1">
        <f t="shared" si="0"/>
        <v>43.8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60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25.2</v>
      </c>
      <c r="F5" s="1">
        <f t="shared" si="1"/>
        <v>29.2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40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2.97</v>
      </c>
      <c r="F7">
        <f t="shared" si="3"/>
        <v>3.87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9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0.99</v>
      </c>
      <c r="F8">
        <f t="shared" si="3"/>
        <v>1.29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3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26.07</v>
      </c>
      <c r="F9">
        <f t="shared" si="3"/>
        <v>33.97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79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1.98</v>
      </c>
      <c r="F10">
        <f t="shared" si="3"/>
        <v>2.58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0.99</v>
      </c>
      <c r="F11">
        <f t="shared" si="3"/>
        <v>1.29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E583-BD1B-744B-A725-6D2C878F7F65}">
  <dimension ref="A1:K15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35</v>
      </c>
      <c r="F2" s="2">
        <v>35</v>
      </c>
      <c r="G2" s="2">
        <v>35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7</v>
      </c>
      <c r="F4" s="1">
        <f t="shared" si="0"/>
        <v>7</v>
      </c>
      <c r="G4" s="1">
        <f t="shared" si="0"/>
        <v>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20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28</v>
      </c>
      <c r="F5" s="1">
        <f t="shared" si="1"/>
        <v>28</v>
      </c>
      <c r="G5" s="1">
        <f t="shared" si="1"/>
        <v>28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78DF-1DF2-3341-8FE0-8AD6A397D9C5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79</v>
      </c>
      <c r="F2" s="2">
        <v>40</v>
      </c>
      <c r="G2" s="2">
        <v>40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33</v>
      </c>
      <c r="F3" s="2">
        <v>24</v>
      </c>
      <c r="G3" s="2">
        <v>24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31.6</v>
      </c>
      <c r="F4" s="1">
        <f t="shared" si="0"/>
        <v>16</v>
      </c>
      <c r="G4" s="1">
        <f t="shared" si="0"/>
        <v>16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40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47.4</v>
      </c>
      <c r="F5" s="1">
        <f t="shared" si="1"/>
        <v>24</v>
      </c>
      <c r="G5" s="1">
        <f t="shared" si="1"/>
        <v>24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60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1.65</v>
      </c>
      <c r="F7">
        <f t="shared" si="3"/>
        <v>1.2</v>
      </c>
      <c r="G7">
        <f t="shared" si="3"/>
        <v>1.2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0.66</v>
      </c>
      <c r="F8">
        <f t="shared" si="3"/>
        <v>0.48</v>
      </c>
      <c r="G8">
        <f t="shared" si="3"/>
        <v>0.48</v>
      </c>
      <c r="H8">
        <f t="shared" si="3"/>
        <v>0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26.73</v>
      </c>
      <c r="F10">
        <f t="shared" si="3"/>
        <v>19.440000000000001</v>
      </c>
      <c r="G10">
        <f t="shared" si="3"/>
        <v>19.440000000000001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81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2.97</v>
      </c>
      <c r="F11">
        <f t="shared" si="3"/>
        <v>2.16</v>
      </c>
      <c r="G11">
        <f t="shared" si="3"/>
        <v>2.16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9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0.99</v>
      </c>
      <c r="F13">
        <f t="shared" si="3"/>
        <v>0.72</v>
      </c>
      <c r="G13">
        <f t="shared" si="3"/>
        <v>0.72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21B6-4F98-EC41-AD07-B655DE7EC89F}">
  <dimension ref="A1:K1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72</v>
      </c>
      <c r="F2" s="2">
        <v>96</v>
      </c>
      <c r="G2" s="2">
        <v>72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37</v>
      </c>
      <c r="F3" s="2">
        <v>50</v>
      </c>
      <c r="G3" s="2">
        <v>37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50.4</v>
      </c>
      <c r="F4" s="1">
        <f t="shared" si="0"/>
        <v>67.2</v>
      </c>
      <c r="G4" s="1">
        <f t="shared" si="0"/>
        <v>50.4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70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21.6</v>
      </c>
      <c r="F5" s="1">
        <f t="shared" si="1"/>
        <v>28.8</v>
      </c>
      <c r="G5" s="1">
        <f t="shared" si="1"/>
        <v>21.6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30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0.37</v>
      </c>
      <c r="F7">
        <f t="shared" si="3"/>
        <v>0.5</v>
      </c>
      <c r="G7">
        <f t="shared" si="3"/>
        <v>0.37</v>
      </c>
      <c r="H7">
        <f t="shared" si="3"/>
        <v>0</v>
      </c>
      <c r="I7">
        <f t="shared" si="3"/>
        <v>0</v>
      </c>
      <c r="J7">
        <f t="shared" si="3"/>
        <v>0</v>
      </c>
      <c r="K7" s="2">
        <v>1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12.95</v>
      </c>
      <c r="F9">
        <f t="shared" si="3"/>
        <v>17.5</v>
      </c>
      <c r="G9">
        <f t="shared" si="3"/>
        <v>12.95</v>
      </c>
      <c r="H9">
        <f t="shared" si="3"/>
        <v>0</v>
      </c>
      <c r="I9">
        <f t="shared" si="3"/>
        <v>0</v>
      </c>
      <c r="J9">
        <f t="shared" si="3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22.57</v>
      </c>
      <c r="F10">
        <f t="shared" si="3"/>
        <v>30.5</v>
      </c>
      <c r="G10">
        <f t="shared" si="3"/>
        <v>22.57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61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1.1100000000000001</v>
      </c>
      <c r="F13">
        <f t="shared" si="3"/>
        <v>1.5</v>
      </c>
      <c r="G13">
        <f t="shared" si="3"/>
        <v>1.1100000000000001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3</v>
      </c>
      <c r="K15" s="2">
        <f>SUM(K7:K13)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E81C-3E3D-FE4B-AC8E-6ED32EF87C99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24</v>
      </c>
      <c r="B1" t="s">
        <v>25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 t="s">
        <v>14</v>
      </c>
      <c r="C3" s="2">
        <v>0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/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/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/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/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/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3</v>
      </c>
      <c r="K15" s="2">
        <f>SUM(K7:K13)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ABC-C5AE-0B45-B341-B93CFF67A8A0}">
  <dimension ref="A1:K15"/>
  <sheetViews>
    <sheetView workbookViewId="0">
      <selection activeCell="L18" sqref="L18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65</v>
      </c>
      <c r="D2" s="2">
        <v>65</v>
      </c>
      <c r="E2" s="2">
        <v>86</v>
      </c>
      <c r="F2" s="2">
        <v>65</v>
      </c>
      <c r="G2" s="2">
        <v>65</v>
      </c>
      <c r="H2" s="2">
        <v>61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33</v>
      </c>
      <c r="D3" s="2">
        <v>33</v>
      </c>
      <c r="E3" s="2">
        <v>43</v>
      </c>
      <c r="F3" s="2">
        <v>33</v>
      </c>
      <c r="G3" s="2">
        <v>33</v>
      </c>
      <c r="H3" s="2">
        <v>31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63.7</v>
      </c>
      <c r="D4" s="1">
        <f t="shared" si="0"/>
        <v>63.7</v>
      </c>
      <c r="E4" s="1">
        <f t="shared" si="0"/>
        <v>84.28</v>
      </c>
      <c r="F4" s="1">
        <f t="shared" si="0"/>
        <v>63.7</v>
      </c>
      <c r="G4" s="1">
        <f t="shared" si="0"/>
        <v>63.7</v>
      </c>
      <c r="H4" s="1">
        <f t="shared" si="0"/>
        <v>59.78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 t="shared" ref="C5:J5" si="1">C2*$K5/100</f>
        <v>1.3</v>
      </c>
      <c r="D5" s="1">
        <f t="shared" si="1"/>
        <v>1.3</v>
      </c>
      <c r="E5" s="1">
        <f t="shared" si="1"/>
        <v>1.72</v>
      </c>
      <c r="F5" s="1">
        <f t="shared" si="1"/>
        <v>1.3</v>
      </c>
      <c r="G5" s="1">
        <f t="shared" si="1"/>
        <v>1.3</v>
      </c>
      <c r="H5" s="1">
        <f t="shared" si="1"/>
        <v>1.22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/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/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/>
    </row>
    <row r="9" spans="1:11" x14ac:dyDescent="0.2">
      <c r="A9">
        <v>6</v>
      </c>
      <c r="B9" t="s">
        <v>5</v>
      </c>
      <c r="C9">
        <f t="shared" si="3"/>
        <v>13.2</v>
      </c>
      <c r="D9">
        <f t="shared" si="3"/>
        <v>13.2</v>
      </c>
      <c r="E9">
        <f t="shared" si="3"/>
        <v>17.2</v>
      </c>
      <c r="F9">
        <f t="shared" si="3"/>
        <v>13.2</v>
      </c>
      <c r="G9">
        <f t="shared" si="3"/>
        <v>13.2</v>
      </c>
      <c r="H9">
        <f t="shared" si="3"/>
        <v>12.4</v>
      </c>
      <c r="I9">
        <f t="shared" si="3"/>
        <v>0</v>
      </c>
      <c r="J9">
        <f t="shared" si="3"/>
        <v>0</v>
      </c>
      <c r="K9" s="2">
        <v>40</v>
      </c>
    </row>
    <row r="10" spans="1:11" x14ac:dyDescent="0.2">
      <c r="A10">
        <v>7</v>
      </c>
      <c r="B10" t="s">
        <v>6</v>
      </c>
      <c r="C10">
        <f t="shared" si="3"/>
        <v>16.170000000000002</v>
      </c>
      <c r="D10">
        <f t="shared" si="3"/>
        <v>16.170000000000002</v>
      </c>
      <c r="E10">
        <f t="shared" si="3"/>
        <v>21.07</v>
      </c>
      <c r="F10">
        <f t="shared" si="3"/>
        <v>16.170000000000002</v>
      </c>
      <c r="G10">
        <f t="shared" si="3"/>
        <v>16.170000000000002</v>
      </c>
      <c r="H10">
        <f t="shared" si="3"/>
        <v>15.19</v>
      </c>
      <c r="I10">
        <f t="shared" si="3"/>
        <v>0</v>
      </c>
      <c r="J10">
        <f t="shared" si="3"/>
        <v>0</v>
      </c>
      <c r="K10" s="2">
        <v>49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/>
    </row>
    <row r="12" spans="1:11" x14ac:dyDescent="0.2">
      <c r="A12">
        <v>9</v>
      </c>
      <c r="B12" t="s">
        <v>8</v>
      </c>
      <c r="C12">
        <f t="shared" si="3"/>
        <v>3.63</v>
      </c>
      <c r="D12">
        <f t="shared" si="3"/>
        <v>3.63</v>
      </c>
      <c r="E12">
        <f t="shared" si="3"/>
        <v>4.7300000000000004</v>
      </c>
      <c r="F12">
        <f t="shared" si="3"/>
        <v>3.63</v>
      </c>
      <c r="G12">
        <f t="shared" si="3"/>
        <v>3.63</v>
      </c>
      <c r="H12">
        <f t="shared" si="3"/>
        <v>3.41</v>
      </c>
      <c r="I12">
        <f t="shared" si="3"/>
        <v>0</v>
      </c>
      <c r="J12">
        <f t="shared" si="3"/>
        <v>0</v>
      </c>
      <c r="K12" s="2">
        <v>11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/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3</v>
      </c>
      <c r="G15" s="2">
        <v>2</v>
      </c>
      <c r="H15" s="2">
        <v>1</v>
      </c>
      <c r="I15" s="2">
        <v>1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2005-B2ED-304A-9C4B-C818DC598AD4}">
  <dimension ref="A1:K15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11" x14ac:dyDescent="0.2">
      <c r="A1" t="s">
        <v>26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45</v>
      </c>
      <c r="E2" s="2">
        <v>80</v>
      </c>
      <c r="F2" s="2">
        <v>31</v>
      </c>
      <c r="G2" s="2">
        <v>31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80</v>
      </c>
      <c r="E3" s="2">
        <v>100</v>
      </c>
      <c r="F3" s="2">
        <v>75</v>
      </c>
      <c r="G3" s="2">
        <v>45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44.1</v>
      </c>
      <c r="E4" s="1">
        <f t="shared" si="0"/>
        <v>78.400000000000006</v>
      </c>
      <c r="F4" s="1">
        <f t="shared" si="0"/>
        <v>30.38</v>
      </c>
      <c r="G4" s="1">
        <f t="shared" si="0"/>
        <v>30.38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98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0.9</v>
      </c>
      <c r="E5" s="1">
        <f t="shared" si="1"/>
        <v>1.6</v>
      </c>
      <c r="F5" s="1">
        <f t="shared" si="1"/>
        <v>0.62</v>
      </c>
      <c r="G5" s="1">
        <f t="shared" si="1"/>
        <v>0.62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2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40</v>
      </c>
      <c r="E9">
        <f t="shared" si="4"/>
        <v>50</v>
      </c>
      <c r="F9">
        <f t="shared" si="4"/>
        <v>37.5</v>
      </c>
      <c r="G9">
        <f t="shared" si="4"/>
        <v>22.5</v>
      </c>
      <c r="H9">
        <f t="shared" si="4"/>
        <v>0</v>
      </c>
      <c r="I9">
        <f t="shared" si="4"/>
        <v>0</v>
      </c>
      <c r="J9">
        <f t="shared" si="4"/>
        <v>0</v>
      </c>
      <c r="K9" s="2">
        <v>50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34.4</v>
      </c>
      <c r="E10">
        <f t="shared" si="4"/>
        <v>43</v>
      </c>
      <c r="F10">
        <f t="shared" si="4"/>
        <v>32.25</v>
      </c>
      <c r="G10">
        <f t="shared" si="4"/>
        <v>19.350000000000001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43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5.6</v>
      </c>
      <c r="E12">
        <f t="shared" si="4"/>
        <v>7</v>
      </c>
      <c r="F12">
        <f t="shared" si="4"/>
        <v>5.25</v>
      </c>
      <c r="G12">
        <f t="shared" si="4"/>
        <v>3.15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7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1960000</v>
      </c>
      <c r="G14" s="2">
        <v>1980000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1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AA08-E592-C546-9EFE-84136B2EB78D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5.5" bestFit="1" customWidth="1"/>
  </cols>
  <sheetData>
    <row r="1" spans="1:11" x14ac:dyDescent="0.2">
      <c r="A1" t="s">
        <v>26</v>
      </c>
      <c r="B1" t="s">
        <v>27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47</v>
      </c>
      <c r="F3" s="2">
        <v>118</v>
      </c>
      <c r="G3" s="2">
        <v>71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25.85</v>
      </c>
      <c r="F9">
        <f t="shared" si="4"/>
        <v>64.900000000000006</v>
      </c>
      <c r="G9">
        <f t="shared" si="4"/>
        <v>39.049999999999997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16.920000000000002</v>
      </c>
      <c r="F10">
        <f t="shared" si="4"/>
        <v>42.48</v>
      </c>
      <c r="G10">
        <f t="shared" si="4"/>
        <v>25.56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4.2300000000000004</v>
      </c>
      <c r="F12">
        <f t="shared" si="4"/>
        <v>10.62</v>
      </c>
      <c r="G12">
        <f t="shared" si="4"/>
        <v>6.39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2000000</v>
      </c>
      <c r="G14" s="2">
        <v>2000000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2</v>
      </c>
      <c r="H15" s="2">
        <v>0</v>
      </c>
      <c r="I15" s="2">
        <v>0</v>
      </c>
      <c r="J15" s="2">
        <v>2</v>
      </c>
      <c r="K15" s="2">
        <f>SUM(K7:K13)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C2-A3D4-FF41-B788-4F9B7350E5EA}">
  <dimension ref="A1:J38"/>
  <sheetViews>
    <sheetView topLeftCell="A19" zoomScale="126" zoomScaleNormal="126" workbookViewId="0">
      <selection activeCell="A38" sqref="A38"/>
    </sheetView>
  </sheetViews>
  <sheetFormatPr baseColWidth="10" defaultColWidth="10.83203125" defaultRowHeight="16" x14ac:dyDescent="0.2"/>
  <cols>
    <col min="1" max="1" width="10.83203125" style="3"/>
    <col min="2" max="2" width="16" style="3" bestFit="1" customWidth="1"/>
    <col min="3" max="3" width="22.1640625" style="3" bestFit="1" customWidth="1"/>
    <col min="4" max="16384" width="10.83203125" style="3"/>
  </cols>
  <sheetData>
    <row r="1" spans="1:10" x14ac:dyDescent="0.2">
      <c r="A1" s="3" t="s">
        <v>11</v>
      </c>
      <c r="B1" s="3" t="s">
        <v>34</v>
      </c>
      <c r="C1" s="3" t="s">
        <v>35</v>
      </c>
      <c r="I1" s="3" t="s">
        <v>11</v>
      </c>
      <c r="J1" s="3" t="s">
        <v>36</v>
      </c>
    </row>
    <row r="2" spans="1:10" x14ac:dyDescent="0.2">
      <c r="A2" s="3">
        <v>1</v>
      </c>
      <c r="B2" s="3" t="s">
        <v>0</v>
      </c>
      <c r="C2" s="3" t="s">
        <v>28</v>
      </c>
      <c r="I2" s="3">
        <v>1</v>
      </c>
      <c r="J2" s="3" t="s">
        <v>13</v>
      </c>
    </row>
    <row r="3" spans="1:10" x14ac:dyDescent="0.2">
      <c r="A3" s="3">
        <v>2</v>
      </c>
      <c r="B3" s="3" t="s">
        <v>0</v>
      </c>
      <c r="C3" s="3" t="s">
        <v>18</v>
      </c>
      <c r="I3" s="3">
        <v>2</v>
      </c>
      <c r="J3" s="3" t="s">
        <v>37</v>
      </c>
    </row>
    <row r="4" spans="1:10" x14ac:dyDescent="0.2">
      <c r="A4" s="3">
        <v>3</v>
      </c>
      <c r="B4" s="3" t="s">
        <v>0</v>
      </c>
      <c r="C4" s="3" t="s">
        <v>19</v>
      </c>
      <c r="I4" s="3">
        <v>3</v>
      </c>
      <c r="J4" s="3" t="s">
        <v>38</v>
      </c>
    </row>
    <row r="5" spans="1:10" x14ac:dyDescent="0.2">
      <c r="A5" s="3">
        <v>4</v>
      </c>
      <c r="B5" s="3" t="s">
        <v>0</v>
      </c>
      <c r="C5" s="3" t="s">
        <v>20</v>
      </c>
      <c r="I5" s="3">
        <v>4</v>
      </c>
      <c r="J5" s="3" t="s">
        <v>16</v>
      </c>
    </row>
    <row r="6" spans="1:10" x14ac:dyDescent="0.2">
      <c r="A6" s="3">
        <v>5</v>
      </c>
      <c r="B6" s="3" t="s">
        <v>0</v>
      </c>
      <c r="C6" s="3" t="s">
        <v>21</v>
      </c>
    </row>
    <row r="7" spans="1:10" x14ac:dyDescent="0.2">
      <c r="A7" s="3">
        <v>6</v>
      </c>
      <c r="B7" s="3" t="s">
        <v>0</v>
      </c>
      <c r="C7" s="3" t="s">
        <v>22</v>
      </c>
    </row>
    <row r="8" spans="1:10" x14ac:dyDescent="0.2">
      <c r="A8" s="3">
        <v>7</v>
      </c>
      <c r="B8" s="3" t="s">
        <v>0</v>
      </c>
      <c r="C8" s="3" t="s">
        <v>23</v>
      </c>
    </row>
    <row r="9" spans="1:10" x14ac:dyDescent="0.2">
      <c r="A9" s="3">
        <v>8</v>
      </c>
      <c r="B9" s="3" t="s">
        <v>1</v>
      </c>
      <c r="C9" s="3" t="s">
        <v>28</v>
      </c>
    </row>
    <row r="10" spans="1:10" x14ac:dyDescent="0.2">
      <c r="A10" s="3">
        <v>9</v>
      </c>
      <c r="B10" s="3" t="s">
        <v>1</v>
      </c>
      <c r="C10" s="3" t="s">
        <v>18</v>
      </c>
    </row>
    <row r="11" spans="1:10" x14ac:dyDescent="0.2">
      <c r="A11" s="3">
        <v>10</v>
      </c>
      <c r="B11" s="3" t="s">
        <v>1</v>
      </c>
      <c r="C11" s="3" t="s">
        <v>19</v>
      </c>
    </row>
    <row r="12" spans="1:10" x14ac:dyDescent="0.2">
      <c r="A12" s="3">
        <v>11</v>
      </c>
      <c r="B12" s="3" t="s">
        <v>1</v>
      </c>
      <c r="C12" s="3" t="s">
        <v>21</v>
      </c>
    </row>
    <row r="13" spans="1:10" x14ac:dyDescent="0.2">
      <c r="A13" s="3">
        <v>12</v>
      </c>
      <c r="B13" s="3" t="s">
        <v>1</v>
      </c>
      <c r="C13" s="3" t="s">
        <v>22</v>
      </c>
    </row>
    <row r="14" spans="1:10" x14ac:dyDescent="0.2">
      <c r="A14" s="3">
        <v>13</v>
      </c>
      <c r="B14" s="3" t="s">
        <v>24</v>
      </c>
      <c r="C14" s="3" t="s">
        <v>19</v>
      </c>
    </row>
    <row r="15" spans="1:10" x14ac:dyDescent="0.2">
      <c r="A15" s="3">
        <v>14</v>
      </c>
      <c r="B15" s="3" t="s">
        <v>24</v>
      </c>
      <c r="C15" s="3" t="s">
        <v>25</v>
      </c>
    </row>
    <row r="16" spans="1:10" x14ac:dyDescent="0.2">
      <c r="A16" s="3">
        <v>15</v>
      </c>
      <c r="B16" s="3" t="s">
        <v>26</v>
      </c>
      <c r="C16" s="3" t="s">
        <v>28</v>
      </c>
    </row>
    <row r="17" spans="1:3" x14ac:dyDescent="0.2">
      <c r="A17" s="3">
        <v>16</v>
      </c>
      <c r="B17" s="3" t="s">
        <v>26</v>
      </c>
      <c r="C17" s="3" t="s">
        <v>18</v>
      </c>
    </row>
    <row r="18" spans="1:3" x14ac:dyDescent="0.2">
      <c r="A18" s="3">
        <v>17</v>
      </c>
      <c r="B18" s="3" t="s">
        <v>26</v>
      </c>
      <c r="C18" s="3" t="s">
        <v>27</v>
      </c>
    </row>
    <row r="19" spans="1:3" x14ac:dyDescent="0.2">
      <c r="A19" s="3">
        <v>18</v>
      </c>
      <c r="B19" s="3" t="s">
        <v>2</v>
      </c>
      <c r="C19" s="3" t="s">
        <v>28</v>
      </c>
    </row>
    <row r="20" spans="1:3" x14ac:dyDescent="0.2">
      <c r="A20" s="3">
        <v>19</v>
      </c>
      <c r="B20" s="3" t="s">
        <v>2</v>
      </c>
      <c r="C20" s="3" t="s">
        <v>21</v>
      </c>
    </row>
    <row r="21" spans="1:3" x14ac:dyDescent="0.2">
      <c r="A21" s="3">
        <v>20</v>
      </c>
      <c r="B21" s="3" t="s">
        <v>2</v>
      </c>
      <c r="C21" s="3" t="s">
        <v>22</v>
      </c>
    </row>
    <row r="22" spans="1:3" x14ac:dyDescent="0.2">
      <c r="A22" s="3">
        <v>21</v>
      </c>
      <c r="B22" s="3" t="s">
        <v>2</v>
      </c>
      <c r="C22" s="3" t="s">
        <v>29</v>
      </c>
    </row>
    <row r="23" spans="1:3" x14ac:dyDescent="0.2">
      <c r="A23" s="3">
        <v>22</v>
      </c>
      <c r="B23" s="3" t="s">
        <v>30</v>
      </c>
      <c r="C23" s="3" t="s">
        <v>28</v>
      </c>
    </row>
    <row r="24" spans="1:3" x14ac:dyDescent="0.2">
      <c r="A24" s="3">
        <v>23</v>
      </c>
      <c r="B24" s="3" t="s">
        <v>30</v>
      </c>
      <c r="C24" s="3" t="s">
        <v>18</v>
      </c>
    </row>
    <row r="25" spans="1:3" x14ac:dyDescent="0.2">
      <c r="A25" s="3">
        <v>24</v>
      </c>
      <c r="B25" s="3" t="s">
        <v>30</v>
      </c>
      <c r="C25" s="3" t="s">
        <v>21</v>
      </c>
    </row>
    <row r="26" spans="1:3" x14ac:dyDescent="0.2">
      <c r="A26" s="3">
        <v>25</v>
      </c>
      <c r="B26" s="3" t="s">
        <v>30</v>
      </c>
      <c r="C26" s="3" t="s">
        <v>29</v>
      </c>
    </row>
    <row r="27" spans="1:3" x14ac:dyDescent="0.2">
      <c r="A27" s="3">
        <v>26</v>
      </c>
      <c r="B27" s="3" t="s">
        <v>31</v>
      </c>
      <c r="C27" s="3" t="s">
        <v>18</v>
      </c>
    </row>
    <row r="28" spans="1:3" x14ac:dyDescent="0.2">
      <c r="A28" s="3">
        <v>27</v>
      </c>
      <c r="B28" s="3" t="s">
        <v>32</v>
      </c>
      <c r="C28" s="3" t="s">
        <v>18</v>
      </c>
    </row>
    <row r="29" spans="1:3" x14ac:dyDescent="0.2">
      <c r="A29" s="3">
        <v>28</v>
      </c>
      <c r="B29" s="3" t="s">
        <v>32</v>
      </c>
      <c r="C29" s="3" t="s">
        <v>29</v>
      </c>
    </row>
    <row r="30" spans="1:3" x14ac:dyDescent="0.2">
      <c r="A30" s="3">
        <v>29</v>
      </c>
      <c r="B30" s="3" t="s">
        <v>26</v>
      </c>
      <c r="C30" s="3" t="s">
        <v>33</v>
      </c>
    </row>
    <row r="31" spans="1:3" x14ac:dyDescent="0.2">
      <c r="A31" s="3">
        <v>30</v>
      </c>
      <c r="B31" s="3" t="s">
        <v>3</v>
      </c>
      <c r="C31" s="3" t="s">
        <v>18</v>
      </c>
    </row>
    <row r="32" spans="1:3" x14ac:dyDescent="0.2">
      <c r="A32" s="3">
        <v>31</v>
      </c>
      <c r="B32" s="3" t="s">
        <v>4</v>
      </c>
      <c r="C32" s="3" t="s">
        <v>18</v>
      </c>
    </row>
    <row r="33" spans="1:3" x14ac:dyDescent="0.2">
      <c r="A33" s="3">
        <v>32</v>
      </c>
      <c r="B33" s="3" t="s">
        <v>5</v>
      </c>
      <c r="C33" s="3" t="s">
        <v>18</v>
      </c>
    </row>
    <row r="34" spans="1:3" x14ac:dyDescent="0.2">
      <c r="A34" s="3">
        <v>33</v>
      </c>
      <c r="B34" s="3" t="s">
        <v>6</v>
      </c>
      <c r="C34" s="3" t="s">
        <v>18</v>
      </c>
    </row>
    <row r="35" spans="1:3" x14ac:dyDescent="0.2">
      <c r="A35" s="3">
        <v>34</v>
      </c>
      <c r="B35" s="3" t="s">
        <v>7</v>
      </c>
      <c r="C35" s="3" t="s">
        <v>18</v>
      </c>
    </row>
    <row r="36" spans="1:3" x14ac:dyDescent="0.2">
      <c r="A36" s="3">
        <v>35</v>
      </c>
      <c r="B36" s="3" t="s">
        <v>8</v>
      </c>
      <c r="C36" s="3" t="s">
        <v>18</v>
      </c>
    </row>
    <row r="37" spans="1:3" x14ac:dyDescent="0.2">
      <c r="A37" s="3">
        <v>36</v>
      </c>
      <c r="B37" s="3" t="s">
        <v>9</v>
      </c>
      <c r="C37" s="3" t="s">
        <v>18</v>
      </c>
    </row>
    <row r="38" spans="1:3" x14ac:dyDescent="0.2">
      <c r="A38" s="3">
        <v>37</v>
      </c>
      <c r="B38" s="3" t="s">
        <v>39</v>
      </c>
      <c r="C38" s="3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346-D6CA-9D4C-86C0-CCD3D74D1B59}">
  <dimension ref="A1:L1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f>50.7/4</f>
        <v>12.675000000000001</v>
      </c>
      <c r="E2" s="2">
        <f t="shared" ref="E2:G2" si="0">50.7/4</f>
        <v>12.675000000000001</v>
      </c>
      <c r="F2" s="2">
        <f t="shared" si="0"/>
        <v>12.675000000000001</v>
      </c>
      <c r="G2" s="2">
        <f t="shared" si="0"/>
        <v>12.675000000000001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>D2*$K6/100</f>
        <v>12.675000000000001</v>
      </c>
      <c r="E6" s="1">
        <f t="shared" ref="E6:G6" si="3">E2*$K6/100</f>
        <v>12.675000000000001</v>
      </c>
      <c r="F6" s="1">
        <f t="shared" si="3"/>
        <v>12.675000000000001</v>
      </c>
      <c r="G6" s="1">
        <f t="shared" si="3"/>
        <v>12.675000000000001</v>
      </c>
      <c r="H6" s="1">
        <f t="shared" ref="H6:J6" si="4">H2*$K6/100</f>
        <v>0</v>
      </c>
      <c r="I6" s="1">
        <f t="shared" si="4"/>
        <v>0</v>
      </c>
      <c r="J6" s="1">
        <f t="shared" si="4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2</v>
      </c>
      <c r="K15" s="2">
        <f>SUM(K7:K13)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E42-DEF3-AD4D-8233-E77D6BFF956F}">
  <dimension ref="A1:L15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f>21/3</f>
        <v>7</v>
      </c>
      <c r="F2" s="2">
        <f t="shared" ref="F2:G2" si="0">21/3</f>
        <v>7</v>
      </c>
      <c r="G2" s="2">
        <f t="shared" si="0"/>
        <v>7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1">D2*$K4/100</f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 t="shared" si="3"/>
        <v>7</v>
      </c>
      <c r="F6" s="1">
        <f t="shared" si="3"/>
        <v>7</v>
      </c>
      <c r="G6" s="1">
        <f t="shared" si="3"/>
        <v>7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100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4">D$3*$K7/100</f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5E6B-3822-3D48-AD5A-C084835E6C97}">
  <dimension ref="A1:N15"/>
  <sheetViews>
    <sheetView workbookViewId="0">
      <selection activeCell="N14" sqref="N14"/>
    </sheetView>
  </sheetViews>
  <sheetFormatPr baseColWidth="10" defaultColWidth="8.83203125" defaultRowHeight="15" x14ac:dyDescent="0.2"/>
  <sheetData>
    <row r="1" spans="1:14" x14ac:dyDescent="0.2">
      <c r="A1" t="s">
        <v>2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4" x14ac:dyDescent="0.2">
      <c r="A2" s="2"/>
      <c r="B2" s="2" t="s">
        <v>13</v>
      </c>
      <c r="C2" s="2">
        <v>170</v>
      </c>
      <c r="D2" s="2">
        <v>170</v>
      </c>
      <c r="E2" s="2">
        <v>110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4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M3" s="5"/>
      <c r="N3" s="5"/>
    </row>
    <row r="4" spans="1:14" x14ac:dyDescent="0.2">
      <c r="A4">
        <v>1</v>
      </c>
      <c r="B4" t="s">
        <v>0</v>
      </c>
      <c r="C4" s="1">
        <f>54*C2/450</f>
        <v>20.399999999999999</v>
      </c>
      <c r="D4" s="1">
        <f t="shared" ref="D4:E4" si="0">54*D2/450</f>
        <v>20.399999999999999</v>
      </c>
      <c r="E4" s="1">
        <f t="shared" si="0"/>
        <v>13.2</v>
      </c>
      <c r="F4" s="1">
        <f t="shared" ref="F4:J4" si="1">F2*$K4/100</f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2">
        <v>0</v>
      </c>
      <c r="L4" t="s">
        <v>40</v>
      </c>
    </row>
    <row r="5" spans="1:14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4" x14ac:dyDescent="0.2">
      <c r="A6">
        <v>3</v>
      </c>
      <c r="B6" t="s">
        <v>2</v>
      </c>
      <c r="C6" s="1">
        <f>66*C2/450</f>
        <v>24.933333333333334</v>
      </c>
      <c r="D6" s="1">
        <f t="shared" ref="D6:E6" si="3">66*D2/450</f>
        <v>24.933333333333334</v>
      </c>
      <c r="E6" s="1">
        <f t="shared" si="3"/>
        <v>16.133333333333333</v>
      </c>
      <c r="F6" s="1">
        <f t="shared" ref="F6:J6" si="4">F2*$K6/100</f>
        <v>0</v>
      </c>
      <c r="G6" s="1">
        <f t="shared" si="4"/>
        <v>0</v>
      </c>
      <c r="H6" s="1">
        <f t="shared" si="4"/>
        <v>0</v>
      </c>
      <c r="I6" s="1">
        <f t="shared" si="4"/>
        <v>0</v>
      </c>
      <c r="J6" s="1">
        <f t="shared" si="4"/>
        <v>0</v>
      </c>
      <c r="K6" s="2">
        <v>0</v>
      </c>
    </row>
    <row r="7" spans="1:14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4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4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4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4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4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4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4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4" x14ac:dyDescent="0.2">
      <c r="A15">
        <v>12</v>
      </c>
      <c r="B15" t="s">
        <v>16</v>
      </c>
      <c r="C15" s="2">
        <v>1</v>
      </c>
      <c r="D15" s="2">
        <v>2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59A-06A5-DE48-9C20-BF9F17ADA0DB}">
  <dimension ref="A1:L15"/>
  <sheetViews>
    <sheetView workbookViewId="0">
      <selection activeCell="M30" sqref="M30"/>
    </sheetView>
  </sheetViews>
  <sheetFormatPr baseColWidth="10" defaultColWidth="8.83203125" defaultRowHeight="15" x14ac:dyDescent="0.2"/>
  <sheetData>
    <row r="1" spans="1:12" x14ac:dyDescent="0.2">
      <c r="A1" t="s">
        <v>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>36/3</f>
        <v>12</v>
      </c>
      <c r="F4" s="1">
        <f t="shared" ref="F4:G4" si="1">36/3</f>
        <v>12</v>
      </c>
      <c r="G4" s="1">
        <f t="shared" si="1"/>
        <v>12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  <c r="L4" t="s">
        <v>40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2">D2*$K5/100</f>
        <v>0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3">D2*$K6/100</f>
        <v>0</v>
      </c>
      <c r="E6" s="1">
        <f>44/3</f>
        <v>14.666666666666666</v>
      </c>
      <c r="F6" s="1">
        <f t="shared" ref="F6:G6" si="4">44/3</f>
        <v>14.666666666666666</v>
      </c>
      <c r="G6" s="1">
        <f t="shared" si="4"/>
        <v>14.666666666666666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2">
        <v>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5">D$3*$K7/100</f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6">C$3*$K9/100</f>
        <v>0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 s="2">
        <v>0</v>
      </c>
    </row>
    <row r="13" spans="1:12" x14ac:dyDescent="0.2">
      <c r="A13">
        <v>10</v>
      </c>
      <c r="B13" t="s">
        <v>9</v>
      </c>
      <c r="C13">
        <f t="shared" si="6"/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BE59-215C-EE49-89C1-0F21BAD178F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2</v>
      </c>
      <c r="E15" s="2">
        <v>5</v>
      </c>
      <c r="F15" s="2">
        <v>6</v>
      </c>
      <c r="G15" s="2">
        <v>5</v>
      </c>
      <c r="H15" s="2">
        <v>2</v>
      </c>
      <c r="I15" s="2">
        <v>2</v>
      </c>
      <c r="J15" s="2">
        <v>13</v>
      </c>
      <c r="K15" s="2">
        <f>SUM(K7:K13)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04C9-2A50-3841-A76A-45FF9CCFEBDF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4</v>
      </c>
      <c r="G15" s="2">
        <v>4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FF4-5EF9-48AB-AD2E-1490E3453223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3</v>
      </c>
      <c r="F15" s="2">
        <v>3</v>
      </c>
      <c r="G15" s="2">
        <v>3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8964-CA55-4475-89B3-D4B21D459457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30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30</v>
      </c>
      <c r="F2" s="2">
        <v>20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30</v>
      </c>
      <c r="F4" s="1">
        <f t="shared" si="0"/>
        <v>20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5</v>
      </c>
      <c r="F15" s="2">
        <v>5</v>
      </c>
      <c r="G15" s="2">
        <v>5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E395-0630-4947-BD2E-BFEB85EC1F82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31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150</v>
      </c>
      <c r="F2" s="2">
        <v>130</v>
      </c>
      <c r="G2" s="2">
        <v>120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142.5</v>
      </c>
      <c r="F4" s="1">
        <f t="shared" si="0"/>
        <v>123.5</v>
      </c>
      <c r="G4" s="1">
        <f t="shared" si="0"/>
        <v>114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7.5</v>
      </c>
      <c r="F5" s="1">
        <f t="shared" si="1"/>
        <v>6.5</v>
      </c>
      <c r="G5" s="1">
        <f t="shared" si="1"/>
        <v>6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7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ref="D8:J8" si="4">D$3*$K8/100</f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5"/>
        <v>0</v>
      </c>
      <c r="F9">
        <f t="shared" si="5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5"/>
        <v>0</v>
      </c>
      <c r="F12">
        <f t="shared" si="5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0B9F-DA55-4702-8030-4984ED7D0638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100</v>
      </c>
      <c r="F2" s="2">
        <v>50</v>
      </c>
      <c r="G2" s="2">
        <v>50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30</v>
      </c>
      <c r="F3" s="2">
        <v>60</v>
      </c>
      <c r="G3" s="2">
        <v>60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95</v>
      </c>
      <c r="F4" s="1">
        <f t="shared" si="0"/>
        <v>47.5</v>
      </c>
      <c r="G4" s="1">
        <f t="shared" si="0"/>
        <v>47.5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5</v>
      </c>
      <c r="F5" s="1">
        <f t="shared" si="1"/>
        <v>2.5</v>
      </c>
      <c r="G5" s="1">
        <f t="shared" si="1"/>
        <v>2.5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1.2</v>
      </c>
      <c r="F7">
        <f t="shared" si="3"/>
        <v>2.4</v>
      </c>
      <c r="G7">
        <f t="shared" si="3"/>
        <v>2.4</v>
      </c>
      <c r="H7">
        <f t="shared" si="3"/>
        <v>0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10.5</v>
      </c>
      <c r="F9">
        <f t="shared" si="4"/>
        <v>21</v>
      </c>
      <c r="G9">
        <f t="shared" si="4"/>
        <v>21</v>
      </c>
      <c r="H9">
        <f t="shared" si="4"/>
        <v>0</v>
      </c>
      <c r="I9">
        <f t="shared" si="4"/>
        <v>0</v>
      </c>
      <c r="J9">
        <f t="shared" si="4"/>
        <v>0</v>
      </c>
      <c r="K9" s="2">
        <v>35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15.9</v>
      </c>
      <c r="F10">
        <f t="shared" si="4"/>
        <v>31.8</v>
      </c>
      <c r="G10">
        <f t="shared" si="4"/>
        <v>31.8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53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2.4</v>
      </c>
      <c r="F12">
        <f t="shared" si="4"/>
        <v>4.8</v>
      </c>
      <c r="G12">
        <f t="shared" si="4"/>
        <v>4.8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8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EBB4-5268-F740-9C83-545EE2B2DD51}">
  <dimension ref="A1:K15"/>
  <sheetViews>
    <sheetView workbookViewId="0">
      <selection activeCell="L22" sqref="L22"/>
    </sheetView>
  </sheetViews>
  <sheetFormatPr baseColWidth="10" defaultColWidth="8.83203125" defaultRowHeight="15" x14ac:dyDescent="0.2"/>
  <cols>
    <col min="5" max="5" width="12.33203125" bestFit="1" customWidth="1"/>
    <col min="6" max="6" width="13.33203125" bestFit="1" customWidth="1"/>
    <col min="7" max="7" width="12.33203125" bestFit="1" customWidth="1"/>
  </cols>
  <sheetData>
    <row r="1" spans="1:11" x14ac:dyDescent="0.2">
      <c r="A1" t="s">
        <v>0</v>
      </c>
      <c r="B1" t="s">
        <v>17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86</v>
      </c>
      <c r="D2" s="2">
        <v>86</v>
      </c>
      <c r="E2" s="2">
        <v>114</v>
      </c>
      <c r="F2" s="2">
        <v>114</v>
      </c>
      <c r="G2" s="2">
        <v>86</v>
      </c>
      <c r="H2" s="2">
        <v>86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21</v>
      </c>
      <c r="D3" s="2">
        <v>21</v>
      </c>
      <c r="E3" s="2">
        <v>28</v>
      </c>
      <c r="F3" s="2">
        <v>28</v>
      </c>
      <c r="G3" s="2">
        <v>21</v>
      </c>
      <c r="H3" s="2">
        <v>21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82.56</v>
      </c>
      <c r="D4" s="1">
        <f t="shared" si="0"/>
        <v>82.56</v>
      </c>
      <c r="E4" s="1">
        <f t="shared" si="0"/>
        <v>109.44</v>
      </c>
      <c r="F4" s="1">
        <f t="shared" si="0"/>
        <v>109.44</v>
      </c>
      <c r="G4" s="1">
        <f t="shared" si="0"/>
        <v>82.56</v>
      </c>
      <c r="H4" s="1">
        <f t="shared" si="0"/>
        <v>82.56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3.44</v>
      </c>
      <c r="D5" s="1">
        <f t="shared" si="1"/>
        <v>3.44</v>
      </c>
      <c r="E5" s="1">
        <f t="shared" si="1"/>
        <v>4.5599999999999996</v>
      </c>
      <c r="F5" s="1">
        <f t="shared" si="1"/>
        <v>4.5599999999999996</v>
      </c>
      <c r="G5" s="1">
        <f t="shared" si="1"/>
        <v>3.44</v>
      </c>
      <c r="H5" s="1">
        <f t="shared" si="1"/>
        <v>3.44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0.63</v>
      </c>
      <c r="D7">
        <f t="shared" si="3"/>
        <v>0.63</v>
      </c>
      <c r="E7">
        <f t="shared" si="3"/>
        <v>0.84</v>
      </c>
      <c r="F7">
        <f t="shared" si="3"/>
        <v>0.84</v>
      </c>
      <c r="G7">
        <f t="shared" si="3"/>
        <v>0.63</v>
      </c>
      <c r="H7">
        <f t="shared" si="3"/>
        <v>0.63</v>
      </c>
      <c r="I7">
        <f t="shared" si="3"/>
        <v>0</v>
      </c>
      <c r="J7">
        <f t="shared" si="3"/>
        <v>0</v>
      </c>
      <c r="K7" s="2">
        <v>3</v>
      </c>
    </row>
    <row r="8" spans="1:11" x14ac:dyDescent="0.2">
      <c r="A8">
        <v>5</v>
      </c>
      <c r="B8" t="s">
        <v>4</v>
      </c>
      <c r="C8">
        <f t="shared" si="3"/>
        <v>0.21</v>
      </c>
      <c r="D8">
        <f t="shared" si="3"/>
        <v>0.21</v>
      </c>
      <c r="E8">
        <f t="shared" si="3"/>
        <v>0.28000000000000003</v>
      </c>
      <c r="F8">
        <f t="shared" si="3"/>
        <v>0.28000000000000003</v>
      </c>
      <c r="G8">
        <f t="shared" si="3"/>
        <v>0.21</v>
      </c>
      <c r="H8">
        <f t="shared" si="3"/>
        <v>0.21</v>
      </c>
      <c r="I8">
        <f t="shared" si="3"/>
        <v>0</v>
      </c>
      <c r="J8">
        <f t="shared" si="3"/>
        <v>0</v>
      </c>
      <c r="K8" s="2">
        <v>1</v>
      </c>
    </row>
    <row r="9" spans="1:11" x14ac:dyDescent="0.2">
      <c r="A9">
        <v>6</v>
      </c>
      <c r="B9" t="s">
        <v>5</v>
      </c>
      <c r="C9">
        <f t="shared" si="3"/>
        <v>3.99</v>
      </c>
      <c r="D9">
        <f t="shared" si="3"/>
        <v>3.99</v>
      </c>
      <c r="E9">
        <f t="shared" si="3"/>
        <v>5.32</v>
      </c>
      <c r="F9">
        <f t="shared" si="3"/>
        <v>5.32</v>
      </c>
      <c r="G9">
        <f t="shared" si="3"/>
        <v>3.99</v>
      </c>
      <c r="H9">
        <f t="shared" si="3"/>
        <v>3.99</v>
      </c>
      <c r="I9">
        <f t="shared" si="3"/>
        <v>0</v>
      </c>
      <c r="J9">
        <f t="shared" si="3"/>
        <v>0</v>
      </c>
      <c r="K9" s="2">
        <v>19</v>
      </c>
    </row>
    <row r="10" spans="1:11" x14ac:dyDescent="0.2">
      <c r="A10">
        <v>7</v>
      </c>
      <c r="B10" t="s">
        <v>6</v>
      </c>
      <c r="C10">
        <f t="shared" si="3"/>
        <v>14.91</v>
      </c>
      <c r="D10">
        <f t="shared" si="3"/>
        <v>14.91</v>
      </c>
      <c r="E10">
        <f t="shared" si="3"/>
        <v>19.88</v>
      </c>
      <c r="F10">
        <f t="shared" si="3"/>
        <v>19.88</v>
      </c>
      <c r="G10">
        <f t="shared" si="3"/>
        <v>14.91</v>
      </c>
      <c r="H10">
        <f t="shared" si="3"/>
        <v>14.91</v>
      </c>
      <c r="I10">
        <f t="shared" si="3"/>
        <v>0</v>
      </c>
      <c r="J10">
        <f t="shared" si="3"/>
        <v>0</v>
      </c>
      <c r="K10" s="2">
        <v>71</v>
      </c>
    </row>
    <row r="11" spans="1:11" x14ac:dyDescent="0.2">
      <c r="A11">
        <v>8</v>
      </c>
      <c r="B11" t="s">
        <v>7</v>
      </c>
      <c r="C11">
        <f t="shared" si="3"/>
        <v>0.63</v>
      </c>
      <c r="D11">
        <f t="shared" si="3"/>
        <v>0.63</v>
      </c>
      <c r="E11">
        <f t="shared" si="3"/>
        <v>0.84</v>
      </c>
      <c r="F11">
        <f t="shared" si="3"/>
        <v>0.84</v>
      </c>
      <c r="G11">
        <f t="shared" si="3"/>
        <v>0.63</v>
      </c>
      <c r="H11">
        <f t="shared" si="3"/>
        <v>0.63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0.63</v>
      </c>
      <c r="D13">
        <f t="shared" si="3"/>
        <v>0.63</v>
      </c>
      <c r="E13">
        <f t="shared" si="3"/>
        <v>0.84</v>
      </c>
      <c r="F13">
        <f t="shared" si="3"/>
        <v>0.84</v>
      </c>
      <c r="G13">
        <f t="shared" si="3"/>
        <v>0.63</v>
      </c>
      <c r="H13">
        <f t="shared" si="3"/>
        <v>0.63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4">
        <v>2970000</v>
      </c>
      <c r="F14" s="4">
        <v>3000000</v>
      </c>
      <c r="G14" s="4">
        <v>3000000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2</v>
      </c>
      <c r="G15" s="2">
        <v>2</v>
      </c>
      <c r="H15" s="2">
        <v>0</v>
      </c>
      <c r="I15" s="2">
        <v>0</v>
      </c>
      <c r="J15" s="2">
        <v>0</v>
      </c>
      <c r="K1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849A-F22D-4D8B-BCE3-A3F6FA1BF8CD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32</v>
      </c>
      <c r="B1" t="s">
        <v>29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70</v>
      </c>
      <c r="F2" s="2">
        <v>70</v>
      </c>
      <c r="G2" s="2">
        <v>60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66.5</v>
      </c>
      <c r="F4" s="1">
        <f t="shared" si="0"/>
        <v>66.5</v>
      </c>
      <c r="G4" s="1">
        <f t="shared" si="0"/>
        <v>57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95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3.5</v>
      </c>
      <c r="F5" s="1">
        <f t="shared" si="1"/>
        <v>3.5</v>
      </c>
      <c r="G5" s="1">
        <f t="shared" si="1"/>
        <v>3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5</v>
      </c>
    </row>
    <row r="6" spans="1:11" x14ac:dyDescent="0.2">
      <c r="A6">
        <v>3</v>
      </c>
      <c r="B6" t="s">
        <v>2</v>
      </c>
      <c r="C6" s="1">
        <f>$C2*$K6/100</f>
        <v>0</v>
      </c>
      <c r="D6" s="1">
        <f t="shared" ref="D6:I6" si="2">$C2*$K6/100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>$C2*$K6/100</f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A930-7FD5-9840-88F3-540B1513F9CC}">
  <dimension ref="A1:K15"/>
  <sheetViews>
    <sheetView workbookViewId="0">
      <selection activeCell="K14" sqref="K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26</v>
      </c>
      <c r="B1" t="s">
        <v>33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140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33</v>
      </c>
      <c r="F9">
        <f t="shared" si="4"/>
        <v>77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55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21.6</v>
      </c>
      <c r="F10">
        <f t="shared" si="4"/>
        <v>50.4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36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5.4</v>
      </c>
      <c r="F12">
        <f t="shared" si="4"/>
        <v>12.6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9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1960000</v>
      </c>
      <c r="F14" s="2">
        <v>1960000</v>
      </c>
      <c r="G14" s="2">
        <v>0</v>
      </c>
      <c r="H14" s="2">
        <v>0</v>
      </c>
      <c r="I14" s="2">
        <v>0</v>
      </c>
      <c r="J14" s="2">
        <v>2000000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>
        <v>1</v>
      </c>
      <c r="K15" s="2">
        <f>SUM(K7:K13)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B770-5189-3941-9A89-B3744ED77B59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7</v>
      </c>
      <c r="E3" s="2">
        <v>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5.95</v>
      </c>
      <c r="E7">
        <f t="shared" si="3"/>
        <v>5.95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85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0.35</v>
      </c>
      <c r="E8">
        <f t="shared" si="3"/>
        <v>0.35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5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0.7</v>
      </c>
      <c r="E11">
        <f t="shared" si="4"/>
        <v>0.7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10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4000000*2000000/(2000000+1800000)</f>
        <v>2105263.1578947366</v>
      </c>
      <c r="E14" s="2">
        <f>4000000*1800000/(2000000+1800000)</f>
        <v>1894736.8421052631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4921-A054-2F4D-B972-1261AF67A934}">
  <dimension ref="A1:K15"/>
  <sheetViews>
    <sheetView workbookViewId="0">
      <selection activeCell="E3" sqref="E3:G3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4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3</v>
      </c>
      <c r="F3" s="2">
        <v>3</v>
      </c>
      <c r="G3" s="2">
        <v>3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3</v>
      </c>
      <c r="F8">
        <f t="shared" si="3"/>
        <v>3</v>
      </c>
      <c r="G8">
        <f t="shared" si="3"/>
        <v>3</v>
      </c>
      <c r="H8">
        <f t="shared" si="3"/>
        <v>0</v>
      </c>
      <c r="I8">
        <f t="shared" si="3"/>
        <v>0</v>
      </c>
      <c r="J8">
        <f t="shared" si="3"/>
        <v>0</v>
      </c>
      <c r="K8" s="2">
        <v>100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0F54-3CE4-A84E-8B66-561B22F68AD0}">
  <dimension ref="A1:K15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5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80*70/(70+50+50)</f>
        <v>32.941176470588232</v>
      </c>
      <c r="E3" s="2">
        <f>80*50/(70+50+50)</f>
        <v>23.529411764705884</v>
      </c>
      <c r="F3" s="2">
        <f>80*50/(70+50+50)</f>
        <v>23.529411764705884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32.941176470588232</v>
      </c>
      <c r="E9">
        <f t="shared" si="4"/>
        <v>23.529411764705884</v>
      </c>
      <c r="F9">
        <f t="shared" si="4"/>
        <v>23.529411764705884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100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1500000*1000000/(1000000+800000)</f>
        <v>833333.33333333337</v>
      </c>
      <c r="F14" s="2">
        <f>1500000*800000/(1000000+800000)</f>
        <v>666666.66666666663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8CE0-6180-F143-BEB3-BC74196B4EE3}">
  <dimension ref="A1:K15"/>
  <sheetViews>
    <sheetView workbookViewId="0">
      <selection activeCell="K11" sqref="K11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6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f>140*90/(90+70)</f>
        <v>78.75</v>
      </c>
      <c r="E3" s="2">
        <f>140*70/(90+70)</f>
        <v>61.25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78.75</v>
      </c>
      <c r="E10">
        <f t="shared" si="4"/>
        <v>61.25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 s="2">
        <v>100</v>
      </c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f>4000000/2</f>
        <v>2000000</v>
      </c>
      <c r="E14" s="2">
        <f>4000000/2</f>
        <v>2000000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3CE0-9D55-BC44-88C4-E69ACF70815C}">
  <dimension ref="A1:K15"/>
  <sheetViews>
    <sheetView workbookViewId="0">
      <selection activeCell="F4" sqref="F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7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7*8/(8+7)</f>
        <v>3.7333333333333334</v>
      </c>
      <c r="F3" s="2">
        <f>7*7/(8+7)</f>
        <v>3.2666666666666666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3.7333333333333329</v>
      </c>
      <c r="F11">
        <f t="shared" si="4"/>
        <v>3.2666666666666671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100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95E1-33F4-F644-9E77-F942FEB42DED}">
  <dimension ref="A1:L15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2" x14ac:dyDescent="0.2">
      <c r="A1" t="s">
        <v>8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2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2" x14ac:dyDescent="0.2">
      <c r="A3" s="2"/>
      <c r="B3" s="2" t="s">
        <v>14</v>
      </c>
      <c r="C3" s="2">
        <v>0</v>
      </c>
      <c r="D3" s="2">
        <v>0</v>
      </c>
      <c r="E3" s="2">
        <f>6*40/(40+35)</f>
        <v>3.2</v>
      </c>
      <c r="F3" s="2">
        <f>6*35/(40+35)</f>
        <v>2.8</v>
      </c>
      <c r="G3" s="2">
        <v>0</v>
      </c>
      <c r="H3" s="2">
        <v>0</v>
      </c>
      <c r="I3" s="2">
        <v>0</v>
      </c>
      <c r="J3" s="2">
        <v>0</v>
      </c>
      <c r="K3" s="2"/>
      <c r="L3" t="s">
        <v>41</v>
      </c>
    </row>
    <row r="4" spans="1:12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2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2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2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2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2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2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2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2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3.2</v>
      </c>
      <c r="F12">
        <f t="shared" si="4"/>
        <v>2.8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100</v>
      </c>
    </row>
    <row r="13" spans="1:12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0</v>
      </c>
    </row>
    <row r="14" spans="1:12" x14ac:dyDescent="0.2">
      <c r="A14">
        <v>11</v>
      </c>
      <c r="B14" t="s">
        <v>10</v>
      </c>
      <c r="C14" s="2">
        <v>0</v>
      </c>
      <c r="D14" s="2">
        <v>0</v>
      </c>
      <c r="E14" s="2">
        <f>3000000/2</f>
        <v>1500000</v>
      </c>
      <c r="F14" s="2">
        <f>3000000/2</f>
        <v>1500000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2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0A54-92C9-3743-85A5-076A9F589A86}">
  <dimension ref="A1:K15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9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f>4/2</f>
        <v>2</v>
      </c>
      <c r="F3" s="2">
        <f>4/2</f>
        <v>2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f t="shared" ref="E7:G13" si="4">E$3*$K7/100</f>
        <v>0</v>
      </c>
      <c r="F7">
        <f t="shared" si="4"/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5">C$3*$K9/100</f>
        <v>0</v>
      </c>
      <c r="D9">
        <f t="shared" si="5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5"/>
        <v>0</v>
      </c>
      <c r="I9">
        <f t="shared" si="5"/>
        <v>0</v>
      </c>
      <c r="J9">
        <f t="shared" si="5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5"/>
        <v>0</v>
      </c>
      <c r="D10">
        <f t="shared" si="5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5"/>
        <v>0</v>
      </c>
      <c r="I10">
        <f t="shared" si="5"/>
        <v>0</v>
      </c>
      <c r="J10">
        <f t="shared" si="5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5"/>
        <v>0</v>
      </c>
      <c r="D11">
        <f t="shared" si="5"/>
        <v>0</v>
      </c>
      <c r="E11">
        <f t="shared" si="4"/>
        <v>0</v>
      </c>
      <c r="F11">
        <f t="shared" si="4"/>
        <v>0</v>
      </c>
      <c r="G11">
        <f t="shared" si="4"/>
        <v>0</v>
      </c>
      <c r="H11">
        <f t="shared" si="5"/>
        <v>0</v>
      </c>
      <c r="I11">
        <f t="shared" si="5"/>
        <v>0</v>
      </c>
      <c r="J11">
        <f t="shared" si="5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5"/>
        <v>0</v>
      </c>
      <c r="D12">
        <f t="shared" si="5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5"/>
        <v>0</v>
      </c>
      <c r="I12">
        <f t="shared" si="5"/>
        <v>0</v>
      </c>
      <c r="J12">
        <f t="shared" si="5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5"/>
        <v>0</v>
      </c>
      <c r="D13">
        <f t="shared" si="5"/>
        <v>0</v>
      </c>
      <c r="E13">
        <f t="shared" si="4"/>
        <v>2</v>
      </c>
      <c r="F13">
        <f t="shared" si="4"/>
        <v>2</v>
      </c>
      <c r="G13">
        <f t="shared" si="4"/>
        <v>0</v>
      </c>
      <c r="H13">
        <f t="shared" si="5"/>
        <v>0</v>
      </c>
      <c r="I13">
        <f t="shared" si="5"/>
        <v>0</v>
      </c>
      <c r="J13">
        <f t="shared" si="5"/>
        <v>0</v>
      </c>
      <c r="K13" s="2">
        <v>100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f>4000000/2</f>
        <v>2000000</v>
      </c>
      <c r="F14" s="2">
        <f>4000000/2</f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1E49-D152-4965-A7B7-E3C0F1662842}">
  <dimension ref="A1:K15"/>
  <sheetViews>
    <sheetView workbookViewId="0">
      <selection activeCell="I9" sqref="I9"/>
    </sheetView>
  </sheetViews>
  <sheetFormatPr baseColWidth="10" defaultColWidth="8.83203125" defaultRowHeight="15" x14ac:dyDescent="0.2"/>
  <cols>
    <col min="2" max="2" width="13.33203125" bestFit="1" customWidth="1"/>
  </cols>
  <sheetData>
    <row r="1" spans="1:11" x14ac:dyDescent="0.2">
      <c r="A1" t="s">
        <v>39</v>
      </c>
      <c r="B1" t="s">
        <v>28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/>
      <c r="F3" s="2"/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>C2*$K4/100</f>
        <v>0</v>
      </c>
      <c r="D4" s="1">
        <f t="shared" ref="D4:J4" si="0">D2*$K4/100</f>
        <v>0</v>
      </c>
      <c r="E4" s="1">
        <v>106.3</v>
      </c>
      <c r="F4" s="1">
        <v>106.3</v>
      </c>
      <c r="G4" s="1">
        <v>106.3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0</v>
      </c>
    </row>
    <row r="5" spans="1:11" x14ac:dyDescent="0.2">
      <c r="A5">
        <v>2</v>
      </c>
      <c r="B5" t="s">
        <v>1</v>
      </c>
      <c r="C5" s="1">
        <f>C2*$K5/100</f>
        <v>0</v>
      </c>
      <c r="D5" s="1">
        <f t="shared" ref="D5:J5" si="1">D2*$K5/100</f>
        <v>0</v>
      </c>
      <c r="E5" s="1">
        <v>18.8</v>
      </c>
      <c r="F5" s="1">
        <v>18.8</v>
      </c>
      <c r="G5" s="1">
        <v>18.8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>C2*$K6/100</f>
        <v>0</v>
      </c>
      <c r="D6" s="1">
        <f t="shared" ref="D6:J6" si="2">D2*$K6/100</f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>C$3*$K7/100</f>
        <v>0</v>
      </c>
      <c r="D7">
        <f t="shared" ref="D7:J8" si="3">D$3*$K7/100</f>
        <v>0</v>
      </c>
      <c r="E7">
        <v>7</v>
      </c>
      <c r="F7">
        <v>7</v>
      </c>
      <c r="G7">
        <v>7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>C$3*$K8/100</f>
        <v>0</v>
      </c>
      <c r="D8">
        <f t="shared" si="3"/>
        <v>0</v>
      </c>
      <c r="E8">
        <v>2</v>
      </c>
      <c r="F8">
        <v>2</v>
      </c>
      <c r="G8">
        <v>2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ref="C9:J13" si="4">C$3*$K9/100</f>
        <v>0</v>
      </c>
      <c r="D9">
        <f t="shared" si="4"/>
        <v>0</v>
      </c>
      <c r="E9">
        <v>27</v>
      </c>
      <c r="F9">
        <v>27</v>
      </c>
      <c r="G9">
        <v>27</v>
      </c>
      <c r="H9">
        <v>0</v>
      </c>
      <c r="I9">
        <f t="shared" si="4"/>
        <v>0</v>
      </c>
      <c r="J9">
        <f t="shared" si="4"/>
        <v>0</v>
      </c>
      <c r="K9" s="2"/>
    </row>
    <row r="10" spans="1:11" x14ac:dyDescent="0.2">
      <c r="A10">
        <v>7</v>
      </c>
      <c r="B10" t="s">
        <v>6</v>
      </c>
      <c r="C10">
        <f t="shared" si="4"/>
        <v>0</v>
      </c>
      <c r="D10">
        <f t="shared" si="4"/>
        <v>0</v>
      </c>
      <c r="E10">
        <v>52</v>
      </c>
      <c r="F10">
        <v>52</v>
      </c>
      <c r="G10">
        <v>52</v>
      </c>
      <c r="H10">
        <f t="shared" si="4"/>
        <v>0</v>
      </c>
      <c r="I10">
        <f t="shared" si="4"/>
        <v>0</v>
      </c>
      <c r="J10">
        <f t="shared" si="4"/>
        <v>0</v>
      </c>
      <c r="K10" s="2"/>
    </row>
    <row r="11" spans="1:11" x14ac:dyDescent="0.2">
      <c r="A11">
        <v>8</v>
      </c>
      <c r="B11" t="s">
        <v>7</v>
      </c>
      <c r="C11">
        <f t="shared" si="4"/>
        <v>0</v>
      </c>
      <c r="D11">
        <f t="shared" si="4"/>
        <v>0</v>
      </c>
      <c r="E11">
        <v>8</v>
      </c>
      <c r="F11">
        <v>8</v>
      </c>
      <c r="G11">
        <v>8</v>
      </c>
      <c r="H11">
        <f t="shared" si="4"/>
        <v>0</v>
      </c>
      <c r="I11">
        <f t="shared" si="4"/>
        <v>0</v>
      </c>
      <c r="J11">
        <f t="shared" si="4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4"/>
        <v>0</v>
      </c>
      <c r="D12">
        <f t="shared" si="4"/>
        <v>0</v>
      </c>
      <c r="E12">
        <v>2</v>
      </c>
      <c r="F12">
        <v>2</v>
      </c>
      <c r="G12">
        <v>2</v>
      </c>
      <c r="H12">
        <f t="shared" si="4"/>
        <v>0</v>
      </c>
      <c r="I12">
        <f t="shared" si="4"/>
        <v>0</v>
      </c>
      <c r="J12">
        <f t="shared" si="4"/>
        <v>0</v>
      </c>
      <c r="K12" s="2"/>
    </row>
    <row r="13" spans="1:11" x14ac:dyDescent="0.2">
      <c r="A13">
        <v>10</v>
      </c>
      <c r="B13" t="s">
        <v>9</v>
      </c>
      <c r="C13">
        <f t="shared" si="4"/>
        <v>0</v>
      </c>
      <c r="D13">
        <f t="shared" si="4"/>
        <v>0</v>
      </c>
      <c r="E13">
        <v>2</v>
      </c>
      <c r="F13">
        <v>2</v>
      </c>
      <c r="G13">
        <v>2</v>
      </c>
      <c r="H13">
        <f t="shared" si="4"/>
        <v>0</v>
      </c>
      <c r="I13">
        <f t="shared" si="4"/>
        <v>0</v>
      </c>
      <c r="J13">
        <f t="shared" si="4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CEC-2F95-384D-AAA1-E96B454E3618}">
  <dimension ref="A1:K15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18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47</v>
      </c>
      <c r="E2" s="2">
        <v>110</v>
      </c>
      <c r="F2" s="2">
        <v>30</v>
      </c>
      <c r="G2" s="2">
        <v>30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42</v>
      </c>
      <c r="E3" s="2">
        <v>25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47</v>
      </c>
      <c r="E4" s="1">
        <f t="shared" si="0"/>
        <v>110</v>
      </c>
      <c r="F4" s="1">
        <f t="shared" si="0"/>
        <v>30</v>
      </c>
      <c r="G4" s="1">
        <f t="shared" si="0"/>
        <v>30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0.84</v>
      </c>
      <c r="E7">
        <f t="shared" si="3"/>
        <v>0.5</v>
      </c>
      <c r="F7">
        <f t="shared" si="3"/>
        <v>0.34</v>
      </c>
      <c r="G7">
        <f t="shared" si="3"/>
        <v>0.34</v>
      </c>
      <c r="H7">
        <f t="shared" si="3"/>
        <v>0</v>
      </c>
      <c r="I7">
        <f t="shared" si="3"/>
        <v>0</v>
      </c>
      <c r="J7">
        <f t="shared" si="3"/>
        <v>0</v>
      </c>
      <c r="K7" s="2">
        <v>2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7.14</v>
      </c>
      <c r="E9">
        <f t="shared" si="3"/>
        <v>4.25</v>
      </c>
      <c r="F9">
        <f t="shared" si="3"/>
        <v>2.89</v>
      </c>
      <c r="G9">
        <f t="shared" si="3"/>
        <v>2.89</v>
      </c>
      <c r="H9">
        <f t="shared" si="3"/>
        <v>0</v>
      </c>
      <c r="I9">
        <f t="shared" si="3"/>
        <v>0</v>
      </c>
      <c r="J9">
        <f t="shared" si="3"/>
        <v>0</v>
      </c>
      <c r="K9" s="2">
        <v>17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31.5</v>
      </c>
      <c r="E10">
        <f t="shared" si="3"/>
        <v>18.75</v>
      </c>
      <c r="F10">
        <f t="shared" si="3"/>
        <v>12.75</v>
      </c>
      <c r="G10">
        <f t="shared" si="3"/>
        <v>12.75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75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1.26</v>
      </c>
      <c r="E12">
        <f t="shared" si="3"/>
        <v>0.75</v>
      </c>
      <c r="F12">
        <f t="shared" si="3"/>
        <v>0.51</v>
      </c>
      <c r="G12">
        <f t="shared" si="3"/>
        <v>0.51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3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1.26</v>
      </c>
      <c r="E13">
        <f t="shared" si="3"/>
        <v>0.75</v>
      </c>
      <c r="F13">
        <f t="shared" si="3"/>
        <v>0.51</v>
      </c>
      <c r="G13">
        <f t="shared" si="3"/>
        <v>0.51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3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2100000</v>
      </c>
      <c r="F14" s="2">
        <v>2100000</v>
      </c>
      <c r="G14" s="2">
        <v>2100000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1</v>
      </c>
      <c r="E15" s="2">
        <v>2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DD44-07BB-5342-8ACC-11263285DC42}">
  <dimension ref="A1:K15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11.6640625" customWidth="1"/>
  </cols>
  <sheetData>
    <row r="1" spans="1:11" x14ac:dyDescent="0.2">
      <c r="A1" t="s">
        <v>0</v>
      </c>
      <c r="B1" t="s">
        <v>19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71</v>
      </c>
      <c r="F2" s="2">
        <v>95</v>
      </c>
      <c r="G2" s="2">
        <v>91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67</v>
      </c>
      <c r="F3" s="2">
        <v>84</v>
      </c>
      <c r="G3" s="2">
        <v>67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63.9</v>
      </c>
      <c r="F4" s="1">
        <f t="shared" si="0"/>
        <v>85.5</v>
      </c>
      <c r="G4" s="1">
        <f t="shared" si="0"/>
        <v>81.900000000000006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7.1</v>
      </c>
      <c r="F5" s="1">
        <f t="shared" si="1"/>
        <v>9.5</v>
      </c>
      <c r="G5" s="1">
        <f t="shared" si="1"/>
        <v>9.1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3.35</v>
      </c>
      <c r="F7">
        <f t="shared" si="3"/>
        <v>4.2</v>
      </c>
      <c r="G7">
        <f t="shared" si="3"/>
        <v>3.35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2.68</v>
      </c>
      <c r="F8">
        <f t="shared" si="3"/>
        <v>3.36</v>
      </c>
      <c r="G8">
        <f t="shared" si="3"/>
        <v>2.68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7.37</v>
      </c>
      <c r="F9">
        <f t="shared" si="3"/>
        <v>9.24</v>
      </c>
      <c r="G9">
        <f t="shared" si="3"/>
        <v>7.37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51.59</v>
      </c>
      <c r="F10">
        <f t="shared" si="3"/>
        <v>64.680000000000007</v>
      </c>
      <c r="G10">
        <f t="shared" si="3"/>
        <v>51.59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2.0099999999999998</v>
      </c>
      <c r="F11">
        <f t="shared" si="3"/>
        <v>2.52</v>
      </c>
      <c r="G11">
        <f t="shared" si="3"/>
        <v>2.0099999999999998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D96B-D8ED-5D4B-B9D6-B73F4DA23B52}">
  <dimension ref="A1:K15"/>
  <sheetViews>
    <sheetView workbookViewId="0">
      <selection activeCell="G14" sqref="G14"/>
    </sheetView>
  </sheetViews>
  <sheetFormatPr baseColWidth="10" defaultColWidth="8.83203125" defaultRowHeight="15" x14ac:dyDescent="0.2"/>
  <cols>
    <col min="2" max="2" width="13.5" bestFit="1" customWidth="1"/>
  </cols>
  <sheetData>
    <row r="1" spans="1:11" x14ac:dyDescent="0.2">
      <c r="A1" t="s">
        <v>0</v>
      </c>
      <c r="B1" t="s">
        <v>20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180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162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18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10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3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5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2.4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4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6.6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11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46.2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77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1.8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3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A96-CD20-9043-9BD2-5B58C9AE08E9}">
  <dimension ref="A1:K15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21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54</v>
      </c>
      <c r="F2" s="2">
        <v>53</v>
      </c>
      <c r="G2" s="2">
        <v>53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54</v>
      </c>
      <c r="F4" s="1">
        <f t="shared" si="0"/>
        <v>53</v>
      </c>
      <c r="G4" s="1">
        <f t="shared" si="0"/>
        <v>53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100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0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2000000</v>
      </c>
      <c r="F14" s="2">
        <v>2000000</v>
      </c>
      <c r="G14" s="2">
        <v>2000000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018C-0412-9548-9664-C4CFAB1225BA}">
  <dimension ref="A1:K1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22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147</v>
      </c>
      <c r="F2" s="2">
        <v>66</v>
      </c>
      <c r="G2" s="2">
        <v>66</v>
      </c>
      <c r="H2" s="2">
        <v>44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64</v>
      </c>
      <c r="F3" s="2">
        <v>32</v>
      </c>
      <c r="G3" s="2">
        <v>32</v>
      </c>
      <c r="H3" s="2">
        <v>32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141.12</v>
      </c>
      <c r="F4" s="1">
        <f t="shared" si="0"/>
        <v>63.36</v>
      </c>
      <c r="G4" s="1">
        <f t="shared" si="0"/>
        <v>63.36</v>
      </c>
      <c r="H4" s="1">
        <f t="shared" si="0"/>
        <v>42.24</v>
      </c>
      <c r="I4" s="1">
        <f t="shared" si="0"/>
        <v>0</v>
      </c>
      <c r="J4" s="1">
        <f t="shared" si="0"/>
        <v>0</v>
      </c>
      <c r="K4" s="2">
        <v>96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5.88</v>
      </c>
      <c r="F5" s="1">
        <f t="shared" si="1"/>
        <v>2.64</v>
      </c>
      <c r="G5" s="1">
        <f t="shared" si="1"/>
        <v>2.64</v>
      </c>
      <c r="H5" s="1">
        <f t="shared" si="1"/>
        <v>1.76</v>
      </c>
      <c r="I5" s="1">
        <f t="shared" si="1"/>
        <v>0</v>
      </c>
      <c r="J5" s="1">
        <f t="shared" si="1"/>
        <v>0</v>
      </c>
      <c r="K5" s="2">
        <v>4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2.56</v>
      </c>
      <c r="F7">
        <f t="shared" si="3"/>
        <v>1.28</v>
      </c>
      <c r="G7">
        <f t="shared" si="3"/>
        <v>1.28</v>
      </c>
      <c r="H7">
        <f t="shared" si="3"/>
        <v>1.28</v>
      </c>
      <c r="I7">
        <f t="shared" si="3"/>
        <v>0</v>
      </c>
      <c r="J7">
        <f t="shared" si="3"/>
        <v>0</v>
      </c>
      <c r="K7" s="2">
        <v>4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1.28</v>
      </c>
      <c r="F8">
        <f t="shared" si="3"/>
        <v>0.64</v>
      </c>
      <c r="G8">
        <f t="shared" si="3"/>
        <v>0.64</v>
      </c>
      <c r="H8">
        <f t="shared" si="3"/>
        <v>0.64</v>
      </c>
      <c r="I8">
        <f t="shared" si="3"/>
        <v>0</v>
      </c>
      <c r="J8">
        <f t="shared" si="3"/>
        <v>0</v>
      </c>
      <c r="K8" s="2">
        <v>2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56.96</v>
      </c>
      <c r="F10">
        <f t="shared" si="3"/>
        <v>28.48</v>
      </c>
      <c r="G10">
        <f t="shared" si="3"/>
        <v>28.48</v>
      </c>
      <c r="H10">
        <f t="shared" si="3"/>
        <v>28.48</v>
      </c>
      <c r="I10">
        <f t="shared" si="3"/>
        <v>0</v>
      </c>
      <c r="J10">
        <f t="shared" si="3"/>
        <v>0</v>
      </c>
      <c r="K10" s="2">
        <v>89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3.2</v>
      </c>
      <c r="F11">
        <f t="shared" si="3"/>
        <v>1.6</v>
      </c>
      <c r="G11">
        <f t="shared" si="3"/>
        <v>1.6</v>
      </c>
      <c r="H11">
        <f t="shared" si="3"/>
        <v>1.6</v>
      </c>
      <c r="I11">
        <f t="shared" si="3"/>
        <v>0</v>
      </c>
      <c r="J11">
        <f t="shared" si="3"/>
        <v>0</v>
      </c>
      <c r="K11" s="2">
        <v>5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2</v>
      </c>
      <c r="F15" s="2">
        <v>1</v>
      </c>
      <c r="G15" s="2">
        <v>1</v>
      </c>
      <c r="H15" s="2">
        <v>1</v>
      </c>
      <c r="I15" s="2">
        <v>1</v>
      </c>
      <c r="J15" s="2">
        <v>4</v>
      </c>
      <c r="K15" s="2">
        <f>SUM(K7:K13)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043-EDC1-9A46-9BDB-7FE14614D17E}">
  <dimension ref="A1:K1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2" bestFit="1" customWidth="1"/>
  </cols>
  <sheetData>
    <row r="1" spans="1:11" x14ac:dyDescent="0.2">
      <c r="A1" t="s">
        <v>0</v>
      </c>
      <c r="B1" t="s">
        <v>23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 t="s">
        <v>15</v>
      </c>
    </row>
    <row r="2" spans="1:11" x14ac:dyDescent="0.2">
      <c r="A2" s="2"/>
      <c r="B2" s="2" t="s">
        <v>13</v>
      </c>
      <c r="C2" s="2">
        <v>0</v>
      </c>
      <c r="D2" s="2">
        <v>0</v>
      </c>
      <c r="E2" s="2">
        <v>88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</row>
    <row r="3" spans="1:11" x14ac:dyDescent="0.2">
      <c r="A3" s="2"/>
      <c r="B3" s="2" t="s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</row>
    <row r="4" spans="1:11" x14ac:dyDescent="0.2">
      <c r="A4">
        <v>1</v>
      </c>
      <c r="B4" t="s">
        <v>0</v>
      </c>
      <c r="C4" s="1">
        <f t="shared" ref="C4:J4" si="0">C2*$K4/100</f>
        <v>0</v>
      </c>
      <c r="D4" s="1">
        <f t="shared" si="0"/>
        <v>0</v>
      </c>
      <c r="E4" s="1">
        <f t="shared" si="0"/>
        <v>80.959999999999994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2">
        <v>92</v>
      </c>
    </row>
    <row r="5" spans="1:11" x14ac:dyDescent="0.2">
      <c r="A5">
        <v>2</v>
      </c>
      <c r="B5" t="s">
        <v>1</v>
      </c>
      <c r="C5" s="1">
        <f t="shared" ref="C5:J5" si="1">C2*$K5/100</f>
        <v>0</v>
      </c>
      <c r="D5" s="1">
        <f t="shared" si="1"/>
        <v>0</v>
      </c>
      <c r="E5" s="1">
        <f t="shared" si="1"/>
        <v>7.04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2">
        <v>8</v>
      </c>
    </row>
    <row r="6" spans="1:11" x14ac:dyDescent="0.2">
      <c r="A6">
        <v>3</v>
      </c>
      <c r="B6" t="s">
        <v>2</v>
      </c>
      <c r="C6" s="1">
        <f t="shared" ref="C6:J6" si="2">$C2*$K6/100</f>
        <v>0</v>
      </c>
      <c r="D6" s="1">
        <f t="shared" si="2"/>
        <v>0</v>
      </c>
      <c r="E6" s="1">
        <f t="shared" si="2"/>
        <v>0</v>
      </c>
      <c r="F6" s="1">
        <f t="shared" si="2"/>
        <v>0</v>
      </c>
      <c r="G6" s="1">
        <f t="shared" si="2"/>
        <v>0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2">
        <v>0</v>
      </c>
    </row>
    <row r="7" spans="1:11" x14ac:dyDescent="0.2">
      <c r="A7">
        <v>4</v>
      </c>
      <c r="B7" t="s">
        <v>3</v>
      </c>
      <c r="C7">
        <f t="shared" ref="C7:J13" si="3">C$3*$K7/100</f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 s="2">
        <v>0</v>
      </c>
    </row>
    <row r="8" spans="1:11" x14ac:dyDescent="0.2">
      <c r="A8">
        <v>5</v>
      </c>
      <c r="B8" t="s">
        <v>4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 s="2">
        <v>0</v>
      </c>
    </row>
    <row r="9" spans="1:11" x14ac:dyDescent="0.2">
      <c r="A9">
        <v>6</v>
      </c>
      <c r="B9" t="s">
        <v>5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 s="2">
        <v>0</v>
      </c>
    </row>
    <row r="10" spans="1:11" x14ac:dyDescent="0.2">
      <c r="A10">
        <v>7</v>
      </c>
      <c r="B10" t="s">
        <v>6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 s="2">
        <v>0</v>
      </c>
    </row>
    <row r="11" spans="1:11" x14ac:dyDescent="0.2">
      <c r="A11">
        <v>8</v>
      </c>
      <c r="B11" t="s">
        <v>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 s="2">
        <v>0</v>
      </c>
    </row>
    <row r="12" spans="1:11" x14ac:dyDescent="0.2">
      <c r="A12">
        <v>9</v>
      </c>
      <c r="B12" t="s">
        <v>8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 s="2">
        <v>0</v>
      </c>
    </row>
    <row r="13" spans="1:11" x14ac:dyDescent="0.2">
      <c r="A13">
        <v>10</v>
      </c>
      <c r="B13" t="s">
        <v>9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 s="2">
        <v>0</v>
      </c>
    </row>
    <row r="14" spans="1:11" x14ac:dyDescent="0.2">
      <c r="A14">
        <v>11</v>
      </c>
      <c r="B14" t="s">
        <v>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</row>
    <row r="15" spans="1:11" x14ac:dyDescent="0.2">
      <c r="A15">
        <v>12</v>
      </c>
      <c r="B15" t="s">
        <v>16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SUM(K7:K13)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Mapping</vt:lpstr>
      <vt:lpstr>Mapping (2)</vt:lpstr>
      <vt:lpstr>Priority 1</vt:lpstr>
      <vt:lpstr>Priority 2</vt:lpstr>
      <vt:lpstr>Priority 3</vt:lpstr>
      <vt:lpstr>Priority 4</vt:lpstr>
      <vt:lpstr>Priority 5</vt:lpstr>
      <vt:lpstr>Priority 6</vt:lpstr>
      <vt:lpstr>Priority 7</vt:lpstr>
      <vt:lpstr>Priority 8</vt:lpstr>
      <vt:lpstr>Priority 9</vt:lpstr>
      <vt:lpstr>Priority 10</vt:lpstr>
      <vt:lpstr>Priority 11</vt:lpstr>
      <vt:lpstr>Priority 12</vt:lpstr>
      <vt:lpstr>Priority 13</vt:lpstr>
      <vt:lpstr>Priority 14</vt:lpstr>
      <vt:lpstr>Priority 15</vt:lpstr>
      <vt:lpstr>Priority 16</vt:lpstr>
      <vt:lpstr>Priority 17</vt:lpstr>
      <vt:lpstr>Priority 18</vt:lpstr>
      <vt:lpstr>Priority 19</vt:lpstr>
      <vt:lpstr>Priority 20</vt:lpstr>
      <vt:lpstr>Priority 21</vt:lpstr>
      <vt:lpstr>Priority 22</vt:lpstr>
      <vt:lpstr>Priority 23</vt:lpstr>
      <vt:lpstr>Priority 24</vt:lpstr>
      <vt:lpstr>Priority 25</vt:lpstr>
      <vt:lpstr>Priority 26</vt:lpstr>
      <vt:lpstr>Priority 27</vt:lpstr>
      <vt:lpstr>Priority 28</vt:lpstr>
      <vt:lpstr>Priority 29</vt:lpstr>
      <vt:lpstr>Priority 30</vt:lpstr>
      <vt:lpstr>Priority 31</vt:lpstr>
      <vt:lpstr>Priority 32</vt:lpstr>
      <vt:lpstr>Priority 33</vt:lpstr>
      <vt:lpstr>Priority 34</vt:lpstr>
      <vt:lpstr>Priority 35</vt:lpstr>
      <vt:lpstr>Priority 36</vt:lpstr>
      <vt:lpstr>Priority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Rønn</dc:creator>
  <cp:lastModifiedBy>Microsoft Office User</cp:lastModifiedBy>
  <dcterms:created xsi:type="dcterms:W3CDTF">2022-09-05T09:30:08Z</dcterms:created>
  <dcterms:modified xsi:type="dcterms:W3CDTF">2022-09-26T12:13:57Z</dcterms:modified>
</cp:coreProperties>
</file>