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sofie_vanwinckel_kuleuven_be/Documents/0500 Papers/0510 CarbonManagementRS/0511 data and code availability/"/>
    </mc:Choice>
  </mc:AlternateContent>
  <xr:revisionPtr revIDLastSave="4" documentId="8_{0B166BD2-F34E-4D7C-9DA4-6AF419A636E0}" xr6:coauthVersionLast="47" xr6:coauthVersionMax="47" xr10:uidLastSave="{FB9E2966-D8BB-41E0-AE5F-EC0B06950516}"/>
  <bookViews>
    <workbookView xWindow="28680" yWindow="-120" windowWidth="29040" windowHeight="15720" activeTab="4" xr2:uid="{143D4286-C4DA-447D-9054-642BFFD2F782}"/>
  </bookViews>
  <sheets>
    <sheet name="tree_info" sheetId="1" r:id="rId1"/>
    <sheet name="plot_info" sheetId="2" r:id="rId2"/>
    <sheet name="plot_AGB_DBH" sheetId="5" r:id="rId3"/>
    <sheet name="patch_info" sheetId="3" r:id="rId4"/>
    <sheet name="patch_AGB_DBH" sheetId="6" r:id="rId5"/>
  </sheets>
  <definedNames>
    <definedName name="_xlnm._FilterDatabase" localSheetId="0" hidden="1">tree_info!$E$1:$E$2233</definedName>
    <definedName name="_xlnm.Extract" localSheetId="0">tree_info!$N$7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N2" i="6"/>
  <c r="M2" i="6"/>
  <c r="L2" i="6"/>
  <c r="K2" i="6"/>
  <c r="J2" i="6"/>
  <c r="I2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O2" i="5"/>
  <c r="N2" i="5"/>
  <c r="M2" i="5"/>
  <c r="L2" i="5"/>
  <c r="K2" i="5"/>
  <c r="J2" i="5"/>
  <c r="I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2" i="5"/>
  <c r="AE2" i="2"/>
  <c r="G12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J2" i="3"/>
  <c r="I2" i="3"/>
  <c r="H2" i="3"/>
  <c r="G2" i="3"/>
  <c r="G3" i="3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G2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P2164" i="1"/>
  <c r="U2098" i="1"/>
  <c r="S2098" i="1"/>
  <c r="R2098" i="1"/>
  <c r="Q2098" i="1"/>
  <c r="P2098" i="1"/>
  <c r="O2098" i="1"/>
  <c r="U2097" i="1"/>
  <c r="S2097" i="1"/>
  <c r="R2097" i="1"/>
  <c r="Q2097" i="1"/>
  <c r="P2097" i="1"/>
  <c r="O2097" i="1"/>
  <c r="U1998" i="1"/>
  <c r="S1998" i="1"/>
  <c r="R1998" i="1"/>
  <c r="Q1998" i="1"/>
  <c r="P1998" i="1"/>
  <c r="O1998" i="1"/>
  <c r="P1720" i="1"/>
  <c r="P1687" i="1"/>
  <c r="P1686" i="1"/>
  <c r="U1656" i="1"/>
  <c r="S1656" i="1"/>
  <c r="R1656" i="1"/>
  <c r="Q1656" i="1"/>
  <c r="P1656" i="1"/>
  <c r="O1656" i="1"/>
  <c r="U1652" i="1"/>
  <c r="S1652" i="1"/>
  <c r="R1652" i="1"/>
  <c r="Q1652" i="1"/>
  <c r="P1652" i="1"/>
  <c r="O1652" i="1"/>
  <c r="U1635" i="1"/>
  <c r="S1635" i="1"/>
  <c r="R1635" i="1"/>
  <c r="Q1635" i="1"/>
  <c r="P1635" i="1"/>
  <c r="O1635" i="1"/>
  <c r="P1634" i="1"/>
  <c r="P1633" i="1"/>
  <c r="P1632" i="1"/>
  <c r="P1582" i="1"/>
  <c r="P1581" i="1"/>
  <c r="P1579" i="1"/>
  <c r="P1576" i="1"/>
  <c r="P1575" i="1"/>
  <c r="U1561" i="1"/>
  <c r="S1561" i="1"/>
  <c r="R1561" i="1"/>
  <c r="Q1561" i="1"/>
  <c r="P1561" i="1"/>
  <c r="O1561" i="1"/>
  <c r="U1516" i="1"/>
  <c r="S1516" i="1"/>
  <c r="R1516" i="1"/>
  <c r="Q1516" i="1"/>
  <c r="P1516" i="1"/>
  <c r="O1516" i="1"/>
  <c r="U1500" i="1"/>
  <c r="S1500" i="1"/>
  <c r="R1500" i="1"/>
  <c r="Q1500" i="1"/>
  <c r="P1500" i="1"/>
  <c r="O1500" i="1"/>
  <c r="U1478" i="1"/>
  <c r="S1478" i="1"/>
  <c r="R1478" i="1"/>
  <c r="Q1478" i="1"/>
  <c r="P1478" i="1"/>
  <c r="O1478" i="1"/>
  <c r="U1446" i="1"/>
  <c r="S1446" i="1"/>
  <c r="R1446" i="1"/>
  <c r="Q1446" i="1"/>
  <c r="P1446" i="1"/>
  <c r="O1446" i="1"/>
  <c r="U1065" i="1"/>
  <c r="S1065" i="1"/>
  <c r="R1065" i="1"/>
  <c r="Q1065" i="1"/>
  <c r="P1065" i="1"/>
  <c r="O1065" i="1"/>
  <c r="P1045" i="1"/>
  <c r="P1039" i="1"/>
  <c r="U1028" i="1"/>
  <c r="S1028" i="1"/>
  <c r="R1028" i="1"/>
  <c r="Q1028" i="1"/>
  <c r="P1028" i="1"/>
  <c r="O1028" i="1"/>
  <c r="U1027" i="1"/>
  <c r="S1027" i="1"/>
  <c r="R1027" i="1"/>
  <c r="Q1027" i="1"/>
  <c r="P1027" i="1"/>
  <c r="O1027" i="1"/>
  <c r="U1026" i="1"/>
  <c r="S1026" i="1"/>
  <c r="R1026" i="1"/>
  <c r="Q1026" i="1"/>
  <c r="P1026" i="1"/>
  <c r="O1026" i="1"/>
  <c r="U1025" i="1"/>
  <c r="S1025" i="1"/>
  <c r="R1025" i="1"/>
  <c r="Q1025" i="1"/>
  <c r="P1025" i="1"/>
  <c r="O1025" i="1"/>
  <c r="U1024" i="1"/>
  <c r="S1024" i="1"/>
  <c r="R1024" i="1"/>
  <c r="Q1024" i="1"/>
  <c r="P1024" i="1"/>
  <c r="O1024" i="1"/>
  <c r="U1018" i="1"/>
  <c r="S1018" i="1"/>
  <c r="R1018" i="1"/>
  <c r="Q1018" i="1"/>
  <c r="P1018" i="1"/>
  <c r="O1018" i="1"/>
  <c r="U1017" i="1"/>
  <c r="S1017" i="1"/>
  <c r="R1017" i="1"/>
  <c r="Q1017" i="1"/>
  <c r="P1017" i="1"/>
  <c r="O1017" i="1"/>
  <c r="U1016" i="1"/>
  <c r="S1016" i="1"/>
  <c r="R1016" i="1"/>
  <c r="Q1016" i="1"/>
  <c r="P1016" i="1"/>
  <c r="O1016" i="1"/>
  <c r="U1013" i="1"/>
  <c r="S1013" i="1"/>
  <c r="R1013" i="1"/>
  <c r="Q1013" i="1"/>
  <c r="P1013" i="1"/>
  <c r="O1013" i="1"/>
  <c r="U1012" i="1"/>
  <c r="S1012" i="1"/>
  <c r="R1012" i="1"/>
  <c r="Q1012" i="1"/>
  <c r="P1012" i="1"/>
  <c r="O1012" i="1"/>
  <c r="U1011" i="1"/>
  <c r="S1011" i="1"/>
  <c r="R1011" i="1"/>
  <c r="Q1011" i="1"/>
  <c r="P1011" i="1"/>
  <c r="O1011" i="1"/>
  <c r="P944" i="1"/>
  <c r="P938" i="1"/>
  <c r="P821" i="1"/>
  <c r="U817" i="1"/>
  <c r="S817" i="1"/>
  <c r="R817" i="1"/>
  <c r="Q817" i="1"/>
  <c r="P817" i="1"/>
  <c r="O817" i="1"/>
  <c r="U816" i="1"/>
  <c r="S816" i="1"/>
  <c r="R816" i="1"/>
  <c r="Q816" i="1"/>
  <c r="P816" i="1"/>
  <c r="O816" i="1"/>
  <c r="P813" i="1"/>
  <c r="P809" i="1"/>
  <c r="P793" i="1"/>
  <c r="U778" i="1"/>
  <c r="S778" i="1"/>
  <c r="R778" i="1"/>
  <c r="Q778" i="1"/>
  <c r="P778" i="1"/>
  <c r="O778" i="1"/>
  <c r="U777" i="1"/>
  <c r="S777" i="1"/>
  <c r="R777" i="1"/>
  <c r="Q777" i="1"/>
  <c r="P777" i="1"/>
  <c r="O777" i="1"/>
  <c r="U776" i="1"/>
  <c r="S776" i="1"/>
  <c r="R776" i="1"/>
  <c r="Q776" i="1"/>
  <c r="P776" i="1"/>
  <c r="O776" i="1"/>
  <c r="U775" i="1"/>
  <c r="S775" i="1"/>
  <c r="R775" i="1"/>
  <c r="Q775" i="1"/>
  <c r="P775" i="1"/>
  <c r="O775" i="1"/>
  <c r="U774" i="1"/>
  <c r="S774" i="1"/>
  <c r="R774" i="1"/>
  <c r="Q774" i="1"/>
  <c r="P774" i="1"/>
  <c r="O774" i="1"/>
  <c r="U773" i="1"/>
  <c r="S773" i="1"/>
  <c r="R773" i="1"/>
  <c r="Q773" i="1"/>
  <c r="P773" i="1"/>
  <c r="O773" i="1"/>
  <c r="U765" i="1"/>
  <c r="S765" i="1"/>
  <c r="R765" i="1"/>
  <c r="Q765" i="1"/>
  <c r="P765" i="1"/>
  <c r="O765" i="1"/>
  <c r="P747" i="1"/>
  <c r="P746" i="1"/>
  <c r="P745" i="1"/>
  <c r="P744" i="1"/>
  <c r="P742" i="1"/>
  <c r="P741" i="1"/>
  <c r="P740" i="1"/>
  <c r="P739" i="1"/>
  <c r="P738" i="1"/>
  <c r="P736" i="1"/>
  <c r="P733" i="1"/>
  <c r="P690" i="1"/>
  <c r="P689" i="1"/>
  <c r="P658" i="1"/>
  <c r="P649" i="1"/>
  <c r="L55" i="2" l="1"/>
  <c r="K55" i="2"/>
  <c r="L52" i="2"/>
  <c r="K52" i="2"/>
  <c r="J55" i="2"/>
  <c r="I55" i="2"/>
  <c r="J52" i="2"/>
  <c r="I52" i="2"/>
  <c r="J7" i="2"/>
  <c r="I7" i="2"/>
  <c r="J6" i="2"/>
  <c r="I6" i="2"/>
  <c r="J3" i="2"/>
  <c r="I3" i="2"/>
  <c r="J4" i="2"/>
  <c r="I4" i="2"/>
</calcChain>
</file>

<file path=xl/sharedStrings.xml><?xml version="1.0" encoding="utf-8"?>
<sst xmlns="http://schemas.openxmlformats.org/spreadsheetml/2006/main" count="7322" uniqueCount="214">
  <si>
    <t>Tree_ID</t>
  </si>
  <si>
    <t>patch_ID</t>
  </si>
  <si>
    <t>plot_ID</t>
  </si>
  <si>
    <t>nested_level</t>
  </si>
  <si>
    <t>radius</t>
  </si>
  <si>
    <t>species</t>
  </si>
  <si>
    <t>DBH (cm)</t>
  </si>
  <si>
    <t>H (m)</t>
  </si>
  <si>
    <t>aliveness (1/0)</t>
  </si>
  <si>
    <t>BW_Hev_01</t>
  </si>
  <si>
    <t>A</t>
  </si>
  <si>
    <t>fagus_sylvatica</t>
  </si>
  <si>
    <t>quercus_rubra</t>
  </si>
  <si>
    <t>B</t>
  </si>
  <si>
    <t>C</t>
  </si>
  <si>
    <t>BW_Hev_02</t>
  </si>
  <si>
    <t>larix_decidua</t>
  </si>
  <si>
    <t>quercus_robur</t>
  </si>
  <si>
    <t>BW_Son_10</t>
  </si>
  <si>
    <t>BW_Son_02</t>
  </si>
  <si>
    <t>acer_pseudoplatanus</t>
  </si>
  <si>
    <t>carpinus_betulus</t>
  </si>
  <si>
    <t>BW_Son_01</t>
  </si>
  <si>
    <t>BW_Son_08</t>
  </si>
  <si>
    <t>BW_BB_02</t>
  </si>
  <si>
    <t>fraxinus_excelsior</t>
  </si>
  <si>
    <t>BW_BB_01</t>
  </si>
  <si>
    <t>corylus_avellana</t>
  </si>
  <si>
    <t>ilex_aquifolium</t>
  </si>
  <si>
    <t>betula_pendula</t>
  </si>
  <si>
    <t>tilia_platyphyllos</t>
  </si>
  <si>
    <t>BW_MW_17</t>
  </si>
  <si>
    <t>pinus_sylvestris</t>
  </si>
  <si>
    <t>rhamnus_frangula</t>
  </si>
  <si>
    <t>castanea_sativa</t>
  </si>
  <si>
    <t>prunus_serotina</t>
  </si>
  <si>
    <t>BW_MW_19</t>
  </si>
  <si>
    <t>salix_caprea</t>
  </si>
  <si>
    <t>BW_SON_02</t>
  </si>
  <si>
    <t>BW_SON_05</t>
  </si>
  <si>
    <t>BW_SON_08</t>
  </si>
  <si>
    <t>BW_SON_01</t>
  </si>
  <si>
    <t>BW_MW_09</t>
  </si>
  <si>
    <t>BW_MW_07</t>
  </si>
  <si>
    <t>BW_MW_02</t>
  </si>
  <si>
    <t>BW_MW_03</t>
  </si>
  <si>
    <t>BW_MW_04</t>
  </si>
  <si>
    <t>BW_MW_05</t>
  </si>
  <si>
    <t>BW_MW_06</t>
  </si>
  <si>
    <t>pseudotsuga_menziesii</t>
  </si>
  <si>
    <t>BW_SON_09</t>
  </si>
  <si>
    <t>BW_SON_10</t>
  </si>
  <si>
    <t>BW_MW_14</t>
  </si>
  <si>
    <t>BW_MW_13</t>
  </si>
  <si>
    <t>BW_BB_04</t>
  </si>
  <si>
    <t>BW_BB_03</t>
  </si>
  <si>
    <t>ulmus_glabra</t>
  </si>
  <si>
    <t>BW_MW_12</t>
  </si>
  <si>
    <t>pinus_nigra</t>
  </si>
  <si>
    <t>BW_MW_10</t>
  </si>
  <si>
    <t>picea_abies</t>
  </si>
  <si>
    <t>date</t>
  </si>
  <si>
    <t>tsuga_heterophylla</t>
  </si>
  <si>
    <t>sorbus_aucuparia</t>
  </si>
  <si>
    <t>person</t>
  </si>
  <si>
    <t>stratum</t>
  </si>
  <si>
    <t>gps_mark</t>
  </si>
  <si>
    <t>lat (°)</t>
  </si>
  <si>
    <t>long (°)</t>
  </si>
  <si>
    <t>lat_arne (°)</t>
  </si>
  <si>
    <t>long_arne (°)</t>
  </si>
  <si>
    <t>aspect (N/S)</t>
  </si>
  <si>
    <t>slope (%)</t>
  </si>
  <si>
    <t>tree_layers</t>
  </si>
  <si>
    <t>can_clos</t>
  </si>
  <si>
    <t>shrub cov &lt;0.5</t>
  </si>
  <si>
    <t>shrub cov0.5-2</t>
  </si>
  <si>
    <t>date_of_processing</t>
  </si>
  <si>
    <t>comment</t>
  </si>
  <si>
    <t>S,J</t>
  </si>
  <si>
    <t>+</t>
  </si>
  <si>
    <t>dense regeneration of Q.rubra, limited dead wood and limiter under grow of S. acauparia and F.sylvatica + problems with hypsometer: took a lot of time</t>
  </si>
  <si>
    <t>r</t>
  </si>
  <si>
    <t>S</t>
  </si>
  <si>
    <t>regeneration of Q. rubra but outside plot A, 3 big dead trees on the ground, plot measures taken alone (therefore more time)</t>
  </si>
  <si>
    <t>?</t>
  </si>
  <si>
    <t>dead wood in the surroundings</t>
  </si>
  <si>
    <t>dead wood</t>
  </si>
  <si>
    <t>2 TOT 3</t>
  </si>
  <si>
    <t>a lot of small regeneration of acer pseudoplatanus</t>
  </si>
  <si>
    <t xml:space="preserve">plot between small paths that are not on the map. </t>
  </si>
  <si>
    <t>S, Matthias</t>
  </si>
  <si>
    <t>dead wood, regeneration of acer pseudoplatanus, very dense vegetation, very difficult to access plot and surroundings</t>
  </si>
  <si>
    <t>old hollow path through plot, dead wood</t>
  </si>
  <si>
    <t>SE</t>
  </si>
  <si>
    <t>N</t>
  </si>
  <si>
    <t>E</t>
  </si>
  <si>
    <t>S,I</t>
  </si>
  <si>
    <t>part of the plot is in the heterogeneous border vegetation of the pine patch</t>
  </si>
  <si>
    <t>regeneration of quercus robur on 60% of the plot, other 40% are ferns with only 1 big dead tree (measured in the rain, difficult accessible)</t>
  </si>
  <si>
    <t>S, Hans</t>
  </si>
  <si>
    <t>partly in regeneration of carpinus betulus &amp; fagus sylvatica, GPS was not accurate</t>
  </si>
  <si>
    <t>dead wood, plot center in small valley</t>
  </si>
  <si>
    <t>a small path runs through the plot, plot is in a small vally with a (now dry) river running through</t>
  </si>
  <si>
    <t>NE</t>
  </si>
  <si>
    <t>a lot of grass</t>
  </si>
  <si>
    <t>W</t>
  </si>
  <si>
    <t>S,Indy</t>
  </si>
  <si>
    <t>next to regeneration of fagus sylv.</t>
  </si>
  <si>
    <t>regeneration of fagus sylv, dead wood</t>
  </si>
  <si>
    <t>dead tree trunk, small slope</t>
  </si>
  <si>
    <t>SW</t>
  </si>
  <si>
    <t>upper tree layer is dominant</t>
  </si>
  <si>
    <t>close to forest border</t>
  </si>
  <si>
    <t>S,A,I</t>
  </si>
  <si>
    <t>S, A, I</t>
  </si>
  <si>
    <t>A lot of oaks with a high regeneration because a lot of light, below the beech trees this is a lot less</t>
  </si>
  <si>
    <t>S, Marijke</t>
  </si>
  <si>
    <t>they just made a thinning in the stand, and a towing path cut through the plot</t>
  </si>
  <si>
    <t>plot put 18m from the road</t>
  </si>
  <si>
    <t>at the top of a valley</t>
  </si>
  <si>
    <t>at the bottom of a hill</t>
  </si>
  <si>
    <t>S,J,A</t>
  </si>
  <si>
    <t>BW_Hal_11</t>
  </si>
  <si>
    <t>plot was replaced because there wer road works on the plot (so no forest + not accessible)</t>
  </si>
  <si>
    <t xml:space="preserve"> mud pool and large dead tree</t>
  </si>
  <si>
    <t>BW_Hal_09</t>
  </si>
  <si>
    <t>dead wood,  regeneration of fagus and acer. iPad plots was shifted to the north, not in middle midle of regeneration</t>
  </si>
  <si>
    <t>regeneration of acer pseudoplatanus. iPad plot was not in thus regeneration, but in a planting. REDO?</t>
  </si>
  <si>
    <t>quercus_petraea</t>
  </si>
  <si>
    <t>S,A, Stien</t>
  </si>
  <si>
    <t>BW_Hal_04</t>
  </si>
  <si>
    <t>BW_Hal_03</t>
  </si>
  <si>
    <t>Close to forest border, dead wood</t>
  </si>
  <si>
    <t>Plot moved away from big walking trail</t>
  </si>
  <si>
    <t>a lot of regeneration of Q rubra, different from the dominant trees and a lot of dead wood. Center of plot partly in a small open space in the regeneration. iPad could not measure all + plot probably not at exactly same (expect underestimation by Arboreal location. DELETE?</t>
  </si>
  <si>
    <t>small path of grass (not on QGIS) goes through center of the plot. iPad C level faster because B has higher diversitry so it takes longer to measure the heights for the different species</t>
  </si>
  <si>
    <t>next to playing ground in the forest. iPad C level faster because B has higher diversitry so it takes longer to measure the heights for the different species</t>
  </si>
  <si>
    <t>BW_Hal_13</t>
  </si>
  <si>
    <t>BW_Hal_12</t>
  </si>
  <si>
    <t>Plot is under castanea sativa, while outside the plot, the rest of the patch is pinus sylvestris. A path runs trhough the 18m plot border</t>
  </si>
  <si>
    <t>ferns</t>
  </si>
  <si>
    <t>in regeneration plot (&lt;2m) of carpinus betulus</t>
  </si>
  <si>
    <t>next to open space</t>
  </si>
  <si>
    <t>beech forest</t>
  </si>
  <si>
    <t>close to open space</t>
  </si>
  <si>
    <t>a lot of regeneration of acer_pseud. Smaller than 2m. Arboreal GPS coordinates were next to this regeneration patch</t>
  </si>
  <si>
    <t>dead wood, difficult to access at the border of the forest, dead wood, regeneration of fagus sylv and acer pseud. Arboreal GPS coordinates again next to regen patch</t>
  </si>
  <si>
    <t>dead wood. iPad: height of 44 m?</t>
  </si>
  <si>
    <t>iPad: Height of 44 m?</t>
  </si>
  <si>
    <t>plot center is in the middle of an open fern field (+/- 40m diameter) with only 2 big trees within the plot on the edge. iPad: Height of 44 m &amp; only 1 tree was in plot</t>
  </si>
  <si>
    <t>dead tree trunk + little mud pool. iPad: Height of 44 m &amp; 3 boundary trees</t>
  </si>
  <si>
    <t>dead wood, rain. iPad: 2 boundary trees</t>
  </si>
  <si>
    <t>regeneration of fagus sylv, dead tree trunk. iPad: just in location with lower density regeneration.</t>
  </si>
  <si>
    <t>management</t>
  </si>
  <si>
    <t>VEF</t>
  </si>
  <si>
    <t>WD</t>
  </si>
  <si>
    <t>CF</t>
  </si>
  <si>
    <t>a</t>
  </si>
  <si>
    <t>b</t>
  </si>
  <si>
    <t>c</t>
  </si>
  <si>
    <t>d</t>
  </si>
  <si>
    <t>e</t>
  </si>
  <si>
    <t>f</t>
  </si>
  <si>
    <t>g</t>
  </si>
  <si>
    <t>Vstem  (m³)</t>
  </si>
  <si>
    <t>DBH (m)</t>
  </si>
  <si>
    <t>VstemCor</t>
  </si>
  <si>
    <t>AGB_ton</t>
  </si>
  <si>
    <t>BA</t>
  </si>
  <si>
    <t>AGB_per_ha</t>
  </si>
  <si>
    <t>BA_per_ha</t>
  </si>
  <si>
    <t>AGB_plot_conv</t>
  </si>
  <si>
    <t>BA_plot_conv</t>
  </si>
  <si>
    <t>n_A_conv</t>
  </si>
  <si>
    <t>n_B_conv</t>
  </si>
  <si>
    <t>n_C_conv</t>
  </si>
  <si>
    <t>n_D_conv</t>
  </si>
  <si>
    <t>n_total_conv</t>
  </si>
  <si>
    <t>AGB_per_ha_conv_A</t>
  </si>
  <si>
    <t>AGB_per_ha_conv_B</t>
  </si>
  <si>
    <t>AGB_per_ha_conv_C</t>
  </si>
  <si>
    <t>AGB_patch_conv</t>
  </si>
  <si>
    <t>BA_patch_conv</t>
  </si>
  <si>
    <t>n_total_patch_conv</t>
  </si>
  <si>
    <t>Management</t>
  </si>
  <si>
    <t>cluster</t>
  </si>
  <si>
    <t>Be_17</t>
  </si>
  <si>
    <t>Be_16</t>
  </si>
  <si>
    <t>Be_18</t>
  </si>
  <si>
    <t>Be_13</t>
  </si>
  <si>
    <t>Be_15</t>
  </si>
  <si>
    <t>Be_12</t>
  </si>
  <si>
    <t>Be_7</t>
  </si>
  <si>
    <t>Be_8</t>
  </si>
  <si>
    <t>Be_9</t>
  </si>
  <si>
    <t>Be_11</t>
  </si>
  <si>
    <t>Be_1</t>
  </si>
  <si>
    <t>Be_3</t>
  </si>
  <si>
    <t>Be_4</t>
  </si>
  <si>
    <t>Cluster</t>
  </si>
  <si>
    <t>AGB_per_ha_40</t>
  </si>
  <si>
    <t>AGB_per_ha_50</t>
  </si>
  <si>
    <t>AGB_per_ha_60</t>
  </si>
  <si>
    <t>AGB_per_ha_70</t>
  </si>
  <si>
    <t>AGB_per_ha_51</t>
  </si>
  <si>
    <t>AGB_per_ha_52</t>
  </si>
  <si>
    <t>AGB_per_ha_53</t>
  </si>
  <si>
    <t>AGB_per_ha_54</t>
  </si>
  <si>
    <t>AGB_per_ha_55</t>
  </si>
  <si>
    <t>AGB_per_ha_56</t>
  </si>
  <si>
    <t>AGB_per_ha_57</t>
  </si>
  <si>
    <t>AGB_per_ha_58</t>
  </si>
  <si>
    <t>AGB_per_ha_59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</si>
</sst>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0" fontId="2" fillId="0" borderId="0" xfId="0" applyFont="1" applyAlignment="1">
      <alignment horizontal="left" vertical="center" wrapText="1" indent="1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9A59-ACD1-4679-933B-EE3926B03301}">
  <dimension ref="A1:AA2233"/>
  <sheetViews>
    <sheetView topLeftCell="C1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2" max="2" width="11.26953125" bestFit="1" customWidth="1"/>
    <col min="3" max="3" width="8.7265625" style="2"/>
    <col min="6" max="6" width="14.1796875" customWidth="1"/>
    <col min="7" max="7" width="8.7265625" style="10"/>
    <col min="12" max="15" width="8.81640625" bestFit="1" customWidth="1"/>
    <col min="16" max="16" width="12.54296875" bestFit="1" customWidth="1"/>
    <col min="17" max="17" width="15" bestFit="1" customWidth="1"/>
    <col min="18" max="18" width="11.54296875" bestFit="1" customWidth="1"/>
    <col min="19" max="19" width="9.1796875" bestFit="1" customWidth="1"/>
    <col min="20" max="20" width="8.81640625" bestFit="1" customWidth="1"/>
    <col min="21" max="21" width="10.90625" bestFit="1" customWidth="1"/>
    <col min="22" max="22" width="12.453125" bestFit="1" customWidth="1"/>
    <col min="23" max="23" width="11.81640625" bestFit="1" customWidth="1"/>
    <col min="26" max="26" width="11.81640625" bestFit="1" customWidth="1"/>
  </cols>
  <sheetData>
    <row r="1" spans="1:27" x14ac:dyDescent="0.3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166</v>
      </c>
      <c r="I1" t="s">
        <v>7</v>
      </c>
      <c r="J1" t="s">
        <v>8</v>
      </c>
      <c r="K1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7" t="s">
        <v>162</v>
      </c>
      <c r="T1" s="7" t="s">
        <v>163</v>
      </c>
      <c r="U1" s="7" t="s">
        <v>164</v>
      </c>
      <c r="V1" t="s">
        <v>165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</row>
    <row r="2" spans="1:27" x14ac:dyDescent="0.35">
      <c r="A2">
        <v>1</v>
      </c>
      <c r="B2" t="s">
        <v>9</v>
      </c>
      <c r="C2" s="2">
        <v>0</v>
      </c>
      <c r="D2" t="s">
        <v>10</v>
      </c>
      <c r="E2">
        <v>4.5</v>
      </c>
      <c r="F2" t="s">
        <v>11</v>
      </c>
      <c r="G2" s="10">
        <v>1</v>
      </c>
      <c r="H2">
        <v>0.01</v>
      </c>
      <c r="I2">
        <v>3</v>
      </c>
      <c r="J2">
        <v>1</v>
      </c>
      <c r="K2">
        <v>0</v>
      </c>
      <c r="L2" s="8">
        <v>1.42</v>
      </c>
      <c r="M2" s="8">
        <v>0.59</v>
      </c>
      <c r="N2" s="8">
        <v>0.5</v>
      </c>
      <c r="O2" s="8">
        <v>-1.115E-2</v>
      </c>
      <c r="P2" s="8">
        <v>0</v>
      </c>
      <c r="Q2" s="8">
        <v>-8.5599999999999996E-2</v>
      </c>
      <c r="R2" s="8">
        <v>-4.9959999999999997E-2</v>
      </c>
      <c r="S2" s="8">
        <v>0</v>
      </c>
      <c r="T2" s="8">
        <v>2.5600000000000002E-3</v>
      </c>
      <c r="U2" s="8">
        <v>3.6330000000000001E-2</v>
      </c>
      <c r="V2">
        <v>-1.08871897530931E-2</v>
      </c>
      <c r="W2">
        <v>1.5707963267949001E-4</v>
      </c>
      <c r="X2">
        <v>1.3160131625887601E-4</v>
      </c>
      <c r="Y2">
        <v>7.85398163397448E-5</v>
      </c>
      <c r="Z2">
        <v>2.06864197530864E-2</v>
      </c>
      <c r="AA2">
        <v>1.2345679012345699E-2</v>
      </c>
    </row>
    <row r="3" spans="1:27" x14ac:dyDescent="0.35">
      <c r="A3">
        <v>2</v>
      </c>
      <c r="B3" t="s">
        <v>9</v>
      </c>
      <c r="C3" s="2">
        <v>0</v>
      </c>
      <c r="D3" t="s">
        <v>10</v>
      </c>
      <c r="E3">
        <v>4.5</v>
      </c>
      <c r="F3" t="s">
        <v>12</v>
      </c>
      <c r="G3" s="10">
        <v>1</v>
      </c>
      <c r="H3">
        <v>0.01</v>
      </c>
      <c r="I3">
        <v>2</v>
      </c>
      <c r="J3">
        <v>1</v>
      </c>
      <c r="K3">
        <v>0</v>
      </c>
      <c r="L3" s="8">
        <v>1.4</v>
      </c>
      <c r="M3" s="8">
        <v>0.52</v>
      </c>
      <c r="N3" s="8">
        <v>0.5</v>
      </c>
      <c r="O3" s="8">
        <v>-2.1489999999999999E-2</v>
      </c>
      <c r="P3" s="8">
        <v>9.5069000000000002E-4</v>
      </c>
      <c r="Q3" s="9">
        <v>-4.3068E-6</v>
      </c>
      <c r="R3" s="9">
        <v>-7.0328999999999994E-8</v>
      </c>
      <c r="S3" s="8">
        <v>-7.4299000000000001E-4</v>
      </c>
      <c r="T3" s="8">
        <v>0</v>
      </c>
      <c r="U3" s="9">
        <v>3.7969E-6</v>
      </c>
      <c r="V3">
        <v>-1.9959038530925E-2</v>
      </c>
      <c r="W3">
        <v>1.5707963267949001E-4</v>
      </c>
      <c r="X3">
        <v>1.1435397259066901E-4</v>
      </c>
      <c r="Y3">
        <v>7.85398163397448E-5</v>
      </c>
      <c r="Z3">
        <v>1.7975308641975302E-2</v>
      </c>
      <c r="AA3">
        <v>1.2345679012345699E-2</v>
      </c>
    </row>
    <row r="4" spans="1:27" x14ac:dyDescent="0.35">
      <c r="A4">
        <v>3</v>
      </c>
      <c r="B4" t="s">
        <v>9</v>
      </c>
      <c r="C4" s="2">
        <v>0</v>
      </c>
      <c r="D4" t="s">
        <v>13</v>
      </c>
      <c r="E4">
        <v>9</v>
      </c>
      <c r="F4" t="s">
        <v>12</v>
      </c>
      <c r="G4" s="10">
        <v>11</v>
      </c>
      <c r="H4">
        <v>0.11</v>
      </c>
      <c r="I4">
        <v>18</v>
      </c>
      <c r="J4">
        <v>1</v>
      </c>
      <c r="K4">
        <v>0</v>
      </c>
      <c r="L4" s="8">
        <v>1.4</v>
      </c>
      <c r="M4" s="8">
        <v>0.52</v>
      </c>
      <c r="N4" s="8">
        <v>0.5</v>
      </c>
      <c r="O4" s="8">
        <v>-2.1489999999999999E-2</v>
      </c>
      <c r="P4" s="8">
        <v>9.5069000000000002E-4</v>
      </c>
      <c r="Q4" s="9">
        <v>-4.3068E-6</v>
      </c>
      <c r="R4" s="9">
        <v>-7.0328999999999994E-8</v>
      </c>
      <c r="S4" s="8">
        <v>-7.4299000000000001E-4</v>
      </c>
      <c r="T4" s="8">
        <v>0</v>
      </c>
      <c r="U4" s="9">
        <v>3.7969E-6</v>
      </c>
      <c r="V4">
        <v>7.1562115892191205E-2</v>
      </c>
      <c r="W4">
        <v>7.1562115892191205E-2</v>
      </c>
      <c r="X4">
        <v>5.2097220369515203E-2</v>
      </c>
      <c r="Y4">
        <v>9.5033177771091208E-3</v>
      </c>
      <c r="Z4">
        <v>2.0472913933718799</v>
      </c>
      <c r="AA4">
        <v>0.37345679012345701</v>
      </c>
    </row>
    <row r="5" spans="1:27" x14ac:dyDescent="0.35">
      <c r="A5">
        <v>4</v>
      </c>
      <c r="B5" t="s">
        <v>9</v>
      </c>
      <c r="C5" s="2">
        <v>0</v>
      </c>
      <c r="D5" t="s">
        <v>13</v>
      </c>
      <c r="E5">
        <v>9</v>
      </c>
      <c r="F5" t="s">
        <v>63</v>
      </c>
      <c r="G5" s="10">
        <v>12</v>
      </c>
      <c r="H5">
        <v>0.12</v>
      </c>
      <c r="I5">
        <v>11</v>
      </c>
      <c r="J5">
        <v>1</v>
      </c>
      <c r="K5">
        <v>0</v>
      </c>
      <c r="L5" s="8">
        <v>1.4</v>
      </c>
      <c r="M5" s="8">
        <v>0.52</v>
      </c>
      <c r="N5" s="8">
        <v>0.5</v>
      </c>
      <c r="O5" s="8">
        <v>-2.1489999999999999E-2</v>
      </c>
      <c r="P5" s="8">
        <v>9.5069000000000002E-4</v>
      </c>
      <c r="Q5" s="9">
        <v>-4.3068E-6</v>
      </c>
      <c r="R5" s="9">
        <v>-7.0328999999999994E-8</v>
      </c>
      <c r="S5" s="8">
        <v>-7.4299000000000001E-4</v>
      </c>
      <c r="T5" s="8">
        <v>0</v>
      </c>
      <c r="U5" s="9">
        <v>3.7969E-6</v>
      </c>
      <c r="V5">
        <v>5.5646867714280103E-2</v>
      </c>
      <c r="W5">
        <v>5.5646867714280103E-2</v>
      </c>
      <c r="X5">
        <v>4.0510919695995899E-2</v>
      </c>
      <c r="Y5">
        <v>1.13097335529233E-2</v>
      </c>
      <c r="Z5">
        <v>1.5919785478559401</v>
      </c>
      <c r="AA5">
        <v>0.44444444444444398</v>
      </c>
    </row>
    <row r="6" spans="1:27" x14ac:dyDescent="0.35">
      <c r="A6">
        <v>5</v>
      </c>
      <c r="B6" t="s">
        <v>9</v>
      </c>
      <c r="C6" s="2">
        <v>0</v>
      </c>
      <c r="D6" t="s">
        <v>13</v>
      </c>
      <c r="E6">
        <v>9</v>
      </c>
      <c r="F6" t="s">
        <v>12</v>
      </c>
      <c r="G6" s="10">
        <v>11</v>
      </c>
      <c r="H6">
        <v>0.11</v>
      </c>
      <c r="I6">
        <v>13</v>
      </c>
      <c r="J6">
        <v>1</v>
      </c>
      <c r="K6">
        <v>0</v>
      </c>
      <c r="L6" s="8">
        <v>1.4</v>
      </c>
      <c r="M6" s="8">
        <v>0.52</v>
      </c>
      <c r="N6" s="8">
        <v>0.5</v>
      </c>
      <c r="O6" s="8">
        <v>-2.1489999999999999E-2</v>
      </c>
      <c r="P6" s="8">
        <v>9.5069000000000002E-4</v>
      </c>
      <c r="Q6" s="9">
        <v>-4.3068E-6</v>
      </c>
      <c r="R6" s="9">
        <v>-7.0328999999999994E-8</v>
      </c>
      <c r="S6" s="8">
        <v>-7.4299000000000001E-4</v>
      </c>
      <c r="T6" s="8">
        <v>0</v>
      </c>
      <c r="U6" s="9">
        <v>3.7969E-6</v>
      </c>
      <c r="V6">
        <v>5.2605355817141E-2</v>
      </c>
      <c r="W6">
        <v>5.2605355817141E-2</v>
      </c>
      <c r="X6">
        <v>3.8296699034878701E-2</v>
      </c>
      <c r="Y6">
        <v>9.5033177771091208E-3</v>
      </c>
      <c r="Z6">
        <v>1.50496517419841</v>
      </c>
      <c r="AA6">
        <v>0.37345679012345701</v>
      </c>
    </row>
    <row r="7" spans="1:27" x14ac:dyDescent="0.35">
      <c r="A7">
        <v>6</v>
      </c>
      <c r="B7" t="s">
        <v>9</v>
      </c>
      <c r="C7" s="2">
        <v>0</v>
      </c>
      <c r="D7" t="s">
        <v>13</v>
      </c>
      <c r="E7">
        <v>9</v>
      </c>
      <c r="F7" t="s">
        <v>12</v>
      </c>
      <c r="G7" s="10">
        <v>20.5</v>
      </c>
      <c r="H7">
        <v>0.20499999999999999</v>
      </c>
      <c r="I7">
        <v>20</v>
      </c>
      <c r="J7">
        <v>1</v>
      </c>
      <c r="K7">
        <v>0</v>
      </c>
      <c r="L7" s="8">
        <v>1.4</v>
      </c>
      <c r="M7" s="8">
        <v>0.52</v>
      </c>
      <c r="N7" s="8">
        <v>0.5</v>
      </c>
      <c r="O7" s="8">
        <v>-2.1489999999999999E-2</v>
      </c>
      <c r="P7" s="8">
        <v>9.5069000000000002E-4</v>
      </c>
      <c r="Q7" s="9">
        <v>-4.3068E-6</v>
      </c>
      <c r="R7" s="9">
        <v>-7.0328999999999994E-8</v>
      </c>
      <c r="S7" s="8">
        <v>-7.4299000000000001E-4</v>
      </c>
      <c r="T7" s="8">
        <v>0</v>
      </c>
      <c r="U7" s="9">
        <v>3.7969E-6</v>
      </c>
      <c r="V7">
        <v>0.303195482596748</v>
      </c>
      <c r="W7">
        <v>0.303195482596748</v>
      </c>
      <c r="X7">
        <v>0.220726311330432</v>
      </c>
      <c r="Y7">
        <v>3.3006357816777798E-2</v>
      </c>
      <c r="Z7">
        <v>8.6739959305380108</v>
      </c>
      <c r="AA7">
        <v>1.2970679012345701</v>
      </c>
    </row>
    <row r="8" spans="1:27" x14ac:dyDescent="0.35">
      <c r="A8">
        <v>7</v>
      </c>
      <c r="B8" t="s">
        <v>9</v>
      </c>
      <c r="C8" s="2">
        <v>0</v>
      </c>
      <c r="D8" t="s">
        <v>13</v>
      </c>
      <c r="E8">
        <v>9</v>
      </c>
      <c r="F8" t="s">
        <v>12</v>
      </c>
      <c r="G8" s="10">
        <v>8</v>
      </c>
      <c r="H8">
        <v>0.08</v>
      </c>
      <c r="I8">
        <v>7.4706090782479002</v>
      </c>
      <c r="J8">
        <v>1</v>
      </c>
      <c r="K8">
        <v>0</v>
      </c>
      <c r="L8" s="8">
        <v>1.4</v>
      </c>
      <c r="M8" s="8">
        <v>0.52</v>
      </c>
      <c r="N8" s="8">
        <v>0.5</v>
      </c>
      <c r="O8" s="8">
        <v>-2.1489999999999999E-2</v>
      </c>
      <c r="P8" s="8">
        <v>9.5069000000000002E-4</v>
      </c>
      <c r="Q8" s="9">
        <v>-4.3068E-6</v>
      </c>
      <c r="R8" s="9">
        <v>-7.0328999999999994E-8</v>
      </c>
      <c r="S8" s="8">
        <v>-7.4299000000000001E-4</v>
      </c>
      <c r="T8" s="8">
        <v>0</v>
      </c>
      <c r="U8" s="9">
        <v>3.7969E-6</v>
      </c>
      <c r="V8">
        <v>1.0932942971992401E-2</v>
      </c>
      <c r="W8">
        <v>1.0932942971992401E-2</v>
      </c>
      <c r="X8">
        <v>7.9591824836104906E-3</v>
      </c>
      <c r="Y8">
        <v>5.0265482457436698E-3</v>
      </c>
      <c r="Z8">
        <v>0.31277610746593498</v>
      </c>
      <c r="AA8">
        <v>0.19753086419753099</v>
      </c>
    </row>
    <row r="9" spans="1:27" x14ac:dyDescent="0.35">
      <c r="A9">
        <v>8</v>
      </c>
      <c r="B9" t="s">
        <v>9</v>
      </c>
      <c r="C9" s="2">
        <v>0</v>
      </c>
      <c r="D9" t="s">
        <v>13</v>
      </c>
      <c r="E9">
        <v>9</v>
      </c>
      <c r="F9" t="s">
        <v>12</v>
      </c>
      <c r="G9" s="10">
        <v>9.5</v>
      </c>
      <c r="H9">
        <v>9.5000000000000001E-2</v>
      </c>
      <c r="I9">
        <v>11</v>
      </c>
      <c r="J9">
        <v>1</v>
      </c>
      <c r="K9">
        <v>0</v>
      </c>
      <c r="L9" s="8">
        <v>1.4</v>
      </c>
      <c r="M9" s="8">
        <v>0.52</v>
      </c>
      <c r="N9" s="8">
        <v>0.5</v>
      </c>
      <c r="O9" s="8">
        <v>-2.1489999999999999E-2</v>
      </c>
      <c r="P9" s="8">
        <v>9.5069000000000002E-4</v>
      </c>
      <c r="Q9" s="9">
        <v>-4.3068E-6</v>
      </c>
      <c r="R9" s="9">
        <v>-7.0328999999999994E-8</v>
      </c>
      <c r="S9" s="8">
        <v>-7.4299000000000001E-4</v>
      </c>
      <c r="T9" s="8">
        <v>0</v>
      </c>
      <c r="U9" s="9">
        <v>3.7969E-6</v>
      </c>
      <c r="V9">
        <v>3.0206961711981301E-2</v>
      </c>
      <c r="W9">
        <v>3.0206961711981301E-2</v>
      </c>
      <c r="X9">
        <v>2.1990668126322398E-2</v>
      </c>
      <c r="Y9">
        <v>7.0882184246619699E-3</v>
      </c>
      <c r="Z9">
        <v>0.86417865041915898</v>
      </c>
      <c r="AA9">
        <v>0.27854938271604901</v>
      </c>
    </row>
    <row r="10" spans="1:27" x14ac:dyDescent="0.35">
      <c r="A10">
        <v>9</v>
      </c>
      <c r="B10" t="s">
        <v>9</v>
      </c>
      <c r="C10" s="2">
        <v>0</v>
      </c>
      <c r="D10" t="s">
        <v>13</v>
      </c>
      <c r="E10">
        <v>9</v>
      </c>
      <c r="F10" t="s">
        <v>12</v>
      </c>
      <c r="G10" s="10">
        <v>9</v>
      </c>
      <c r="H10">
        <v>0.09</v>
      </c>
      <c r="I10">
        <v>8</v>
      </c>
      <c r="J10">
        <v>1</v>
      </c>
      <c r="K10">
        <v>0</v>
      </c>
      <c r="L10" s="8">
        <v>1.4</v>
      </c>
      <c r="M10" s="8">
        <v>0.52</v>
      </c>
      <c r="N10" s="8">
        <v>0.5</v>
      </c>
      <c r="O10" s="8">
        <v>-2.1489999999999999E-2</v>
      </c>
      <c r="P10" s="8">
        <v>9.5069000000000002E-4</v>
      </c>
      <c r="Q10" s="9">
        <v>-4.3068E-6</v>
      </c>
      <c r="R10" s="9">
        <v>-7.0328999999999994E-8</v>
      </c>
      <c r="S10" s="8">
        <v>-7.4299000000000001E-4</v>
      </c>
      <c r="T10" s="8">
        <v>0</v>
      </c>
      <c r="U10" s="9">
        <v>3.7969E-6</v>
      </c>
      <c r="V10">
        <v>1.86965880280885E-2</v>
      </c>
      <c r="W10">
        <v>1.86965880280885E-2</v>
      </c>
      <c r="X10">
        <v>1.36111160844485E-2</v>
      </c>
      <c r="Y10">
        <v>6.3617251235193297E-3</v>
      </c>
      <c r="Z10">
        <v>0.53488306316977197</v>
      </c>
      <c r="AA10">
        <v>0.25</v>
      </c>
    </row>
    <row r="11" spans="1:27" x14ac:dyDescent="0.35">
      <c r="A11">
        <v>10</v>
      </c>
      <c r="B11" t="s">
        <v>9</v>
      </c>
      <c r="C11" s="2">
        <v>0</v>
      </c>
      <c r="D11" t="s">
        <v>13</v>
      </c>
      <c r="E11">
        <v>9</v>
      </c>
      <c r="F11" t="s">
        <v>12</v>
      </c>
      <c r="G11" s="10">
        <v>8</v>
      </c>
      <c r="H11">
        <v>0.08</v>
      </c>
      <c r="I11">
        <v>9.6</v>
      </c>
      <c r="J11">
        <v>1</v>
      </c>
      <c r="K11">
        <v>0</v>
      </c>
      <c r="L11" s="8">
        <v>1.4</v>
      </c>
      <c r="M11" s="8">
        <v>0.52</v>
      </c>
      <c r="N11" s="8">
        <v>0.5</v>
      </c>
      <c r="O11" s="8">
        <v>-2.1489999999999999E-2</v>
      </c>
      <c r="P11" s="8">
        <v>9.5069000000000002E-4</v>
      </c>
      <c r="Q11" s="9">
        <v>-4.3068E-6</v>
      </c>
      <c r="R11" s="9">
        <v>-7.0328999999999994E-8</v>
      </c>
      <c r="S11" s="8">
        <v>-7.4299000000000001E-4</v>
      </c>
      <c r="T11" s="8">
        <v>0</v>
      </c>
      <c r="U11" s="9">
        <v>3.7969E-6</v>
      </c>
      <c r="V11">
        <v>1.44578082181838E-2</v>
      </c>
      <c r="W11">
        <v>1.44578082181838E-2</v>
      </c>
      <c r="X11">
        <v>1.0525284382837801E-2</v>
      </c>
      <c r="Y11">
        <v>5.0265482457436698E-3</v>
      </c>
      <c r="Z11">
        <v>0.41361753999421302</v>
      </c>
      <c r="AA11">
        <v>0.19753086419753099</v>
      </c>
    </row>
    <row r="12" spans="1:27" x14ac:dyDescent="0.35">
      <c r="A12">
        <v>11</v>
      </c>
      <c r="B12" t="s">
        <v>9</v>
      </c>
      <c r="C12" s="2">
        <v>0</v>
      </c>
      <c r="D12" t="s">
        <v>13</v>
      </c>
      <c r="E12">
        <v>9</v>
      </c>
      <c r="F12" t="s">
        <v>12</v>
      </c>
      <c r="G12" s="10">
        <v>18.5</v>
      </c>
      <c r="H12">
        <v>0.185</v>
      </c>
      <c r="I12">
        <v>18</v>
      </c>
      <c r="J12">
        <v>1</v>
      </c>
      <c r="K12">
        <v>0</v>
      </c>
      <c r="L12" s="8">
        <v>1.4</v>
      </c>
      <c r="M12" s="8">
        <v>0.52</v>
      </c>
      <c r="N12" s="8">
        <v>0.5</v>
      </c>
      <c r="O12" s="8">
        <v>-2.1489999999999999E-2</v>
      </c>
      <c r="P12" s="8">
        <v>9.5069000000000002E-4</v>
      </c>
      <c r="Q12" s="9">
        <v>-4.3068E-6</v>
      </c>
      <c r="R12" s="9">
        <v>-7.0328999999999994E-8</v>
      </c>
      <c r="S12" s="8">
        <v>-7.4299000000000001E-4</v>
      </c>
      <c r="T12" s="8">
        <v>0</v>
      </c>
      <c r="U12" s="9">
        <v>3.7969E-6</v>
      </c>
      <c r="V12">
        <v>0.22289292305593</v>
      </c>
      <c r="W12">
        <v>0.22289292305593</v>
      </c>
      <c r="X12">
        <v>0.162266047984717</v>
      </c>
      <c r="Y12">
        <v>2.68802521422777E-2</v>
      </c>
      <c r="Z12">
        <v>6.3766527488282403</v>
      </c>
      <c r="AA12">
        <v>1.05632716049383</v>
      </c>
    </row>
    <row r="13" spans="1:27" x14ac:dyDescent="0.35">
      <c r="A13">
        <v>12</v>
      </c>
      <c r="B13" t="s">
        <v>9</v>
      </c>
      <c r="C13" s="2">
        <v>0</v>
      </c>
      <c r="D13" t="s">
        <v>13</v>
      </c>
      <c r="E13">
        <v>9</v>
      </c>
      <c r="F13" t="s">
        <v>12</v>
      </c>
      <c r="G13" s="10">
        <v>23</v>
      </c>
      <c r="H13">
        <v>0.23</v>
      </c>
      <c r="I13">
        <v>18</v>
      </c>
      <c r="J13">
        <v>1</v>
      </c>
      <c r="K13">
        <v>0</v>
      </c>
      <c r="L13" s="8">
        <v>1.4</v>
      </c>
      <c r="M13" s="8">
        <v>0.52</v>
      </c>
      <c r="N13" s="8">
        <v>0.5</v>
      </c>
      <c r="O13" s="8">
        <v>-2.1489999999999999E-2</v>
      </c>
      <c r="P13" s="8">
        <v>9.5069000000000002E-4</v>
      </c>
      <c r="Q13" s="9">
        <v>-4.3068E-6</v>
      </c>
      <c r="R13" s="9">
        <v>-7.0328999999999994E-8</v>
      </c>
      <c r="S13" s="8">
        <v>-7.4299000000000001E-4</v>
      </c>
      <c r="T13" s="8">
        <v>0</v>
      </c>
      <c r="U13" s="9">
        <v>3.7969E-6</v>
      </c>
      <c r="V13">
        <v>0.34163857719082702</v>
      </c>
      <c r="W13">
        <v>0.34163857719082702</v>
      </c>
      <c r="X13">
        <v>0.24871288419492199</v>
      </c>
      <c r="Y13">
        <v>4.1547562843725003E-2</v>
      </c>
      <c r="Z13">
        <v>9.7737987482133093</v>
      </c>
      <c r="AA13">
        <v>1.63271604938272</v>
      </c>
    </row>
    <row r="14" spans="1:27" x14ac:dyDescent="0.35">
      <c r="A14">
        <v>13</v>
      </c>
      <c r="B14" t="s">
        <v>9</v>
      </c>
      <c r="C14" s="2">
        <v>0</v>
      </c>
      <c r="D14" t="s">
        <v>13</v>
      </c>
      <c r="E14">
        <v>9</v>
      </c>
      <c r="F14" t="s">
        <v>12</v>
      </c>
      <c r="G14" s="10">
        <v>12</v>
      </c>
      <c r="H14">
        <v>0.12</v>
      </c>
      <c r="I14">
        <v>15</v>
      </c>
      <c r="J14">
        <v>1</v>
      </c>
      <c r="K14">
        <v>0</v>
      </c>
      <c r="L14" s="8">
        <v>1.4</v>
      </c>
      <c r="M14" s="8">
        <v>0.52</v>
      </c>
      <c r="N14" s="8">
        <v>0.5</v>
      </c>
      <c r="O14" s="8">
        <v>-2.1489999999999999E-2</v>
      </c>
      <c r="P14" s="8">
        <v>9.5069000000000002E-4</v>
      </c>
      <c r="Q14" s="9">
        <v>-4.3068E-6</v>
      </c>
      <c r="R14" s="9">
        <v>-7.0328999999999994E-8</v>
      </c>
      <c r="S14" s="8">
        <v>-7.4299000000000001E-4</v>
      </c>
      <c r="T14" s="8">
        <v>0</v>
      </c>
      <c r="U14" s="9">
        <v>3.7969E-6</v>
      </c>
      <c r="V14">
        <v>7.4259874661765896E-2</v>
      </c>
      <c r="W14">
        <v>7.4259874661765896E-2</v>
      </c>
      <c r="X14">
        <v>5.4061188753765602E-2</v>
      </c>
      <c r="Y14">
        <v>1.13097335529233E-2</v>
      </c>
      <c r="Z14">
        <v>2.1244704739718001</v>
      </c>
      <c r="AA14">
        <v>0.44444444444444398</v>
      </c>
    </row>
    <row r="15" spans="1:27" x14ac:dyDescent="0.35">
      <c r="A15">
        <v>14</v>
      </c>
      <c r="B15" t="s">
        <v>9</v>
      </c>
      <c r="C15" s="2">
        <v>0</v>
      </c>
      <c r="D15" t="s">
        <v>14</v>
      </c>
      <c r="E15">
        <v>18</v>
      </c>
      <c r="F15" t="s">
        <v>12</v>
      </c>
      <c r="G15" s="10">
        <v>92</v>
      </c>
      <c r="H15">
        <v>0.92</v>
      </c>
      <c r="I15">
        <v>27.5</v>
      </c>
      <c r="J15">
        <v>1</v>
      </c>
      <c r="K15">
        <v>0</v>
      </c>
      <c r="L15" s="8">
        <v>1.4</v>
      </c>
      <c r="M15" s="8">
        <v>0.52</v>
      </c>
      <c r="N15" s="8">
        <v>0.5</v>
      </c>
      <c r="O15" s="8">
        <v>-2.1489999999999999E-2</v>
      </c>
      <c r="P15" s="8">
        <v>9.5069000000000002E-4</v>
      </c>
      <c r="Q15" s="9">
        <v>-4.3068E-6</v>
      </c>
      <c r="R15" s="9">
        <v>-7.0328999999999994E-8</v>
      </c>
      <c r="S15" s="8">
        <v>-7.4299000000000001E-4</v>
      </c>
      <c r="T15" s="8">
        <v>0</v>
      </c>
      <c r="U15" s="9">
        <v>3.7969E-6</v>
      </c>
      <c r="V15">
        <v>6.8974647760907004</v>
      </c>
      <c r="W15">
        <v>6.8974647760907004</v>
      </c>
      <c r="X15">
        <v>5.0213543569940304</v>
      </c>
      <c r="Y15">
        <v>0.66476100549960004</v>
      </c>
      <c r="Z15">
        <v>49.331689316766997</v>
      </c>
      <c r="AA15">
        <v>6.5308641975308603</v>
      </c>
    </row>
    <row r="16" spans="1:27" x14ac:dyDescent="0.35">
      <c r="A16">
        <v>15</v>
      </c>
      <c r="B16" t="s">
        <v>9</v>
      </c>
      <c r="C16" s="2">
        <v>0</v>
      </c>
      <c r="D16" t="s">
        <v>14</v>
      </c>
      <c r="E16">
        <v>18</v>
      </c>
      <c r="F16" t="s">
        <v>12</v>
      </c>
      <c r="G16" s="10">
        <v>50</v>
      </c>
      <c r="H16">
        <v>0.5</v>
      </c>
      <c r="I16">
        <v>27.5</v>
      </c>
      <c r="J16">
        <v>1</v>
      </c>
      <c r="K16">
        <v>0</v>
      </c>
      <c r="L16" s="8">
        <v>1.4</v>
      </c>
      <c r="M16" s="8">
        <v>0.52</v>
      </c>
      <c r="N16" s="8">
        <v>0.5</v>
      </c>
      <c r="O16" s="8">
        <v>-2.1489999999999999E-2</v>
      </c>
      <c r="P16" s="8">
        <v>9.5069000000000002E-4</v>
      </c>
      <c r="Q16" s="9">
        <v>-4.3068E-6</v>
      </c>
      <c r="R16" s="9">
        <v>-7.0328999999999994E-8</v>
      </c>
      <c r="S16" s="8">
        <v>-7.4299000000000001E-4</v>
      </c>
      <c r="T16" s="8">
        <v>0</v>
      </c>
      <c r="U16" s="9">
        <v>3.7969E-6</v>
      </c>
      <c r="V16">
        <v>2.3048964166710499</v>
      </c>
      <c r="W16">
        <v>2.3048964166710499</v>
      </c>
      <c r="X16">
        <v>1.67796459133652</v>
      </c>
      <c r="Y16">
        <v>0.19634954084936199</v>
      </c>
      <c r="Z16">
        <v>16.4849604348382</v>
      </c>
      <c r="AA16">
        <v>1.92901234567901</v>
      </c>
    </row>
    <row r="17" spans="1:27" x14ac:dyDescent="0.35">
      <c r="A17">
        <v>16</v>
      </c>
      <c r="B17" t="s">
        <v>9</v>
      </c>
      <c r="C17" s="2">
        <v>0</v>
      </c>
      <c r="D17" t="s">
        <v>14</v>
      </c>
      <c r="E17">
        <v>18</v>
      </c>
      <c r="F17" t="s">
        <v>12</v>
      </c>
      <c r="G17" s="10">
        <v>40</v>
      </c>
      <c r="H17">
        <v>0.4</v>
      </c>
      <c r="I17">
        <v>31.5</v>
      </c>
      <c r="J17">
        <v>1</v>
      </c>
      <c r="K17">
        <v>0</v>
      </c>
      <c r="L17" s="8">
        <v>1.4</v>
      </c>
      <c r="M17" s="8">
        <v>0.52</v>
      </c>
      <c r="N17" s="8">
        <v>0.5</v>
      </c>
      <c r="O17" s="8">
        <v>-2.1489999999999999E-2</v>
      </c>
      <c r="P17" s="8">
        <v>9.5069000000000002E-4</v>
      </c>
      <c r="Q17" s="9">
        <v>-4.3068E-6</v>
      </c>
      <c r="R17" s="9">
        <v>-7.0328999999999994E-8</v>
      </c>
      <c r="S17" s="8">
        <v>-7.4299000000000001E-4</v>
      </c>
      <c r="T17" s="8">
        <v>0</v>
      </c>
      <c r="U17" s="9">
        <v>3.7969E-6</v>
      </c>
      <c r="V17">
        <v>1.7556864044337599</v>
      </c>
      <c r="W17">
        <v>1.7556864044337599</v>
      </c>
      <c r="X17">
        <v>1.2781397024277801</v>
      </c>
      <c r="Y17">
        <v>0.12566370614359201</v>
      </c>
      <c r="Z17">
        <v>12.556929111320001</v>
      </c>
      <c r="AA17">
        <v>1.2345679012345701</v>
      </c>
    </row>
    <row r="18" spans="1:27" x14ac:dyDescent="0.35">
      <c r="A18">
        <v>17</v>
      </c>
      <c r="B18" t="s">
        <v>9</v>
      </c>
      <c r="C18" s="2">
        <v>0</v>
      </c>
      <c r="D18" t="s">
        <v>14</v>
      </c>
      <c r="E18">
        <v>18</v>
      </c>
      <c r="F18" t="s">
        <v>12</v>
      </c>
      <c r="G18" s="10">
        <v>44</v>
      </c>
      <c r="H18">
        <v>0.44</v>
      </c>
      <c r="I18">
        <v>31.5</v>
      </c>
      <c r="J18">
        <v>1</v>
      </c>
      <c r="K18">
        <v>0</v>
      </c>
      <c r="L18" s="8">
        <v>1.4</v>
      </c>
      <c r="M18" s="8">
        <v>0.52</v>
      </c>
      <c r="N18" s="8">
        <v>0.5</v>
      </c>
      <c r="O18" s="8">
        <v>-2.1489999999999999E-2</v>
      </c>
      <c r="P18" s="8">
        <v>9.5069000000000002E-4</v>
      </c>
      <c r="Q18" s="9">
        <v>-4.3068E-6</v>
      </c>
      <c r="R18" s="9">
        <v>-7.0328999999999994E-8</v>
      </c>
      <c r="S18" s="8">
        <v>-7.4299000000000001E-4</v>
      </c>
      <c r="T18" s="8">
        <v>0</v>
      </c>
      <c r="U18" s="9">
        <v>3.7969E-6</v>
      </c>
      <c r="V18">
        <v>2.1037800535371098</v>
      </c>
      <c r="W18">
        <v>2.1037800535371098</v>
      </c>
      <c r="X18">
        <v>1.53155187897502</v>
      </c>
      <c r="Y18">
        <v>0.15205308443374599</v>
      </c>
      <c r="Z18">
        <v>15.0465464284293</v>
      </c>
      <c r="AA18">
        <v>1.49382716049383</v>
      </c>
    </row>
    <row r="19" spans="1:27" x14ac:dyDescent="0.35">
      <c r="A19">
        <v>18</v>
      </c>
      <c r="B19" t="s">
        <v>9</v>
      </c>
      <c r="C19" s="2">
        <v>0</v>
      </c>
      <c r="D19" t="s">
        <v>14</v>
      </c>
      <c r="E19">
        <v>18</v>
      </c>
      <c r="F19" t="s">
        <v>12</v>
      </c>
      <c r="G19" s="10">
        <v>51</v>
      </c>
      <c r="H19">
        <v>0.51</v>
      </c>
      <c r="I19">
        <v>28</v>
      </c>
      <c r="J19">
        <v>1</v>
      </c>
      <c r="K19">
        <v>0</v>
      </c>
      <c r="L19" s="8">
        <v>1.4</v>
      </c>
      <c r="M19" s="8">
        <v>0.52</v>
      </c>
      <c r="N19" s="8">
        <v>0.5</v>
      </c>
      <c r="O19" s="8">
        <v>-2.1489999999999999E-2</v>
      </c>
      <c r="P19" s="8">
        <v>9.5069000000000002E-4</v>
      </c>
      <c r="Q19" s="9">
        <v>-4.3068E-6</v>
      </c>
      <c r="R19" s="9">
        <v>-7.0328999999999994E-8</v>
      </c>
      <c r="S19" s="8">
        <v>-7.4299000000000001E-4</v>
      </c>
      <c r="T19" s="8">
        <v>0</v>
      </c>
      <c r="U19" s="9">
        <v>3.7969E-6</v>
      </c>
      <c r="V19">
        <v>2.4393529428811198</v>
      </c>
      <c r="W19">
        <v>2.4393529428811198</v>
      </c>
      <c r="X19">
        <v>1.7758489424174499</v>
      </c>
      <c r="Y19">
        <v>0.20428206229967599</v>
      </c>
      <c r="Z19">
        <v>17.446613417916801</v>
      </c>
      <c r="AA19">
        <v>2.0069444444444402</v>
      </c>
    </row>
    <row r="20" spans="1:27" x14ac:dyDescent="0.35">
      <c r="A20">
        <v>19</v>
      </c>
      <c r="B20" t="s">
        <v>9</v>
      </c>
      <c r="C20" s="2">
        <v>0</v>
      </c>
      <c r="D20" t="s">
        <v>14</v>
      </c>
      <c r="E20">
        <v>18</v>
      </c>
      <c r="F20" t="s">
        <v>12</v>
      </c>
      <c r="G20" s="10">
        <v>81</v>
      </c>
      <c r="H20">
        <v>0.81</v>
      </c>
      <c r="I20">
        <v>28</v>
      </c>
      <c r="J20">
        <v>1</v>
      </c>
      <c r="K20">
        <v>0</v>
      </c>
      <c r="L20" s="8">
        <v>1.4</v>
      </c>
      <c r="M20" s="8">
        <v>0.52</v>
      </c>
      <c r="N20" s="8">
        <v>0.5</v>
      </c>
      <c r="O20" s="8">
        <v>-2.1489999999999999E-2</v>
      </c>
      <c r="P20" s="8">
        <v>9.5069000000000002E-4</v>
      </c>
      <c r="Q20" s="9">
        <v>-4.3068E-6</v>
      </c>
      <c r="R20" s="9">
        <v>-7.0328999999999994E-8</v>
      </c>
      <c r="S20" s="8">
        <v>-7.4299000000000001E-4</v>
      </c>
      <c r="T20" s="8">
        <v>0</v>
      </c>
      <c r="U20" s="9">
        <v>3.7969E-6</v>
      </c>
      <c r="V20">
        <v>5.6461165112822904</v>
      </c>
      <c r="W20">
        <v>5.6461165112822904</v>
      </c>
      <c r="X20">
        <v>4.1103728202135104</v>
      </c>
      <c r="Y20">
        <v>0.51529973500506598</v>
      </c>
      <c r="Z20">
        <v>40.381861252318203</v>
      </c>
      <c r="AA20">
        <v>5.0625</v>
      </c>
    </row>
    <row r="21" spans="1:27" x14ac:dyDescent="0.35">
      <c r="A21">
        <v>20</v>
      </c>
      <c r="B21" t="s">
        <v>9</v>
      </c>
      <c r="C21" s="2">
        <v>0</v>
      </c>
      <c r="D21" t="s">
        <v>14</v>
      </c>
      <c r="E21">
        <v>18</v>
      </c>
      <c r="F21" t="s">
        <v>12</v>
      </c>
      <c r="G21" s="10">
        <v>45</v>
      </c>
      <c r="H21">
        <v>0.45</v>
      </c>
      <c r="I21">
        <v>25</v>
      </c>
      <c r="J21">
        <v>1</v>
      </c>
      <c r="K21">
        <v>0</v>
      </c>
      <c r="L21" s="8">
        <v>1.4</v>
      </c>
      <c r="M21" s="8">
        <v>0.52</v>
      </c>
      <c r="N21" s="8">
        <v>0.5</v>
      </c>
      <c r="O21" s="8">
        <v>-2.1489999999999999E-2</v>
      </c>
      <c r="P21" s="8">
        <v>9.5069000000000002E-4</v>
      </c>
      <c r="Q21" s="9">
        <v>-4.3068E-6</v>
      </c>
      <c r="R21" s="9">
        <v>-7.0328999999999994E-8</v>
      </c>
      <c r="S21" s="8">
        <v>-7.4299000000000001E-4</v>
      </c>
      <c r="T21" s="8">
        <v>0</v>
      </c>
      <c r="U21" s="9">
        <v>3.7969E-6</v>
      </c>
      <c r="V21">
        <v>1.7066657738115201</v>
      </c>
      <c r="W21">
        <v>1.7066657738115201</v>
      </c>
      <c r="X21">
        <v>1.24245268333478</v>
      </c>
      <c r="Y21">
        <v>0.15904312808798299</v>
      </c>
      <c r="Z21">
        <v>12.2063263031185</v>
      </c>
      <c r="AA21">
        <v>1.5625</v>
      </c>
    </row>
    <row r="22" spans="1:27" x14ac:dyDescent="0.35">
      <c r="A22">
        <v>21</v>
      </c>
      <c r="B22" t="s">
        <v>9</v>
      </c>
      <c r="C22" s="2">
        <v>0</v>
      </c>
      <c r="D22" t="s">
        <v>14</v>
      </c>
      <c r="E22">
        <v>18</v>
      </c>
      <c r="F22" t="s">
        <v>12</v>
      </c>
      <c r="G22" s="10">
        <v>56.5</v>
      </c>
      <c r="H22">
        <v>0.56499999999999995</v>
      </c>
      <c r="I22">
        <v>28</v>
      </c>
      <c r="J22">
        <v>1</v>
      </c>
      <c r="K22">
        <v>0</v>
      </c>
      <c r="L22" s="8">
        <v>1.4</v>
      </c>
      <c r="M22" s="8">
        <v>0.52</v>
      </c>
      <c r="N22" s="8">
        <v>0.5</v>
      </c>
      <c r="O22" s="8">
        <v>-2.1489999999999999E-2</v>
      </c>
      <c r="P22" s="8">
        <v>9.5069000000000002E-4</v>
      </c>
      <c r="Q22" s="9">
        <v>-4.3068E-6</v>
      </c>
      <c r="R22" s="9">
        <v>-7.0328999999999994E-8</v>
      </c>
      <c r="S22" s="8">
        <v>-7.4299000000000001E-4</v>
      </c>
      <c r="T22" s="8">
        <v>0</v>
      </c>
      <c r="U22" s="9">
        <v>3.7969E-6</v>
      </c>
      <c r="V22">
        <v>2.9469873925798402</v>
      </c>
      <c r="W22">
        <v>2.9469873925798402</v>
      </c>
      <c r="X22">
        <v>2.1454068217981201</v>
      </c>
      <c r="Y22">
        <v>0.25071872871055001</v>
      </c>
      <c r="Z22">
        <v>21.0772901624842</v>
      </c>
      <c r="AA22">
        <v>2.46315586419753</v>
      </c>
    </row>
    <row r="23" spans="1:27" x14ac:dyDescent="0.35">
      <c r="A23">
        <v>22</v>
      </c>
      <c r="B23" t="s">
        <v>9</v>
      </c>
      <c r="C23" s="2">
        <v>0</v>
      </c>
      <c r="D23" t="s">
        <v>14</v>
      </c>
      <c r="E23">
        <v>18</v>
      </c>
      <c r="F23" t="s">
        <v>12</v>
      </c>
      <c r="G23" s="10">
        <v>55.5</v>
      </c>
      <c r="H23">
        <v>0.55500000000000005</v>
      </c>
      <c r="I23">
        <v>28</v>
      </c>
      <c r="J23">
        <v>1</v>
      </c>
      <c r="K23">
        <v>0</v>
      </c>
      <c r="L23" s="8">
        <v>1.4</v>
      </c>
      <c r="M23" s="8">
        <v>0.52</v>
      </c>
      <c r="N23" s="8">
        <v>0.5</v>
      </c>
      <c r="O23" s="8">
        <v>-2.1489999999999999E-2</v>
      </c>
      <c r="P23" s="8">
        <v>9.5069000000000002E-4</v>
      </c>
      <c r="Q23" s="9">
        <v>-4.3068E-6</v>
      </c>
      <c r="R23" s="9">
        <v>-7.0328999999999994E-8</v>
      </c>
      <c r="S23" s="8">
        <v>-7.4299000000000001E-4</v>
      </c>
      <c r="T23" s="8">
        <v>0</v>
      </c>
      <c r="U23" s="9">
        <v>3.7969E-6</v>
      </c>
      <c r="V23">
        <v>2.8517592869999802</v>
      </c>
      <c r="W23">
        <v>2.8517592869999802</v>
      </c>
      <c r="X23">
        <v>2.0760807609359899</v>
      </c>
      <c r="Y23">
        <v>0.24192226928049901</v>
      </c>
      <c r="Z23">
        <v>20.3962046519102</v>
      </c>
      <c r="AA23">
        <v>2.3767361111111098</v>
      </c>
    </row>
    <row r="24" spans="1:27" x14ac:dyDescent="0.35">
      <c r="A24">
        <v>23</v>
      </c>
      <c r="B24" t="s">
        <v>9</v>
      </c>
      <c r="C24" s="2">
        <v>0</v>
      </c>
      <c r="D24" t="s">
        <v>14</v>
      </c>
      <c r="E24">
        <v>18</v>
      </c>
      <c r="F24" t="s">
        <v>12</v>
      </c>
      <c r="G24" s="10">
        <v>54</v>
      </c>
      <c r="H24">
        <v>0.54</v>
      </c>
      <c r="I24">
        <v>30</v>
      </c>
      <c r="J24">
        <v>1</v>
      </c>
      <c r="K24">
        <v>0</v>
      </c>
      <c r="L24" s="8">
        <v>1.4</v>
      </c>
      <c r="M24" s="8">
        <v>0.52</v>
      </c>
      <c r="N24" s="8">
        <v>0.5</v>
      </c>
      <c r="O24" s="8">
        <v>-2.1489999999999999E-2</v>
      </c>
      <c r="P24" s="8">
        <v>9.5069000000000002E-4</v>
      </c>
      <c r="Q24" s="9">
        <v>-4.3068E-6</v>
      </c>
      <c r="R24" s="9">
        <v>-7.0328999999999994E-8</v>
      </c>
      <c r="S24" s="8">
        <v>-7.4299000000000001E-4</v>
      </c>
      <c r="T24" s="8">
        <v>0</v>
      </c>
      <c r="U24" s="9">
        <v>3.7969E-6</v>
      </c>
      <c r="V24">
        <v>2.9283968508581002</v>
      </c>
      <c r="W24">
        <v>2.9283968508581002</v>
      </c>
      <c r="X24">
        <v>2.13187290742469</v>
      </c>
      <c r="Y24">
        <v>0.22902210444669599</v>
      </c>
      <c r="Z24">
        <v>20.944327855575999</v>
      </c>
      <c r="AA24">
        <v>2.25</v>
      </c>
    </row>
    <row r="25" spans="1:27" x14ac:dyDescent="0.35">
      <c r="A25">
        <v>24</v>
      </c>
      <c r="B25" t="s">
        <v>9</v>
      </c>
      <c r="C25" s="2">
        <v>0</v>
      </c>
      <c r="D25" t="s">
        <v>14</v>
      </c>
      <c r="E25">
        <v>18</v>
      </c>
      <c r="F25" t="s">
        <v>12</v>
      </c>
      <c r="G25" s="10">
        <v>52</v>
      </c>
      <c r="H25">
        <v>0.52</v>
      </c>
      <c r="I25">
        <v>30</v>
      </c>
      <c r="J25">
        <v>1</v>
      </c>
      <c r="K25">
        <v>0</v>
      </c>
      <c r="L25" s="8">
        <v>1.4</v>
      </c>
      <c r="M25" s="8">
        <v>0.52</v>
      </c>
      <c r="N25" s="8">
        <v>0.5</v>
      </c>
      <c r="O25" s="8">
        <v>-2.1489999999999999E-2</v>
      </c>
      <c r="P25" s="8">
        <v>9.5069000000000002E-4</v>
      </c>
      <c r="Q25" s="9">
        <v>-4.3068E-6</v>
      </c>
      <c r="R25" s="9">
        <v>-7.0328999999999994E-8</v>
      </c>
      <c r="S25" s="8">
        <v>-7.4299000000000001E-4</v>
      </c>
      <c r="T25" s="8">
        <v>0</v>
      </c>
      <c r="U25" s="9">
        <v>3.7969E-6</v>
      </c>
      <c r="V25">
        <v>2.7298577138997202</v>
      </c>
      <c r="W25">
        <v>2.7298577138997202</v>
      </c>
      <c r="X25">
        <v>1.9873364157190001</v>
      </c>
      <c r="Y25">
        <v>0.21237166338267</v>
      </c>
      <c r="Z25">
        <v>19.524346552358601</v>
      </c>
      <c r="AA25">
        <v>2.0864197530864201</v>
      </c>
    </row>
    <row r="26" spans="1:27" x14ac:dyDescent="0.35">
      <c r="A26">
        <v>25</v>
      </c>
      <c r="B26" t="s">
        <v>9</v>
      </c>
      <c r="C26" s="2">
        <v>0</v>
      </c>
      <c r="D26" t="s">
        <v>14</v>
      </c>
      <c r="E26">
        <v>18</v>
      </c>
      <c r="F26" t="s">
        <v>12</v>
      </c>
      <c r="G26" s="10">
        <v>73</v>
      </c>
      <c r="H26">
        <v>0.73</v>
      </c>
      <c r="I26">
        <v>28.5</v>
      </c>
      <c r="J26">
        <v>1</v>
      </c>
      <c r="K26">
        <v>0</v>
      </c>
      <c r="L26" s="8">
        <v>1.4</v>
      </c>
      <c r="M26" s="8">
        <v>0.52</v>
      </c>
      <c r="N26" s="8">
        <v>0.5</v>
      </c>
      <c r="O26" s="8">
        <v>-2.1489999999999999E-2</v>
      </c>
      <c r="P26" s="8">
        <v>9.5069000000000002E-4</v>
      </c>
      <c r="Q26" s="9">
        <v>-4.3068E-6</v>
      </c>
      <c r="R26" s="9">
        <v>-7.0328999999999994E-8</v>
      </c>
      <c r="S26" s="8">
        <v>-7.4299000000000001E-4</v>
      </c>
      <c r="T26" s="8">
        <v>0</v>
      </c>
      <c r="U26" s="9">
        <v>3.7969E-6</v>
      </c>
      <c r="V26">
        <v>4.79194452527046</v>
      </c>
      <c r="W26">
        <v>4.79194452527046</v>
      </c>
      <c r="X26">
        <v>3.4885356143969002</v>
      </c>
      <c r="Y26">
        <v>0.4185386812745</v>
      </c>
      <c r="Z26">
        <v>34.2726967397153</v>
      </c>
      <c r="AA26">
        <v>4.1118827160493803</v>
      </c>
    </row>
    <row r="27" spans="1:27" x14ac:dyDescent="0.35">
      <c r="A27">
        <v>26</v>
      </c>
      <c r="B27" t="s">
        <v>15</v>
      </c>
      <c r="C27" s="2">
        <v>3</v>
      </c>
      <c r="D27" t="s">
        <v>10</v>
      </c>
      <c r="E27">
        <v>4.5</v>
      </c>
      <c r="F27" t="s">
        <v>11</v>
      </c>
      <c r="G27" s="10">
        <v>1</v>
      </c>
      <c r="H27">
        <v>0.01</v>
      </c>
      <c r="I27">
        <v>2.6</v>
      </c>
      <c r="J27">
        <v>1</v>
      </c>
      <c r="K27">
        <v>1</v>
      </c>
      <c r="L27" s="8">
        <v>1.42</v>
      </c>
      <c r="M27" s="8">
        <v>0.59</v>
      </c>
      <c r="N27" s="8">
        <v>0.5</v>
      </c>
      <c r="O27" s="8">
        <v>-1.115E-2</v>
      </c>
      <c r="P27" s="8">
        <v>0</v>
      </c>
      <c r="Q27" s="8">
        <v>-8.5599999999999996E-2</v>
      </c>
      <c r="R27" s="8">
        <v>-4.9959999999999997E-2</v>
      </c>
      <c r="S27" s="8">
        <v>0</v>
      </c>
      <c r="T27" s="8">
        <v>2.5600000000000002E-3</v>
      </c>
      <c r="U27" s="8">
        <v>3.6330000000000001E-2</v>
      </c>
      <c r="V27">
        <v>-1.09337021709815E-2</v>
      </c>
      <c r="W27">
        <v>1.5707963267949001E-4</v>
      </c>
      <c r="X27">
        <v>1.3160131625887601E-4</v>
      </c>
      <c r="Y27">
        <v>7.85398163397448E-5</v>
      </c>
      <c r="Z27">
        <v>2.06864197530864E-2</v>
      </c>
      <c r="AA27">
        <v>1.2345679012345699E-2</v>
      </c>
    </row>
    <row r="28" spans="1:27" x14ac:dyDescent="0.35">
      <c r="A28">
        <v>27</v>
      </c>
      <c r="B28" t="s">
        <v>15</v>
      </c>
      <c r="C28" s="2">
        <v>3</v>
      </c>
      <c r="D28" t="s">
        <v>10</v>
      </c>
      <c r="E28">
        <v>4.5</v>
      </c>
      <c r="F28" t="s">
        <v>11</v>
      </c>
      <c r="G28" s="10">
        <v>1</v>
      </c>
      <c r="H28">
        <v>0.01</v>
      </c>
      <c r="I28">
        <v>2.2000000000000002</v>
      </c>
      <c r="J28">
        <v>1</v>
      </c>
      <c r="K28">
        <v>1</v>
      </c>
      <c r="L28" s="8">
        <v>1.42</v>
      </c>
      <c r="M28" s="8">
        <v>0.59</v>
      </c>
      <c r="N28" s="8">
        <v>0.5</v>
      </c>
      <c r="O28" s="8">
        <v>-1.115E-2</v>
      </c>
      <c r="P28" s="8">
        <v>0</v>
      </c>
      <c r="Q28" s="8">
        <v>-8.5599999999999996E-2</v>
      </c>
      <c r="R28" s="8">
        <v>-4.9959999999999997E-2</v>
      </c>
      <c r="S28" s="8">
        <v>0</v>
      </c>
      <c r="T28" s="8">
        <v>2.5600000000000002E-3</v>
      </c>
      <c r="U28" s="8">
        <v>3.6330000000000001E-2</v>
      </c>
      <c r="V28">
        <v>-1.0980214588869899E-2</v>
      </c>
      <c r="W28">
        <v>1.5707963267949001E-4</v>
      </c>
      <c r="X28">
        <v>1.3160131625887601E-4</v>
      </c>
      <c r="Y28">
        <v>7.85398163397448E-5</v>
      </c>
      <c r="Z28">
        <v>2.06864197530864E-2</v>
      </c>
      <c r="AA28">
        <v>1.2345679012345699E-2</v>
      </c>
    </row>
    <row r="29" spans="1:27" x14ac:dyDescent="0.35">
      <c r="A29">
        <v>28</v>
      </c>
      <c r="B29" t="s">
        <v>15</v>
      </c>
      <c r="C29" s="2">
        <v>3</v>
      </c>
      <c r="D29" t="s">
        <v>10</v>
      </c>
      <c r="E29">
        <v>4.5</v>
      </c>
      <c r="F29" t="s">
        <v>11</v>
      </c>
      <c r="G29" s="10">
        <v>1</v>
      </c>
      <c r="H29">
        <v>0.01</v>
      </c>
      <c r="I29">
        <v>2.5</v>
      </c>
      <c r="J29">
        <v>1</v>
      </c>
      <c r="K29">
        <v>1</v>
      </c>
      <c r="L29" s="8">
        <v>1.42</v>
      </c>
      <c r="M29" s="8">
        <v>0.59</v>
      </c>
      <c r="N29" s="8">
        <v>0.5</v>
      </c>
      <c r="O29" s="8">
        <v>-1.115E-2</v>
      </c>
      <c r="P29" s="8">
        <v>0</v>
      </c>
      <c r="Q29" s="8">
        <v>-8.5599999999999996E-2</v>
      </c>
      <c r="R29" s="8">
        <v>-4.9959999999999997E-2</v>
      </c>
      <c r="S29" s="8">
        <v>0</v>
      </c>
      <c r="T29" s="8">
        <v>2.5600000000000002E-3</v>
      </c>
      <c r="U29" s="8">
        <v>3.6330000000000001E-2</v>
      </c>
      <c r="V29">
        <v>-1.0945330275453601E-2</v>
      </c>
      <c r="W29">
        <v>1.96349540849362E-4</v>
      </c>
      <c r="X29">
        <v>1.64501645323596E-4</v>
      </c>
      <c r="Y29">
        <v>7.85398163397448E-5</v>
      </c>
      <c r="Z29">
        <v>2.5858024691357999E-2</v>
      </c>
      <c r="AA29">
        <v>1.2345679012345699E-2</v>
      </c>
    </row>
    <row r="30" spans="1:27" x14ac:dyDescent="0.35">
      <c r="A30">
        <v>29</v>
      </c>
      <c r="B30" t="s">
        <v>15</v>
      </c>
      <c r="C30" s="2">
        <v>3</v>
      </c>
      <c r="D30" t="s">
        <v>10</v>
      </c>
      <c r="E30">
        <v>4.5</v>
      </c>
      <c r="F30" t="s">
        <v>11</v>
      </c>
      <c r="G30" s="10">
        <v>1</v>
      </c>
      <c r="H30">
        <v>0.01</v>
      </c>
      <c r="I30">
        <v>2.2000000000000002</v>
      </c>
      <c r="J30">
        <v>1</v>
      </c>
      <c r="K30">
        <v>1</v>
      </c>
      <c r="L30" s="8">
        <v>1.42</v>
      </c>
      <c r="M30" s="8">
        <v>0.59</v>
      </c>
      <c r="N30" s="8">
        <v>0.5</v>
      </c>
      <c r="O30" s="8">
        <v>-1.115E-2</v>
      </c>
      <c r="P30" s="8">
        <v>0</v>
      </c>
      <c r="Q30" s="8">
        <v>-8.5599999999999996E-2</v>
      </c>
      <c r="R30" s="8">
        <v>-4.9959999999999997E-2</v>
      </c>
      <c r="S30" s="8">
        <v>0</v>
      </c>
      <c r="T30" s="8">
        <v>2.5600000000000002E-3</v>
      </c>
      <c r="U30" s="8">
        <v>3.6330000000000001E-2</v>
      </c>
      <c r="V30">
        <v>-1.0980214588869899E-2</v>
      </c>
      <c r="W30">
        <v>1.96349540849362E-4</v>
      </c>
      <c r="X30">
        <v>1.64501645323596E-4</v>
      </c>
      <c r="Y30">
        <v>7.85398163397448E-5</v>
      </c>
      <c r="Z30">
        <v>2.5858024691357999E-2</v>
      </c>
      <c r="AA30">
        <v>1.2345679012345699E-2</v>
      </c>
    </row>
    <row r="31" spans="1:27" x14ac:dyDescent="0.35">
      <c r="A31">
        <v>30</v>
      </c>
      <c r="B31" t="s">
        <v>15</v>
      </c>
      <c r="C31" s="2">
        <v>3</v>
      </c>
      <c r="D31" t="s">
        <v>10</v>
      </c>
      <c r="E31">
        <v>4.5</v>
      </c>
      <c r="F31" t="s">
        <v>63</v>
      </c>
      <c r="G31" s="10">
        <v>5</v>
      </c>
      <c r="H31">
        <v>0.05</v>
      </c>
      <c r="I31">
        <v>4.5</v>
      </c>
      <c r="J31">
        <v>1</v>
      </c>
      <c r="K31">
        <v>1</v>
      </c>
      <c r="L31" s="8">
        <v>1.4</v>
      </c>
      <c r="M31" s="8">
        <v>0.52</v>
      </c>
      <c r="N31" s="8">
        <v>0.5</v>
      </c>
      <c r="O31" s="8">
        <v>-2.1489999999999999E-2</v>
      </c>
      <c r="P31" s="8">
        <v>9.5069000000000002E-4</v>
      </c>
      <c r="Q31" s="9">
        <v>-4.3068E-6</v>
      </c>
      <c r="R31" s="9">
        <v>-7.0328999999999994E-8</v>
      </c>
      <c r="S31" s="8">
        <v>-7.4299000000000001E-4</v>
      </c>
      <c r="T31" s="8">
        <v>0</v>
      </c>
      <c r="U31" s="9">
        <v>3.7969E-6</v>
      </c>
      <c r="V31">
        <v>-7.0194779038091704E-3</v>
      </c>
      <c r="W31">
        <v>1.3744467859455401E-2</v>
      </c>
      <c r="X31">
        <v>1.00059726016835E-2</v>
      </c>
      <c r="Y31">
        <v>1.96349540849362E-3</v>
      </c>
      <c r="Z31">
        <v>1.57283950617284</v>
      </c>
      <c r="AA31">
        <v>0.30864197530864201</v>
      </c>
    </row>
    <row r="32" spans="1:27" x14ac:dyDescent="0.35">
      <c r="A32">
        <v>31</v>
      </c>
      <c r="B32" t="s">
        <v>15</v>
      </c>
      <c r="C32" s="2">
        <v>3</v>
      </c>
      <c r="D32" t="s">
        <v>13</v>
      </c>
      <c r="E32">
        <v>9</v>
      </c>
      <c r="F32" t="s">
        <v>12</v>
      </c>
      <c r="G32" s="10">
        <v>21</v>
      </c>
      <c r="H32">
        <v>0.21</v>
      </c>
      <c r="I32">
        <v>18.5</v>
      </c>
      <c r="J32">
        <v>1</v>
      </c>
      <c r="K32">
        <v>1</v>
      </c>
      <c r="L32" s="8">
        <v>1.4</v>
      </c>
      <c r="M32" s="8">
        <v>0.52</v>
      </c>
      <c r="N32" s="8">
        <v>0.5</v>
      </c>
      <c r="O32" s="8">
        <v>-2.1489999999999999E-2</v>
      </c>
      <c r="P32" s="8">
        <v>9.5069000000000002E-4</v>
      </c>
      <c r="Q32" s="9">
        <v>-4.3068E-6</v>
      </c>
      <c r="R32" s="9">
        <v>-7.0328999999999994E-8</v>
      </c>
      <c r="S32" s="8">
        <v>-7.4299000000000001E-4</v>
      </c>
      <c r="T32" s="8">
        <v>0</v>
      </c>
      <c r="U32" s="9">
        <v>3.7969E-6</v>
      </c>
      <c r="V32">
        <v>0.29427556217906597</v>
      </c>
      <c r="W32">
        <v>0.29427556217906597</v>
      </c>
      <c r="X32">
        <v>0.21423260926636001</v>
      </c>
      <c r="Y32">
        <v>3.4636059005827502E-2</v>
      </c>
      <c r="Z32">
        <v>8.4188095644977192</v>
      </c>
      <c r="AA32">
        <v>1.3611111111111101</v>
      </c>
    </row>
    <row r="33" spans="1:27" x14ac:dyDescent="0.35">
      <c r="A33">
        <v>32</v>
      </c>
      <c r="B33" t="s">
        <v>15</v>
      </c>
      <c r="C33" s="2">
        <v>3</v>
      </c>
      <c r="D33" t="s">
        <v>13</v>
      </c>
      <c r="E33">
        <v>9</v>
      </c>
      <c r="F33" t="s">
        <v>12</v>
      </c>
      <c r="G33" s="10">
        <v>10</v>
      </c>
      <c r="H33">
        <v>0.1</v>
      </c>
      <c r="I33">
        <v>8</v>
      </c>
      <c r="J33">
        <v>1</v>
      </c>
      <c r="K33">
        <v>1</v>
      </c>
      <c r="L33" s="8">
        <v>1.4</v>
      </c>
      <c r="M33" s="8">
        <v>0.52</v>
      </c>
      <c r="N33" s="8">
        <v>0.5</v>
      </c>
      <c r="O33" s="8">
        <v>-2.1489999999999999E-2</v>
      </c>
      <c r="P33" s="8">
        <v>9.5069000000000002E-4</v>
      </c>
      <c r="Q33" s="9">
        <v>-4.3068E-6</v>
      </c>
      <c r="R33" s="9">
        <v>-7.0328999999999994E-8</v>
      </c>
      <c r="S33" s="8">
        <v>-7.4299000000000001E-4</v>
      </c>
      <c r="T33" s="8">
        <v>0</v>
      </c>
      <c r="U33" s="9">
        <v>3.7969E-6</v>
      </c>
      <c r="V33">
        <v>2.5980726302699798E-2</v>
      </c>
      <c r="W33">
        <v>2.5980726302699798E-2</v>
      </c>
      <c r="X33">
        <v>1.8913968748365401E-2</v>
      </c>
      <c r="Y33">
        <v>7.85398163397448E-3</v>
      </c>
      <c r="Z33">
        <v>0.74327200488592404</v>
      </c>
      <c r="AA33">
        <v>0.30864197530864201</v>
      </c>
    </row>
    <row r="34" spans="1:27" x14ac:dyDescent="0.35">
      <c r="A34">
        <v>33</v>
      </c>
      <c r="B34" t="s">
        <v>15</v>
      </c>
      <c r="C34" s="2">
        <v>3</v>
      </c>
      <c r="D34" t="s">
        <v>13</v>
      </c>
      <c r="E34">
        <v>9</v>
      </c>
      <c r="F34" t="s">
        <v>12</v>
      </c>
      <c r="G34" s="10">
        <v>14.5</v>
      </c>
      <c r="H34">
        <v>0.14499999999999999</v>
      </c>
      <c r="I34">
        <v>13.5</v>
      </c>
      <c r="J34">
        <v>1</v>
      </c>
      <c r="K34">
        <v>1</v>
      </c>
      <c r="L34" s="8">
        <v>1.4</v>
      </c>
      <c r="M34" s="8">
        <v>0.52</v>
      </c>
      <c r="N34" s="8">
        <v>0.5</v>
      </c>
      <c r="O34" s="8">
        <v>-2.1489999999999999E-2</v>
      </c>
      <c r="P34" s="8">
        <v>9.5069000000000002E-4</v>
      </c>
      <c r="Q34" s="9">
        <v>-4.3068E-6</v>
      </c>
      <c r="R34" s="9">
        <v>-7.0328999999999994E-8</v>
      </c>
      <c r="S34" s="8">
        <v>-7.4299000000000001E-4</v>
      </c>
      <c r="T34" s="8">
        <v>0</v>
      </c>
      <c r="U34" s="9">
        <v>3.7969E-6</v>
      </c>
      <c r="V34">
        <v>0.102566560936752</v>
      </c>
      <c r="W34">
        <v>0.102566560936752</v>
      </c>
      <c r="X34">
        <v>7.4668456361955501E-2</v>
      </c>
      <c r="Y34">
        <v>1.65129963854313E-2</v>
      </c>
      <c r="Z34">
        <v>2.93428491927079</v>
      </c>
      <c r="AA34">
        <v>0.64891975308642003</v>
      </c>
    </row>
    <row r="35" spans="1:27" x14ac:dyDescent="0.35">
      <c r="A35">
        <v>34</v>
      </c>
      <c r="B35" t="s">
        <v>15</v>
      </c>
      <c r="C35" s="2">
        <v>3</v>
      </c>
      <c r="D35" t="s">
        <v>13</v>
      </c>
      <c r="E35">
        <v>9</v>
      </c>
      <c r="F35" t="s">
        <v>12</v>
      </c>
      <c r="G35" s="10">
        <v>13</v>
      </c>
      <c r="H35">
        <v>0.13</v>
      </c>
      <c r="I35">
        <v>10.5</v>
      </c>
      <c r="J35">
        <v>1</v>
      </c>
      <c r="K35">
        <v>1</v>
      </c>
      <c r="L35" s="8">
        <v>1.4</v>
      </c>
      <c r="M35" s="8">
        <v>0.52</v>
      </c>
      <c r="N35" s="8">
        <v>0.5</v>
      </c>
      <c r="O35" s="8">
        <v>-2.1489999999999999E-2</v>
      </c>
      <c r="P35" s="8">
        <v>9.5069000000000002E-4</v>
      </c>
      <c r="Q35" s="9">
        <v>-4.3068E-6</v>
      </c>
      <c r="R35" s="9">
        <v>-7.0328999999999994E-8</v>
      </c>
      <c r="S35" s="8">
        <v>-7.4299000000000001E-4</v>
      </c>
      <c r="T35" s="8">
        <v>0</v>
      </c>
      <c r="U35" s="9">
        <v>3.7969E-6</v>
      </c>
      <c r="V35">
        <v>6.4058440896413299E-2</v>
      </c>
      <c r="W35">
        <v>6.4058440896413299E-2</v>
      </c>
      <c r="X35">
        <v>4.6634544972588898E-2</v>
      </c>
      <c r="Y35">
        <v>1.3273228961416901E-2</v>
      </c>
      <c r="Z35">
        <v>1.8326218151182301</v>
      </c>
      <c r="AA35">
        <v>0.52160493827160503</v>
      </c>
    </row>
    <row r="36" spans="1:27" x14ac:dyDescent="0.35">
      <c r="A36">
        <v>35</v>
      </c>
      <c r="B36" t="s">
        <v>15</v>
      </c>
      <c r="C36" s="2">
        <v>3</v>
      </c>
      <c r="D36" t="s">
        <v>13</v>
      </c>
      <c r="E36">
        <v>9</v>
      </c>
      <c r="F36" t="s">
        <v>12</v>
      </c>
      <c r="G36" s="10">
        <v>8.5</v>
      </c>
      <c r="H36">
        <v>8.5000000000000006E-2</v>
      </c>
      <c r="I36">
        <v>10</v>
      </c>
      <c r="J36">
        <v>1</v>
      </c>
      <c r="K36">
        <v>1</v>
      </c>
      <c r="L36" s="8">
        <v>1.4</v>
      </c>
      <c r="M36" s="8">
        <v>0.52</v>
      </c>
      <c r="N36" s="8">
        <v>0.5</v>
      </c>
      <c r="O36" s="8">
        <v>-2.1489999999999999E-2</v>
      </c>
      <c r="P36" s="8">
        <v>9.5069000000000002E-4</v>
      </c>
      <c r="Q36" s="9">
        <v>-4.3068E-6</v>
      </c>
      <c r="R36" s="9">
        <v>-7.0328999999999994E-8</v>
      </c>
      <c r="S36" s="8">
        <v>-7.4299000000000001E-4</v>
      </c>
      <c r="T36" s="8">
        <v>0</v>
      </c>
      <c r="U36" s="9">
        <v>3.7969E-6</v>
      </c>
      <c r="V36">
        <v>1.9131505465733199E-2</v>
      </c>
      <c r="W36">
        <v>1.9131505465733199E-2</v>
      </c>
      <c r="X36">
        <v>1.39277359790538E-2</v>
      </c>
      <c r="Y36">
        <v>5.6745017305465601E-3</v>
      </c>
      <c r="Z36">
        <v>0.54732543880129603</v>
      </c>
      <c r="AA36">
        <v>0.22299382716049401</v>
      </c>
    </row>
    <row r="37" spans="1:27" x14ac:dyDescent="0.35">
      <c r="A37">
        <v>36</v>
      </c>
      <c r="B37" t="s">
        <v>15</v>
      </c>
      <c r="C37" s="2">
        <v>3</v>
      </c>
      <c r="D37" t="s">
        <v>14</v>
      </c>
      <c r="E37">
        <v>18</v>
      </c>
      <c r="F37" t="s">
        <v>12</v>
      </c>
      <c r="G37" s="10">
        <v>91</v>
      </c>
      <c r="H37">
        <v>0.91</v>
      </c>
      <c r="I37">
        <v>27</v>
      </c>
      <c r="J37">
        <v>1</v>
      </c>
      <c r="K37">
        <v>1</v>
      </c>
      <c r="L37" s="8">
        <v>1.4</v>
      </c>
      <c r="M37" s="8">
        <v>0.52</v>
      </c>
      <c r="N37" s="8">
        <v>0.5</v>
      </c>
      <c r="O37" s="8">
        <v>-2.1489999999999999E-2</v>
      </c>
      <c r="P37" s="8">
        <v>9.5069000000000002E-4</v>
      </c>
      <c r="Q37" s="9">
        <v>-4.3068E-6</v>
      </c>
      <c r="R37" s="9">
        <v>-7.0328999999999994E-8</v>
      </c>
      <c r="S37" s="8">
        <v>-7.4299000000000001E-4</v>
      </c>
      <c r="T37" s="8">
        <v>0</v>
      </c>
      <c r="U37" s="9">
        <v>3.7969E-6</v>
      </c>
      <c r="V37">
        <v>6.6136513161377302</v>
      </c>
      <c r="W37">
        <v>6.6136513161377302</v>
      </c>
      <c r="X37">
        <v>4.8147381581482698</v>
      </c>
      <c r="Y37">
        <v>0.65038821910942701</v>
      </c>
      <c r="Z37">
        <v>47.301813429781802</v>
      </c>
      <c r="AA37">
        <v>6.3896604938271597</v>
      </c>
    </row>
    <row r="38" spans="1:27" x14ac:dyDescent="0.35">
      <c r="A38">
        <v>37</v>
      </c>
      <c r="B38" t="s">
        <v>15</v>
      </c>
      <c r="C38" s="2">
        <v>3</v>
      </c>
      <c r="D38" t="s">
        <v>14</v>
      </c>
      <c r="E38">
        <v>18</v>
      </c>
      <c r="F38" t="s">
        <v>12</v>
      </c>
      <c r="G38" s="10">
        <v>67.5</v>
      </c>
      <c r="H38">
        <v>0.67500000000000004</v>
      </c>
      <c r="I38">
        <v>28.5</v>
      </c>
      <c r="J38">
        <v>1</v>
      </c>
      <c r="K38">
        <v>1</v>
      </c>
      <c r="L38" s="8">
        <v>1.4</v>
      </c>
      <c r="M38" s="8">
        <v>0.52</v>
      </c>
      <c r="N38" s="8">
        <v>0.5</v>
      </c>
      <c r="O38" s="8">
        <v>-2.1489999999999999E-2</v>
      </c>
      <c r="P38" s="8">
        <v>9.5069000000000002E-4</v>
      </c>
      <c r="Q38" s="9">
        <v>-4.3068E-6</v>
      </c>
      <c r="R38" s="9">
        <v>-7.0328999999999994E-8</v>
      </c>
      <c r="S38" s="8">
        <v>-7.4299000000000001E-4</v>
      </c>
      <c r="T38" s="8">
        <v>0</v>
      </c>
      <c r="U38" s="9">
        <v>3.7969E-6</v>
      </c>
      <c r="V38">
        <v>4.16071988664795</v>
      </c>
      <c r="W38">
        <v>4.16071988664795</v>
      </c>
      <c r="X38">
        <v>3.0290040774797098</v>
      </c>
      <c r="Y38">
        <v>0.35784703819796199</v>
      </c>
      <c r="Z38">
        <v>29.758084665209999</v>
      </c>
      <c r="AA38">
        <v>3.515625</v>
      </c>
    </row>
    <row r="39" spans="1:27" x14ac:dyDescent="0.35">
      <c r="A39">
        <v>38</v>
      </c>
      <c r="B39" t="s">
        <v>15</v>
      </c>
      <c r="C39" s="2">
        <v>3</v>
      </c>
      <c r="D39" t="s">
        <v>14</v>
      </c>
      <c r="E39">
        <v>18</v>
      </c>
      <c r="F39" t="s">
        <v>12</v>
      </c>
      <c r="G39" s="10">
        <v>68</v>
      </c>
      <c r="H39">
        <v>0.68</v>
      </c>
      <c r="I39">
        <v>28.5</v>
      </c>
      <c r="J39">
        <v>1</v>
      </c>
      <c r="K39">
        <v>1</v>
      </c>
      <c r="L39" s="8">
        <v>1.4</v>
      </c>
      <c r="M39" s="8">
        <v>0.52</v>
      </c>
      <c r="N39" s="8">
        <v>0.5</v>
      </c>
      <c r="O39" s="8">
        <v>-2.1489999999999999E-2</v>
      </c>
      <c r="P39" s="8">
        <v>9.5069000000000002E-4</v>
      </c>
      <c r="Q39" s="9">
        <v>-4.3068E-6</v>
      </c>
      <c r="R39" s="9">
        <v>-7.0328999999999994E-8</v>
      </c>
      <c r="S39" s="8">
        <v>-7.4299000000000001E-4</v>
      </c>
      <c r="T39" s="8">
        <v>0</v>
      </c>
      <c r="U39" s="9">
        <v>3.7969E-6</v>
      </c>
      <c r="V39">
        <v>4.21667685411792</v>
      </c>
      <c r="W39">
        <v>4.21667685411792</v>
      </c>
      <c r="X39">
        <v>3.0697407497978499</v>
      </c>
      <c r="Y39">
        <v>0.36316811075498001</v>
      </c>
      <c r="Z39">
        <v>30.15829718154</v>
      </c>
      <c r="AA39">
        <v>3.5679012345679002</v>
      </c>
    </row>
    <row r="40" spans="1:27" x14ac:dyDescent="0.35">
      <c r="A40">
        <v>39</v>
      </c>
      <c r="B40" t="s">
        <v>15</v>
      </c>
      <c r="C40" s="2">
        <v>3</v>
      </c>
      <c r="D40" t="s">
        <v>14</v>
      </c>
      <c r="E40">
        <v>18</v>
      </c>
      <c r="F40" t="s">
        <v>12</v>
      </c>
      <c r="G40" s="10">
        <v>49.5</v>
      </c>
      <c r="H40">
        <v>0.495</v>
      </c>
      <c r="I40">
        <v>28.5</v>
      </c>
      <c r="J40">
        <v>1</v>
      </c>
      <c r="K40">
        <v>1</v>
      </c>
      <c r="L40" s="8">
        <v>1.4</v>
      </c>
      <c r="M40" s="8">
        <v>0.52</v>
      </c>
      <c r="N40" s="8">
        <v>0.5</v>
      </c>
      <c r="O40" s="8">
        <v>-2.1489999999999999E-2</v>
      </c>
      <c r="P40" s="8">
        <v>9.5069000000000002E-4</v>
      </c>
      <c r="Q40" s="9">
        <v>-4.3068E-6</v>
      </c>
      <c r="R40" s="9">
        <v>-7.0328999999999994E-8</v>
      </c>
      <c r="S40" s="8">
        <v>-7.4299000000000001E-4</v>
      </c>
      <c r="T40" s="8">
        <v>0</v>
      </c>
      <c r="U40" s="9">
        <v>3.7969E-6</v>
      </c>
      <c r="V40">
        <v>2.3534221255721199</v>
      </c>
      <c r="W40">
        <v>2.3534221255721199</v>
      </c>
      <c r="X40">
        <v>1.7132913074164999</v>
      </c>
      <c r="Y40">
        <v>0.19244218498646001</v>
      </c>
      <c r="Z40">
        <v>16.832023489611899</v>
      </c>
      <c r="AA40">
        <v>1.890625</v>
      </c>
    </row>
    <row r="41" spans="1:27" x14ac:dyDescent="0.35">
      <c r="A41">
        <v>40</v>
      </c>
      <c r="B41" t="s">
        <v>15</v>
      </c>
      <c r="C41" s="2">
        <v>3</v>
      </c>
      <c r="D41" t="s">
        <v>14</v>
      </c>
      <c r="E41">
        <v>18</v>
      </c>
      <c r="F41" t="s">
        <v>12</v>
      </c>
      <c r="G41" s="10">
        <v>42</v>
      </c>
      <c r="H41">
        <v>0.42</v>
      </c>
      <c r="I41">
        <v>28.5</v>
      </c>
      <c r="J41">
        <v>1</v>
      </c>
      <c r="K41">
        <v>1</v>
      </c>
      <c r="L41" s="8">
        <v>1.4</v>
      </c>
      <c r="M41" s="8">
        <v>0.52</v>
      </c>
      <c r="N41" s="8">
        <v>0.5</v>
      </c>
      <c r="O41" s="8">
        <v>-2.1489999999999999E-2</v>
      </c>
      <c r="P41" s="8">
        <v>9.5069000000000002E-4</v>
      </c>
      <c r="Q41" s="9">
        <v>-4.3068E-6</v>
      </c>
      <c r="R41" s="9">
        <v>-7.0328999999999994E-8</v>
      </c>
      <c r="S41" s="8">
        <v>-7.4299000000000001E-4</v>
      </c>
      <c r="T41" s="8">
        <v>0</v>
      </c>
      <c r="U41" s="9">
        <v>3.7969E-6</v>
      </c>
      <c r="V41">
        <v>1.73019767206264</v>
      </c>
      <c r="W41">
        <v>1.73019767206264</v>
      </c>
      <c r="X41">
        <v>1.2595839052616</v>
      </c>
      <c r="Y41">
        <v>0.13854423602331001</v>
      </c>
      <c r="Z41">
        <v>12.3746299235418</v>
      </c>
      <c r="AA41">
        <v>1.3611111111111101</v>
      </c>
    </row>
    <row r="42" spans="1:27" x14ac:dyDescent="0.35">
      <c r="A42">
        <v>41</v>
      </c>
      <c r="B42" t="s">
        <v>15</v>
      </c>
      <c r="C42" s="2">
        <v>3</v>
      </c>
      <c r="D42" t="s">
        <v>14</v>
      </c>
      <c r="E42">
        <v>18</v>
      </c>
      <c r="F42" t="s">
        <v>11</v>
      </c>
      <c r="G42" s="10">
        <v>40.5</v>
      </c>
      <c r="H42">
        <v>0.40500000000000003</v>
      </c>
      <c r="I42">
        <v>26.5</v>
      </c>
      <c r="J42">
        <v>1</v>
      </c>
      <c r="K42">
        <v>1</v>
      </c>
      <c r="L42" s="8">
        <v>1.42</v>
      </c>
      <c r="M42" s="8">
        <v>0.59</v>
      </c>
      <c r="N42" s="8">
        <v>0.5</v>
      </c>
      <c r="O42" s="8">
        <v>-1.115E-2</v>
      </c>
      <c r="P42" s="8">
        <v>0</v>
      </c>
      <c r="Q42" s="8">
        <v>-8.5599999999999996E-2</v>
      </c>
      <c r="R42" s="8">
        <v>-4.9959999999999997E-2</v>
      </c>
      <c r="S42" s="8">
        <v>0</v>
      </c>
      <c r="T42" s="8">
        <v>2.5600000000000002E-3</v>
      </c>
      <c r="U42" s="8">
        <v>3.6330000000000001E-2</v>
      </c>
      <c r="V42">
        <v>1.3922373225728399</v>
      </c>
      <c r="W42">
        <v>1.3922373225728399</v>
      </c>
      <c r="X42">
        <v>1.16641642885153</v>
      </c>
      <c r="Y42">
        <v>0.128824933751266</v>
      </c>
      <c r="Z42">
        <v>11.459317305883699</v>
      </c>
      <c r="AA42">
        <v>1.265625</v>
      </c>
    </row>
    <row r="43" spans="1:27" x14ac:dyDescent="0.35">
      <c r="A43">
        <v>42</v>
      </c>
      <c r="B43" t="s">
        <v>15</v>
      </c>
      <c r="C43" s="2">
        <v>3</v>
      </c>
      <c r="D43" t="s">
        <v>14</v>
      </c>
      <c r="E43">
        <v>18</v>
      </c>
      <c r="F43" t="s">
        <v>12</v>
      </c>
      <c r="G43" s="10">
        <v>88</v>
      </c>
      <c r="H43">
        <v>0.88</v>
      </c>
      <c r="I43">
        <v>33</v>
      </c>
      <c r="J43">
        <v>1</v>
      </c>
      <c r="K43">
        <v>1</v>
      </c>
      <c r="L43" s="8">
        <v>1.4</v>
      </c>
      <c r="M43" s="8">
        <v>0.52</v>
      </c>
      <c r="N43" s="8">
        <v>0.5</v>
      </c>
      <c r="O43" s="8">
        <v>-2.1489999999999999E-2</v>
      </c>
      <c r="P43" s="8">
        <v>9.5069000000000002E-4</v>
      </c>
      <c r="Q43" s="9">
        <v>-4.3068E-6</v>
      </c>
      <c r="R43" s="9">
        <v>-7.0328999999999994E-8</v>
      </c>
      <c r="S43" s="8">
        <v>-7.4299000000000001E-4</v>
      </c>
      <c r="T43" s="8">
        <v>0</v>
      </c>
      <c r="U43" s="9">
        <v>3.7969E-6</v>
      </c>
      <c r="V43">
        <v>7.9781345157843502</v>
      </c>
      <c r="W43">
        <v>7.9781345157843502</v>
      </c>
      <c r="X43">
        <v>5.8080819274910098</v>
      </c>
      <c r="Y43">
        <v>0.60821233773498395</v>
      </c>
      <c r="Z43">
        <v>57.060799298944303</v>
      </c>
      <c r="AA43">
        <v>5.9753086419753103</v>
      </c>
    </row>
    <row r="44" spans="1:27" x14ac:dyDescent="0.35">
      <c r="A44">
        <v>43</v>
      </c>
      <c r="B44" t="s">
        <v>15</v>
      </c>
      <c r="C44" s="2">
        <v>3</v>
      </c>
      <c r="D44" t="s">
        <v>14</v>
      </c>
      <c r="E44">
        <v>18</v>
      </c>
      <c r="F44" t="s">
        <v>12</v>
      </c>
      <c r="G44" s="10">
        <v>85</v>
      </c>
      <c r="H44">
        <v>0.85</v>
      </c>
      <c r="I44">
        <v>30</v>
      </c>
      <c r="J44">
        <v>1</v>
      </c>
      <c r="K44">
        <v>1</v>
      </c>
      <c r="L44" s="8">
        <v>1.4</v>
      </c>
      <c r="M44" s="8">
        <v>0.52</v>
      </c>
      <c r="N44" s="8">
        <v>0.5</v>
      </c>
      <c r="O44" s="8">
        <v>-2.1489999999999999E-2</v>
      </c>
      <c r="P44" s="8">
        <v>9.5069000000000002E-4</v>
      </c>
      <c r="Q44" s="9">
        <v>-4.3068E-6</v>
      </c>
      <c r="R44" s="9">
        <v>-7.0328999999999994E-8</v>
      </c>
      <c r="S44" s="8">
        <v>-7.4299000000000001E-4</v>
      </c>
      <c r="T44" s="8">
        <v>0</v>
      </c>
      <c r="U44" s="9">
        <v>3.7969E-6</v>
      </c>
      <c r="V44">
        <v>6.6862615581110401</v>
      </c>
      <c r="W44">
        <v>6.6862615581110401</v>
      </c>
      <c r="X44">
        <v>4.8675984143048403</v>
      </c>
      <c r="Y44">
        <v>0.56745017305465595</v>
      </c>
      <c r="Z44">
        <v>47.821132631042403</v>
      </c>
      <c r="AA44">
        <v>5.5748456790123502</v>
      </c>
    </row>
    <row r="45" spans="1:27" x14ac:dyDescent="0.35">
      <c r="A45">
        <v>44</v>
      </c>
      <c r="B45" t="s">
        <v>15</v>
      </c>
      <c r="C45" s="2">
        <v>3</v>
      </c>
      <c r="D45" t="s">
        <v>14</v>
      </c>
      <c r="E45">
        <v>18</v>
      </c>
      <c r="F45" t="s">
        <v>12</v>
      </c>
      <c r="G45" s="10">
        <v>76.5</v>
      </c>
      <c r="H45">
        <v>0.76500000000000001</v>
      </c>
      <c r="I45">
        <v>28.5</v>
      </c>
      <c r="J45">
        <v>1</v>
      </c>
      <c r="K45">
        <v>1</v>
      </c>
      <c r="L45" s="8">
        <v>1.4</v>
      </c>
      <c r="M45" s="8">
        <v>0.52</v>
      </c>
      <c r="N45" s="8">
        <v>0.5</v>
      </c>
      <c r="O45" s="8">
        <v>-2.1489999999999999E-2</v>
      </c>
      <c r="P45" s="8">
        <v>9.5069000000000002E-4</v>
      </c>
      <c r="Q45" s="9">
        <v>-4.3068E-6</v>
      </c>
      <c r="R45" s="9">
        <v>-7.0328999999999994E-8</v>
      </c>
      <c r="S45" s="8">
        <v>-7.4299000000000001E-4</v>
      </c>
      <c r="T45" s="8">
        <v>0</v>
      </c>
      <c r="U45" s="9">
        <v>3.7969E-6</v>
      </c>
      <c r="V45">
        <v>5.2110304065821502</v>
      </c>
      <c r="W45">
        <v>5.2110304065821502</v>
      </c>
      <c r="X45">
        <v>3.7936301359918101</v>
      </c>
      <c r="Y45">
        <v>0.45963464017427202</v>
      </c>
      <c r="Z45">
        <v>37.270061012683698</v>
      </c>
      <c r="AA45">
        <v>4.515625</v>
      </c>
    </row>
    <row r="46" spans="1:27" x14ac:dyDescent="0.35">
      <c r="A46">
        <v>45</v>
      </c>
      <c r="B46" t="s">
        <v>15</v>
      </c>
      <c r="C46" s="2">
        <v>3</v>
      </c>
      <c r="D46" t="s">
        <v>14</v>
      </c>
      <c r="E46">
        <v>18</v>
      </c>
      <c r="F46" t="s">
        <v>12</v>
      </c>
      <c r="G46" s="10">
        <v>93</v>
      </c>
      <c r="H46">
        <v>0.93</v>
      </c>
      <c r="I46">
        <v>28.5</v>
      </c>
      <c r="J46">
        <v>1</v>
      </c>
      <c r="K46">
        <v>1</v>
      </c>
      <c r="L46" s="8">
        <v>1.4</v>
      </c>
      <c r="M46" s="8">
        <v>0.52</v>
      </c>
      <c r="N46" s="8">
        <v>0.5</v>
      </c>
      <c r="O46" s="8">
        <v>-2.1489999999999999E-2</v>
      </c>
      <c r="P46" s="8">
        <v>9.5069000000000002E-4</v>
      </c>
      <c r="Q46" s="9">
        <v>-4.3068E-6</v>
      </c>
      <c r="R46" s="9">
        <v>-7.0328999999999994E-8</v>
      </c>
      <c r="S46" s="8">
        <v>-7.4299000000000001E-4</v>
      </c>
      <c r="T46" s="8">
        <v>0</v>
      </c>
      <c r="U46" s="9">
        <v>3.7969E-6</v>
      </c>
      <c r="V46">
        <v>7.3506301616879703</v>
      </c>
      <c r="W46">
        <v>7.3506301616879703</v>
      </c>
      <c r="X46">
        <v>5.3512587577088402</v>
      </c>
      <c r="Y46">
        <v>0.67929087152245304</v>
      </c>
      <c r="Z46">
        <v>52.572795250194901</v>
      </c>
      <c r="AA46">
        <v>6.6736111111111098</v>
      </c>
    </row>
    <row r="47" spans="1:27" x14ac:dyDescent="0.35">
      <c r="A47">
        <v>46</v>
      </c>
      <c r="B47" t="s">
        <v>15</v>
      </c>
      <c r="C47" s="2">
        <v>4</v>
      </c>
      <c r="D47" t="s">
        <v>10</v>
      </c>
      <c r="E47">
        <v>4.5</v>
      </c>
      <c r="F47" t="s">
        <v>12</v>
      </c>
      <c r="G47" s="10">
        <v>5.5</v>
      </c>
      <c r="H47">
        <v>5.5E-2</v>
      </c>
      <c r="I47">
        <v>4.5</v>
      </c>
      <c r="J47">
        <v>0</v>
      </c>
      <c r="K47">
        <v>1</v>
      </c>
      <c r="L47" s="8">
        <v>1.4</v>
      </c>
      <c r="M47" s="8">
        <v>0.52</v>
      </c>
      <c r="N47" s="8">
        <v>0.5</v>
      </c>
      <c r="O47" s="8">
        <v>-2.1489999999999999E-2</v>
      </c>
      <c r="P47" s="8">
        <v>9.5069000000000002E-4</v>
      </c>
      <c r="Q47" s="9">
        <v>-4.3068E-6</v>
      </c>
      <c r="R47" s="9">
        <v>-7.0328999999999994E-8</v>
      </c>
      <c r="S47" s="8">
        <v>-7.4299000000000001E-4</v>
      </c>
      <c r="T47" s="8">
        <v>0</v>
      </c>
      <c r="U47" s="9">
        <v>3.7969E-6</v>
      </c>
      <c r="V47">
        <v>-4.9541992960656098E-3</v>
      </c>
      <c r="W47">
        <v>1.3744467859455401E-2</v>
      </c>
      <c r="X47">
        <v>1.00059726016835E-2</v>
      </c>
      <c r="Y47">
        <v>2.3758294442772802E-3</v>
      </c>
      <c r="Z47">
        <v>1.57283950617284</v>
      </c>
      <c r="AA47">
        <v>0.37345679012345701</v>
      </c>
    </row>
    <row r="48" spans="1:27" x14ac:dyDescent="0.35">
      <c r="A48">
        <v>47</v>
      </c>
      <c r="B48" t="s">
        <v>15</v>
      </c>
      <c r="C48" s="2">
        <v>4</v>
      </c>
      <c r="D48" t="s">
        <v>10</v>
      </c>
      <c r="E48">
        <v>4.5</v>
      </c>
      <c r="F48" t="s">
        <v>12</v>
      </c>
      <c r="G48" s="10">
        <v>1</v>
      </c>
      <c r="H48">
        <v>0.01</v>
      </c>
      <c r="I48">
        <v>2.5</v>
      </c>
      <c r="J48">
        <v>1</v>
      </c>
      <c r="K48">
        <v>1</v>
      </c>
      <c r="L48" s="8">
        <v>1.4</v>
      </c>
      <c r="M48" s="8">
        <v>0.52</v>
      </c>
      <c r="N48" s="8">
        <v>0.5</v>
      </c>
      <c r="O48" s="8">
        <v>-2.1489999999999999E-2</v>
      </c>
      <c r="P48" s="8">
        <v>9.5069000000000002E-4</v>
      </c>
      <c r="Q48" s="9">
        <v>-4.3068E-6</v>
      </c>
      <c r="R48" s="9">
        <v>-7.0328999999999994E-8</v>
      </c>
      <c r="S48" s="8">
        <v>-7.4299000000000001E-4</v>
      </c>
      <c r="T48" s="8">
        <v>0</v>
      </c>
      <c r="U48" s="9">
        <v>3.7969E-6</v>
      </c>
      <c r="V48">
        <v>-2.0311796580449699E-2</v>
      </c>
      <c r="W48">
        <v>2.35619449019235E-4</v>
      </c>
      <c r="X48">
        <v>1.71530958886003E-4</v>
      </c>
      <c r="Y48">
        <v>7.85398163397448E-5</v>
      </c>
      <c r="Z48">
        <v>2.6962962962963001E-2</v>
      </c>
      <c r="AA48">
        <v>1.2345679012345699E-2</v>
      </c>
    </row>
    <row r="49" spans="1:27" x14ac:dyDescent="0.35">
      <c r="A49">
        <v>48</v>
      </c>
      <c r="B49" t="s">
        <v>15</v>
      </c>
      <c r="C49" s="2">
        <v>4</v>
      </c>
      <c r="D49" t="s">
        <v>10</v>
      </c>
      <c r="E49">
        <v>4.5</v>
      </c>
      <c r="F49" t="s">
        <v>11</v>
      </c>
      <c r="G49" s="10">
        <v>1</v>
      </c>
      <c r="H49">
        <v>0.01</v>
      </c>
      <c r="I49">
        <v>2.5</v>
      </c>
      <c r="J49">
        <v>1</v>
      </c>
      <c r="K49">
        <v>1</v>
      </c>
      <c r="L49" s="8">
        <v>1.42</v>
      </c>
      <c r="M49" s="8">
        <v>0.59</v>
      </c>
      <c r="N49" s="8">
        <v>0.5</v>
      </c>
      <c r="O49" s="8">
        <v>-1.115E-2</v>
      </c>
      <c r="P49" s="8">
        <v>0</v>
      </c>
      <c r="Q49" s="8">
        <v>-8.5599999999999996E-2</v>
      </c>
      <c r="R49" s="8">
        <v>-4.9959999999999997E-2</v>
      </c>
      <c r="S49" s="8">
        <v>0</v>
      </c>
      <c r="T49" s="8">
        <v>2.5600000000000002E-3</v>
      </c>
      <c r="U49" s="8">
        <v>3.6330000000000001E-2</v>
      </c>
      <c r="V49">
        <v>-1.0945330275453601E-2</v>
      </c>
      <c r="W49">
        <v>1.96349540849362E-4</v>
      </c>
      <c r="X49">
        <v>1.64501645323596E-4</v>
      </c>
      <c r="Y49">
        <v>7.85398163397448E-5</v>
      </c>
      <c r="Z49">
        <v>2.5858024691357999E-2</v>
      </c>
      <c r="AA49">
        <v>1.2345679012345699E-2</v>
      </c>
    </row>
    <row r="50" spans="1:27" x14ac:dyDescent="0.35">
      <c r="A50">
        <v>49</v>
      </c>
      <c r="B50" t="s">
        <v>15</v>
      </c>
      <c r="C50" s="2">
        <v>4</v>
      </c>
      <c r="D50" t="s">
        <v>10</v>
      </c>
      <c r="E50">
        <v>4.5</v>
      </c>
      <c r="F50" t="s">
        <v>11</v>
      </c>
      <c r="G50" s="10">
        <v>1</v>
      </c>
      <c r="H50">
        <v>0.01</v>
      </c>
      <c r="I50">
        <v>2.5</v>
      </c>
      <c r="J50">
        <v>1</v>
      </c>
      <c r="K50">
        <v>1</v>
      </c>
      <c r="L50" s="8">
        <v>1.42</v>
      </c>
      <c r="M50" s="8">
        <v>0.59</v>
      </c>
      <c r="N50" s="8">
        <v>0.5</v>
      </c>
      <c r="O50" s="8">
        <v>-1.115E-2</v>
      </c>
      <c r="P50" s="8">
        <v>0</v>
      </c>
      <c r="Q50" s="8">
        <v>-8.5599999999999996E-2</v>
      </c>
      <c r="R50" s="8">
        <v>-4.9959999999999997E-2</v>
      </c>
      <c r="S50" s="8">
        <v>0</v>
      </c>
      <c r="T50" s="8">
        <v>2.5600000000000002E-3</v>
      </c>
      <c r="U50" s="8">
        <v>3.6330000000000001E-2</v>
      </c>
      <c r="V50">
        <v>-1.0945330275453601E-2</v>
      </c>
      <c r="W50">
        <v>1.96349540849362E-4</v>
      </c>
      <c r="X50">
        <v>1.64501645323596E-4</v>
      </c>
      <c r="Y50">
        <v>7.85398163397448E-5</v>
      </c>
      <c r="Z50">
        <v>2.5858024691357999E-2</v>
      </c>
      <c r="AA50">
        <v>1.2345679012345699E-2</v>
      </c>
    </row>
    <row r="51" spans="1:27" x14ac:dyDescent="0.35">
      <c r="A51">
        <v>50</v>
      </c>
      <c r="B51" t="s">
        <v>15</v>
      </c>
      <c r="C51" s="2">
        <v>4</v>
      </c>
      <c r="D51" t="s">
        <v>10</v>
      </c>
      <c r="E51">
        <v>4.5</v>
      </c>
      <c r="F51" t="s">
        <v>11</v>
      </c>
      <c r="G51" s="10">
        <v>2</v>
      </c>
      <c r="H51">
        <v>0.02</v>
      </c>
      <c r="I51">
        <v>4</v>
      </c>
      <c r="J51">
        <v>1</v>
      </c>
      <c r="K51">
        <v>1</v>
      </c>
      <c r="L51" s="8">
        <v>1.42</v>
      </c>
      <c r="M51" s="8">
        <v>0.59</v>
      </c>
      <c r="N51" s="8">
        <v>0.5</v>
      </c>
      <c r="O51" s="8">
        <v>-1.115E-2</v>
      </c>
      <c r="P51" s="8">
        <v>0</v>
      </c>
      <c r="Q51" s="8">
        <v>-8.5599999999999996E-2</v>
      </c>
      <c r="R51" s="8">
        <v>-4.9959999999999997E-2</v>
      </c>
      <c r="S51" s="8">
        <v>0</v>
      </c>
      <c r="T51" s="8">
        <v>2.5600000000000002E-3</v>
      </c>
      <c r="U51" s="8">
        <v>3.6330000000000001E-2</v>
      </c>
      <c r="V51">
        <v>-1.02832293032752E-2</v>
      </c>
      <c r="W51">
        <v>7.85398163397448E-4</v>
      </c>
      <c r="X51">
        <v>6.5800658129438203E-4</v>
      </c>
      <c r="Y51">
        <v>3.1415926535897898E-4</v>
      </c>
      <c r="Z51">
        <v>0.103432098765432</v>
      </c>
      <c r="AA51">
        <v>4.9382716049382699E-2</v>
      </c>
    </row>
    <row r="52" spans="1:27" x14ac:dyDescent="0.35">
      <c r="A52">
        <v>51</v>
      </c>
      <c r="B52" t="s">
        <v>15</v>
      </c>
      <c r="C52" s="2">
        <v>4</v>
      </c>
      <c r="D52" t="s">
        <v>13</v>
      </c>
      <c r="E52">
        <v>9</v>
      </c>
      <c r="F52" t="s">
        <v>12</v>
      </c>
      <c r="G52" s="10">
        <v>16.5</v>
      </c>
      <c r="H52">
        <v>0.16500000000000001</v>
      </c>
      <c r="I52">
        <v>16.5</v>
      </c>
      <c r="J52">
        <v>1</v>
      </c>
      <c r="K52">
        <v>1</v>
      </c>
      <c r="L52" s="8">
        <v>1.4</v>
      </c>
      <c r="M52" s="8">
        <v>0.52</v>
      </c>
      <c r="N52" s="8">
        <v>0.5</v>
      </c>
      <c r="O52" s="8">
        <v>-2.1489999999999999E-2</v>
      </c>
      <c r="P52" s="8">
        <v>9.5069000000000002E-4</v>
      </c>
      <c r="Q52" s="9">
        <v>-4.3068E-6</v>
      </c>
      <c r="R52" s="9">
        <v>-7.0328999999999994E-8</v>
      </c>
      <c r="S52" s="8">
        <v>-7.4299000000000001E-4</v>
      </c>
      <c r="T52" s="8">
        <v>0</v>
      </c>
      <c r="U52" s="9">
        <v>3.7969E-6</v>
      </c>
      <c r="V52">
        <v>0.16250026405024301</v>
      </c>
      <c r="W52">
        <v>0.16250026405024301</v>
      </c>
      <c r="X52">
        <v>0.118300192228577</v>
      </c>
      <c r="Y52">
        <v>2.1382464998495498E-2</v>
      </c>
      <c r="Z52">
        <v>4.6489037930616002</v>
      </c>
      <c r="AA52">
        <v>0.84027777777777801</v>
      </c>
    </row>
    <row r="53" spans="1:27" x14ac:dyDescent="0.35">
      <c r="A53">
        <v>52</v>
      </c>
      <c r="B53" t="s">
        <v>15</v>
      </c>
      <c r="C53" s="2">
        <v>4</v>
      </c>
      <c r="D53" t="s">
        <v>13</v>
      </c>
      <c r="E53">
        <v>9</v>
      </c>
      <c r="F53" t="s">
        <v>12</v>
      </c>
      <c r="G53" s="10">
        <v>9</v>
      </c>
      <c r="H53">
        <v>0.09</v>
      </c>
      <c r="I53">
        <v>10.5</v>
      </c>
      <c r="J53">
        <v>1</v>
      </c>
      <c r="K53">
        <v>1</v>
      </c>
      <c r="L53" s="8">
        <v>1.4</v>
      </c>
      <c r="M53" s="8">
        <v>0.52</v>
      </c>
      <c r="N53" s="8">
        <v>0.5</v>
      </c>
      <c r="O53" s="8">
        <v>-2.1489999999999999E-2</v>
      </c>
      <c r="P53" s="8">
        <v>9.5069000000000002E-4</v>
      </c>
      <c r="Q53" s="9">
        <v>-4.3068E-6</v>
      </c>
      <c r="R53" s="9">
        <v>-7.0328999999999994E-8</v>
      </c>
      <c r="S53" s="8">
        <v>-7.4299000000000001E-4</v>
      </c>
      <c r="T53" s="8">
        <v>0</v>
      </c>
      <c r="U53" s="9">
        <v>3.7969E-6</v>
      </c>
      <c r="V53">
        <v>2.4427577970564E-2</v>
      </c>
      <c r="W53">
        <v>2.4427577970564E-2</v>
      </c>
      <c r="X53">
        <v>1.7783276762570601E-2</v>
      </c>
      <c r="Y53">
        <v>6.3617251235193297E-3</v>
      </c>
      <c r="Z53">
        <v>0.69883861756403698</v>
      </c>
      <c r="AA53">
        <v>0.25</v>
      </c>
    </row>
    <row r="54" spans="1:27" x14ac:dyDescent="0.35">
      <c r="A54">
        <v>53</v>
      </c>
      <c r="B54" t="s">
        <v>15</v>
      </c>
      <c r="C54" s="2">
        <v>4</v>
      </c>
      <c r="D54" t="s">
        <v>13</v>
      </c>
      <c r="E54">
        <v>9</v>
      </c>
      <c r="F54" t="s">
        <v>12</v>
      </c>
      <c r="G54" s="10">
        <v>11</v>
      </c>
      <c r="H54">
        <v>0.11</v>
      </c>
      <c r="I54">
        <v>8</v>
      </c>
      <c r="J54">
        <v>1</v>
      </c>
      <c r="K54">
        <v>1</v>
      </c>
      <c r="L54" s="8">
        <v>1.4</v>
      </c>
      <c r="M54" s="8">
        <v>0.52</v>
      </c>
      <c r="N54" s="8">
        <v>0.5</v>
      </c>
      <c r="O54" s="8">
        <v>-2.1489999999999999E-2</v>
      </c>
      <c r="P54" s="8">
        <v>9.5069000000000002E-4</v>
      </c>
      <c r="Q54" s="9">
        <v>-4.3068E-6</v>
      </c>
      <c r="R54" s="9">
        <v>-7.0328999999999994E-8</v>
      </c>
      <c r="S54" s="8">
        <v>-7.4299000000000001E-4</v>
      </c>
      <c r="T54" s="8">
        <v>0</v>
      </c>
      <c r="U54" s="9">
        <v>3.7969E-6</v>
      </c>
      <c r="V54">
        <v>3.3648595742090802E-2</v>
      </c>
      <c r="W54">
        <v>3.3648595742090802E-2</v>
      </c>
      <c r="X54">
        <v>2.4496177700242101E-2</v>
      </c>
      <c r="Y54">
        <v>9.5033177771091208E-3</v>
      </c>
      <c r="Z54">
        <v>0.96263895502493602</v>
      </c>
      <c r="AA54">
        <v>0.37345679012345701</v>
      </c>
    </row>
    <row r="55" spans="1:27" x14ac:dyDescent="0.35">
      <c r="A55">
        <v>54</v>
      </c>
      <c r="B55" t="s">
        <v>15</v>
      </c>
      <c r="C55" s="2">
        <v>4</v>
      </c>
      <c r="D55" t="s">
        <v>13</v>
      </c>
      <c r="E55">
        <v>9</v>
      </c>
      <c r="F55" t="s">
        <v>12</v>
      </c>
      <c r="G55" s="10">
        <v>9</v>
      </c>
      <c r="H55">
        <v>0.09</v>
      </c>
      <c r="I55">
        <v>10</v>
      </c>
      <c r="J55">
        <v>1</v>
      </c>
      <c r="K55">
        <v>1</v>
      </c>
      <c r="L55" s="8">
        <v>1.4</v>
      </c>
      <c r="M55" s="8">
        <v>0.52</v>
      </c>
      <c r="N55" s="8">
        <v>0.5</v>
      </c>
      <c r="O55" s="8">
        <v>-2.1489999999999999E-2</v>
      </c>
      <c r="P55" s="8">
        <v>9.5069000000000002E-4</v>
      </c>
      <c r="Q55" s="9">
        <v>-4.3068E-6</v>
      </c>
      <c r="R55" s="9">
        <v>-7.0328999999999994E-8</v>
      </c>
      <c r="S55" s="8">
        <v>-7.4299000000000001E-4</v>
      </c>
      <c r="T55" s="8">
        <v>0</v>
      </c>
      <c r="U55" s="9">
        <v>3.7969E-6</v>
      </c>
      <c r="V55">
        <v>2.32813799820689E-2</v>
      </c>
      <c r="W55">
        <v>2.32813799820689E-2</v>
      </c>
      <c r="X55">
        <v>1.6948844626946201E-2</v>
      </c>
      <c r="Y55">
        <v>6.3617251235193297E-3</v>
      </c>
      <c r="Z55">
        <v>0.66604750668518398</v>
      </c>
      <c r="AA55">
        <v>0.25</v>
      </c>
    </row>
    <row r="56" spans="1:27" x14ac:dyDescent="0.35">
      <c r="A56">
        <v>55</v>
      </c>
      <c r="B56" t="s">
        <v>15</v>
      </c>
      <c r="C56" s="2">
        <v>4</v>
      </c>
      <c r="D56" t="s">
        <v>13</v>
      </c>
      <c r="E56">
        <v>9</v>
      </c>
      <c r="F56" t="s">
        <v>12</v>
      </c>
      <c r="G56" s="10">
        <v>10</v>
      </c>
      <c r="H56">
        <v>0.1</v>
      </c>
      <c r="I56">
        <v>10</v>
      </c>
      <c r="J56">
        <v>1</v>
      </c>
      <c r="K56">
        <v>1</v>
      </c>
      <c r="L56" s="8">
        <v>1.4</v>
      </c>
      <c r="M56" s="8">
        <v>0.52</v>
      </c>
      <c r="N56" s="8">
        <v>0.5</v>
      </c>
      <c r="O56" s="8">
        <v>-2.1489999999999999E-2</v>
      </c>
      <c r="P56" s="8">
        <v>9.5069000000000002E-4</v>
      </c>
      <c r="Q56" s="9">
        <v>-4.3068E-6</v>
      </c>
      <c r="R56" s="9">
        <v>-7.0328999999999994E-8</v>
      </c>
      <c r="S56" s="8">
        <v>-7.4299000000000001E-4</v>
      </c>
      <c r="T56" s="8">
        <v>0</v>
      </c>
      <c r="U56" s="9">
        <v>3.7969E-6</v>
      </c>
      <c r="V56">
        <v>3.1989526492799E-2</v>
      </c>
      <c r="W56">
        <v>3.1989526492799E-2</v>
      </c>
      <c r="X56">
        <v>2.3288375286757701E-2</v>
      </c>
      <c r="Y56">
        <v>7.85398163397448E-3</v>
      </c>
      <c r="Z56">
        <v>0.91517531937447405</v>
      </c>
      <c r="AA56">
        <v>0.30864197530864201</v>
      </c>
    </row>
    <row r="57" spans="1:27" x14ac:dyDescent="0.35">
      <c r="A57">
        <v>56</v>
      </c>
      <c r="B57" t="s">
        <v>15</v>
      </c>
      <c r="C57" s="2">
        <v>4</v>
      </c>
      <c r="D57" t="s">
        <v>13</v>
      </c>
      <c r="E57">
        <v>9</v>
      </c>
      <c r="F57" t="s">
        <v>12</v>
      </c>
      <c r="G57" s="10">
        <v>25.5</v>
      </c>
      <c r="H57">
        <v>0.255</v>
      </c>
      <c r="I57">
        <v>18</v>
      </c>
      <c r="J57">
        <v>1</v>
      </c>
      <c r="K57">
        <v>1</v>
      </c>
      <c r="L57" s="8">
        <v>1.4</v>
      </c>
      <c r="M57" s="8">
        <v>0.52</v>
      </c>
      <c r="N57" s="8">
        <v>0.5</v>
      </c>
      <c r="O57" s="8">
        <v>-2.1489999999999999E-2</v>
      </c>
      <c r="P57" s="8">
        <v>9.5069000000000002E-4</v>
      </c>
      <c r="Q57" s="9">
        <v>-4.3068E-6</v>
      </c>
      <c r="R57" s="9">
        <v>-7.0328999999999994E-8</v>
      </c>
      <c r="S57" s="8">
        <v>-7.4299000000000001E-4</v>
      </c>
      <c r="T57" s="8">
        <v>0</v>
      </c>
      <c r="U57" s="9">
        <v>3.7969E-6</v>
      </c>
      <c r="V57">
        <v>0.41611200072156701</v>
      </c>
      <c r="W57">
        <v>0.41611200072156701</v>
      </c>
      <c r="X57">
        <v>0.30292953652530102</v>
      </c>
      <c r="Y57">
        <v>5.1070515574919102E-2</v>
      </c>
      <c r="Z57">
        <v>11.9043785547009</v>
      </c>
      <c r="AA57">
        <v>2.0069444444444402</v>
      </c>
    </row>
    <row r="58" spans="1:27" x14ac:dyDescent="0.35">
      <c r="A58">
        <v>57</v>
      </c>
      <c r="B58" t="s">
        <v>15</v>
      </c>
      <c r="C58" s="2">
        <v>4</v>
      </c>
      <c r="D58" t="s">
        <v>13</v>
      </c>
      <c r="E58">
        <v>9</v>
      </c>
      <c r="F58" t="s">
        <v>12</v>
      </c>
      <c r="G58" s="10">
        <v>12</v>
      </c>
      <c r="H58">
        <v>0.12</v>
      </c>
      <c r="I58">
        <v>10.5</v>
      </c>
      <c r="J58">
        <v>1</v>
      </c>
      <c r="K58">
        <v>1</v>
      </c>
      <c r="L58" s="8">
        <v>1.4</v>
      </c>
      <c r="M58" s="8">
        <v>0.52</v>
      </c>
      <c r="N58" s="8">
        <v>0.5</v>
      </c>
      <c r="O58" s="8">
        <v>-2.1489999999999999E-2</v>
      </c>
      <c r="P58" s="8">
        <v>9.5069000000000002E-4</v>
      </c>
      <c r="Q58" s="9">
        <v>-4.3068E-6</v>
      </c>
      <c r="R58" s="9">
        <v>-7.0328999999999994E-8</v>
      </c>
      <c r="S58" s="8">
        <v>-7.4299000000000001E-4</v>
      </c>
      <c r="T58" s="8">
        <v>0</v>
      </c>
      <c r="U58" s="9">
        <v>3.7969E-6</v>
      </c>
      <c r="V58">
        <v>5.3320241845844399E-2</v>
      </c>
      <c r="W58">
        <v>5.3320241845844399E-2</v>
      </c>
      <c r="X58">
        <v>3.8817136063774703E-2</v>
      </c>
      <c r="Y58">
        <v>1.13097335529233E-2</v>
      </c>
      <c r="Z58">
        <v>1.52541705709146</v>
      </c>
      <c r="AA58">
        <v>0.44444444444444398</v>
      </c>
    </row>
    <row r="59" spans="1:27" x14ac:dyDescent="0.35">
      <c r="A59">
        <v>58</v>
      </c>
      <c r="B59" t="s">
        <v>15</v>
      </c>
      <c r="C59" s="2">
        <v>4</v>
      </c>
      <c r="D59" t="s">
        <v>13</v>
      </c>
      <c r="E59">
        <v>9</v>
      </c>
      <c r="F59" t="s">
        <v>12</v>
      </c>
      <c r="G59" s="10">
        <v>7.5</v>
      </c>
      <c r="H59">
        <v>7.4999999999999997E-2</v>
      </c>
      <c r="I59">
        <v>7.5</v>
      </c>
      <c r="J59">
        <v>0</v>
      </c>
      <c r="K59">
        <v>1</v>
      </c>
      <c r="L59" s="8">
        <v>1.4</v>
      </c>
      <c r="M59" s="8">
        <v>0.52</v>
      </c>
      <c r="N59" s="8">
        <v>0.5</v>
      </c>
      <c r="O59" s="8">
        <v>-2.1489999999999999E-2</v>
      </c>
      <c r="P59" s="8">
        <v>9.5069000000000002E-4</v>
      </c>
      <c r="Q59" s="9">
        <v>-4.3068E-6</v>
      </c>
      <c r="R59" s="9">
        <v>-7.0328999999999994E-8</v>
      </c>
      <c r="S59" s="8">
        <v>-7.4299000000000001E-4</v>
      </c>
      <c r="T59" s="8">
        <v>0</v>
      </c>
      <c r="U59" s="9">
        <v>3.7969E-6</v>
      </c>
      <c r="V59">
        <v>7.8360389915795598E-3</v>
      </c>
      <c r="W59">
        <v>7.8360389915795598E-3</v>
      </c>
      <c r="X59">
        <v>5.7046363858699201E-3</v>
      </c>
      <c r="Y59">
        <v>4.4178646691106502E-3</v>
      </c>
      <c r="Z59">
        <v>0.224178044284712</v>
      </c>
      <c r="AA59">
        <v>0.17361111111111099</v>
      </c>
    </row>
    <row r="60" spans="1:27" x14ac:dyDescent="0.35">
      <c r="A60">
        <v>59</v>
      </c>
      <c r="B60" t="s">
        <v>15</v>
      </c>
      <c r="C60" s="2">
        <v>4</v>
      </c>
      <c r="D60" t="s">
        <v>13</v>
      </c>
      <c r="E60">
        <v>9</v>
      </c>
      <c r="F60" t="s">
        <v>12</v>
      </c>
      <c r="G60" s="10">
        <v>15.5</v>
      </c>
      <c r="H60">
        <v>0.155</v>
      </c>
      <c r="I60">
        <v>20</v>
      </c>
      <c r="J60">
        <v>1</v>
      </c>
      <c r="K60">
        <v>1</v>
      </c>
      <c r="L60" s="8">
        <v>1.4</v>
      </c>
      <c r="M60" s="8">
        <v>0.52</v>
      </c>
      <c r="N60" s="8">
        <v>0.5</v>
      </c>
      <c r="O60" s="8">
        <v>-2.1489999999999999E-2</v>
      </c>
      <c r="P60" s="8">
        <v>9.5069000000000002E-4</v>
      </c>
      <c r="Q60" s="9">
        <v>-4.3068E-6</v>
      </c>
      <c r="R60" s="9">
        <v>-7.0328999999999994E-8</v>
      </c>
      <c r="S60" s="8">
        <v>-7.4299000000000001E-4</v>
      </c>
      <c r="T60" s="8">
        <v>0</v>
      </c>
      <c r="U60" s="9">
        <v>3.7969E-6</v>
      </c>
      <c r="V60">
        <v>0.17167324729417799</v>
      </c>
      <c r="W60">
        <v>0.17167324729417799</v>
      </c>
      <c r="X60">
        <v>0.12497812403016199</v>
      </c>
      <c r="Y60">
        <v>1.88691908756237E-2</v>
      </c>
      <c r="Z60">
        <v>4.9113299303091997</v>
      </c>
      <c r="AA60">
        <v>0.74151234567901203</v>
      </c>
    </row>
    <row r="61" spans="1:27" x14ac:dyDescent="0.35">
      <c r="A61">
        <v>60</v>
      </c>
      <c r="B61" t="s">
        <v>15</v>
      </c>
      <c r="C61" s="2">
        <v>4</v>
      </c>
      <c r="D61" t="s">
        <v>13</v>
      </c>
      <c r="E61">
        <v>9</v>
      </c>
      <c r="F61" t="s">
        <v>11</v>
      </c>
      <c r="G61" s="10">
        <v>17.5</v>
      </c>
      <c r="H61">
        <v>0.17499999999999999</v>
      </c>
      <c r="I61">
        <v>12.5</v>
      </c>
      <c r="J61">
        <v>1</v>
      </c>
      <c r="K61">
        <v>1</v>
      </c>
      <c r="L61" s="8">
        <v>1.42</v>
      </c>
      <c r="M61" s="8">
        <v>0.59</v>
      </c>
      <c r="N61" s="8">
        <v>0.5</v>
      </c>
      <c r="O61" s="8">
        <v>-1.115E-2</v>
      </c>
      <c r="P61" s="8">
        <v>0</v>
      </c>
      <c r="Q61" s="8">
        <v>-8.5599999999999996E-2</v>
      </c>
      <c r="R61" s="8">
        <v>-4.9959999999999997E-2</v>
      </c>
      <c r="S61" s="8">
        <v>0</v>
      </c>
      <c r="T61" s="8">
        <v>2.5600000000000002E-3</v>
      </c>
      <c r="U61" s="8">
        <v>3.6330000000000001E-2</v>
      </c>
      <c r="V61">
        <v>0.10952997896003</v>
      </c>
      <c r="W61">
        <v>0.10952997896003</v>
      </c>
      <c r="X61">
        <v>9.1764216372713495E-2</v>
      </c>
      <c r="Y61">
        <v>2.4052818754046901E-2</v>
      </c>
      <c r="Z61">
        <v>3.60610583572138</v>
      </c>
      <c r="AA61">
        <v>0.94521604938271597</v>
      </c>
    </row>
    <row r="62" spans="1:27" x14ac:dyDescent="0.35">
      <c r="A62">
        <v>61</v>
      </c>
      <c r="B62" t="s">
        <v>15</v>
      </c>
      <c r="C62" s="2">
        <v>4</v>
      </c>
      <c r="D62" t="s">
        <v>13</v>
      </c>
      <c r="E62">
        <v>9</v>
      </c>
      <c r="F62" t="s">
        <v>63</v>
      </c>
      <c r="G62" s="10">
        <v>8.5</v>
      </c>
      <c r="H62">
        <v>8.5000000000000006E-2</v>
      </c>
      <c r="I62">
        <v>7.4330343736592503</v>
      </c>
      <c r="J62">
        <v>1</v>
      </c>
      <c r="K62">
        <v>1</v>
      </c>
      <c r="L62" s="8">
        <v>1.4</v>
      </c>
      <c r="M62" s="8">
        <v>0.52</v>
      </c>
      <c r="N62" s="8">
        <v>0.5</v>
      </c>
      <c r="O62" s="8">
        <v>-2.1489999999999999E-2</v>
      </c>
      <c r="P62" s="8">
        <v>9.5069000000000002E-4</v>
      </c>
      <c r="Q62" s="9">
        <v>-4.3068E-6</v>
      </c>
      <c r="R62" s="9">
        <v>-7.0328999999999994E-8</v>
      </c>
      <c r="S62" s="8">
        <v>-7.4299000000000001E-4</v>
      </c>
      <c r="T62" s="8">
        <v>0</v>
      </c>
      <c r="U62" s="9">
        <v>3.7969E-6</v>
      </c>
      <c r="V62">
        <v>1.40887031775548E-2</v>
      </c>
      <c r="W62">
        <v>1.40887031775548E-2</v>
      </c>
      <c r="X62">
        <v>1.02565759132599E-2</v>
      </c>
      <c r="Y62">
        <v>5.6745017305465601E-3</v>
      </c>
      <c r="Z62">
        <v>0.40305796439322999</v>
      </c>
      <c r="AA62">
        <v>0.22299382716049401</v>
      </c>
    </row>
    <row r="63" spans="1:27" x14ac:dyDescent="0.35">
      <c r="A63">
        <v>62</v>
      </c>
      <c r="B63" t="s">
        <v>15</v>
      </c>
      <c r="C63" s="2">
        <v>4</v>
      </c>
      <c r="D63" t="s">
        <v>14</v>
      </c>
      <c r="E63">
        <v>18</v>
      </c>
      <c r="F63" t="s">
        <v>16</v>
      </c>
      <c r="G63" s="10">
        <v>54</v>
      </c>
      <c r="H63">
        <v>0.54</v>
      </c>
      <c r="I63">
        <v>26</v>
      </c>
      <c r="J63">
        <v>1</v>
      </c>
      <c r="K63">
        <v>1</v>
      </c>
      <c r="L63" s="8">
        <v>1.3</v>
      </c>
      <c r="M63" s="8">
        <v>0.46</v>
      </c>
      <c r="N63" s="8">
        <v>0.5</v>
      </c>
      <c r="O63" s="8">
        <v>-3.0880000000000001E-2</v>
      </c>
      <c r="P63" s="8">
        <v>1.4885E-3</v>
      </c>
      <c r="Q63" s="9">
        <v>-4.9257000000000001E-6</v>
      </c>
      <c r="R63" s="9">
        <v>-1.2312999999999999E-7</v>
      </c>
      <c r="S63" s="8">
        <v>-1.1638E-3</v>
      </c>
      <c r="T63" s="8">
        <v>0</v>
      </c>
      <c r="U63" s="9">
        <v>4.1134000000000003E-6</v>
      </c>
      <c r="V63">
        <v>2.5264022452241202</v>
      </c>
      <c r="W63">
        <v>2.5264022452241202</v>
      </c>
      <c r="X63">
        <v>1.51078854264403</v>
      </c>
      <c r="Y63">
        <v>0.22902210444669599</v>
      </c>
      <c r="Z63">
        <v>14.842559538790001</v>
      </c>
      <c r="AA63">
        <v>2.25</v>
      </c>
    </row>
    <row r="64" spans="1:27" x14ac:dyDescent="0.35">
      <c r="A64">
        <v>63</v>
      </c>
      <c r="B64" t="s">
        <v>15</v>
      </c>
      <c r="C64" s="2">
        <v>4</v>
      </c>
      <c r="D64" t="s">
        <v>14</v>
      </c>
      <c r="E64">
        <v>18</v>
      </c>
      <c r="F64" t="s">
        <v>11</v>
      </c>
      <c r="G64" s="10">
        <v>45</v>
      </c>
      <c r="H64">
        <v>0.45</v>
      </c>
      <c r="I64">
        <v>20.5</v>
      </c>
      <c r="J64">
        <v>1</v>
      </c>
      <c r="K64">
        <v>1</v>
      </c>
      <c r="L64" s="8">
        <v>1.42</v>
      </c>
      <c r="M64" s="8">
        <v>0.59</v>
      </c>
      <c r="N64" s="8">
        <v>0.5</v>
      </c>
      <c r="O64" s="8">
        <v>-1.115E-2</v>
      </c>
      <c r="P64" s="8">
        <v>0</v>
      </c>
      <c r="Q64" s="8">
        <v>-8.5599999999999996E-2</v>
      </c>
      <c r="R64" s="8">
        <v>-4.9959999999999997E-2</v>
      </c>
      <c r="S64" s="8">
        <v>0</v>
      </c>
      <c r="T64" s="8">
        <v>2.5600000000000002E-3</v>
      </c>
      <c r="U64" s="8">
        <v>3.6330000000000001E-2</v>
      </c>
      <c r="V64">
        <v>1.23928632333248</v>
      </c>
      <c r="W64">
        <v>1.23928632333248</v>
      </c>
      <c r="X64">
        <v>1.0382740816879501</v>
      </c>
      <c r="Y64">
        <v>0.15904312808798299</v>
      </c>
      <c r="Z64">
        <v>10.2003982953603</v>
      </c>
      <c r="AA64">
        <v>1.5625</v>
      </c>
    </row>
    <row r="65" spans="1:27" x14ac:dyDescent="0.35">
      <c r="A65">
        <v>64</v>
      </c>
      <c r="B65" t="s">
        <v>15</v>
      </c>
      <c r="C65" s="2">
        <v>4</v>
      </c>
      <c r="D65" t="s">
        <v>14</v>
      </c>
      <c r="E65">
        <v>18</v>
      </c>
      <c r="F65" t="s">
        <v>11</v>
      </c>
      <c r="G65" s="10">
        <v>91.5</v>
      </c>
      <c r="H65">
        <v>0.91500000000000004</v>
      </c>
      <c r="I65">
        <v>23.5</v>
      </c>
      <c r="J65">
        <v>1</v>
      </c>
      <c r="K65">
        <v>1</v>
      </c>
      <c r="L65" s="8">
        <v>1.42</v>
      </c>
      <c r="M65" s="8">
        <v>0.59</v>
      </c>
      <c r="N65" s="8">
        <v>0.5</v>
      </c>
      <c r="O65" s="8">
        <v>-1.115E-2</v>
      </c>
      <c r="P65" s="8">
        <v>0</v>
      </c>
      <c r="Q65" s="8">
        <v>-8.5599999999999996E-2</v>
      </c>
      <c r="R65" s="8">
        <v>-4.9959999999999997E-2</v>
      </c>
      <c r="S65" s="8">
        <v>0</v>
      </c>
      <c r="T65" s="8">
        <v>2.5600000000000002E-3</v>
      </c>
      <c r="U65" s="8">
        <v>3.6330000000000001E-2</v>
      </c>
      <c r="V65">
        <v>5.3224245691148004</v>
      </c>
      <c r="W65">
        <v>5.3224245691148004</v>
      </c>
      <c r="X65">
        <v>4.4591273040043804</v>
      </c>
      <c r="Y65">
        <v>0.657554977350429</v>
      </c>
      <c r="Z65">
        <v>43.808157549897103</v>
      </c>
      <c r="AA65">
        <v>6.46006944444445</v>
      </c>
    </row>
    <row r="66" spans="1:27" x14ac:dyDescent="0.35">
      <c r="A66">
        <v>65</v>
      </c>
      <c r="B66" t="s">
        <v>15</v>
      </c>
      <c r="C66" s="2">
        <v>4</v>
      </c>
      <c r="D66" t="s">
        <v>14</v>
      </c>
      <c r="E66">
        <v>18</v>
      </c>
      <c r="F66" t="s">
        <v>12</v>
      </c>
      <c r="G66" s="10">
        <v>60.5</v>
      </c>
      <c r="H66">
        <v>0.60499999999999998</v>
      </c>
      <c r="I66">
        <v>20.5</v>
      </c>
      <c r="J66">
        <v>1</v>
      </c>
      <c r="K66">
        <v>1</v>
      </c>
      <c r="L66" s="8">
        <v>1.4</v>
      </c>
      <c r="M66" s="8">
        <v>0.52</v>
      </c>
      <c r="N66" s="8">
        <v>0.5</v>
      </c>
      <c r="O66" s="8">
        <v>-2.1489999999999999E-2</v>
      </c>
      <c r="P66" s="8">
        <v>9.5069000000000002E-4</v>
      </c>
      <c r="Q66" s="9">
        <v>-4.3068E-6</v>
      </c>
      <c r="R66" s="9">
        <v>-7.0328999999999994E-8</v>
      </c>
      <c r="S66" s="8">
        <v>-7.4299000000000001E-4</v>
      </c>
      <c r="T66" s="8">
        <v>0</v>
      </c>
      <c r="U66" s="9">
        <v>3.7969E-6</v>
      </c>
      <c r="V66">
        <v>2.3173554420387901</v>
      </c>
      <c r="W66">
        <v>2.3173554420387901</v>
      </c>
      <c r="X66">
        <v>1.6870347618042401</v>
      </c>
      <c r="Y66">
        <v>0.28747536275755098</v>
      </c>
      <c r="Z66">
        <v>16.574069228950801</v>
      </c>
      <c r="AA66">
        <v>2.8242669753086398</v>
      </c>
    </row>
    <row r="67" spans="1:27" x14ac:dyDescent="0.35">
      <c r="A67">
        <v>66</v>
      </c>
      <c r="B67" t="s">
        <v>15</v>
      </c>
      <c r="C67" s="2">
        <v>4</v>
      </c>
      <c r="D67" t="s">
        <v>14</v>
      </c>
      <c r="E67">
        <v>18</v>
      </c>
      <c r="F67" t="s">
        <v>12</v>
      </c>
      <c r="G67" s="10">
        <v>102</v>
      </c>
      <c r="H67">
        <v>1.02</v>
      </c>
      <c r="I67">
        <v>23.4</v>
      </c>
      <c r="J67">
        <v>1</v>
      </c>
      <c r="K67">
        <v>1</v>
      </c>
      <c r="L67" s="8">
        <v>1.4</v>
      </c>
      <c r="M67" s="8">
        <v>0.52</v>
      </c>
      <c r="N67" s="8">
        <v>0.5</v>
      </c>
      <c r="O67" s="8">
        <v>-2.1489999999999999E-2</v>
      </c>
      <c r="P67" s="8">
        <v>9.5069000000000002E-4</v>
      </c>
      <c r="Q67" s="9">
        <v>-4.3068E-6</v>
      </c>
      <c r="R67" s="9">
        <v>-7.0328999999999994E-8</v>
      </c>
      <c r="S67" s="8">
        <v>-7.4299000000000001E-4</v>
      </c>
      <c r="T67" s="8">
        <v>0</v>
      </c>
      <c r="U67" s="9">
        <v>3.7969E-6</v>
      </c>
      <c r="V67">
        <v>6.6325717747262498</v>
      </c>
      <c r="W67">
        <v>6.6325717747262498</v>
      </c>
      <c r="X67">
        <v>4.82851225200071</v>
      </c>
      <c r="Y67">
        <v>0.81712824919870497</v>
      </c>
      <c r="Z67">
        <v>47.437135350968703</v>
      </c>
      <c r="AA67">
        <v>8.0277777777777803</v>
      </c>
    </row>
    <row r="68" spans="1:27" x14ac:dyDescent="0.35">
      <c r="A68">
        <v>67</v>
      </c>
      <c r="B68" t="s">
        <v>15</v>
      </c>
      <c r="C68" s="2">
        <v>4</v>
      </c>
      <c r="D68" t="s">
        <v>14</v>
      </c>
      <c r="E68">
        <v>18</v>
      </c>
      <c r="F68" t="s">
        <v>12</v>
      </c>
      <c r="G68" s="10">
        <v>54</v>
      </c>
      <c r="H68">
        <v>0.54</v>
      </c>
      <c r="I68">
        <v>28</v>
      </c>
      <c r="J68">
        <v>1</v>
      </c>
      <c r="K68">
        <v>1</v>
      </c>
      <c r="L68" s="8">
        <v>1.4</v>
      </c>
      <c r="M68" s="8">
        <v>0.52</v>
      </c>
      <c r="N68" s="8">
        <v>0.5</v>
      </c>
      <c r="O68" s="8">
        <v>-2.1489999999999999E-2</v>
      </c>
      <c r="P68" s="8">
        <v>9.5069000000000002E-4</v>
      </c>
      <c r="Q68" s="9">
        <v>-4.3068E-6</v>
      </c>
      <c r="R68" s="9">
        <v>-7.0328999999999994E-8</v>
      </c>
      <c r="S68" s="8">
        <v>-7.4299000000000001E-4</v>
      </c>
      <c r="T68" s="8">
        <v>0</v>
      </c>
      <c r="U68" s="9">
        <v>3.7969E-6</v>
      </c>
      <c r="V68">
        <v>2.7113350405148</v>
      </c>
      <c r="W68">
        <v>2.7113350405148</v>
      </c>
      <c r="X68">
        <v>1.97385190949478</v>
      </c>
      <c r="Y68">
        <v>0.22902210444669599</v>
      </c>
      <c r="Z68">
        <v>19.391869649843802</v>
      </c>
      <c r="AA68">
        <v>2.25</v>
      </c>
    </row>
    <row r="69" spans="1:27" x14ac:dyDescent="0.35">
      <c r="A69">
        <v>68</v>
      </c>
      <c r="B69" t="s">
        <v>15</v>
      </c>
      <c r="C69" s="2">
        <v>4</v>
      </c>
      <c r="D69" t="s">
        <v>14</v>
      </c>
      <c r="E69">
        <v>18</v>
      </c>
      <c r="F69" t="s">
        <v>12</v>
      </c>
      <c r="G69" s="10">
        <v>43.5</v>
      </c>
      <c r="H69">
        <v>0.435</v>
      </c>
      <c r="I69">
        <v>25.5</v>
      </c>
      <c r="J69">
        <v>1</v>
      </c>
      <c r="K69">
        <v>1</v>
      </c>
      <c r="L69" s="8">
        <v>1.4</v>
      </c>
      <c r="M69" s="8">
        <v>0.52</v>
      </c>
      <c r="N69" s="8">
        <v>0.5</v>
      </c>
      <c r="O69" s="8">
        <v>-2.1489999999999999E-2</v>
      </c>
      <c r="P69" s="8">
        <v>9.5069000000000002E-4</v>
      </c>
      <c r="Q69" s="9">
        <v>-4.3068E-6</v>
      </c>
      <c r="R69" s="9">
        <v>-7.0328999999999994E-8</v>
      </c>
      <c r="S69" s="8">
        <v>-7.4299000000000001E-4</v>
      </c>
      <c r="T69" s="8">
        <v>0</v>
      </c>
      <c r="U69" s="9">
        <v>3.7969E-6</v>
      </c>
      <c r="V69">
        <v>1.6377615457857799</v>
      </c>
      <c r="W69">
        <v>1.6377615457857799</v>
      </c>
      <c r="X69">
        <v>1.19229040533205</v>
      </c>
      <c r="Y69">
        <v>0.14861696746888201</v>
      </c>
      <c r="Z69">
        <v>11.7135130623232</v>
      </c>
      <c r="AA69">
        <v>1.46006944444444</v>
      </c>
    </row>
    <row r="70" spans="1:27" x14ac:dyDescent="0.35">
      <c r="A70">
        <v>69</v>
      </c>
      <c r="B70" t="s">
        <v>15</v>
      </c>
      <c r="C70" s="2">
        <v>4</v>
      </c>
      <c r="D70" t="s">
        <v>14</v>
      </c>
      <c r="E70">
        <v>18</v>
      </c>
      <c r="F70" t="s">
        <v>12</v>
      </c>
      <c r="G70" s="10">
        <v>88</v>
      </c>
      <c r="H70">
        <v>0.88</v>
      </c>
      <c r="I70">
        <v>23</v>
      </c>
      <c r="J70">
        <v>1</v>
      </c>
      <c r="K70">
        <v>1</v>
      </c>
      <c r="L70" s="8">
        <v>1.4</v>
      </c>
      <c r="M70" s="8">
        <v>0.52</v>
      </c>
      <c r="N70" s="8">
        <v>0.5</v>
      </c>
      <c r="O70" s="8">
        <v>-2.1489999999999999E-2</v>
      </c>
      <c r="P70" s="8">
        <v>9.5069000000000002E-4</v>
      </c>
      <c r="Q70" s="9">
        <v>-4.3068E-6</v>
      </c>
      <c r="R70" s="9">
        <v>-7.0328999999999994E-8</v>
      </c>
      <c r="S70" s="8">
        <v>-7.4299000000000001E-4</v>
      </c>
      <c r="T70" s="8">
        <v>0</v>
      </c>
      <c r="U70" s="9">
        <v>3.7969E-6</v>
      </c>
      <c r="V70">
        <v>5.0835855261779299</v>
      </c>
      <c r="W70">
        <v>5.0835855261779299</v>
      </c>
      <c r="X70">
        <v>3.70085026305753</v>
      </c>
      <c r="Y70">
        <v>0.60821233773498395</v>
      </c>
      <c r="Z70">
        <v>36.358556358552299</v>
      </c>
      <c r="AA70">
        <v>5.9753086419753103</v>
      </c>
    </row>
    <row r="71" spans="1:27" x14ac:dyDescent="0.35">
      <c r="A71">
        <v>70</v>
      </c>
      <c r="B71" t="s">
        <v>15</v>
      </c>
      <c r="C71" s="2">
        <v>4</v>
      </c>
      <c r="D71" t="s">
        <v>14</v>
      </c>
      <c r="E71">
        <v>18</v>
      </c>
      <c r="F71" t="s">
        <v>12</v>
      </c>
      <c r="G71" s="10">
        <v>68.5</v>
      </c>
      <c r="H71">
        <v>0.68500000000000005</v>
      </c>
      <c r="I71">
        <v>25</v>
      </c>
      <c r="J71">
        <v>1</v>
      </c>
      <c r="K71">
        <v>1</v>
      </c>
      <c r="L71" s="8">
        <v>1.4</v>
      </c>
      <c r="M71" s="8">
        <v>0.52</v>
      </c>
      <c r="N71" s="8">
        <v>0.5</v>
      </c>
      <c r="O71" s="8">
        <v>-2.1489999999999999E-2</v>
      </c>
      <c r="P71" s="8">
        <v>9.5069000000000002E-4</v>
      </c>
      <c r="Q71" s="9">
        <v>-4.3068E-6</v>
      </c>
      <c r="R71" s="9">
        <v>-7.0328999999999994E-8</v>
      </c>
      <c r="S71" s="8">
        <v>-7.4299000000000001E-4</v>
      </c>
      <c r="T71" s="8">
        <v>0</v>
      </c>
      <c r="U71" s="9">
        <v>3.7969E-6</v>
      </c>
      <c r="V71">
        <v>3.6600954200738101</v>
      </c>
      <c r="W71">
        <v>3.6600954200738101</v>
      </c>
      <c r="X71">
        <v>2.6645494658137401</v>
      </c>
      <c r="Y71">
        <v>0.36852845322016797</v>
      </c>
      <c r="Z71">
        <v>26.177544357847299</v>
      </c>
      <c r="AA71">
        <v>3.6205632716049401</v>
      </c>
    </row>
    <row r="72" spans="1:27" x14ac:dyDescent="0.35">
      <c r="A72">
        <v>71</v>
      </c>
      <c r="B72" t="s">
        <v>15</v>
      </c>
      <c r="C72" s="2">
        <v>4</v>
      </c>
      <c r="D72" t="s">
        <v>14</v>
      </c>
      <c r="E72">
        <v>18</v>
      </c>
      <c r="F72" t="s">
        <v>12</v>
      </c>
      <c r="G72" s="10">
        <v>72</v>
      </c>
      <c r="H72">
        <v>0.72</v>
      </c>
      <c r="I72">
        <v>25</v>
      </c>
      <c r="J72">
        <v>1</v>
      </c>
      <c r="K72">
        <v>1</v>
      </c>
      <c r="L72" s="8">
        <v>1.4</v>
      </c>
      <c r="M72" s="8">
        <v>0.52</v>
      </c>
      <c r="N72" s="8">
        <v>0.5</v>
      </c>
      <c r="O72" s="8">
        <v>-2.1489999999999999E-2</v>
      </c>
      <c r="P72" s="8">
        <v>9.5069000000000002E-4</v>
      </c>
      <c r="Q72" s="9">
        <v>-4.3068E-6</v>
      </c>
      <c r="R72" s="9">
        <v>-7.0328999999999994E-8</v>
      </c>
      <c r="S72" s="8">
        <v>-7.4299000000000001E-4</v>
      </c>
      <c r="T72" s="8">
        <v>0</v>
      </c>
      <c r="U72" s="9">
        <v>3.7969E-6</v>
      </c>
      <c r="V72">
        <v>3.9973209037833501</v>
      </c>
      <c r="W72">
        <v>3.9973209037833501</v>
      </c>
      <c r="X72">
        <v>2.9100496179542801</v>
      </c>
      <c r="Y72">
        <v>0.40715040790523699</v>
      </c>
      <c r="Z72">
        <v>28.5894309469201</v>
      </c>
      <c r="AA72">
        <v>4</v>
      </c>
    </row>
    <row r="73" spans="1:27" x14ac:dyDescent="0.35">
      <c r="A73">
        <v>72</v>
      </c>
      <c r="B73" t="s">
        <v>15</v>
      </c>
      <c r="C73" s="2">
        <v>4</v>
      </c>
      <c r="D73" t="s">
        <v>14</v>
      </c>
      <c r="E73">
        <v>18</v>
      </c>
      <c r="F73" t="s">
        <v>12</v>
      </c>
      <c r="G73" s="10">
        <v>51</v>
      </c>
      <c r="H73">
        <v>0.51</v>
      </c>
      <c r="I73">
        <v>17</v>
      </c>
      <c r="J73">
        <v>1</v>
      </c>
      <c r="K73">
        <v>1</v>
      </c>
      <c r="L73" s="8">
        <v>1.4</v>
      </c>
      <c r="M73" s="8">
        <v>0.52</v>
      </c>
      <c r="N73" s="8">
        <v>0.5</v>
      </c>
      <c r="O73" s="8">
        <v>-2.1489999999999999E-2</v>
      </c>
      <c r="P73" s="8">
        <v>9.5069000000000002E-4</v>
      </c>
      <c r="Q73" s="9">
        <v>-4.3068E-6</v>
      </c>
      <c r="R73" s="9">
        <v>-7.0328999999999994E-8</v>
      </c>
      <c r="S73" s="8">
        <v>-7.4299000000000001E-4</v>
      </c>
      <c r="T73" s="8">
        <v>0</v>
      </c>
      <c r="U73" s="9">
        <v>3.7969E-6</v>
      </c>
      <c r="V73">
        <v>1.37536005278647</v>
      </c>
      <c r="W73">
        <v>1.37536005278647</v>
      </c>
      <c r="X73">
        <v>1.00126211842855</v>
      </c>
      <c r="Y73">
        <v>0.20428206229967599</v>
      </c>
      <c r="Z73">
        <v>9.83677873324487</v>
      </c>
      <c r="AA73">
        <v>2.0069444444444402</v>
      </c>
    </row>
    <row r="74" spans="1:27" x14ac:dyDescent="0.35">
      <c r="A74">
        <v>73</v>
      </c>
      <c r="B74" t="s">
        <v>15</v>
      </c>
      <c r="C74" s="2">
        <v>4</v>
      </c>
      <c r="D74" t="s">
        <v>14</v>
      </c>
      <c r="E74">
        <v>18</v>
      </c>
      <c r="F74" t="s">
        <v>12</v>
      </c>
      <c r="G74" s="10">
        <v>87</v>
      </c>
      <c r="H74">
        <v>0.87</v>
      </c>
      <c r="I74">
        <v>26</v>
      </c>
      <c r="J74">
        <v>1</v>
      </c>
      <c r="K74">
        <v>1</v>
      </c>
      <c r="L74" s="8">
        <v>1.4</v>
      </c>
      <c r="M74" s="8">
        <v>0.52</v>
      </c>
      <c r="N74" s="8">
        <v>0.5</v>
      </c>
      <c r="O74" s="8">
        <v>-2.1489999999999999E-2</v>
      </c>
      <c r="P74" s="8">
        <v>9.5069000000000002E-4</v>
      </c>
      <c r="Q74" s="9">
        <v>-4.3068E-6</v>
      </c>
      <c r="R74" s="9">
        <v>-7.0328999999999994E-8</v>
      </c>
      <c r="S74" s="8">
        <v>-7.4299000000000001E-4</v>
      </c>
      <c r="T74" s="8">
        <v>0</v>
      </c>
      <c r="U74" s="9">
        <v>3.7969E-6</v>
      </c>
      <c r="V74">
        <v>5.8359830452538199</v>
      </c>
      <c r="W74">
        <v>5.8359830452538199</v>
      </c>
      <c r="X74">
        <v>4.2485956569447803</v>
      </c>
      <c r="Y74">
        <v>0.59446786987552902</v>
      </c>
      <c r="Z74">
        <v>41.739814814908698</v>
      </c>
      <c r="AA74">
        <v>5.8402777777777803</v>
      </c>
    </row>
    <row r="75" spans="1:27" x14ac:dyDescent="0.35">
      <c r="A75">
        <v>74</v>
      </c>
      <c r="B75" t="s">
        <v>15</v>
      </c>
      <c r="C75" s="2">
        <v>5</v>
      </c>
      <c r="D75" t="s">
        <v>10</v>
      </c>
      <c r="E75">
        <v>4.5</v>
      </c>
      <c r="F75" t="s">
        <v>12</v>
      </c>
      <c r="G75" s="10">
        <v>1</v>
      </c>
      <c r="H75">
        <v>0.01</v>
      </c>
      <c r="I75">
        <v>2</v>
      </c>
      <c r="J75">
        <v>1</v>
      </c>
      <c r="K75">
        <v>1</v>
      </c>
      <c r="L75" s="8">
        <v>1.4</v>
      </c>
      <c r="M75" s="8">
        <v>0.52</v>
      </c>
      <c r="N75" s="8">
        <v>0.5</v>
      </c>
      <c r="O75" s="8">
        <v>-2.1489999999999999E-2</v>
      </c>
      <c r="P75" s="8">
        <v>9.5069000000000002E-4</v>
      </c>
      <c r="Q75" s="9">
        <v>-4.3068E-6</v>
      </c>
      <c r="R75" s="9">
        <v>-7.0328999999999994E-8</v>
      </c>
      <c r="S75" s="8">
        <v>-7.4299000000000001E-4</v>
      </c>
      <c r="T75" s="8">
        <v>0</v>
      </c>
      <c r="U75" s="9">
        <v>3.7969E-6</v>
      </c>
      <c r="V75">
        <v>-1.9959038530925E-2</v>
      </c>
      <c r="W75">
        <v>1.5707963267949001E-4</v>
      </c>
      <c r="X75">
        <v>1.1435397259066901E-4</v>
      </c>
      <c r="Y75">
        <v>7.85398163397448E-5</v>
      </c>
      <c r="Z75">
        <v>1.7975308641975302E-2</v>
      </c>
      <c r="AA75">
        <v>1.2345679012345699E-2</v>
      </c>
    </row>
    <row r="76" spans="1:27" x14ac:dyDescent="0.35">
      <c r="A76">
        <v>75</v>
      </c>
      <c r="B76" t="s">
        <v>15</v>
      </c>
      <c r="C76" s="2">
        <v>5</v>
      </c>
      <c r="D76" t="s">
        <v>10</v>
      </c>
      <c r="E76">
        <v>4.5</v>
      </c>
      <c r="F76" t="s">
        <v>12</v>
      </c>
      <c r="G76" s="10">
        <v>1</v>
      </c>
      <c r="H76">
        <v>0.01</v>
      </c>
      <c r="I76">
        <v>2</v>
      </c>
      <c r="J76">
        <v>1</v>
      </c>
      <c r="K76">
        <v>1</v>
      </c>
      <c r="L76" s="8">
        <v>1.4</v>
      </c>
      <c r="M76" s="8">
        <v>0.52</v>
      </c>
      <c r="N76" s="8">
        <v>0.5</v>
      </c>
      <c r="O76" s="8">
        <v>-2.1489999999999999E-2</v>
      </c>
      <c r="P76" s="8">
        <v>9.5069000000000002E-4</v>
      </c>
      <c r="Q76" s="9">
        <v>-4.3068E-6</v>
      </c>
      <c r="R76" s="9">
        <v>-7.0328999999999994E-8</v>
      </c>
      <c r="S76" s="8">
        <v>-7.4299000000000001E-4</v>
      </c>
      <c r="T76" s="8">
        <v>0</v>
      </c>
      <c r="U76" s="9">
        <v>3.7969E-6</v>
      </c>
      <c r="V76">
        <v>-1.9959038530925E-2</v>
      </c>
      <c r="W76">
        <v>2.35619449019235E-4</v>
      </c>
      <c r="X76">
        <v>1.71530958886003E-4</v>
      </c>
      <c r="Y76">
        <v>7.85398163397448E-5</v>
      </c>
      <c r="Z76">
        <v>2.6962962962963001E-2</v>
      </c>
      <c r="AA76">
        <v>1.2345679012345699E-2</v>
      </c>
    </row>
    <row r="77" spans="1:27" x14ac:dyDescent="0.35">
      <c r="A77">
        <v>76</v>
      </c>
      <c r="B77" t="s">
        <v>15</v>
      </c>
      <c r="C77" s="2">
        <v>5</v>
      </c>
      <c r="D77" t="s">
        <v>10</v>
      </c>
      <c r="E77">
        <v>4.5</v>
      </c>
      <c r="F77" t="s">
        <v>12</v>
      </c>
      <c r="G77" s="10">
        <v>1</v>
      </c>
      <c r="H77">
        <v>0.01</v>
      </c>
      <c r="I77">
        <v>2</v>
      </c>
      <c r="J77">
        <v>1</v>
      </c>
      <c r="K77">
        <v>1</v>
      </c>
      <c r="L77" s="8">
        <v>1.4</v>
      </c>
      <c r="M77" s="8">
        <v>0.52</v>
      </c>
      <c r="N77" s="8">
        <v>0.5</v>
      </c>
      <c r="O77" s="8">
        <v>-2.1489999999999999E-2</v>
      </c>
      <c r="P77" s="8">
        <v>9.5069000000000002E-4</v>
      </c>
      <c r="Q77" s="9">
        <v>-4.3068E-6</v>
      </c>
      <c r="R77" s="9">
        <v>-7.0328999999999994E-8</v>
      </c>
      <c r="S77" s="8">
        <v>-7.4299000000000001E-4</v>
      </c>
      <c r="T77" s="8">
        <v>0</v>
      </c>
      <c r="U77" s="9">
        <v>3.7969E-6</v>
      </c>
      <c r="V77">
        <v>-1.9959038530925E-2</v>
      </c>
      <c r="W77">
        <v>1.5707963267949001E-4</v>
      </c>
      <c r="X77">
        <v>1.1435397259066901E-4</v>
      </c>
      <c r="Y77">
        <v>7.85398163397448E-5</v>
      </c>
      <c r="Z77">
        <v>1.7975308641975302E-2</v>
      </c>
      <c r="AA77">
        <v>1.2345679012345699E-2</v>
      </c>
    </row>
    <row r="78" spans="1:27" x14ac:dyDescent="0.35">
      <c r="A78">
        <v>77</v>
      </c>
      <c r="B78" t="s">
        <v>15</v>
      </c>
      <c r="C78" s="2">
        <v>5</v>
      </c>
      <c r="D78" t="s">
        <v>10</v>
      </c>
      <c r="E78">
        <v>4.5</v>
      </c>
      <c r="F78" t="s">
        <v>12</v>
      </c>
      <c r="G78" s="10">
        <v>1</v>
      </c>
      <c r="H78">
        <v>0.01</v>
      </c>
      <c r="I78">
        <v>2</v>
      </c>
      <c r="J78">
        <v>1</v>
      </c>
      <c r="K78">
        <v>1</v>
      </c>
      <c r="L78" s="8">
        <v>1.4</v>
      </c>
      <c r="M78" s="8">
        <v>0.52</v>
      </c>
      <c r="N78" s="8">
        <v>0.5</v>
      </c>
      <c r="O78" s="8">
        <v>-2.1489999999999999E-2</v>
      </c>
      <c r="P78" s="8">
        <v>9.5069000000000002E-4</v>
      </c>
      <c r="Q78" s="9">
        <v>-4.3068E-6</v>
      </c>
      <c r="R78" s="9">
        <v>-7.0328999999999994E-8</v>
      </c>
      <c r="S78" s="8">
        <v>-7.4299000000000001E-4</v>
      </c>
      <c r="T78" s="8">
        <v>0</v>
      </c>
      <c r="U78" s="9">
        <v>3.7969E-6</v>
      </c>
      <c r="V78">
        <v>-1.9959038530925E-2</v>
      </c>
      <c r="W78">
        <v>1.5707963267949001E-4</v>
      </c>
      <c r="X78">
        <v>1.1435397259066901E-4</v>
      </c>
      <c r="Y78">
        <v>7.85398163397448E-5</v>
      </c>
      <c r="Z78">
        <v>1.7975308641975302E-2</v>
      </c>
      <c r="AA78">
        <v>1.2345679012345699E-2</v>
      </c>
    </row>
    <row r="79" spans="1:27" x14ac:dyDescent="0.35">
      <c r="A79">
        <v>78</v>
      </c>
      <c r="B79" t="s">
        <v>15</v>
      </c>
      <c r="C79" s="2">
        <v>5</v>
      </c>
      <c r="D79" t="s">
        <v>10</v>
      </c>
      <c r="E79">
        <v>4.5</v>
      </c>
      <c r="F79" t="s">
        <v>12</v>
      </c>
      <c r="G79" s="10">
        <v>1</v>
      </c>
      <c r="H79">
        <v>0.01</v>
      </c>
      <c r="I79">
        <v>2</v>
      </c>
      <c r="J79">
        <v>1</v>
      </c>
      <c r="K79">
        <v>1</v>
      </c>
      <c r="L79" s="8">
        <v>1.4</v>
      </c>
      <c r="M79" s="8">
        <v>0.52</v>
      </c>
      <c r="N79" s="8">
        <v>0.5</v>
      </c>
      <c r="O79" s="8">
        <v>-2.1489999999999999E-2</v>
      </c>
      <c r="P79" s="8">
        <v>9.5069000000000002E-4</v>
      </c>
      <c r="Q79" s="9">
        <v>-4.3068E-6</v>
      </c>
      <c r="R79" s="9">
        <v>-7.0328999999999994E-8</v>
      </c>
      <c r="S79" s="8">
        <v>-7.4299000000000001E-4</v>
      </c>
      <c r="T79" s="8">
        <v>0</v>
      </c>
      <c r="U79" s="9">
        <v>3.7969E-6</v>
      </c>
      <c r="V79">
        <v>-1.9959038530925E-2</v>
      </c>
      <c r="W79">
        <v>1.5707963267949001E-4</v>
      </c>
      <c r="X79">
        <v>1.1435397259066901E-4</v>
      </c>
      <c r="Y79">
        <v>7.85398163397448E-5</v>
      </c>
      <c r="Z79">
        <v>1.7975308641975302E-2</v>
      </c>
      <c r="AA79">
        <v>1.2345679012345699E-2</v>
      </c>
    </row>
    <row r="80" spans="1:27" x14ac:dyDescent="0.35">
      <c r="A80">
        <v>79</v>
      </c>
      <c r="B80" t="s">
        <v>15</v>
      </c>
      <c r="C80" s="2">
        <v>5</v>
      </c>
      <c r="D80" t="s">
        <v>10</v>
      </c>
      <c r="E80">
        <v>4.5</v>
      </c>
      <c r="F80" t="s">
        <v>12</v>
      </c>
      <c r="G80" s="10">
        <v>1</v>
      </c>
      <c r="H80">
        <v>0.01</v>
      </c>
      <c r="I80">
        <v>2</v>
      </c>
      <c r="J80">
        <v>1</v>
      </c>
      <c r="K80">
        <v>1</v>
      </c>
      <c r="L80" s="8">
        <v>1.4</v>
      </c>
      <c r="M80" s="8">
        <v>0.52</v>
      </c>
      <c r="N80" s="8">
        <v>0.5</v>
      </c>
      <c r="O80" s="8">
        <v>-2.1489999999999999E-2</v>
      </c>
      <c r="P80" s="8">
        <v>9.5069000000000002E-4</v>
      </c>
      <c r="Q80" s="9">
        <v>-4.3068E-6</v>
      </c>
      <c r="R80" s="9">
        <v>-7.0328999999999994E-8</v>
      </c>
      <c r="S80" s="8">
        <v>-7.4299000000000001E-4</v>
      </c>
      <c r="T80" s="8">
        <v>0</v>
      </c>
      <c r="U80" s="9">
        <v>3.7969E-6</v>
      </c>
      <c r="V80">
        <v>-1.9959038530925E-2</v>
      </c>
      <c r="W80">
        <v>1.96349540849362E-4</v>
      </c>
      <c r="X80">
        <v>1.4294246573833599E-4</v>
      </c>
      <c r="Y80">
        <v>7.85398163397448E-5</v>
      </c>
      <c r="Z80">
        <v>2.2469135802469099E-2</v>
      </c>
      <c r="AA80">
        <v>1.2345679012345699E-2</v>
      </c>
    </row>
    <row r="81" spans="1:27" x14ac:dyDescent="0.35">
      <c r="A81">
        <v>80</v>
      </c>
      <c r="B81" t="s">
        <v>15</v>
      </c>
      <c r="C81" s="2">
        <v>5</v>
      </c>
      <c r="D81" t="s">
        <v>10</v>
      </c>
      <c r="E81">
        <v>4.5</v>
      </c>
      <c r="F81" t="s">
        <v>12</v>
      </c>
      <c r="G81" s="10">
        <v>1</v>
      </c>
      <c r="H81">
        <v>0.01</v>
      </c>
      <c r="I81">
        <v>2</v>
      </c>
      <c r="J81">
        <v>1</v>
      </c>
      <c r="K81">
        <v>1</v>
      </c>
      <c r="L81" s="8">
        <v>1.4</v>
      </c>
      <c r="M81" s="8">
        <v>0.52</v>
      </c>
      <c r="N81" s="8">
        <v>0.5</v>
      </c>
      <c r="O81" s="8">
        <v>-2.1489999999999999E-2</v>
      </c>
      <c r="P81" s="8">
        <v>9.5069000000000002E-4</v>
      </c>
      <c r="Q81" s="9">
        <v>-4.3068E-6</v>
      </c>
      <c r="R81" s="9">
        <v>-7.0328999999999994E-8</v>
      </c>
      <c r="S81" s="8">
        <v>-7.4299000000000001E-4</v>
      </c>
      <c r="T81" s="8">
        <v>0</v>
      </c>
      <c r="U81" s="9">
        <v>3.7969E-6</v>
      </c>
      <c r="V81">
        <v>-1.9959038530925E-2</v>
      </c>
      <c r="W81">
        <v>5.4977871437821403E-4</v>
      </c>
      <c r="X81">
        <v>4.0023890406734001E-4</v>
      </c>
      <c r="Y81">
        <v>7.85398163397448E-5</v>
      </c>
      <c r="Z81">
        <v>6.2913580246913597E-2</v>
      </c>
      <c r="AA81">
        <v>1.2345679012345699E-2</v>
      </c>
    </row>
    <row r="82" spans="1:27" x14ac:dyDescent="0.35">
      <c r="A82">
        <v>81</v>
      </c>
      <c r="B82" t="s">
        <v>15</v>
      </c>
      <c r="C82" s="2">
        <v>5</v>
      </c>
      <c r="D82" t="s">
        <v>10</v>
      </c>
      <c r="E82">
        <v>4.5</v>
      </c>
      <c r="F82" t="s">
        <v>12</v>
      </c>
      <c r="G82" s="10">
        <v>1</v>
      </c>
      <c r="H82">
        <v>0.01</v>
      </c>
      <c r="I82">
        <v>2</v>
      </c>
      <c r="J82">
        <v>1</v>
      </c>
      <c r="K82">
        <v>1</v>
      </c>
      <c r="L82" s="8">
        <v>1.4</v>
      </c>
      <c r="M82" s="8">
        <v>0.52</v>
      </c>
      <c r="N82" s="8">
        <v>0.5</v>
      </c>
      <c r="O82" s="8">
        <v>-2.1489999999999999E-2</v>
      </c>
      <c r="P82" s="8">
        <v>9.5069000000000002E-4</v>
      </c>
      <c r="Q82" s="9">
        <v>-4.3068E-6</v>
      </c>
      <c r="R82" s="9">
        <v>-7.0328999999999994E-8</v>
      </c>
      <c r="S82" s="8">
        <v>-7.4299000000000001E-4</v>
      </c>
      <c r="T82" s="8">
        <v>0</v>
      </c>
      <c r="U82" s="9">
        <v>3.7969E-6</v>
      </c>
      <c r="V82">
        <v>-1.9959038530925E-2</v>
      </c>
      <c r="W82">
        <v>1.5707963267949001E-4</v>
      </c>
      <c r="X82">
        <v>1.1435397259066901E-4</v>
      </c>
      <c r="Y82">
        <v>7.85398163397448E-5</v>
      </c>
      <c r="Z82">
        <v>1.7975308641975302E-2</v>
      </c>
      <c r="AA82">
        <v>1.2345679012345699E-2</v>
      </c>
    </row>
    <row r="83" spans="1:27" x14ac:dyDescent="0.35">
      <c r="A83">
        <v>82</v>
      </c>
      <c r="B83" t="s">
        <v>15</v>
      </c>
      <c r="C83" s="2">
        <v>5</v>
      </c>
      <c r="D83" t="s">
        <v>10</v>
      </c>
      <c r="E83">
        <v>4.5</v>
      </c>
      <c r="F83" t="s">
        <v>12</v>
      </c>
      <c r="G83" s="10">
        <v>1</v>
      </c>
      <c r="H83">
        <v>0.01</v>
      </c>
      <c r="I83">
        <v>2</v>
      </c>
      <c r="J83">
        <v>0</v>
      </c>
      <c r="K83">
        <v>1</v>
      </c>
      <c r="L83" s="8">
        <v>1.4</v>
      </c>
      <c r="M83" s="8">
        <v>0.52</v>
      </c>
      <c r="N83" s="8">
        <v>0.5</v>
      </c>
      <c r="O83" s="8">
        <v>-2.1489999999999999E-2</v>
      </c>
      <c r="P83" s="8">
        <v>9.5069000000000002E-4</v>
      </c>
      <c r="Q83" s="9">
        <v>-4.3068E-6</v>
      </c>
      <c r="R83" s="9">
        <v>-7.0328999999999994E-8</v>
      </c>
      <c r="S83" s="8">
        <v>-7.4299000000000001E-4</v>
      </c>
      <c r="T83" s="8">
        <v>0</v>
      </c>
      <c r="U83" s="9">
        <v>3.7969E-6</v>
      </c>
      <c r="V83">
        <v>-1.9959038530925E-2</v>
      </c>
      <c r="W83">
        <v>1.5707963267949001E-4</v>
      </c>
      <c r="X83">
        <v>1.1435397259066901E-4</v>
      </c>
      <c r="Y83">
        <v>7.85398163397448E-5</v>
      </c>
      <c r="Z83">
        <v>1.7975308641975302E-2</v>
      </c>
      <c r="AA83">
        <v>1.2345679012345699E-2</v>
      </c>
    </row>
    <row r="84" spans="1:27" x14ac:dyDescent="0.35">
      <c r="A84">
        <v>83</v>
      </c>
      <c r="B84" t="s">
        <v>15</v>
      </c>
      <c r="C84" s="2">
        <v>5</v>
      </c>
      <c r="D84" t="s">
        <v>10</v>
      </c>
      <c r="E84">
        <v>4.5</v>
      </c>
      <c r="F84" t="s">
        <v>12</v>
      </c>
      <c r="G84" s="10">
        <v>1</v>
      </c>
      <c r="H84">
        <v>0.01</v>
      </c>
      <c r="I84">
        <v>2</v>
      </c>
      <c r="J84">
        <v>0</v>
      </c>
      <c r="K84">
        <v>1</v>
      </c>
      <c r="L84" s="8">
        <v>1.4</v>
      </c>
      <c r="M84" s="8">
        <v>0.52</v>
      </c>
      <c r="N84" s="8">
        <v>0.5</v>
      </c>
      <c r="O84" s="8">
        <v>-2.1489999999999999E-2</v>
      </c>
      <c r="P84" s="8">
        <v>9.5069000000000002E-4</v>
      </c>
      <c r="Q84" s="9">
        <v>-4.3068E-6</v>
      </c>
      <c r="R84" s="9">
        <v>-7.0328999999999994E-8</v>
      </c>
      <c r="S84" s="8">
        <v>-7.4299000000000001E-4</v>
      </c>
      <c r="T84" s="8">
        <v>0</v>
      </c>
      <c r="U84" s="9">
        <v>3.7969E-6</v>
      </c>
      <c r="V84">
        <v>-1.9959038530925E-2</v>
      </c>
      <c r="W84">
        <v>1.5707963267949001E-4</v>
      </c>
      <c r="X84">
        <v>1.1435397259066901E-4</v>
      </c>
      <c r="Y84">
        <v>7.85398163397448E-5</v>
      </c>
      <c r="Z84">
        <v>1.7975308641975302E-2</v>
      </c>
      <c r="AA84">
        <v>1.2345679012345699E-2</v>
      </c>
    </row>
    <row r="85" spans="1:27" x14ac:dyDescent="0.35">
      <c r="A85">
        <v>84</v>
      </c>
      <c r="B85" t="s">
        <v>15</v>
      </c>
      <c r="C85" s="2">
        <v>5</v>
      </c>
      <c r="D85" t="s">
        <v>10</v>
      </c>
      <c r="E85">
        <v>4.5</v>
      </c>
      <c r="F85" t="s">
        <v>12</v>
      </c>
      <c r="G85" s="10">
        <v>1</v>
      </c>
      <c r="H85">
        <v>0.01</v>
      </c>
      <c r="I85">
        <v>2</v>
      </c>
      <c r="J85">
        <v>0</v>
      </c>
      <c r="K85">
        <v>1</v>
      </c>
      <c r="L85" s="8">
        <v>1.4</v>
      </c>
      <c r="M85" s="8">
        <v>0.52</v>
      </c>
      <c r="N85" s="8">
        <v>0.5</v>
      </c>
      <c r="O85" s="8">
        <v>-2.1489999999999999E-2</v>
      </c>
      <c r="P85" s="8">
        <v>9.5069000000000002E-4</v>
      </c>
      <c r="Q85" s="9">
        <v>-4.3068E-6</v>
      </c>
      <c r="R85" s="9">
        <v>-7.0328999999999994E-8</v>
      </c>
      <c r="S85" s="8">
        <v>-7.4299000000000001E-4</v>
      </c>
      <c r="T85" s="8">
        <v>0</v>
      </c>
      <c r="U85" s="9">
        <v>3.7969E-6</v>
      </c>
      <c r="V85">
        <v>-1.9959038530925E-2</v>
      </c>
      <c r="W85">
        <v>1.96349540849362E-4</v>
      </c>
      <c r="X85">
        <v>1.4294246573833599E-4</v>
      </c>
      <c r="Y85">
        <v>7.85398163397448E-5</v>
      </c>
      <c r="Z85">
        <v>2.2469135802469099E-2</v>
      </c>
      <c r="AA85">
        <v>1.2345679012345699E-2</v>
      </c>
    </row>
    <row r="86" spans="1:27" x14ac:dyDescent="0.35">
      <c r="A86">
        <v>85</v>
      </c>
      <c r="B86" t="s">
        <v>15</v>
      </c>
      <c r="C86" s="2">
        <v>5</v>
      </c>
      <c r="D86" t="s">
        <v>10</v>
      </c>
      <c r="E86">
        <v>4.5</v>
      </c>
      <c r="F86" t="s">
        <v>12</v>
      </c>
      <c r="G86" s="10">
        <v>1</v>
      </c>
      <c r="H86">
        <v>0.01</v>
      </c>
      <c r="I86">
        <v>2</v>
      </c>
      <c r="J86">
        <v>0</v>
      </c>
      <c r="K86">
        <v>1</v>
      </c>
      <c r="L86" s="8">
        <v>1.4</v>
      </c>
      <c r="M86" s="8">
        <v>0.52</v>
      </c>
      <c r="N86" s="8">
        <v>0.5</v>
      </c>
      <c r="O86" s="8">
        <v>-2.1489999999999999E-2</v>
      </c>
      <c r="P86" s="8">
        <v>9.5069000000000002E-4</v>
      </c>
      <c r="Q86" s="9">
        <v>-4.3068E-6</v>
      </c>
      <c r="R86" s="9">
        <v>-7.0328999999999994E-8</v>
      </c>
      <c r="S86" s="8">
        <v>-7.4299000000000001E-4</v>
      </c>
      <c r="T86" s="8">
        <v>0</v>
      </c>
      <c r="U86" s="9">
        <v>3.7969E-6</v>
      </c>
      <c r="V86">
        <v>-1.9959038530925E-2</v>
      </c>
      <c r="W86">
        <v>1.5707963267949001E-4</v>
      </c>
      <c r="X86">
        <v>1.1435397259066901E-4</v>
      </c>
      <c r="Y86">
        <v>7.85398163397448E-5</v>
      </c>
      <c r="Z86">
        <v>1.7975308641975302E-2</v>
      </c>
      <c r="AA86">
        <v>1.2345679012345699E-2</v>
      </c>
    </row>
    <row r="87" spans="1:27" x14ac:dyDescent="0.35">
      <c r="A87">
        <v>86</v>
      </c>
      <c r="B87" t="s">
        <v>15</v>
      </c>
      <c r="C87" s="2">
        <v>5</v>
      </c>
      <c r="D87" t="s">
        <v>10</v>
      </c>
      <c r="E87">
        <v>4.5</v>
      </c>
      <c r="F87" t="s">
        <v>12</v>
      </c>
      <c r="G87" s="10">
        <v>1</v>
      </c>
      <c r="H87">
        <v>0.01</v>
      </c>
      <c r="I87">
        <v>2</v>
      </c>
      <c r="J87">
        <v>0</v>
      </c>
      <c r="K87">
        <v>1</v>
      </c>
      <c r="L87" s="8">
        <v>1.4</v>
      </c>
      <c r="M87" s="8">
        <v>0.52</v>
      </c>
      <c r="N87" s="8">
        <v>0.5</v>
      </c>
      <c r="O87" s="8">
        <v>-2.1489999999999999E-2</v>
      </c>
      <c r="P87" s="8">
        <v>9.5069000000000002E-4</v>
      </c>
      <c r="Q87" s="9">
        <v>-4.3068E-6</v>
      </c>
      <c r="R87" s="9">
        <v>-7.0328999999999994E-8</v>
      </c>
      <c r="S87" s="8">
        <v>-7.4299000000000001E-4</v>
      </c>
      <c r="T87" s="8">
        <v>0</v>
      </c>
      <c r="U87" s="9">
        <v>3.7969E-6</v>
      </c>
      <c r="V87">
        <v>-1.9959038530925E-2</v>
      </c>
      <c r="W87">
        <v>1.5707963267949001E-4</v>
      </c>
      <c r="X87">
        <v>1.1435397259066901E-4</v>
      </c>
      <c r="Y87">
        <v>7.85398163397448E-5</v>
      </c>
      <c r="Z87">
        <v>1.7975308641975302E-2</v>
      </c>
      <c r="AA87">
        <v>1.2345679012345699E-2</v>
      </c>
    </row>
    <row r="88" spans="1:27" x14ac:dyDescent="0.35">
      <c r="A88">
        <v>87</v>
      </c>
      <c r="B88" t="s">
        <v>15</v>
      </c>
      <c r="C88" s="2">
        <v>5</v>
      </c>
      <c r="D88" t="s">
        <v>10</v>
      </c>
      <c r="E88">
        <v>4.5</v>
      </c>
      <c r="F88" t="s">
        <v>12</v>
      </c>
      <c r="G88" s="10">
        <v>1</v>
      </c>
      <c r="H88">
        <v>0.01</v>
      </c>
      <c r="I88">
        <v>2</v>
      </c>
      <c r="J88">
        <v>0</v>
      </c>
      <c r="K88">
        <v>1</v>
      </c>
      <c r="L88" s="8">
        <v>1.4</v>
      </c>
      <c r="M88" s="8">
        <v>0.52</v>
      </c>
      <c r="N88" s="8">
        <v>0.5</v>
      </c>
      <c r="O88" s="8">
        <v>-2.1489999999999999E-2</v>
      </c>
      <c r="P88" s="8">
        <v>9.5069000000000002E-4</v>
      </c>
      <c r="Q88" s="9">
        <v>-4.3068E-6</v>
      </c>
      <c r="R88" s="9">
        <v>-7.0328999999999994E-8</v>
      </c>
      <c r="S88" s="8">
        <v>-7.4299000000000001E-4</v>
      </c>
      <c r="T88" s="8">
        <v>0</v>
      </c>
      <c r="U88" s="9">
        <v>3.7969E-6</v>
      </c>
      <c r="V88">
        <v>-1.9959038530925E-2</v>
      </c>
      <c r="W88">
        <v>1.5707963267949001E-4</v>
      </c>
      <c r="X88">
        <v>1.1435397259066901E-4</v>
      </c>
      <c r="Y88">
        <v>7.85398163397448E-5</v>
      </c>
      <c r="Z88">
        <v>1.7975308641975302E-2</v>
      </c>
      <c r="AA88">
        <v>1.2345679012345699E-2</v>
      </c>
    </row>
    <row r="89" spans="1:27" x14ac:dyDescent="0.35">
      <c r="A89">
        <v>88</v>
      </c>
      <c r="B89" t="s">
        <v>15</v>
      </c>
      <c r="C89" s="2">
        <v>5</v>
      </c>
      <c r="D89" t="s">
        <v>10</v>
      </c>
      <c r="E89">
        <v>4.5</v>
      </c>
      <c r="F89" t="s">
        <v>12</v>
      </c>
      <c r="G89" s="10">
        <v>1</v>
      </c>
      <c r="H89">
        <v>0.01</v>
      </c>
      <c r="I89">
        <v>2</v>
      </c>
      <c r="J89">
        <v>0</v>
      </c>
      <c r="K89">
        <v>1</v>
      </c>
      <c r="L89" s="8">
        <v>1.4</v>
      </c>
      <c r="M89" s="8">
        <v>0.52</v>
      </c>
      <c r="N89" s="8">
        <v>0.5</v>
      </c>
      <c r="O89" s="8">
        <v>-2.1489999999999999E-2</v>
      </c>
      <c r="P89" s="8">
        <v>9.5069000000000002E-4</v>
      </c>
      <c r="Q89" s="9">
        <v>-4.3068E-6</v>
      </c>
      <c r="R89" s="9">
        <v>-7.0328999999999994E-8</v>
      </c>
      <c r="S89" s="8">
        <v>-7.4299000000000001E-4</v>
      </c>
      <c r="T89" s="8">
        <v>0</v>
      </c>
      <c r="U89" s="9">
        <v>3.7969E-6</v>
      </c>
      <c r="V89">
        <v>-1.9959038530925E-2</v>
      </c>
      <c r="W89">
        <v>1.5707963267949001E-4</v>
      </c>
      <c r="X89">
        <v>1.1435397259066901E-4</v>
      </c>
      <c r="Y89">
        <v>7.85398163397448E-5</v>
      </c>
      <c r="Z89">
        <v>1.7975308641975302E-2</v>
      </c>
      <c r="AA89">
        <v>1.2345679012345699E-2</v>
      </c>
    </row>
    <row r="90" spans="1:27" x14ac:dyDescent="0.35">
      <c r="A90">
        <v>89</v>
      </c>
      <c r="B90" t="s">
        <v>15</v>
      </c>
      <c r="C90" s="2">
        <v>5</v>
      </c>
      <c r="D90" t="s">
        <v>10</v>
      </c>
      <c r="E90">
        <v>4.5</v>
      </c>
      <c r="F90" t="s">
        <v>12</v>
      </c>
      <c r="G90" s="10">
        <v>1</v>
      </c>
      <c r="H90">
        <v>0.01</v>
      </c>
      <c r="I90">
        <v>2</v>
      </c>
      <c r="J90">
        <v>0</v>
      </c>
      <c r="K90">
        <v>1</v>
      </c>
      <c r="L90" s="8">
        <v>1.4</v>
      </c>
      <c r="M90" s="8">
        <v>0.52</v>
      </c>
      <c r="N90" s="8">
        <v>0.5</v>
      </c>
      <c r="O90" s="8">
        <v>-2.1489999999999999E-2</v>
      </c>
      <c r="P90" s="8">
        <v>9.5069000000000002E-4</v>
      </c>
      <c r="Q90" s="9">
        <v>-4.3068E-6</v>
      </c>
      <c r="R90" s="9">
        <v>-7.0328999999999994E-8</v>
      </c>
      <c r="S90" s="8">
        <v>-7.4299000000000001E-4</v>
      </c>
      <c r="T90" s="8">
        <v>0</v>
      </c>
      <c r="U90" s="9">
        <v>3.7969E-6</v>
      </c>
      <c r="V90">
        <v>-1.9959038530925E-2</v>
      </c>
      <c r="W90">
        <v>1.96349540849362E-4</v>
      </c>
      <c r="X90">
        <v>1.4294246573833599E-4</v>
      </c>
      <c r="Y90">
        <v>7.85398163397448E-5</v>
      </c>
      <c r="Z90">
        <v>2.2469135802469099E-2</v>
      </c>
      <c r="AA90">
        <v>1.2345679012345699E-2</v>
      </c>
    </row>
    <row r="91" spans="1:27" x14ac:dyDescent="0.35">
      <c r="A91">
        <v>90</v>
      </c>
      <c r="B91" t="s">
        <v>15</v>
      </c>
      <c r="C91" s="2">
        <v>5</v>
      </c>
      <c r="D91" t="s">
        <v>10</v>
      </c>
      <c r="E91">
        <v>4.5</v>
      </c>
      <c r="F91" t="s">
        <v>12</v>
      </c>
      <c r="G91" s="10">
        <v>1</v>
      </c>
      <c r="H91">
        <v>0.01</v>
      </c>
      <c r="I91">
        <v>2</v>
      </c>
      <c r="J91">
        <v>0</v>
      </c>
      <c r="K91">
        <v>1</v>
      </c>
      <c r="L91" s="8">
        <v>1.4</v>
      </c>
      <c r="M91" s="8">
        <v>0.52</v>
      </c>
      <c r="N91" s="8">
        <v>0.5</v>
      </c>
      <c r="O91" s="8">
        <v>-2.1489999999999999E-2</v>
      </c>
      <c r="P91" s="8">
        <v>9.5069000000000002E-4</v>
      </c>
      <c r="Q91" s="9">
        <v>-4.3068E-6</v>
      </c>
      <c r="R91" s="9">
        <v>-7.0328999999999994E-8</v>
      </c>
      <c r="S91" s="8">
        <v>-7.4299000000000001E-4</v>
      </c>
      <c r="T91" s="8">
        <v>0</v>
      </c>
      <c r="U91" s="9">
        <v>3.7969E-6</v>
      </c>
      <c r="V91">
        <v>-1.9959038530925E-2</v>
      </c>
      <c r="W91">
        <v>1.5707963267949001E-4</v>
      </c>
      <c r="X91">
        <v>1.1435397259066901E-4</v>
      </c>
      <c r="Y91">
        <v>7.85398163397448E-5</v>
      </c>
      <c r="Z91">
        <v>1.7975308641975302E-2</v>
      </c>
      <c r="AA91">
        <v>1.2345679012345699E-2</v>
      </c>
    </row>
    <row r="92" spans="1:27" x14ac:dyDescent="0.35">
      <c r="A92">
        <v>91</v>
      </c>
      <c r="B92" t="s">
        <v>15</v>
      </c>
      <c r="C92" s="2">
        <v>5</v>
      </c>
      <c r="D92" t="s">
        <v>10</v>
      </c>
      <c r="E92">
        <v>4.5</v>
      </c>
      <c r="F92" t="s">
        <v>12</v>
      </c>
      <c r="G92" s="10">
        <v>1</v>
      </c>
      <c r="H92">
        <v>0.01</v>
      </c>
      <c r="I92">
        <v>2</v>
      </c>
      <c r="J92">
        <v>0</v>
      </c>
      <c r="K92">
        <v>1</v>
      </c>
      <c r="L92" s="8">
        <v>1.4</v>
      </c>
      <c r="M92" s="8">
        <v>0.52</v>
      </c>
      <c r="N92" s="8">
        <v>0.5</v>
      </c>
      <c r="O92" s="8">
        <v>-2.1489999999999999E-2</v>
      </c>
      <c r="P92" s="8">
        <v>9.5069000000000002E-4</v>
      </c>
      <c r="Q92" s="9">
        <v>-4.3068E-6</v>
      </c>
      <c r="R92" s="9">
        <v>-7.0328999999999994E-8</v>
      </c>
      <c r="S92" s="8">
        <v>-7.4299000000000001E-4</v>
      </c>
      <c r="T92" s="8">
        <v>0</v>
      </c>
      <c r="U92" s="9">
        <v>3.7969E-6</v>
      </c>
      <c r="V92">
        <v>-1.9959038530925E-2</v>
      </c>
      <c r="W92">
        <v>1.5707963267949001E-4</v>
      </c>
      <c r="X92">
        <v>1.1435397259066901E-4</v>
      </c>
      <c r="Y92">
        <v>7.85398163397448E-5</v>
      </c>
      <c r="Z92">
        <v>1.7975308641975302E-2</v>
      </c>
      <c r="AA92">
        <v>1.2345679012345699E-2</v>
      </c>
    </row>
    <row r="93" spans="1:27" x14ac:dyDescent="0.35">
      <c r="A93">
        <v>92</v>
      </c>
      <c r="B93" t="s">
        <v>15</v>
      </c>
      <c r="C93" s="2">
        <v>5</v>
      </c>
      <c r="D93" t="s">
        <v>10</v>
      </c>
      <c r="E93">
        <v>4.5</v>
      </c>
      <c r="F93" t="s">
        <v>12</v>
      </c>
      <c r="G93" s="10">
        <v>1</v>
      </c>
      <c r="H93">
        <v>0.01</v>
      </c>
      <c r="I93">
        <v>2</v>
      </c>
      <c r="J93">
        <v>0</v>
      </c>
      <c r="K93">
        <v>1</v>
      </c>
      <c r="L93" s="8">
        <v>1.4</v>
      </c>
      <c r="M93" s="8">
        <v>0.52</v>
      </c>
      <c r="N93" s="8">
        <v>0.5</v>
      </c>
      <c r="O93" s="8">
        <v>-2.1489999999999999E-2</v>
      </c>
      <c r="P93" s="8">
        <v>9.5069000000000002E-4</v>
      </c>
      <c r="Q93" s="9">
        <v>-4.3068E-6</v>
      </c>
      <c r="R93" s="9">
        <v>-7.0328999999999994E-8</v>
      </c>
      <c r="S93" s="8">
        <v>-7.4299000000000001E-4</v>
      </c>
      <c r="T93" s="8">
        <v>0</v>
      </c>
      <c r="U93" s="9">
        <v>3.7969E-6</v>
      </c>
      <c r="V93">
        <v>-1.9959038530925E-2</v>
      </c>
      <c r="W93">
        <v>1.5707963267949001E-4</v>
      </c>
      <c r="X93">
        <v>1.1435397259066901E-4</v>
      </c>
      <c r="Y93">
        <v>7.85398163397448E-5</v>
      </c>
      <c r="Z93">
        <v>1.7975308641975302E-2</v>
      </c>
      <c r="AA93">
        <v>1.2345679012345699E-2</v>
      </c>
    </row>
    <row r="94" spans="1:27" x14ac:dyDescent="0.35">
      <c r="A94">
        <v>93</v>
      </c>
      <c r="B94" t="s">
        <v>15</v>
      </c>
      <c r="C94" s="2">
        <v>5</v>
      </c>
      <c r="D94" t="s">
        <v>10</v>
      </c>
      <c r="E94">
        <v>4.5</v>
      </c>
      <c r="F94" t="s">
        <v>12</v>
      </c>
      <c r="G94" s="10">
        <v>1</v>
      </c>
      <c r="H94">
        <v>0.01</v>
      </c>
      <c r="I94">
        <v>2</v>
      </c>
      <c r="J94">
        <v>0</v>
      </c>
      <c r="K94">
        <v>1</v>
      </c>
      <c r="L94" s="8">
        <v>1.4</v>
      </c>
      <c r="M94" s="8">
        <v>0.52</v>
      </c>
      <c r="N94" s="8">
        <v>0.5</v>
      </c>
      <c r="O94" s="8">
        <v>-2.1489999999999999E-2</v>
      </c>
      <c r="P94" s="8">
        <v>9.5069000000000002E-4</v>
      </c>
      <c r="Q94" s="9">
        <v>-4.3068E-6</v>
      </c>
      <c r="R94" s="9">
        <v>-7.0328999999999994E-8</v>
      </c>
      <c r="S94" s="8">
        <v>-7.4299000000000001E-4</v>
      </c>
      <c r="T94" s="8">
        <v>0</v>
      </c>
      <c r="U94" s="9">
        <v>3.7969E-6</v>
      </c>
      <c r="V94">
        <v>-1.9959038530925E-2</v>
      </c>
      <c r="W94">
        <v>1.5707963267949001E-4</v>
      </c>
      <c r="X94">
        <v>1.1435397259066901E-4</v>
      </c>
      <c r="Y94">
        <v>7.85398163397448E-5</v>
      </c>
      <c r="Z94">
        <v>1.7975308641975302E-2</v>
      </c>
      <c r="AA94">
        <v>1.2345679012345699E-2</v>
      </c>
    </row>
    <row r="95" spans="1:27" x14ac:dyDescent="0.35">
      <c r="A95">
        <v>94</v>
      </c>
      <c r="B95" t="s">
        <v>15</v>
      </c>
      <c r="C95" s="2">
        <v>5</v>
      </c>
      <c r="D95" t="s">
        <v>10</v>
      </c>
      <c r="E95">
        <v>4.5</v>
      </c>
      <c r="F95" t="s">
        <v>12</v>
      </c>
      <c r="G95" s="10">
        <v>1</v>
      </c>
      <c r="H95">
        <v>0.01</v>
      </c>
      <c r="I95">
        <v>2</v>
      </c>
      <c r="J95">
        <v>0</v>
      </c>
      <c r="K95">
        <v>1</v>
      </c>
      <c r="L95" s="8">
        <v>1.4</v>
      </c>
      <c r="M95" s="8">
        <v>0.52</v>
      </c>
      <c r="N95" s="8">
        <v>0.5</v>
      </c>
      <c r="O95" s="8">
        <v>-2.1489999999999999E-2</v>
      </c>
      <c r="P95" s="8">
        <v>9.5069000000000002E-4</v>
      </c>
      <c r="Q95" s="9">
        <v>-4.3068E-6</v>
      </c>
      <c r="R95" s="9">
        <v>-7.0328999999999994E-8</v>
      </c>
      <c r="S95" s="8">
        <v>-7.4299000000000001E-4</v>
      </c>
      <c r="T95" s="8">
        <v>0</v>
      </c>
      <c r="U95" s="9">
        <v>3.7969E-6</v>
      </c>
      <c r="V95">
        <v>-1.9959038530925E-2</v>
      </c>
      <c r="W95">
        <v>1.5707963267949001E-4</v>
      </c>
      <c r="X95">
        <v>1.1435397259066901E-4</v>
      </c>
      <c r="Y95">
        <v>7.85398163397448E-5</v>
      </c>
      <c r="Z95">
        <v>1.7975308641975302E-2</v>
      </c>
      <c r="AA95">
        <v>1.2345679012345699E-2</v>
      </c>
    </row>
    <row r="96" spans="1:27" x14ac:dyDescent="0.35">
      <c r="A96">
        <v>95</v>
      </c>
      <c r="B96" t="s">
        <v>15</v>
      </c>
      <c r="C96" s="2">
        <v>5</v>
      </c>
      <c r="D96" t="s">
        <v>10</v>
      </c>
      <c r="E96">
        <v>4.5</v>
      </c>
      <c r="F96" t="s">
        <v>12</v>
      </c>
      <c r="G96" s="10">
        <v>1</v>
      </c>
      <c r="H96">
        <v>0.01</v>
      </c>
      <c r="I96">
        <v>2</v>
      </c>
      <c r="J96">
        <v>0</v>
      </c>
      <c r="K96">
        <v>1</v>
      </c>
      <c r="L96" s="8">
        <v>1.4</v>
      </c>
      <c r="M96" s="8">
        <v>0.52</v>
      </c>
      <c r="N96" s="8">
        <v>0.5</v>
      </c>
      <c r="O96" s="8">
        <v>-2.1489999999999999E-2</v>
      </c>
      <c r="P96" s="8">
        <v>9.5069000000000002E-4</v>
      </c>
      <c r="Q96" s="9">
        <v>-4.3068E-6</v>
      </c>
      <c r="R96" s="9">
        <v>-7.0328999999999994E-8</v>
      </c>
      <c r="S96" s="8">
        <v>-7.4299000000000001E-4</v>
      </c>
      <c r="T96" s="8">
        <v>0</v>
      </c>
      <c r="U96" s="9">
        <v>3.7969E-6</v>
      </c>
      <c r="V96">
        <v>-1.9959038530925E-2</v>
      </c>
      <c r="W96">
        <v>1.5707963267949001E-4</v>
      </c>
      <c r="X96">
        <v>1.1435397259066901E-4</v>
      </c>
      <c r="Y96">
        <v>7.85398163397448E-5</v>
      </c>
      <c r="Z96">
        <v>1.7975308641975302E-2</v>
      </c>
      <c r="AA96">
        <v>1.2345679012345699E-2</v>
      </c>
    </row>
    <row r="97" spans="1:27" x14ac:dyDescent="0.35">
      <c r="A97">
        <v>96</v>
      </c>
      <c r="B97" t="s">
        <v>15</v>
      </c>
      <c r="C97" s="2">
        <v>5</v>
      </c>
      <c r="D97" t="s">
        <v>10</v>
      </c>
      <c r="E97">
        <v>4.5</v>
      </c>
      <c r="F97" t="s">
        <v>12</v>
      </c>
      <c r="G97" s="10">
        <v>1</v>
      </c>
      <c r="H97">
        <v>0.01</v>
      </c>
      <c r="I97">
        <v>2</v>
      </c>
      <c r="J97">
        <v>0</v>
      </c>
      <c r="K97">
        <v>1</v>
      </c>
      <c r="L97" s="8">
        <v>1.4</v>
      </c>
      <c r="M97" s="8">
        <v>0.52</v>
      </c>
      <c r="N97" s="8">
        <v>0.5</v>
      </c>
      <c r="O97" s="8">
        <v>-2.1489999999999999E-2</v>
      </c>
      <c r="P97" s="8">
        <v>9.5069000000000002E-4</v>
      </c>
      <c r="Q97" s="9">
        <v>-4.3068E-6</v>
      </c>
      <c r="R97" s="9">
        <v>-7.0328999999999994E-8</v>
      </c>
      <c r="S97" s="8">
        <v>-7.4299000000000001E-4</v>
      </c>
      <c r="T97" s="8">
        <v>0</v>
      </c>
      <c r="U97" s="9">
        <v>3.7969E-6</v>
      </c>
      <c r="V97">
        <v>-1.9959038530925E-2</v>
      </c>
      <c r="W97">
        <v>1.5707963267949001E-4</v>
      </c>
      <c r="X97">
        <v>1.1435397259066901E-4</v>
      </c>
      <c r="Y97">
        <v>7.85398163397448E-5</v>
      </c>
      <c r="Z97">
        <v>1.7975308641975302E-2</v>
      </c>
      <c r="AA97">
        <v>1.2345679012345699E-2</v>
      </c>
    </row>
    <row r="98" spans="1:27" x14ac:dyDescent="0.35">
      <c r="A98">
        <v>97</v>
      </c>
      <c r="B98" t="s">
        <v>15</v>
      </c>
      <c r="C98" s="2">
        <v>5</v>
      </c>
      <c r="D98" t="s">
        <v>10</v>
      </c>
      <c r="E98">
        <v>4.5</v>
      </c>
      <c r="F98" t="s">
        <v>12</v>
      </c>
      <c r="G98" s="10">
        <v>1</v>
      </c>
      <c r="H98">
        <v>0.01</v>
      </c>
      <c r="I98">
        <v>2</v>
      </c>
      <c r="J98">
        <v>0</v>
      </c>
      <c r="K98">
        <v>1</v>
      </c>
      <c r="L98" s="8">
        <v>1.4</v>
      </c>
      <c r="M98" s="8">
        <v>0.52</v>
      </c>
      <c r="N98" s="8">
        <v>0.5</v>
      </c>
      <c r="O98" s="8">
        <v>-2.1489999999999999E-2</v>
      </c>
      <c r="P98" s="8">
        <v>9.5069000000000002E-4</v>
      </c>
      <c r="Q98" s="9">
        <v>-4.3068E-6</v>
      </c>
      <c r="R98" s="9">
        <v>-7.0328999999999994E-8</v>
      </c>
      <c r="S98" s="8">
        <v>-7.4299000000000001E-4</v>
      </c>
      <c r="T98" s="8">
        <v>0</v>
      </c>
      <c r="U98" s="9">
        <v>3.7969E-6</v>
      </c>
      <c r="V98">
        <v>-1.9959038530925E-2</v>
      </c>
      <c r="W98">
        <v>1.5707963267949001E-4</v>
      </c>
      <c r="X98">
        <v>1.1435397259066901E-4</v>
      </c>
      <c r="Y98">
        <v>7.85398163397448E-5</v>
      </c>
      <c r="Z98">
        <v>1.7975308641975302E-2</v>
      </c>
      <c r="AA98">
        <v>1.2345679012345699E-2</v>
      </c>
    </row>
    <row r="99" spans="1:27" x14ac:dyDescent="0.35">
      <c r="A99">
        <v>98</v>
      </c>
      <c r="B99" t="s">
        <v>15</v>
      </c>
      <c r="C99" s="2">
        <v>5</v>
      </c>
      <c r="D99" t="s">
        <v>10</v>
      </c>
      <c r="E99">
        <v>4.5</v>
      </c>
      <c r="F99" t="s">
        <v>12</v>
      </c>
      <c r="G99" s="10">
        <v>1</v>
      </c>
      <c r="H99">
        <v>0.01</v>
      </c>
      <c r="I99">
        <v>2</v>
      </c>
      <c r="J99">
        <v>0</v>
      </c>
      <c r="K99">
        <v>1</v>
      </c>
      <c r="L99" s="8">
        <v>1.4</v>
      </c>
      <c r="M99" s="8">
        <v>0.52</v>
      </c>
      <c r="N99" s="8">
        <v>0.5</v>
      </c>
      <c r="O99" s="8">
        <v>-2.1489999999999999E-2</v>
      </c>
      <c r="P99" s="8">
        <v>9.5069000000000002E-4</v>
      </c>
      <c r="Q99" s="9">
        <v>-4.3068E-6</v>
      </c>
      <c r="R99" s="9">
        <v>-7.0328999999999994E-8</v>
      </c>
      <c r="S99" s="8">
        <v>-7.4299000000000001E-4</v>
      </c>
      <c r="T99" s="8">
        <v>0</v>
      </c>
      <c r="U99" s="9">
        <v>3.7969E-6</v>
      </c>
      <c r="V99">
        <v>-1.9959038530925E-2</v>
      </c>
      <c r="W99">
        <v>1.5707963267949001E-4</v>
      </c>
      <c r="X99">
        <v>1.1435397259066901E-4</v>
      </c>
      <c r="Y99">
        <v>7.85398163397448E-5</v>
      </c>
      <c r="Z99">
        <v>1.7975308641975302E-2</v>
      </c>
      <c r="AA99">
        <v>1.2345679012345699E-2</v>
      </c>
    </row>
    <row r="100" spans="1:27" x14ac:dyDescent="0.35">
      <c r="A100">
        <v>99</v>
      </c>
      <c r="B100" t="s">
        <v>15</v>
      </c>
      <c r="C100" s="2">
        <v>5</v>
      </c>
      <c r="D100" t="s">
        <v>10</v>
      </c>
      <c r="E100">
        <v>4.5</v>
      </c>
      <c r="F100" t="s">
        <v>12</v>
      </c>
      <c r="G100" s="10">
        <v>1</v>
      </c>
      <c r="H100">
        <v>0.01</v>
      </c>
      <c r="I100">
        <v>2</v>
      </c>
      <c r="J100">
        <v>0</v>
      </c>
      <c r="K100">
        <v>1</v>
      </c>
      <c r="L100" s="8">
        <v>1.4</v>
      </c>
      <c r="M100" s="8">
        <v>0.52</v>
      </c>
      <c r="N100" s="8">
        <v>0.5</v>
      </c>
      <c r="O100" s="8">
        <v>-2.1489999999999999E-2</v>
      </c>
      <c r="P100" s="8">
        <v>9.5069000000000002E-4</v>
      </c>
      <c r="Q100" s="9">
        <v>-4.3068E-6</v>
      </c>
      <c r="R100" s="9">
        <v>-7.0328999999999994E-8</v>
      </c>
      <c r="S100" s="8">
        <v>-7.4299000000000001E-4</v>
      </c>
      <c r="T100" s="8">
        <v>0</v>
      </c>
      <c r="U100" s="9">
        <v>3.7969E-6</v>
      </c>
      <c r="V100">
        <v>-1.9959038530925E-2</v>
      </c>
      <c r="W100">
        <v>1.5707963267949001E-4</v>
      </c>
      <c r="X100">
        <v>1.1435397259066901E-4</v>
      </c>
      <c r="Y100">
        <v>7.85398163397448E-5</v>
      </c>
      <c r="Z100">
        <v>1.7975308641975302E-2</v>
      </c>
      <c r="AA100">
        <v>1.2345679012345699E-2</v>
      </c>
    </row>
    <row r="101" spans="1:27" x14ac:dyDescent="0.35">
      <c r="A101">
        <v>100</v>
      </c>
      <c r="B101" t="s">
        <v>15</v>
      </c>
      <c r="C101" s="2">
        <v>5</v>
      </c>
      <c r="D101" t="s">
        <v>10</v>
      </c>
      <c r="E101">
        <v>4.5</v>
      </c>
      <c r="F101" t="s">
        <v>12</v>
      </c>
      <c r="G101" s="10">
        <v>1</v>
      </c>
      <c r="H101">
        <v>0.01</v>
      </c>
      <c r="I101">
        <v>2</v>
      </c>
      <c r="J101">
        <v>0</v>
      </c>
      <c r="K101">
        <v>1</v>
      </c>
      <c r="L101" s="8">
        <v>1.4</v>
      </c>
      <c r="M101" s="8">
        <v>0.52</v>
      </c>
      <c r="N101" s="8">
        <v>0.5</v>
      </c>
      <c r="O101" s="8">
        <v>-2.1489999999999999E-2</v>
      </c>
      <c r="P101" s="8">
        <v>9.5069000000000002E-4</v>
      </c>
      <c r="Q101" s="9">
        <v>-4.3068E-6</v>
      </c>
      <c r="R101" s="9">
        <v>-7.0328999999999994E-8</v>
      </c>
      <c r="S101" s="8">
        <v>-7.4299000000000001E-4</v>
      </c>
      <c r="T101" s="8">
        <v>0</v>
      </c>
      <c r="U101" s="9">
        <v>3.7969E-6</v>
      </c>
      <c r="V101">
        <v>-1.9959038530925E-2</v>
      </c>
      <c r="W101">
        <v>1.5707963267949001E-4</v>
      </c>
      <c r="X101">
        <v>1.1435397259066901E-4</v>
      </c>
      <c r="Y101">
        <v>7.85398163397448E-5</v>
      </c>
      <c r="Z101">
        <v>1.7975308641975302E-2</v>
      </c>
      <c r="AA101">
        <v>1.2345679012345699E-2</v>
      </c>
    </row>
    <row r="102" spans="1:27" x14ac:dyDescent="0.35">
      <c r="A102">
        <v>101</v>
      </c>
      <c r="B102" t="s">
        <v>15</v>
      </c>
      <c r="C102" s="2">
        <v>5</v>
      </c>
      <c r="D102" t="s">
        <v>10</v>
      </c>
      <c r="E102">
        <v>4.5</v>
      </c>
      <c r="F102" t="s">
        <v>12</v>
      </c>
      <c r="G102" s="10">
        <v>1</v>
      </c>
      <c r="H102">
        <v>0.01</v>
      </c>
      <c r="I102">
        <v>2</v>
      </c>
      <c r="J102">
        <v>0</v>
      </c>
      <c r="K102">
        <v>1</v>
      </c>
      <c r="L102" s="8">
        <v>1.4</v>
      </c>
      <c r="M102" s="8">
        <v>0.52</v>
      </c>
      <c r="N102" s="8">
        <v>0.5</v>
      </c>
      <c r="O102" s="8">
        <v>-2.1489999999999999E-2</v>
      </c>
      <c r="P102" s="8">
        <v>9.5069000000000002E-4</v>
      </c>
      <c r="Q102" s="9">
        <v>-4.3068E-6</v>
      </c>
      <c r="R102" s="9">
        <v>-7.0328999999999994E-8</v>
      </c>
      <c r="S102" s="8">
        <v>-7.4299000000000001E-4</v>
      </c>
      <c r="T102" s="8">
        <v>0</v>
      </c>
      <c r="U102" s="9">
        <v>3.7969E-6</v>
      </c>
      <c r="V102">
        <v>-1.9959038530925E-2</v>
      </c>
      <c r="W102">
        <v>1.5707963267949001E-4</v>
      </c>
      <c r="X102">
        <v>1.1435397259066901E-4</v>
      </c>
      <c r="Y102">
        <v>7.85398163397448E-5</v>
      </c>
      <c r="Z102">
        <v>1.7975308641975302E-2</v>
      </c>
      <c r="AA102">
        <v>1.2345679012345699E-2</v>
      </c>
    </row>
    <row r="103" spans="1:27" x14ac:dyDescent="0.35">
      <c r="A103">
        <v>102</v>
      </c>
      <c r="B103" t="s">
        <v>15</v>
      </c>
      <c r="C103" s="2">
        <v>5</v>
      </c>
      <c r="D103" t="s">
        <v>10</v>
      </c>
      <c r="E103">
        <v>4.5</v>
      </c>
      <c r="F103" t="s">
        <v>12</v>
      </c>
      <c r="G103" s="10">
        <v>1</v>
      </c>
      <c r="H103">
        <v>0.01</v>
      </c>
      <c r="I103">
        <v>2</v>
      </c>
      <c r="J103">
        <v>0</v>
      </c>
      <c r="K103">
        <v>1</v>
      </c>
      <c r="L103" s="8">
        <v>1.4</v>
      </c>
      <c r="M103" s="8">
        <v>0.52</v>
      </c>
      <c r="N103" s="8">
        <v>0.5</v>
      </c>
      <c r="O103" s="8">
        <v>-2.1489999999999999E-2</v>
      </c>
      <c r="P103" s="8">
        <v>9.5069000000000002E-4</v>
      </c>
      <c r="Q103" s="9">
        <v>-4.3068E-6</v>
      </c>
      <c r="R103" s="9">
        <v>-7.0328999999999994E-8</v>
      </c>
      <c r="S103" s="8">
        <v>-7.4299000000000001E-4</v>
      </c>
      <c r="T103" s="8">
        <v>0</v>
      </c>
      <c r="U103" s="9">
        <v>3.7969E-6</v>
      </c>
      <c r="V103">
        <v>-1.9959038530925E-2</v>
      </c>
      <c r="W103">
        <v>1.5707963267949001E-4</v>
      </c>
      <c r="X103">
        <v>1.1435397259066901E-4</v>
      </c>
      <c r="Y103">
        <v>7.85398163397448E-5</v>
      </c>
      <c r="Z103">
        <v>1.7975308641975302E-2</v>
      </c>
      <c r="AA103">
        <v>1.2345679012345699E-2</v>
      </c>
    </row>
    <row r="104" spans="1:27" x14ac:dyDescent="0.35">
      <c r="A104">
        <v>103</v>
      </c>
      <c r="B104" t="s">
        <v>15</v>
      </c>
      <c r="C104" s="2">
        <v>5</v>
      </c>
      <c r="D104" t="s">
        <v>10</v>
      </c>
      <c r="E104">
        <v>4.5</v>
      </c>
      <c r="F104" t="s">
        <v>12</v>
      </c>
      <c r="G104" s="10">
        <v>1</v>
      </c>
      <c r="H104">
        <v>0.01</v>
      </c>
      <c r="I104">
        <v>2</v>
      </c>
      <c r="J104">
        <v>0</v>
      </c>
      <c r="K104">
        <v>1</v>
      </c>
      <c r="L104" s="8">
        <v>1.4</v>
      </c>
      <c r="M104" s="8">
        <v>0.52</v>
      </c>
      <c r="N104" s="8">
        <v>0.5</v>
      </c>
      <c r="O104" s="8">
        <v>-2.1489999999999999E-2</v>
      </c>
      <c r="P104" s="8">
        <v>9.5069000000000002E-4</v>
      </c>
      <c r="Q104" s="9">
        <v>-4.3068E-6</v>
      </c>
      <c r="R104" s="9">
        <v>-7.0328999999999994E-8</v>
      </c>
      <c r="S104" s="8">
        <v>-7.4299000000000001E-4</v>
      </c>
      <c r="T104" s="8">
        <v>0</v>
      </c>
      <c r="U104" s="9">
        <v>3.7969E-6</v>
      </c>
      <c r="V104">
        <v>-1.9959038530925E-2</v>
      </c>
      <c r="W104">
        <v>1.5707963267949001E-4</v>
      </c>
      <c r="X104">
        <v>1.1435397259066901E-4</v>
      </c>
      <c r="Y104">
        <v>7.85398163397448E-5</v>
      </c>
      <c r="Z104">
        <v>1.7975308641975302E-2</v>
      </c>
      <c r="AA104">
        <v>1.2345679012345699E-2</v>
      </c>
    </row>
    <row r="105" spans="1:27" x14ac:dyDescent="0.35">
      <c r="A105">
        <v>104</v>
      </c>
      <c r="B105" t="s">
        <v>15</v>
      </c>
      <c r="C105" s="2">
        <v>5</v>
      </c>
      <c r="D105" t="s">
        <v>10</v>
      </c>
      <c r="E105">
        <v>4.5</v>
      </c>
      <c r="F105" t="s">
        <v>12</v>
      </c>
      <c r="G105" s="10">
        <v>1</v>
      </c>
      <c r="H105">
        <v>0.01</v>
      </c>
      <c r="I105">
        <v>2</v>
      </c>
      <c r="J105">
        <v>0</v>
      </c>
      <c r="K105">
        <v>1</v>
      </c>
      <c r="L105" s="8">
        <v>1.4</v>
      </c>
      <c r="M105" s="8">
        <v>0.52</v>
      </c>
      <c r="N105" s="8">
        <v>0.5</v>
      </c>
      <c r="O105" s="8">
        <v>-2.1489999999999999E-2</v>
      </c>
      <c r="P105" s="8">
        <v>9.5069000000000002E-4</v>
      </c>
      <c r="Q105" s="9">
        <v>-4.3068E-6</v>
      </c>
      <c r="R105" s="9">
        <v>-7.0328999999999994E-8</v>
      </c>
      <c r="S105" s="8">
        <v>-7.4299000000000001E-4</v>
      </c>
      <c r="T105" s="8">
        <v>0</v>
      </c>
      <c r="U105" s="9">
        <v>3.7969E-6</v>
      </c>
      <c r="V105">
        <v>-1.9959038530925E-2</v>
      </c>
      <c r="W105">
        <v>1.5707963267949001E-4</v>
      </c>
      <c r="X105">
        <v>1.1435397259066901E-4</v>
      </c>
      <c r="Y105">
        <v>7.85398163397448E-5</v>
      </c>
      <c r="Z105">
        <v>1.7975308641975302E-2</v>
      </c>
      <c r="AA105">
        <v>1.2345679012345699E-2</v>
      </c>
    </row>
    <row r="106" spans="1:27" x14ac:dyDescent="0.35">
      <c r="A106">
        <v>105</v>
      </c>
      <c r="B106" t="s">
        <v>15</v>
      </c>
      <c r="C106" s="2">
        <v>5</v>
      </c>
      <c r="D106" t="s">
        <v>10</v>
      </c>
      <c r="E106">
        <v>4.5</v>
      </c>
      <c r="F106" t="s">
        <v>12</v>
      </c>
      <c r="G106" s="10">
        <v>1</v>
      </c>
      <c r="H106">
        <v>0.01</v>
      </c>
      <c r="I106">
        <v>2</v>
      </c>
      <c r="J106">
        <v>0</v>
      </c>
      <c r="K106">
        <v>1</v>
      </c>
      <c r="L106" s="8">
        <v>1.4</v>
      </c>
      <c r="M106" s="8">
        <v>0.52</v>
      </c>
      <c r="N106" s="8">
        <v>0.5</v>
      </c>
      <c r="O106" s="8">
        <v>-2.1489999999999999E-2</v>
      </c>
      <c r="P106" s="8">
        <v>9.5069000000000002E-4</v>
      </c>
      <c r="Q106" s="9">
        <v>-4.3068E-6</v>
      </c>
      <c r="R106" s="9">
        <v>-7.0328999999999994E-8</v>
      </c>
      <c r="S106" s="8">
        <v>-7.4299000000000001E-4</v>
      </c>
      <c r="T106" s="8">
        <v>0</v>
      </c>
      <c r="U106" s="9">
        <v>3.7969E-6</v>
      </c>
      <c r="V106">
        <v>-1.9959038530925E-2</v>
      </c>
      <c r="W106">
        <v>1.5707963267949001E-4</v>
      </c>
      <c r="X106">
        <v>1.1435397259066901E-4</v>
      </c>
      <c r="Y106">
        <v>7.85398163397448E-5</v>
      </c>
      <c r="Z106">
        <v>1.7975308641975302E-2</v>
      </c>
      <c r="AA106">
        <v>1.2345679012345699E-2</v>
      </c>
    </row>
    <row r="107" spans="1:27" x14ac:dyDescent="0.35">
      <c r="A107">
        <v>106</v>
      </c>
      <c r="B107" t="s">
        <v>15</v>
      </c>
      <c r="C107" s="2">
        <v>5</v>
      </c>
      <c r="D107" t="s">
        <v>10</v>
      </c>
      <c r="E107">
        <v>4.5</v>
      </c>
      <c r="F107" t="s">
        <v>12</v>
      </c>
      <c r="G107" s="10">
        <v>1</v>
      </c>
      <c r="H107">
        <v>0.01</v>
      </c>
      <c r="I107">
        <v>2</v>
      </c>
      <c r="J107">
        <v>0</v>
      </c>
      <c r="K107">
        <v>1</v>
      </c>
      <c r="L107" s="8">
        <v>1.4</v>
      </c>
      <c r="M107" s="8">
        <v>0.52</v>
      </c>
      <c r="N107" s="8">
        <v>0.5</v>
      </c>
      <c r="O107" s="8">
        <v>-2.1489999999999999E-2</v>
      </c>
      <c r="P107" s="8">
        <v>9.5069000000000002E-4</v>
      </c>
      <c r="Q107" s="9">
        <v>-4.3068E-6</v>
      </c>
      <c r="R107" s="9">
        <v>-7.0328999999999994E-8</v>
      </c>
      <c r="S107" s="8">
        <v>-7.4299000000000001E-4</v>
      </c>
      <c r="T107" s="8">
        <v>0</v>
      </c>
      <c r="U107" s="9">
        <v>3.7969E-6</v>
      </c>
      <c r="V107">
        <v>-1.9959038530925E-2</v>
      </c>
      <c r="W107">
        <v>1.5707963267949001E-4</v>
      </c>
      <c r="X107">
        <v>1.1435397259066901E-4</v>
      </c>
      <c r="Y107">
        <v>7.85398163397448E-5</v>
      </c>
      <c r="Z107">
        <v>1.7975308641975302E-2</v>
      </c>
      <c r="AA107">
        <v>1.2345679012345699E-2</v>
      </c>
    </row>
    <row r="108" spans="1:27" x14ac:dyDescent="0.35">
      <c r="A108">
        <v>107</v>
      </c>
      <c r="B108" t="s">
        <v>15</v>
      </c>
      <c r="C108" s="2">
        <v>5</v>
      </c>
      <c r="D108" t="s">
        <v>10</v>
      </c>
      <c r="E108">
        <v>4.5</v>
      </c>
      <c r="F108" t="s">
        <v>12</v>
      </c>
      <c r="G108" s="10">
        <v>1</v>
      </c>
      <c r="H108">
        <v>0.01</v>
      </c>
      <c r="I108">
        <v>2</v>
      </c>
      <c r="J108">
        <v>0</v>
      </c>
      <c r="K108">
        <v>1</v>
      </c>
      <c r="L108" s="8">
        <v>1.4</v>
      </c>
      <c r="M108" s="8">
        <v>0.52</v>
      </c>
      <c r="N108" s="8">
        <v>0.5</v>
      </c>
      <c r="O108" s="8">
        <v>-2.1489999999999999E-2</v>
      </c>
      <c r="P108" s="8">
        <v>9.5069000000000002E-4</v>
      </c>
      <c r="Q108" s="9">
        <v>-4.3068E-6</v>
      </c>
      <c r="R108" s="9">
        <v>-7.0328999999999994E-8</v>
      </c>
      <c r="S108" s="8">
        <v>-7.4299000000000001E-4</v>
      </c>
      <c r="T108" s="8">
        <v>0</v>
      </c>
      <c r="U108" s="9">
        <v>3.7969E-6</v>
      </c>
      <c r="V108">
        <v>-1.9959038530925E-2</v>
      </c>
      <c r="W108">
        <v>1.5707963267949001E-4</v>
      </c>
      <c r="X108">
        <v>1.1435397259066901E-4</v>
      </c>
      <c r="Y108">
        <v>7.85398163397448E-5</v>
      </c>
      <c r="Z108">
        <v>1.7975308641975302E-2</v>
      </c>
      <c r="AA108">
        <v>1.2345679012345699E-2</v>
      </c>
    </row>
    <row r="109" spans="1:27" x14ac:dyDescent="0.35">
      <c r="A109">
        <v>108</v>
      </c>
      <c r="B109" t="s">
        <v>15</v>
      </c>
      <c r="C109" s="2">
        <v>5</v>
      </c>
      <c r="D109" t="s">
        <v>10</v>
      </c>
      <c r="E109">
        <v>4.5</v>
      </c>
      <c r="F109" t="s">
        <v>12</v>
      </c>
      <c r="G109" s="10">
        <v>1</v>
      </c>
      <c r="H109">
        <v>0.01</v>
      </c>
      <c r="I109">
        <v>2</v>
      </c>
      <c r="J109">
        <v>0</v>
      </c>
      <c r="K109">
        <v>1</v>
      </c>
      <c r="L109" s="8">
        <v>1.4</v>
      </c>
      <c r="M109" s="8">
        <v>0.52</v>
      </c>
      <c r="N109" s="8">
        <v>0.5</v>
      </c>
      <c r="O109" s="8">
        <v>-2.1489999999999999E-2</v>
      </c>
      <c r="P109" s="8">
        <v>9.5069000000000002E-4</v>
      </c>
      <c r="Q109" s="9">
        <v>-4.3068E-6</v>
      </c>
      <c r="R109" s="9">
        <v>-7.0328999999999994E-8</v>
      </c>
      <c r="S109" s="8">
        <v>-7.4299000000000001E-4</v>
      </c>
      <c r="T109" s="8">
        <v>0</v>
      </c>
      <c r="U109" s="9">
        <v>3.7969E-6</v>
      </c>
      <c r="V109">
        <v>-1.9959038530925E-2</v>
      </c>
      <c r="W109">
        <v>1.5707963267949001E-4</v>
      </c>
      <c r="X109">
        <v>1.1435397259066901E-4</v>
      </c>
      <c r="Y109">
        <v>7.85398163397448E-5</v>
      </c>
      <c r="Z109">
        <v>1.7975308641975302E-2</v>
      </c>
      <c r="AA109">
        <v>1.2345679012345699E-2</v>
      </c>
    </row>
    <row r="110" spans="1:27" x14ac:dyDescent="0.35">
      <c r="A110">
        <v>109</v>
      </c>
      <c r="B110" t="s">
        <v>15</v>
      </c>
      <c r="C110" s="2">
        <v>5</v>
      </c>
      <c r="D110" t="s">
        <v>10</v>
      </c>
      <c r="E110">
        <v>4.5</v>
      </c>
      <c r="F110" t="s">
        <v>12</v>
      </c>
      <c r="G110" s="10">
        <v>1</v>
      </c>
      <c r="H110">
        <v>0.01</v>
      </c>
      <c r="I110">
        <v>2</v>
      </c>
      <c r="J110">
        <v>0</v>
      </c>
      <c r="K110">
        <v>1</v>
      </c>
      <c r="L110" s="8">
        <v>1.4</v>
      </c>
      <c r="M110" s="8">
        <v>0.52</v>
      </c>
      <c r="N110" s="8">
        <v>0.5</v>
      </c>
      <c r="O110" s="8">
        <v>-2.1489999999999999E-2</v>
      </c>
      <c r="P110" s="8">
        <v>9.5069000000000002E-4</v>
      </c>
      <c r="Q110" s="9">
        <v>-4.3068E-6</v>
      </c>
      <c r="R110" s="9">
        <v>-7.0328999999999994E-8</v>
      </c>
      <c r="S110" s="8">
        <v>-7.4299000000000001E-4</v>
      </c>
      <c r="T110" s="8">
        <v>0</v>
      </c>
      <c r="U110" s="9">
        <v>3.7969E-6</v>
      </c>
      <c r="V110">
        <v>-1.9959038530925E-2</v>
      </c>
      <c r="W110">
        <v>1.5707963267949001E-4</v>
      </c>
      <c r="X110">
        <v>1.1435397259066901E-4</v>
      </c>
      <c r="Y110">
        <v>7.85398163397448E-5</v>
      </c>
      <c r="Z110">
        <v>1.7975308641975302E-2</v>
      </c>
      <c r="AA110">
        <v>1.2345679012345699E-2</v>
      </c>
    </row>
    <row r="111" spans="1:27" x14ac:dyDescent="0.35">
      <c r="A111">
        <v>110</v>
      </c>
      <c r="B111" t="s">
        <v>15</v>
      </c>
      <c r="C111" s="2">
        <v>5</v>
      </c>
      <c r="D111" t="s">
        <v>10</v>
      </c>
      <c r="E111">
        <v>4.5</v>
      </c>
      <c r="F111" t="s">
        <v>12</v>
      </c>
      <c r="G111" s="10">
        <v>1</v>
      </c>
      <c r="H111">
        <v>0.01</v>
      </c>
      <c r="I111">
        <v>2</v>
      </c>
      <c r="J111">
        <v>0</v>
      </c>
      <c r="K111">
        <v>1</v>
      </c>
      <c r="L111" s="8">
        <v>1.4</v>
      </c>
      <c r="M111" s="8">
        <v>0.52</v>
      </c>
      <c r="N111" s="8">
        <v>0.5</v>
      </c>
      <c r="O111" s="8">
        <v>-2.1489999999999999E-2</v>
      </c>
      <c r="P111" s="8">
        <v>9.5069000000000002E-4</v>
      </c>
      <c r="Q111" s="9">
        <v>-4.3068E-6</v>
      </c>
      <c r="R111" s="9">
        <v>-7.0328999999999994E-8</v>
      </c>
      <c r="S111" s="8">
        <v>-7.4299000000000001E-4</v>
      </c>
      <c r="T111" s="8">
        <v>0</v>
      </c>
      <c r="U111" s="9">
        <v>3.7969E-6</v>
      </c>
      <c r="V111">
        <v>-1.9959038530925E-2</v>
      </c>
      <c r="W111">
        <v>1.5707963267949001E-4</v>
      </c>
      <c r="X111">
        <v>1.1435397259066901E-4</v>
      </c>
      <c r="Y111">
        <v>7.85398163397448E-5</v>
      </c>
      <c r="Z111">
        <v>1.7975308641975302E-2</v>
      </c>
      <c r="AA111">
        <v>1.2345679012345699E-2</v>
      </c>
    </row>
    <row r="112" spans="1:27" x14ac:dyDescent="0.35">
      <c r="A112">
        <v>111</v>
      </c>
      <c r="B112" t="s">
        <v>15</v>
      </c>
      <c r="C112" s="2">
        <v>5</v>
      </c>
      <c r="D112" t="s">
        <v>10</v>
      </c>
      <c r="E112">
        <v>4.5</v>
      </c>
      <c r="F112" t="s">
        <v>12</v>
      </c>
      <c r="G112" s="10">
        <v>1</v>
      </c>
      <c r="H112">
        <v>0.01</v>
      </c>
      <c r="I112">
        <v>2</v>
      </c>
      <c r="J112">
        <v>0</v>
      </c>
      <c r="K112">
        <v>1</v>
      </c>
      <c r="L112" s="8">
        <v>1.4</v>
      </c>
      <c r="M112" s="8">
        <v>0.52</v>
      </c>
      <c r="N112" s="8">
        <v>0.5</v>
      </c>
      <c r="O112" s="8">
        <v>-2.1489999999999999E-2</v>
      </c>
      <c r="P112" s="8">
        <v>9.5069000000000002E-4</v>
      </c>
      <c r="Q112" s="9">
        <v>-4.3068E-6</v>
      </c>
      <c r="R112" s="9">
        <v>-7.0328999999999994E-8</v>
      </c>
      <c r="S112" s="8">
        <v>-7.4299000000000001E-4</v>
      </c>
      <c r="T112" s="8">
        <v>0</v>
      </c>
      <c r="U112" s="9">
        <v>3.7969E-6</v>
      </c>
      <c r="V112">
        <v>-1.9959038530925E-2</v>
      </c>
      <c r="W112">
        <v>1.5707963267949001E-4</v>
      </c>
      <c r="X112">
        <v>1.1435397259066901E-4</v>
      </c>
      <c r="Y112">
        <v>7.85398163397448E-5</v>
      </c>
      <c r="Z112">
        <v>1.7975308641975302E-2</v>
      </c>
      <c r="AA112">
        <v>1.2345679012345699E-2</v>
      </c>
    </row>
    <row r="113" spans="1:27" x14ac:dyDescent="0.35">
      <c r="A113">
        <v>112</v>
      </c>
      <c r="B113" t="s">
        <v>15</v>
      </c>
      <c r="C113" s="2">
        <v>5</v>
      </c>
      <c r="D113" t="s">
        <v>10</v>
      </c>
      <c r="E113">
        <v>4.5</v>
      </c>
      <c r="F113" t="s">
        <v>12</v>
      </c>
      <c r="G113" s="10">
        <v>1</v>
      </c>
      <c r="H113">
        <v>0.01</v>
      </c>
      <c r="I113">
        <v>2</v>
      </c>
      <c r="J113">
        <v>0</v>
      </c>
      <c r="K113">
        <v>1</v>
      </c>
      <c r="L113" s="8">
        <v>1.4</v>
      </c>
      <c r="M113" s="8">
        <v>0.52</v>
      </c>
      <c r="N113" s="8">
        <v>0.5</v>
      </c>
      <c r="O113" s="8">
        <v>-2.1489999999999999E-2</v>
      </c>
      <c r="P113" s="8">
        <v>9.5069000000000002E-4</v>
      </c>
      <c r="Q113" s="9">
        <v>-4.3068E-6</v>
      </c>
      <c r="R113" s="9">
        <v>-7.0328999999999994E-8</v>
      </c>
      <c r="S113" s="8">
        <v>-7.4299000000000001E-4</v>
      </c>
      <c r="T113" s="8">
        <v>0</v>
      </c>
      <c r="U113" s="9">
        <v>3.7969E-6</v>
      </c>
      <c r="V113">
        <v>-1.9959038530925E-2</v>
      </c>
      <c r="W113">
        <v>1.5707963267949001E-4</v>
      </c>
      <c r="X113">
        <v>1.1435397259066901E-4</v>
      </c>
      <c r="Y113">
        <v>7.85398163397448E-5</v>
      </c>
      <c r="Z113">
        <v>1.7975308641975302E-2</v>
      </c>
      <c r="AA113">
        <v>1.2345679012345699E-2</v>
      </c>
    </row>
    <row r="114" spans="1:27" x14ac:dyDescent="0.35">
      <c r="A114">
        <v>113</v>
      </c>
      <c r="B114" t="s">
        <v>15</v>
      </c>
      <c r="C114" s="2">
        <v>5</v>
      </c>
      <c r="D114" t="s">
        <v>10</v>
      </c>
      <c r="E114">
        <v>4.5</v>
      </c>
      <c r="F114" t="s">
        <v>12</v>
      </c>
      <c r="G114" s="10">
        <v>1</v>
      </c>
      <c r="H114">
        <v>0.01</v>
      </c>
      <c r="I114">
        <v>2</v>
      </c>
      <c r="J114">
        <v>0</v>
      </c>
      <c r="K114">
        <v>1</v>
      </c>
      <c r="L114" s="8">
        <v>1.4</v>
      </c>
      <c r="M114" s="8">
        <v>0.52</v>
      </c>
      <c r="N114" s="8">
        <v>0.5</v>
      </c>
      <c r="O114" s="8">
        <v>-2.1489999999999999E-2</v>
      </c>
      <c r="P114" s="8">
        <v>9.5069000000000002E-4</v>
      </c>
      <c r="Q114" s="9">
        <v>-4.3068E-6</v>
      </c>
      <c r="R114" s="9">
        <v>-7.0328999999999994E-8</v>
      </c>
      <c r="S114" s="8">
        <v>-7.4299000000000001E-4</v>
      </c>
      <c r="T114" s="8">
        <v>0</v>
      </c>
      <c r="U114" s="9">
        <v>3.7969E-6</v>
      </c>
      <c r="V114">
        <v>-1.9959038530925E-2</v>
      </c>
      <c r="W114">
        <v>1.5707963267949001E-4</v>
      </c>
      <c r="X114">
        <v>1.1435397259066901E-4</v>
      </c>
      <c r="Y114">
        <v>7.85398163397448E-5</v>
      </c>
      <c r="Z114">
        <v>1.7975308641975302E-2</v>
      </c>
      <c r="AA114">
        <v>1.2345679012345699E-2</v>
      </c>
    </row>
    <row r="115" spans="1:27" x14ac:dyDescent="0.35">
      <c r="A115">
        <v>114</v>
      </c>
      <c r="B115" t="s">
        <v>15</v>
      </c>
      <c r="C115" s="2">
        <v>5</v>
      </c>
      <c r="D115" t="s">
        <v>10</v>
      </c>
      <c r="E115">
        <v>4.5</v>
      </c>
      <c r="F115" t="s">
        <v>12</v>
      </c>
      <c r="G115" s="10">
        <v>1</v>
      </c>
      <c r="H115">
        <v>0.01</v>
      </c>
      <c r="I115">
        <v>2</v>
      </c>
      <c r="J115">
        <v>0</v>
      </c>
      <c r="K115">
        <v>1</v>
      </c>
      <c r="L115" s="8">
        <v>1.4</v>
      </c>
      <c r="M115" s="8">
        <v>0.52</v>
      </c>
      <c r="N115" s="8">
        <v>0.5</v>
      </c>
      <c r="O115" s="8">
        <v>-2.1489999999999999E-2</v>
      </c>
      <c r="P115" s="8">
        <v>9.5069000000000002E-4</v>
      </c>
      <c r="Q115" s="9">
        <v>-4.3068E-6</v>
      </c>
      <c r="R115" s="9">
        <v>-7.0328999999999994E-8</v>
      </c>
      <c r="S115" s="8">
        <v>-7.4299000000000001E-4</v>
      </c>
      <c r="T115" s="8">
        <v>0</v>
      </c>
      <c r="U115" s="9">
        <v>3.7969E-6</v>
      </c>
      <c r="V115">
        <v>-1.9959038530925E-2</v>
      </c>
      <c r="W115">
        <v>1.5707963267949001E-4</v>
      </c>
      <c r="X115">
        <v>1.1435397259066901E-4</v>
      </c>
      <c r="Y115">
        <v>7.85398163397448E-5</v>
      </c>
      <c r="Z115">
        <v>1.7975308641975302E-2</v>
      </c>
      <c r="AA115">
        <v>1.2345679012345699E-2</v>
      </c>
    </row>
    <row r="116" spans="1:27" x14ac:dyDescent="0.35">
      <c r="A116">
        <v>115</v>
      </c>
      <c r="B116" t="s">
        <v>15</v>
      </c>
      <c r="C116" s="2">
        <v>5</v>
      </c>
      <c r="D116" t="s">
        <v>10</v>
      </c>
      <c r="E116">
        <v>4.5</v>
      </c>
      <c r="F116" t="s">
        <v>12</v>
      </c>
      <c r="G116" s="10">
        <v>1</v>
      </c>
      <c r="H116">
        <v>0.01</v>
      </c>
      <c r="I116">
        <v>2</v>
      </c>
      <c r="J116">
        <v>0</v>
      </c>
      <c r="K116">
        <v>1</v>
      </c>
      <c r="L116" s="8">
        <v>1.4</v>
      </c>
      <c r="M116" s="8">
        <v>0.52</v>
      </c>
      <c r="N116" s="8">
        <v>0.5</v>
      </c>
      <c r="O116" s="8">
        <v>-2.1489999999999999E-2</v>
      </c>
      <c r="P116" s="8">
        <v>9.5069000000000002E-4</v>
      </c>
      <c r="Q116" s="9">
        <v>-4.3068E-6</v>
      </c>
      <c r="R116" s="9">
        <v>-7.0328999999999994E-8</v>
      </c>
      <c r="S116" s="8">
        <v>-7.4299000000000001E-4</v>
      </c>
      <c r="T116" s="8">
        <v>0</v>
      </c>
      <c r="U116" s="9">
        <v>3.7969E-6</v>
      </c>
      <c r="V116">
        <v>-1.9959038530925E-2</v>
      </c>
      <c r="W116">
        <v>1.5707963267949001E-4</v>
      </c>
      <c r="X116">
        <v>1.1435397259066901E-4</v>
      </c>
      <c r="Y116">
        <v>7.85398163397448E-5</v>
      </c>
      <c r="Z116">
        <v>1.7975308641975302E-2</v>
      </c>
      <c r="AA116">
        <v>1.2345679012345699E-2</v>
      </c>
    </row>
    <row r="117" spans="1:27" x14ac:dyDescent="0.35">
      <c r="A117">
        <v>116</v>
      </c>
      <c r="B117" t="s">
        <v>15</v>
      </c>
      <c r="C117" s="2">
        <v>5</v>
      </c>
      <c r="D117" t="s">
        <v>10</v>
      </c>
      <c r="E117">
        <v>4.5</v>
      </c>
      <c r="F117" t="s">
        <v>12</v>
      </c>
      <c r="G117" s="10">
        <v>1</v>
      </c>
      <c r="H117">
        <v>0.01</v>
      </c>
      <c r="I117">
        <v>2</v>
      </c>
      <c r="J117">
        <v>0</v>
      </c>
      <c r="K117">
        <v>1</v>
      </c>
      <c r="L117" s="8">
        <v>1.4</v>
      </c>
      <c r="M117" s="8">
        <v>0.52</v>
      </c>
      <c r="N117" s="8">
        <v>0.5</v>
      </c>
      <c r="O117" s="8">
        <v>-2.1489999999999999E-2</v>
      </c>
      <c r="P117" s="8">
        <v>9.5069000000000002E-4</v>
      </c>
      <c r="Q117" s="9">
        <v>-4.3068E-6</v>
      </c>
      <c r="R117" s="9">
        <v>-7.0328999999999994E-8</v>
      </c>
      <c r="S117" s="8">
        <v>-7.4299000000000001E-4</v>
      </c>
      <c r="T117" s="8">
        <v>0</v>
      </c>
      <c r="U117" s="9">
        <v>3.7969E-6</v>
      </c>
      <c r="V117">
        <v>-1.9959038530925E-2</v>
      </c>
      <c r="W117">
        <v>1.5707963267949001E-4</v>
      </c>
      <c r="X117">
        <v>1.1435397259066901E-4</v>
      </c>
      <c r="Y117">
        <v>7.85398163397448E-5</v>
      </c>
      <c r="Z117">
        <v>1.7975308641975302E-2</v>
      </c>
      <c r="AA117">
        <v>1.2345679012345699E-2</v>
      </c>
    </row>
    <row r="118" spans="1:27" x14ac:dyDescent="0.35">
      <c r="A118">
        <v>117</v>
      </c>
      <c r="B118" t="s">
        <v>15</v>
      </c>
      <c r="C118" s="2">
        <v>5</v>
      </c>
      <c r="D118" t="s">
        <v>10</v>
      </c>
      <c r="E118">
        <v>4.5</v>
      </c>
      <c r="F118" t="s">
        <v>12</v>
      </c>
      <c r="G118" s="10">
        <v>1</v>
      </c>
      <c r="H118">
        <v>0.01</v>
      </c>
      <c r="I118">
        <v>2</v>
      </c>
      <c r="J118">
        <v>0</v>
      </c>
      <c r="K118">
        <v>1</v>
      </c>
      <c r="L118" s="8">
        <v>1.4</v>
      </c>
      <c r="M118" s="8">
        <v>0.52</v>
      </c>
      <c r="N118" s="8">
        <v>0.5</v>
      </c>
      <c r="O118" s="8">
        <v>-2.1489999999999999E-2</v>
      </c>
      <c r="P118" s="8">
        <v>9.5069000000000002E-4</v>
      </c>
      <c r="Q118" s="9">
        <v>-4.3068E-6</v>
      </c>
      <c r="R118" s="9">
        <v>-7.0328999999999994E-8</v>
      </c>
      <c r="S118" s="8">
        <v>-7.4299000000000001E-4</v>
      </c>
      <c r="T118" s="8">
        <v>0</v>
      </c>
      <c r="U118" s="9">
        <v>3.7969E-6</v>
      </c>
      <c r="V118">
        <v>-1.9959038530925E-2</v>
      </c>
      <c r="W118">
        <v>1.5707963267949001E-4</v>
      </c>
      <c r="X118">
        <v>1.1435397259066901E-4</v>
      </c>
      <c r="Y118">
        <v>7.85398163397448E-5</v>
      </c>
      <c r="Z118">
        <v>1.7975308641975302E-2</v>
      </c>
      <c r="AA118">
        <v>1.2345679012345699E-2</v>
      </c>
    </row>
    <row r="119" spans="1:27" x14ac:dyDescent="0.35">
      <c r="A119">
        <v>118</v>
      </c>
      <c r="B119" t="s">
        <v>15</v>
      </c>
      <c r="C119" s="2">
        <v>5</v>
      </c>
      <c r="D119" t="s">
        <v>10</v>
      </c>
      <c r="E119">
        <v>4.5</v>
      </c>
      <c r="F119" t="s">
        <v>12</v>
      </c>
      <c r="G119" s="10">
        <v>1</v>
      </c>
      <c r="H119">
        <v>0.01</v>
      </c>
      <c r="I119">
        <v>2</v>
      </c>
      <c r="J119">
        <v>0</v>
      </c>
      <c r="K119">
        <v>1</v>
      </c>
      <c r="L119" s="8">
        <v>1.4</v>
      </c>
      <c r="M119" s="8">
        <v>0.52</v>
      </c>
      <c r="N119" s="8">
        <v>0.5</v>
      </c>
      <c r="O119" s="8">
        <v>-2.1489999999999999E-2</v>
      </c>
      <c r="P119" s="8">
        <v>9.5069000000000002E-4</v>
      </c>
      <c r="Q119" s="9">
        <v>-4.3068E-6</v>
      </c>
      <c r="R119" s="9">
        <v>-7.0328999999999994E-8</v>
      </c>
      <c r="S119" s="8">
        <v>-7.4299000000000001E-4</v>
      </c>
      <c r="T119" s="8">
        <v>0</v>
      </c>
      <c r="U119" s="9">
        <v>3.7969E-6</v>
      </c>
      <c r="V119">
        <v>-1.9959038530925E-2</v>
      </c>
      <c r="W119">
        <v>1.5707963267949001E-4</v>
      </c>
      <c r="X119">
        <v>1.1435397259066901E-4</v>
      </c>
      <c r="Y119">
        <v>7.85398163397448E-5</v>
      </c>
      <c r="Z119">
        <v>1.7975308641975302E-2</v>
      </c>
      <c r="AA119">
        <v>1.2345679012345699E-2</v>
      </c>
    </row>
    <row r="120" spans="1:27" x14ac:dyDescent="0.35">
      <c r="A120">
        <v>119</v>
      </c>
      <c r="B120" t="s">
        <v>15</v>
      </c>
      <c r="C120" s="2">
        <v>5</v>
      </c>
      <c r="D120" t="s">
        <v>10</v>
      </c>
      <c r="E120">
        <v>4.5</v>
      </c>
      <c r="F120" t="s">
        <v>12</v>
      </c>
      <c r="G120" s="10">
        <v>2</v>
      </c>
      <c r="H120">
        <v>0.02</v>
      </c>
      <c r="I120">
        <v>3</v>
      </c>
      <c r="J120">
        <v>1</v>
      </c>
      <c r="K120">
        <v>1</v>
      </c>
      <c r="L120" s="8">
        <v>1.4</v>
      </c>
      <c r="M120" s="8">
        <v>0.52</v>
      </c>
      <c r="N120" s="8">
        <v>0.5</v>
      </c>
      <c r="O120" s="8">
        <v>-2.1489999999999999E-2</v>
      </c>
      <c r="P120" s="8">
        <v>9.5069000000000002E-4</v>
      </c>
      <c r="Q120" s="9">
        <v>-4.3068E-6</v>
      </c>
      <c r="R120" s="9">
        <v>-7.0328999999999994E-8</v>
      </c>
      <c r="S120" s="8">
        <v>-7.4299000000000001E-4</v>
      </c>
      <c r="T120" s="8">
        <v>0</v>
      </c>
      <c r="U120" s="9">
        <v>3.7969E-6</v>
      </c>
      <c r="V120">
        <v>-1.7483392521311099E-2</v>
      </c>
      <c r="W120">
        <v>9.4247779607693804E-4</v>
      </c>
      <c r="X120">
        <v>6.86123835544011E-4</v>
      </c>
      <c r="Y120">
        <v>3.1415926535897898E-4</v>
      </c>
      <c r="Z120">
        <v>0.107851851851852</v>
      </c>
      <c r="AA120">
        <v>4.9382716049382699E-2</v>
      </c>
    </row>
    <row r="121" spans="1:27" x14ac:dyDescent="0.35">
      <c r="A121">
        <v>120</v>
      </c>
      <c r="B121" t="s">
        <v>15</v>
      </c>
      <c r="C121" s="2">
        <v>5</v>
      </c>
      <c r="D121" t="s">
        <v>10</v>
      </c>
      <c r="E121">
        <v>4.5</v>
      </c>
      <c r="F121" t="s">
        <v>12</v>
      </c>
      <c r="G121" s="10">
        <v>2</v>
      </c>
      <c r="H121">
        <v>0.02</v>
      </c>
      <c r="I121">
        <v>3</v>
      </c>
      <c r="J121">
        <v>1</v>
      </c>
      <c r="K121">
        <v>1</v>
      </c>
      <c r="L121" s="8">
        <v>1.4</v>
      </c>
      <c r="M121" s="8">
        <v>0.52</v>
      </c>
      <c r="N121" s="8">
        <v>0.5</v>
      </c>
      <c r="O121" s="8">
        <v>-2.1489999999999999E-2</v>
      </c>
      <c r="P121" s="8">
        <v>9.5069000000000002E-4</v>
      </c>
      <c r="Q121" s="9">
        <v>-4.3068E-6</v>
      </c>
      <c r="R121" s="9">
        <v>-7.0328999999999994E-8</v>
      </c>
      <c r="S121" s="8">
        <v>-7.4299000000000001E-4</v>
      </c>
      <c r="T121" s="8">
        <v>0</v>
      </c>
      <c r="U121" s="9">
        <v>3.7969E-6</v>
      </c>
      <c r="V121">
        <v>-1.7483392521311099E-2</v>
      </c>
      <c r="W121">
        <v>1.09955742875643E-3</v>
      </c>
      <c r="X121">
        <v>8.0047780813468001E-4</v>
      </c>
      <c r="Y121">
        <v>3.1415926535897898E-4</v>
      </c>
      <c r="Z121">
        <v>0.125827160493827</v>
      </c>
      <c r="AA121">
        <v>4.9382716049382699E-2</v>
      </c>
    </row>
    <row r="122" spans="1:27" x14ac:dyDescent="0.35">
      <c r="A122">
        <v>121</v>
      </c>
      <c r="B122" t="s">
        <v>15</v>
      </c>
      <c r="C122" s="2">
        <v>5</v>
      </c>
      <c r="D122" t="s">
        <v>10</v>
      </c>
      <c r="E122">
        <v>4.5</v>
      </c>
      <c r="F122" t="s">
        <v>12</v>
      </c>
      <c r="G122" s="10">
        <v>1</v>
      </c>
      <c r="H122">
        <v>0.01</v>
      </c>
      <c r="I122">
        <v>3</v>
      </c>
      <c r="J122">
        <v>0</v>
      </c>
      <c r="K122">
        <v>1</v>
      </c>
      <c r="L122" s="8">
        <v>1.4</v>
      </c>
      <c r="M122" s="8">
        <v>0.52</v>
      </c>
      <c r="N122" s="8">
        <v>0.5</v>
      </c>
      <c r="O122" s="8">
        <v>-2.1489999999999999E-2</v>
      </c>
      <c r="P122" s="8">
        <v>9.5069000000000002E-4</v>
      </c>
      <c r="Q122" s="9">
        <v>-4.3068E-6</v>
      </c>
      <c r="R122" s="9">
        <v>-7.0328999999999994E-8</v>
      </c>
      <c r="S122" s="8">
        <v>-7.4299000000000001E-4</v>
      </c>
      <c r="T122" s="8">
        <v>0</v>
      </c>
      <c r="U122" s="9">
        <v>3.7969E-6</v>
      </c>
      <c r="V122">
        <v>-2.0664554629974501E-2</v>
      </c>
      <c r="W122">
        <v>1.5707963267949001E-4</v>
      </c>
      <c r="X122">
        <v>1.1435397259066901E-4</v>
      </c>
      <c r="Y122">
        <v>7.85398163397448E-5</v>
      </c>
      <c r="Z122">
        <v>1.7975308641975302E-2</v>
      </c>
      <c r="AA122">
        <v>1.2345679012345699E-2</v>
      </c>
    </row>
    <row r="123" spans="1:27" x14ac:dyDescent="0.35">
      <c r="A123">
        <v>122</v>
      </c>
      <c r="B123" t="s">
        <v>15</v>
      </c>
      <c r="C123" s="2">
        <v>5</v>
      </c>
      <c r="D123" t="s">
        <v>10</v>
      </c>
      <c r="E123">
        <v>4.5</v>
      </c>
      <c r="F123" t="s">
        <v>12</v>
      </c>
      <c r="G123" s="10">
        <v>1</v>
      </c>
      <c r="H123">
        <v>0.01</v>
      </c>
      <c r="I123">
        <v>3</v>
      </c>
      <c r="J123">
        <v>0</v>
      </c>
      <c r="K123">
        <v>1</v>
      </c>
      <c r="L123" s="8">
        <v>1.4</v>
      </c>
      <c r="M123" s="8">
        <v>0.52</v>
      </c>
      <c r="N123" s="8">
        <v>0.5</v>
      </c>
      <c r="O123" s="8">
        <v>-2.1489999999999999E-2</v>
      </c>
      <c r="P123" s="8">
        <v>9.5069000000000002E-4</v>
      </c>
      <c r="Q123" s="9">
        <v>-4.3068E-6</v>
      </c>
      <c r="R123" s="9">
        <v>-7.0328999999999994E-8</v>
      </c>
      <c r="S123" s="8">
        <v>-7.4299000000000001E-4</v>
      </c>
      <c r="T123" s="8">
        <v>0</v>
      </c>
      <c r="U123" s="9">
        <v>3.7969E-6</v>
      </c>
      <c r="V123">
        <v>-2.0664554629974501E-2</v>
      </c>
      <c r="W123">
        <v>1.5707963267949001E-4</v>
      </c>
      <c r="X123">
        <v>1.1435397259066901E-4</v>
      </c>
      <c r="Y123">
        <v>7.85398163397448E-5</v>
      </c>
      <c r="Z123">
        <v>1.7975308641975302E-2</v>
      </c>
      <c r="AA123">
        <v>1.2345679012345699E-2</v>
      </c>
    </row>
    <row r="124" spans="1:27" x14ac:dyDescent="0.35">
      <c r="A124">
        <v>123</v>
      </c>
      <c r="B124" t="s">
        <v>15</v>
      </c>
      <c r="C124" s="2">
        <v>5</v>
      </c>
      <c r="D124" t="s">
        <v>10</v>
      </c>
      <c r="E124">
        <v>4.5</v>
      </c>
      <c r="F124" t="s">
        <v>12</v>
      </c>
      <c r="G124" s="10">
        <v>1</v>
      </c>
      <c r="H124">
        <v>0.01</v>
      </c>
      <c r="I124">
        <v>3</v>
      </c>
      <c r="J124">
        <v>0</v>
      </c>
      <c r="K124">
        <v>1</v>
      </c>
      <c r="L124" s="8">
        <v>1.4</v>
      </c>
      <c r="M124" s="8">
        <v>0.52</v>
      </c>
      <c r="N124" s="8">
        <v>0.5</v>
      </c>
      <c r="O124" s="8">
        <v>-2.1489999999999999E-2</v>
      </c>
      <c r="P124" s="8">
        <v>9.5069000000000002E-4</v>
      </c>
      <c r="Q124" s="9">
        <v>-4.3068E-6</v>
      </c>
      <c r="R124" s="9">
        <v>-7.0328999999999994E-8</v>
      </c>
      <c r="S124" s="8">
        <v>-7.4299000000000001E-4</v>
      </c>
      <c r="T124" s="8">
        <v>0</v>
      </c>
      <c r="U124" s="9">
        <v>3.7969E-6</v>
      </c>
      <c r="V124">
        <v>-2.0664554629974501E-2</v>
      </c>
      <c r="W124">
        <v>1.5707963267949001E-4</v>
      </c>
      <c r="X124">
        <v>1.1435397259066901E-4</v>
      </c>
      <c r="Y124">
        <v>7.85398163397448E-5</v>
      </c>
      <c r="Z124">
        <v>1.7975308641975302E-2</v>
      </c>
      <c r="AA124">
        <v>1.2345679012345699E-2</v>
      </c>
    </row>
    <row r="125" spans="1:27" x14ac:dyDescent="0.35">
      <c r="A125">
        <v>124</v>
      </c>
      <c r="B125" t="s">
        <v>15</v>
      </c>
      <c r="C125" s="2">
        <v>5</v>
      </c>
      <c r="D125" t="s">
        <v>10</v>
      </c>
      <c r="E125">
        <v>4.5</v>
      </c>
      <c r="F125" t="s">
        <v>12</v>
      </c>
      <c r="G125" s="10">
        <v>1</v>
      </c>
      <c r="H125">
        <v>0.01</v>
      </c>
      <c r="I125">
        <v>3</v>
      </c>
      <c r="J125">
        <v>0</v>
      </c>
      <c r="K125">
        <v>1</v>
      </c>
      <c r="L125" s="8">
        <v>1.4</v>
      </c>
      <c r="M125" s="8">
        <v>0.52</v>
      </c>
      <c r="N125" s="8">
        <v>0.5</v>
      </c>
      <c r="O125" s="8">
        <v>-2.1489999999999999E-2</v>
      </c>
      <c r="P125" s="8">
        <v>9.5069000000000002E-4</v>
      </c>
      <c r="Q125" s="9">
        <v>-4.3068E-6</v>
      </c>
      <c r="R125" s="9">
        <v>-7.0328999999999994E-8</v>
      </c>
      <c r="S125" s="8">
        <v>-7.4299000000000001E-4</v>
      </c>
      <c r="T125" s="8">
        <v>0</v>
      </c>
      <c r="U125" s="9">
        <v>3.7969E-6</v>
      </c>
      <c r="V125">
        <v>-2.0664554629974501E-2</v>
      </c>
      <c r="W125">
        <v>1.5707963267949001E-4</v>
      </c>
      <c r="X125">
        <v>1.1435397259066901E-4</v>
      </c>
      <c r="Y125">
        <v>7.85398163397448E-5</v>
      </c>
      <c r="Z125">
        <v>1.7975308641975302E-2</v>
      </c>
      <c r="AA125">
        <v>1.2345679012345699E-2</v>
      </c>
    </row>
    <row r="126" spans="1:27" x14ac:dyDescent="0.35">
      <c r="A126">
        <v>125</v>
      </c>
      <c r="B126" t="s">
        <v>15</v>
      </c>
      <c r="C126" s="2">
        <v>5</v>
      </c>
      <c r="D126" t="s">
        <v>10</v>
      </c>
      <c r="E126">
        <v>4.5</v>
      </c>
      <c r="F126" t="s">
        <v>12</v>
      </c>
      <c r="G126" s="10">
        <v>1</v>
      </c>
      <c r="H126">
        <v>0.01</v>
      </c>
      <c r="I126">
        <v>3</v>
      </c>
      <c r="J126">
        <v>0</v>
      </c>
      <c r="K126">
        <v>1</v>
      </c>
      <c r="L126" s="8">
        <v>1.4</v>
      </c>
      <c r="M126" s="8">
        <v>0.52</v>
      </c>
      <c r="N126" s="8">
        <v>0.5</v>
      </c>
      <c r="O126" s="8">
        <v>-2.1489999999999999E-2</v>
      </c>
      <c r="P126" s="8">
        <v>9.5069000000000002E-4</v>
      </c>
      <c r="Q126" s="9">
        <v>-4.3068E-6</v>
      </c>
      <c r="R126" s="9">
        <v>-7.0328999999999994E-8</v>
      </c>
      <c r="S126" s="8">
        <v>-7.4299000000000001E-4</v>
      </c>
      <c r="T126" s="8">
        <v>0</v>
      </c>
      <c r="U126" s="9">
        <v>3.7969E-6</v>
      </c>
      <c r="V126">
        <v>-2.0664554629974501E-2</v>
      </c>
      <c r="W126">
        <v>1.5707963267949001E-4</v>
      </c>
      <c r="X126">
        <v>1.1435397259066901E-4</v>
      </c>
      <c r="Y126">
        <v>7.85398163397448E-5</v>
      </c>
      <c r="Z126">
        <v>1.7975308641975302E-2</v>
      </c>
      <c r="AA126">
        <v>1.2345679012345699E-2</v>
      </c>
    </row>
    <row r="127" spans="1:27" x14ac:dyDescent="0.35">
      <c r="A127">
        <v>126</v>
      </c>
      <c r="B127" t="s">
        <v>15</v>
      </c>
      <c r="C127" s="2">
        <v>5</v>
      </c>
      <c r="D127" t="s">
        <v>10</v>
      </c>
      <c r="E127">
        <v>4.5</v>
      </c>
      <c r="F127" t="s">
        <v>12</v>
      </c>
      <c r="G127" s="10">
        <v>1</v>
      </c>
      <c r="H127">
        <v>0.01</v>
      </c>
      <c r="I127">
        <v>3</v>
      </c>
      <c r="J127">
        <v>0</v>
      </c>
      <c r="K127">
        <v>1</v>
      </c>
      <c r="L127" s="8">
        <v>1.4</v>
      </c>
      <c r="M127" s="8">
        <v>0.52</v>
      </c>
      <c r="N127" s="8">
        <v>0.5</v>
      </c>
      <c r="O127" s="8">
        <v>-2.1489999999999999E-2</v>
      </c>
      <c r="P127" s="8">
        <v>9.5069000000000002E-4</v>
      </c>
      <c r="Q127" s="9">
        <v>-4.3068E-6</v>
      </c>
      <c r="R127" s="9">
        <v>-7.0328999999999994E-8</v>
      </c>
      <c r="S127" s="8">
        <v>-7.4299000000000001E-4</v>
      </c>
      <c r="T127" s="8">
        <v>0</v>
      </c>
      <c r="U127" s="9">
        <v>3.7969E-6</v>
      </c>
      <c r="V127">
        <v>-2.0664554629974501E-2</v>
      </c>
      <c r="W127">
        <v>1.5707963267949001E-4</v>
      </c>
      <c r="X127">
        <v>1.1435397259066901E-4</v>
      </c>
      <c r="Y127">
        <v>7.85398163397448E-5</v>
      </c>
      <c r="Z127">
        <v>1.7975308641975302E-2</v>
      </c>
      <c r="AA127">
        <v>1.2345679012345699E-2</v>
      </c>
    </row>
    <row r="128" spans="1:27" x14ac:dyDescent="0.35">
      <c r="A128">
        <v>127</v>
      </c>
      <c r="B128" t="s">
        <v>15</v>
      </c>
      <c r="C128" s="2">
        <v>5</v>
      </c>
      <c r="D128" t="s">
        <v>10</v>
      </c>
      <c r="E128">
        <v>4.5</v>
      </c>
      <c r="F128" t="s">
        <v>12</v>
      </c>
      <c r="G128" s="10">
        <v>3</v>
      </c>
      <c r="H128">
        <v>0.03</v>
      </c>
      <c r="I128">
        <v>6.5</v>
      </c>
      <c r="J128">
        <v>0</v>
      </c>
      <c r="K128">
        <v>1</v>
      </c>
      <c r="L128" s="8">
        <v>1.4</v>
      </c>
      <c r="M128" s="8">
        <v>0.52</v>
      </c>
      <c r="N128" s="8">
        <v>0.5</v>
      </c>
      <c r="O128" s="8">
        <v>-2.1489999999999999E-2</v>
      </c>
      <c r="P128" s="8">
        <v>9.5069000000000002E-4</v>
      </c>
      <c r="Q128" s="9">
        <v>-4.3068E-6</v>
      </c>
      <c r="R128" s="9">
        <v>-7.0328999999999994E-8</v>
      </c>
      <c r="S128" s="8">
        <v>-7.4299000000000001E-4</v>
      </c>
      <c r="T128" s="8">
        <v>0</v>
      </c>
      <c r="U128" s="9">
        <v>3.7969E-6</v>
      </c>
      <c r="V128">
        <v>-1.5608604636665101E-2</v>
      </c>
      <c r="W128">
        <v>3.5342917352885199E-3</v>
      </c>
      <c r="X128">
        <v>2.57296438329004E-3</v>
      </c>
      <c r="Y128">
        <v>7.0685834705770298E-4</v>
      </c>
      <c r="Z128">
        <v>0.404444444444444</v>
      </c>
      <c r="AA128">
        <v>0.11111111111111099</v>
      </c>
    </row>
    <row r="129" spans="1:27" x14ac:dyDescent="0.35">
      <c r="A129">
        <v>128</v>
      </c>
      <c r="B129" t="s">
        <v>15</v>
      </c>
      <c r="C129" s="2">
        <v>5</v>
      </c>
      <c r="D129" t="s">
        <v>10</v>
      </c>
      <c r="E129">
        <v>4.5</v>
      </c>
      <c r="F129" t="s">
        <v>12</v>
      </c>
      <c r="G129" s="10">
        <v>3</v>
      </c>
      <c r="H129">
        <v>0.03</v>
      </c>
      <c r="I129">
        <v>6.5</v>
      </c>
      <c r="J129">
        <v>0</v>
      </c>
      <c r="K129">
        <v>1</v>
      </c>
      <c r="L129" s="8">
        <v>1.4</v>
      </c>
      <c r="M129" s="8">
        <v>0.52</v>
      </c>
      <c r="N129" s="8">
        <v>0.5</v>
      </c>
      <c r="O129" s="8">
        <v>-2.1489999999999999E-2</v>
      </c>
      <c r="P129" s="8">
        <v>9.5069000000000002E-4</v>
      </c>
      <c r="Q129" s="9">
        <v>-4.3068E-6</v>
      </c>
      <c r="R129" s="9">
        <v>-7.0328999999999994E-8</v>
      </c>
      <c r="S129" s="8">
        <v>-7.4299000000000001E-4</v>
      </c>
      <c r="T129" s="8">
        <v>0</v>
      </c>
      <c r="U129" s="9">
        <v>3.7969E-6</v>
      </c>
      <c r="V129">
        <v>-1.5608604636665101E-2</v>
      </c>
      <c r="W129">
        <v>1.4137166941154101E-3</v>
      </c>
      <c r="X129">
        <v>1.02918575331602E-3</v>
      </c>
      <c r="Y129">
        <v>7.0685834705770298E-4</v>
      </c>
      <c r="Z129">
        <v>0.16177777777777799</v>
      </c>
      <c r="AA129">
        <v>0.11111111111111099</v>
      </c>
    </row>
    <row r="130" spans="1:27" x14ac:dyDescent="0.35">
      <c r="A130">
        <v>129</v>
      </c>
      <c r="B130" t="s">
        <v>15</v>
      </c>
      <c r="C130" s="2">
        <v>5</v>
      </c>
      <c r="D130" t="s">
        <v>10</v>
      </c>
      <c r="E130">
        <v>4.5</v>
      </c>
      <c r="F130" t="s">
        <v>12</v>
      </c>
      <c r="G130" s="10">
        <v>1</v>
      </c>
      <c r="H130">
        <v>0.01</v>
      </c>
      <c r="I130">
        <v>2.5</v>
      </c>
      <c r="J130">
        <v>1</v>
      </c>
      <c r="K130">
        <v>1</v>
      </c>
      <c r="L130" s="8">
        <v>1.4</v>
      </c>
      <c r="M130" s="8">
        <v>0.52</v>
      </c>
      <c r="N130" s="8">
        <v>0.5</v>
      </c>
      <c r="O130" s="8">
        <v>-2.1489999999999999E-2</v>
      </c>
      <c r="P130" s="8">
        <v>9.5069000000000002E-4</v>
      </c>
      <c r="Q130" s="9">
        <v>-4.3068E-6</v>
      </c>
      <c r="R130" s="9">
        <v>-7.0328999999999994E-8</v>
      </c>
      <c r="S130" s="8">
        <v>-7.4299000000000001E-4</v>
      </c>
      <c r="T130" s="8">
        <v>0</v>
      </c>
      <c r="U130" s="9">
        <v>3.7969E-6</v>
      </c>
      <c r="V130">
        <v>-2.0311796580449699E-2</v>
      </c>
      <c r="W130">
        <v>1.5707963267949001E-4</v>
      </c>
      <c r="X130">
        <v>1.1435397259066901E-4</v>
      </c>
      <c r="Y130">
        <v>7.85398163397448E-5</v>
      </c>
      <c r="Z130">
        <v>1.7975308641975302E-2</v>
      </c>
      <c r="AA130">
        <v>1.2345679012345699E-2</v>
      </c>
    </row>
    <row r="131" spans="1:27" x14ac:dyDescent="0.35">
      <c r="A131">
        <v>130</v>
      </c>
      <c r="B131" t="s">
        <v>15</v>
      </c>
      <c r="C131" s="2">
        <v>5</v>
      </c>
      <c r="D131" t="s">
        <v>10</v>
      </c>
      <c r="E131">
        <v>4.5</v>
      </c>
      <c r="F131" t="s">
        <v>12</v>
      </c>
      <c r="G131" s="10">
        <v>1</v>
      </c>
      <c r="H131">
        <v>0.01</v>
      </c>
      <c r="I131">
        <v>2.5</v>
      </c>
      <c r="J131">
        <v>1</v>
      </c>
      <c r="K131">
        <v>1</v>
      </c>
      <c r="L131" s="8">
        <v>1.4</v>
      </c>
      <c r="M131" s="8">
        <v>0.52</v>
      </c>
      <c r="N131" s="8">
        <v>0.5</v>
      </c>
      <c r="O131" s="8">
        <v>-2.1489999999999999E-2</v>
      </c>
      <c r="P131" s="8">
        <v>9.5069000000000002E-4</v>
      </c>
      <c r="Q131" s="9">
        <v>-4.3068E-6</v>
      </c>
      <c r="R131" s="9">
        <v>-7.0328999999999994E-8</v>
      </c>
      <c r="S131" s="8">
        <v>-7.4299000000000001E-4</v>
      </c>
      <c r="T131" s="8">
        <v>0</v>
      </c>
      <c r="U131" s="9">
        <v>3.7969E-6</v>
      </c>
      <c r="V131">
        <v>-2.0311796580449699E-2</v>
      </c>
      <c r="W131">
        <v>1.5707963267949001E-4</v>
      </c>
      <c r="X131">
        <v>1.1435397259066901E-4</v>
      </c>
      <c r="Y131">
        <v>7.85398163397448E-5</v>
      </c>
      <c r="Z131">
        <v>1.7975308641975302E-2</v>
      </c>
      <c r="AA131">
        <v>1.2345679012345699E-2</v>
      </c>
    </row>
    <row r="132" spans="1:27" x14ac:dyDescent="0.35">
      <c r="A132">
        <v>131</v>
      </c>
      <c r="B132" t="s">
        <v>15</v>
      </c>
      <c r="C132" s="2">
        <v>5</v>
      </c>
      <c r="D132" t="s">
        <v>10</v>
      </c>
      <c r="E132">
        <v>4.5</v>
      </c>
      <c r="F132" t="s">
        <v>12</v>
      </c>
      <c r="G132" s="10">
        <v>1</v>
      </c>
      <c r="H132">
        <v>0.01</v>
      </c>
      <c r="I132">
        <v>2.5</v>
      </c>
      <c r="J132">
        <v>1</v>
      </c>
      <c r="K132">
        <v>1</v>
      </c>
      <c r="L132" s="8">
        <v>1.4</v>
      </c>
      <c r="M132" s="8">
        <v>0.52</v>
      </c>
      <c r="N132" s="8">
        <v>0.5</v>
      </c>
      <c r="O132" s="8">
        <v>-2.1489999999999999E-2</v>
      </c>
      <c r="P132" s="8">
        <v>9.5069000000000002E-4</v>
      </c>
      <c r="Q132" s="9">
        <v>-4.3068E-6</v>
      </c>
      <c r="R132" s="9">
        <v>-7.0328999999999994E-8</v>
      </c>
      <c r="S132" s="8">
        <v>-7.4299000000000001E-4</v>
      </c>
      <c r="T132" s="8">
        <v>0</v>
      </c>
      <c r="U132" s="9">
        <v>3.7969E-6</v>
      </c>
      <c r="V132">
        <v>-2.0311796580449699E-2</v>
      </c>
      <c r="W132">
        <v>1.5707963267949001E-4</v>
      </c>
      <c r="X132">
        <v>1.1435397259066901E-4</v>
      </c>
      <c r="Y132">
        <v>7.85398163397448E-5</v>
      </c>
      <c r="Z132">
        <v>1.7975308641975302E-2</v>
      </c>
      <c r="AA132">
        <v>1.2345679012345699E-2</v>
      </c>
    </row>
    <row r="133" spans="1:27" x14ac:dyDescent="0.35">
      <c r="A133">
        <v>132</v>
      </c>
      <c r="B133" t="s">
        <v>15</v>
      </c>
      <c r="C133" s="2">
        <v>5</v>
      </c>
      <c r="D133" t="s">
        <v>10</v>
      </c>
      <c r="E133">
        <v>4.5</v>
      </c>
      <c r="F133" t="s">
        <v>12</v>
      </c>
      <c r="G133" s="10">
        <v>1</v>
      </c>
      <c r="H133">
        <v>0.01</v>
      </c>
      <c r="I133">
        <v>2.5</v>
      </c>
      <c r="J133">
        <v>1</v>
      </c>
      <c r="K133">
        <v>1</v>
      </c>
      <c r="L133" s="8">
        <v>1.4</v>
      </c>
      <c r="M133" s="8">
        <v>0.52</v>
      </c>
      <c r="N133" s="8">
        <v>0.5</v>
      </c>
      <c r="O133" s="8">
        <v>-2.1489999999999999E-2</v>
      </c>
      <c r="P133" s="8">
        <v>9.5069000000000002E-4</v>
      </c>
      <c r="Q133" s="9">
        <v>-4.3068E-6</v>
      </c>
      <c r="R133" s="9">
        <v>-7.0328999999999994E-8</v>
      </c>
      <c r="S133" s="8">
        <v>-7.4299000000000001E-4</v>
      </c>
      <c r="T133" s="8">
        <v>0</v>
      </c>
      <c r="U133" s="9">
        <v>3.7969E-6</v>
      </c>
      <c r="V133">
        <v>-2.0311796580449699E-2</v>
      </c>
      <c r="W133">
        <v>1.5707963267949001E-4</v>
      </c>
      <c r="X133">
        <v>1.1435397259066901E-4</v>
      </c>
      <c r="Y133">
        <v>7.85398163397448E-5</v>
      </c>
      <c r="Z133">
        <v>1.7975308641975302E-2</v>
      </c>
      <c r="AA133">
        <v>1.2345679012345699E-2</v>
      </c>
    </row>
    <row r="134" spans="1:27" x14ac:dyDescent="0.35">
      <c r="A134">
        <v>133</v>
      </c>
      <c r="B134" t="s">
        <v>15</v>
      </c>
      <c r="C134" s="2">
        <v>5</v>
      </c>
      <c r="D134" t="s">
        <v>10</v>
      </c>
      <c r="E134">
        <v>4.5</v>
      </c>
      <c r="F134" t="s">
        <v>12</v>
      </c>
      <c r="G134" s="10">
        <v>1</v>
      </c>
      <c r="H134">
        <v>0.01</v>
      </c>
      <c r="I134">
        <v>2.5</v>
      </c>
      <c r="J134">
        <v>1</v>
      </c>
      <c r="K134">
        <v>1</v>
      </c>
      <c r="L134" s="8">
        <v>1.4</v>
      </c>
      <c r="M134" s="8">
        <v>0.52</v>
      </c>
      <c r="N134" s="8">
        <v>0.5</v>
      </c>
      <c r="O134" s="8">
        <v>-2.1489999999999999E-2</v>
      </c>
      <c r="P134" s="8">
        <v>9.5069000000000002E-4</v>
      </c>
      <c r="Q134" s="9">
        <v>-4.3068E-6</v>
      </c>
      <c r="R134" s="9">
        <v>-7.0328999999999994E-8</v>
      </c>
      <c r="S134" s="8">
        <v>-7.4299000000000001E-4</v>
      </c>
      <c r="T134" s="8">
        <v>0</v>
      </c>
      <c r="U134" s="9">
        <v>3.7969E-6</v>
      </c>
      <c r="V134">
        <v>-2.0311796580449699E-2</v>
      </c>
      <c r="W134">
        <v>1.5707963267949001E-4</v>
      </c>
      <c r="X134">
        <v>1.1435397259066901E-4</v>
      </c>
      <c r="Y134">
        <v>7.85398163397448E-5</v>
      </c>
      <c r="Z134">
        <v>1.7975308641975302E-2</v>
      </c>
      <c r="AA134">
        <v>1.2345679012345699E-2</v>
      </c>
    </row>
    <row r="135" spans="1:27" x14ac:dyDescent="0.35">
      <c r="A135">
        <v>134</v>
      </c>
      <c r="B135" t="s">
        <v>15</v>
      </c>
      <c r="C135" s="2">
        <v>5</v>
      </c>
      <c r="D135" t="s">
        <v>10</v>
      </c>
      <c r="E135">
        <v>4.5</v>
      </c>
      <c r="F135" t="s">
        <v>12</v>
      </c>
      <c r="G135" s="10">
        <v>1</v>
      </c>
      <c r="H135">
        <v>0.01</v>
      </c>
      <c r="I135">
        <v>2.5</v>
      </c>
      <c r="J135">
        <v>1</v>
      </c>
      <c r="K135">
        <v>1</v>
      </c>
      <c r="L135" s="8">
        <v>1.4</v>
      </c>
      <c r="M135" s="8">
        <v>0.52</v>
      </c>
      <c r="N135" s="8">
        <v>0.5</v>
      </c>
      <c r="O135" s="8">
        <v>-2.1489999999999999E-2</v>
      </c>
      <c r="P135" s="8">
        <v>9.5069000000000002E-4</v>
      </c>
      <c r="Q135" s="9">
        <v>-4.3068E-6</v>
      </c>
      <c r="R135" s="9">
        <v>-7.0328999999999994E-8</v>
      </c>
      <c r="S135" s="8">
        <v>-7.4299000000000001E-4</v>
      </c>
      <c r="T135" s="8">
        <v>0</v>
      </c>
      <c r="U135" s="9">
        <v>3.7969E-6</v>
      </c>
      <c r="V135">
        <v>-2.0311796580449699E-2</v>
      </c>
      <c r="W135">
        <v>1.5707963267949001E-4</v>
      </c>
      <c r="X135">
        <v>1.1435397259066901E-4</v>
      </c>
      <c r="Y135">
        <v>7.85398163397448E-5</v>
      </c>
      <c r="Z135">
        <v>1.7975308641975302E-2</v>
      </c>
      <c r="AA135">
        <v>1.2345679012345699E-2</v>
      </c>
    </row>
    <row r="136" spans="1:27" x14ac:dyDescent="0.35">
      <c r="A136">
        <v>135</v>
      </c>
      <c r="B136" t="s">
        <v>15</v>
      </c>
      <c r="C136" s="2">
        <v>5</v>
      </c>
      <c r="D136" t="s">
        <v>10</v>
      </c>
      <c r="E136">
        <v>4.5</v>
      </c>
      <c r="F136" t="s">
        <v>12</v>
      </c>
      <c r="G136" s="10">
        <v>1</v>
      </c>
      <c r="H136">
        <v>0.01</v>
      </c>
      <c r="I136">
        <v>2.5</v>
      </c>
      <c r="J136">
        <v>1</v>
      </c>
      <c r="K136">
        <v>1</v>
      </c>
      <c r="L136" s="8">
        <v>1.4</v>
      </c>
      <c r="M136" s="8">
        <v>0.52</v>
      </c>
      <c r="N136" s="8">
        <v>0.5</v>
      </c>
      <c r="O136" s="8">
        <v>-2.1489999999999999E-2</v>
      </c>
      <c r="P136" s="8">
        <v>9.5069000000000002E-4</v>
      </c>
      <c r="Q136" s="9">
        <v>-4.3068E-6</v>
      </c>
      <c r="R136" s="9">
        <v>-7.0328999999999994E-8</v>
      </c>
      <c r="S136" s="8">
        <v>-7.4299000000000001E-4</v>
      </c>
      <c r="T136" s="8">
        <v>0</v>
      </c>
      <c r="U136" s="9">
        <v>3.7969E-6</v>
      </c>
      <c r="V136">
        <v>-2.0311796580449699E-2</v>
      </c>
      <c r="W136">
        <v>1.5707963267949001E-4</v>
      </c>
      <c r="X136">
        <v>1.1435397259066901E-4</v>
      </c>
      <c r="Y136">
        <v>7.85398163397448E-5</v>
      </c>
      <c r="Z136">
        <v>1.7975308641975302E-2</v>
      </c>
      <c r="AA136">
        <v>1.2345679012345699E-2</v>
      </c>
    </row>
    <row r="137" spans="1:27" x14ac:dyDescent="0.35">
      <c r="A137">
        <v>136</v>
      </c>
      <c r="B137" t="s">
        <v>15</v>
      </c>
      <c r="C137" s="2">
        <v>5</v>
      </c>
      <c r="D137" t="s">
        <v>10</v>
      </c>
      <c r="E137">
        <v>4.5</v>
      </c>
      <c r="F137" t="s">
        <v>12</v>
      </c>
      <c r="G137" s="10">
        <v>3</v>
      </c>
      <c r="H137">
        <v>0.03</v>
      </c>
      <c r="I137">
        <v>5.5</v>
      </c>
      <c r="J137">
        <v>1</v>
      </c>
      <c r="K137">
        <v>1</v>
      </c>
      <c r="L137" s="8">
        <v>1.4</v>
      </c>
      <c r="M137" s="8">
        <v>0.52</v>
      </c>
      <c r="N137" s="8">
        <v>0.5</v>
      </c>
      <c r="O137" s="8">
        <v>-2.1489999999999999E-2</v>
      </c>
      <c r="P137" s="8">
        <v>9.5069000000000002E-4</v>
      </c>
      <c r="Q137" s="9">
        <v>-4.3068E-6</v>
      </c>
      <c r="R137" s="9">
        <v>-7.0328999999999994E-8</v>
      </c>
      <c r="S137" s="8">
        <v>-7.4299000000000001E-4</v>
      </c>
      <c r="T137" s="8">
        <v>0</v>
      </c>
      <c r="U137" s="9">
        <v>3.7969E-6</v>
      </c>
      <c r="V137">
        <v>-1.52028797452196E-2</v>
      </c>
      <c r="W137">
        <v>3.1808625617596601E-3</v>
      </c>
      <c r="X137">
        <v>2.31566794496104E-3</v>
      </c>
      <c r="Y137">
        <v>7.0685834705770298E-4</v>
      </c>
      <c r="Z137">
        <v>0.36399999999999999</v>
      </c>
      <c r="AA137">
        <v>0.11111111111111099</v>
      </c>
    </row>
    <row r="138" spans="1:27" x14ac:dyDescent="0.35">
      <c r="A138">
        <v>137</v>
      </c>
      <c r="B138" t="s">
        <v>15</v>
      </c>
      <c r="C138" s="2">
        <v>5</v>
      </c>
      <c r="D138" t="s">
        <v>10</v>
      </c>
      <c r="E138">
        <v>4.5</v>
      </c>
      <c r="F138" t="s">
        <v>12</v>
      </c>
      <c r="G138" s="10">
        <v>3</v>
      </c>
      <c r="H138">
        <v>0.03</v>
      </c>
      <c r="I138">
        <v>5.5</v>
      </c>
      <c r="J138">
        <v>1</v>
      </c>
      <c r="K138">
        <v>1</v>
      </c>
      <c r="L138" s="8">
        <v>1.4</v>
      </c>
      <c r="M138" s="8">
        <v>0.52</v>
      </c>
      <c r="N138" s="8">
        <v>0.5</v>
      </c>
      <c r="O138" s="8">
        <v>-2.1489999999999999E-2</v>
      </c>
      <c r="P138" s="8">
        <v>9.5069000000000002E-4</v>
      </c>
      <c r="Q138" s="9">
        <v>-4.3068E-6</v>
      </c>
      <c r="R138" s="9">
        <v>-7.0328999999999994E-8</v>
      </c>
      <c r="S138" s="8">
        <v>-7.4299000000000001E-4</v>
      </c>
      <c r="T138" s="8">
        <v>0</v>
      </c>
      <c r="U138" s="9">
        <v>3.7969E-6</v>
      </c>
      <c r="V138">
        <v>-1.52028797452196E-2</v>
      </c>
      <c r="W138">
        <v>4.5945792558750699E-3</v>
      </c>
      <c r="X138">
        <v>3.34485369827705E-3</v>
      </c>
      <c r="Y138">
        <v>7.0685834705770298E-4</v>
      </c>
      <c r="Z138">
        <v>0.52577777777777801</v>
      </c>
      <c r="AA138">
        <v>0.11111111111111099</v>
      </c>
    </row>
    <row r="139" spans="1:27" x14ac:dyDescent="0.35">
      <c r="A139">
        <v>138</v>
      </c>
      <c r="B139" t="s">
        <v>15</v>
      </c>
      <c r="C139" s="2">
        <v>5</v>
      </c>
      <c r="D139" t="s">
        <v>10</v>
      </c>
      <c r="E139">
        <v>4.5</v>
      </c>
      <c r="F139" t="s">
        <v>12</v>
      </c>
      <c r="G139" s="10">
        <v>3</v>
      </c>
      <c r="H139">
        <v>0.03</v>
      </c>
      <c r="I139">
        <v>5.5</v>
      </c>
      <c r="J139">
        <v>1</v>
      </c>
      <c r="K139">
        <v>1</v>
      </c>
      <c r="L139" s="8">
        <v>1.4</v>
      </c>
      <c r="M139" s="8">
        <v>0.52</v>
      </c>
      <c r="N139" s="8">
        <v>0.5</v>
      </c>
      <c r="O139" s="8">
        <v>-2.1489999999999999E-2</v>
      </c>
      <c r="P139" s="8">
        <v>9.5069000000000002E-4</v>
      </c>
      <c r="Q139" s="9">
        <v>-4.3068E-6</v>
      </c>
      <c r="R139" s="9">
        <v>-7.0328999999999994E-8</v>
      </c>
      <c r="S139" s="8">
        <v>-7.4299000000000001E-4</v>
      </c>
      <c r="T139" s="8">
        <v>0</v>
      </c>
      <c r="U139" s="9">
        <v>3.7969E-6</v>
      </c>
      <c r="V139">
        <v>-1.52028797452196E-2</v>
      </c>
      <c r="W139">
        <v>2.8274333882308102E-3</v>
      </c>
      <c r="X139">
        <v>2.05837150663203E-3</v>
      </c>
      <c r="Y139">
        <v>7.0685834705770298E-4</v>
      </c>
      <c r="Z139">
        <v>0.32355555555555598</v>
      </c>
      <c r="AA139">
        <v>0.11111111111111099</v>
      </c>
    </row>
    <row r="140" spans="1:27" x14ac:dyDescent="0.35">
      <c r="A140">
        <v>139</v>
      </c>
      <c r="B140" t="s">
        <v>15</v>
      </c>
      <c r="C140" s="2">
        <v>5</v>
      </c>
      <c r="D140" t="s">
        <v>10</v>
      </c>
      <c r="E140">
        <v>4.5</v>
      </c>
      <c r="F140" t="s">
        <v>12</v>
      </c>
      <c r="G140" s="10">
        <v>3</v>
      </c>
      <c r="H140">
        <v>0.03</v>
      </c>
      <c r="I140">
        <v>5.5</v>
      </c>
      <c r="J140">
        <v>1</v>
      </c>
      <c r="K140">
        <v>1</v>
      </c>
      <c r="L140" s="8">
        <v>1.4</v>
      </c>
      <c r="M140" s="8">
        <v>0.52</v>
      </c>
      <c r="N140" s="8">
        <v>0.5</v>
      </c>
      <c r="O140" s="8">
        <v>-2.1489999999999999E-2</v>
      </c>
      <c r="P140" s="8">
        <v>9.5069000000000002E-4</v>
      </c>
      <c r="Q140" s="9">
        <v>-4.3068E-6</v>
      </c>
      <c r="R140" s="9">
        <v>-7.0328999999999994E-8</v>
      </c>
      <c r="S140" s="8">
        <v>-7.4299000000000001E-4</v>
      </c>
      <c r="T140" s="8">
        <v>0</v>
      </c>
      <c r="U140" s="9">
        <v>3.7969E-6</v>
      </c>
      <c r="V140">
        <v>-1.52028797452196E-2</v>
      </c>
      <c r="W140">
        <v>2.12057504117311E-3</v>
      </c>
      <c r="X140">
        <v>1.54377862997402E-3</v>
      </c>
      <c r="Y140">
        <v>7.0685834705770298E-4</v>
      </c>
      <c r="Z140">
        <v>0.242666666666667</v>
      </c>
      <c r="AA140">
        <v>0.11111111111111099</v>
      </c>
    </row>
    <row r="141" spans="1:27" x14ac:dyDescent="0.35">
      <c r="A141">
        <v>140</v>
      </c>
      <c r="B141" t="s">
        <v>15</v>
      </c>
      <c r="C141" s="2">
        <v>5</v>
      </c>
      <c r="D141" t="s">
        <v>10</v>
      </c>
      <c r="E141">
        <v>4.5</v>
      </c>
      <c r="F141" t="s">
        <v>12</v>
      </c>
      <c r="G141" s="10">
        <v>3</v>
      </c>
      <c r="H141">
        <v>0.03</v>
      </c>
      <c r="I141">
        <v>5.5</v>
      </c>
      <c r="J141">
        <v>1</v>
      </c>
      <c r="K141">
        <v>1</v>
      </c>
      <c r="L141" s="8">
        <v>1.4</v>
      </c>
      <c r="M141" s="8">
        <v>0.52</v>
      </c>
      <c r="N141" s="8">
        <v>0.5</v>
      </c>
      <c r="O141" s="8">
        <v>-2.1489999999999999E-2</v>
      </c>
      <c r="P141" s="8">
        <v>9.5069000000000002E-4</v>
      </c>
      <c r="Q141" s="9">
        <v>-4.3068E-6</v>
      </c>
      <c r="R141" s="9">
        <v>-7.0328999999999994E-8</v>
      </c>
      <c r="S141" s="8">
        <v>-7.4299000000000001E-4</v>
      </c>
      <c r="T141" s="8">
        <v>0</v>
      </c>
      <c r="U141" s="9">
        <v>3.7969E-6</v>
      </c>
      <c r="V141">
        <v>-1.52028797452196E-2</v>
      </c>
      <c r="W141">
        <v>2.8274333882308102E-3</v>
      </c>
      <c r="X141">
        <v>2.05837150663203E-3</v>
      </c>
      <c r="Y141">
        <v>7.0685834705770298E-4</v>
      </c>
      <c r="Z141">
        <v>0.32355555555555598</v>
      </c>
      <c r="AA141">
        <v>0.11111111111111099</v>
      </c>
    </row>
    <row r="142" spans="1:27" x14ac:dyDescent="0.35">
      <c r="A142">
        <v>141</v>
      </c>
      <c r="B142" t="s">
        <v>15</v>
      </c>
      <c r="C142" s="2">
        <v>5</v>
      </c>
      <c r="D142" t="s">
        <v>10</v>
      </c>
      <c r="E142">
        <v>4.5</v>
      </c>
      <c r="F142" t="s">
        <v>12</v>
      </c>
      <c r="G142" s="10">
        <v>3</v>
      </c>
      <c r="H142">
        <v>0.03</v>
      </c>
      <c r="I142">
        <v>5.5</v>
      </c>
      <c r="J142">
        <v>1</v>
      </c>
      <c r="K142">
        <v>1</v>
      </c>
      <c r="L142" s="8">
        <v>1.4</v>
      </c>
      <c r="M142" s="8">
        <v>0.52</v>
      </c>
      <c r="N142" s="8">
        <v>0.5</v>
      </c>
      <c r="O142" s="8">
        <v>-2.1489999999999999E-2</v>
      </c>
      <c r="P142" s="8">
        <v>9.5069000000000002E-4</v>
      </c>
      <c r="Q142" s="9">
        <v>-4.3068E-6</v>
      </c>
      <c r="R142" s="9">
        <v>-7.0328999999999994E-8</v>
      </c>
      <c r="S142" s="8">
        <v>-7.4299000000000001E-4</v>
      </c>
      <c r="T142" s="8">
        <v>0</v>
      </c>
      <c r="U142" s="9">
        <v>3.7969E-6</v>
      </c>
      <c r="V142">
        <v>-1.52028797452196E-2</v>
      </c>
      <c r="W142">
        <v>2.12057504117311E-3</v>
      </c>
      <c r="X142">
        <v>1.54377862997402E-3</v>
      </c>
      <c r="Y142">
        <v>7.0685834705770298E-4</v>
      </c>
      <c r="Z142">
        <v>0.242666666666667</v>
      </c>
      <c r="AA142">
        <v>0.11111111111111099</v>
      </c>
    </row>
    <row r="143" spans="1:27" x14ac:dyDescent="0.35">
      <c r="A143">
        <v>142</v>
      </c>
      <c r="B143" t="s">
        <v>15</v>
      </c>
      <c r="C143" s="2">
        <v>5</v>
      </c>
      <c r="D143" t="s">
        <v>10</v>
      </c>
      <c r="E143">
        <v>4.5</v>
      </c>
      <c r="F143" t="s">
        <v>12</v>
      </c>
      <c r="G143" s="10">
        <v>4</v>
      </c>
      <c r="H143">
        <v>0.04</v>
      </c>
      <c r="I143">
        <v>6</v>
      </c>
      <c r="J143">
        <v>1</v>
      </c>
      <c r="K143">
        <v>1</v>
      </c>
      <c r="L143" s="8">
        <v>1.4</v>
      </c>
      <c r="M143" s="8">
        <v>0.52</v>
      </c>
      <c r="N143" s="8">
        <v>0.5</v>
      </c>
      <c r="O143" s="8">
        <v>-2.1489999999999999E-2</v>
      </c>
      <c r="P143" s="8">
        <v>9.5069000000000002E-4</v>
      </c>
      <c r="Q143" s="9">
        <v>-4.3068E-6</v>
      </c>
      <c r="R143" s="9">
        <v>-7.0328999999999994E-8</v>
      </c>
      <c r="S143" s="8">
        <v>-7.4299000000000001E-4</v>
      </c>
      <c r="T143" s="8">
        <v>0</v>
      </c>
      <c r="U143" s="9">
        <v>3.7969E-6</v>
      </c>
      <c r="V143">
        <v>-1.12233862128306E-2</v>
      </c>
      <c r="W143">
        <v>5.7726765009712497E-3</v>
      </c>
      <c r="X143">
        <v>4.2025084927070702E-3</v>
      </c>
      <c r="Y143">
        <v>1.2566370614359201E-3</v>
      </c>
      <c r="Z143">
        <v>0.66059259259259295</v>
      </c>
      <c r="AA143">
        <v>0.19753086419753099</v>
      </c>
    </row>
    <row r="144" spans="1:27" x14ac:dyDescent="0.35">
      <c r="A144">
        <v>143</v>
      </c>
      <c r="B144" t="s">
        <v>15</v>
      </c>
      <c r="C144" s="2">
        <v>5</v>
      </c>
      <c r="D144" t="s">
        <v>10</v>
      </c>
      <c r="E144">
        <v>4.5</v>
      </c>
      <c r="F144" t="s">
        <v>12</v>
      </c>
      <c r="G144" s="10">
        <v>6</v>
      </c>
      <c r="H144">
        <v>0.06</v>
      </c>
      <c r="I144">
        <v>10</v>
      </c>
      <c r="J144">
        <v>1</v>
      </c>
      <c r="K144">
        <v>1</v>
      </c>
      <c r="L144" s="8">
        <v>1.4</v>
      </c>
      <c r="M144" s="8">
        <v>0.52</v>
      </c>
      <c r="N144" s="8">
        <v>0.5</v>
      </c>
      <c r="O144" s="8">
        <v>-2.1489999999999999E-2</v>
      </c>
      <c r="P144" s="8">
        <v>9.5069000000000002E-4</v>
      </c>
      <c r="Q144" s="9">
        <v>-4.3068E-6</v>
      </c>
      <c r="R144" s="9">
        <v>-7.0328999999999994E-8</v>
      </c>
      <c r="S144" s="8">
        <v>-7.4299000000000001E-4</v>
      </c>
      <c r="T144" s="8">
        <v>0</v>
      </c>
      <c r="U144" s="9">
        <v>3.7969E-6</v>
      </c>
      <c r="V144">
        <v>4.8953948732815102E-4</v>
      </c>
      <c r="W144">
        <v>4.8953948732815102E-4</v>
      </c>
      <c r="X144">
        <v>3.5638474677489399E-4</v>
      </c>
      <c r="Y144">
        <v>2.8274333882308102E-3</v>
      </c>
      <c r="Z144">
        <v>5.6020142312866901E-2</v>
      </c>
      <c r="AA144">
        <v>0.44444444444444398</v>
      </c>
    </row>
    <row r="145" spans="1:27" x14ac:dyDescent="0.35">
      <c r="A145">
        <v>144</v>
      </c>
      <c r="B145" t="s">
        <v>15</v>
      </c>
      <c r="C145" s="2">
        <v>5</v>
      </c>
      <c r="D145" t="s">
        <v>10</v>
      </c>
      <c r="E145">
        <v>4.5</v>
      </c>
      <c r="F145" t="s">
        <v>12</v>
      </c>
      <c r="G145" s="10">
        <v>6</v>
      </c>
      <c r="H145">
        <v>0.06</v>
      </c>
      <c r="I145">
        <v>10</v>
      </c>
      <c r="J145">
        <v>1</v>
      </c>
      <c r="K145">
        <v>1</v>
      </c>
      <c r="L145" s="8">
        <v>1.4</v>
      </c>
      <c r="M145" s="8">
        <v>0.52</v>
      </c>
      <c r="N145" s="8">
        <v>0.5</v>
      </c>
      <c r="O145" s="8">
        <v>-2.1489999999999999E-2</v>
      </c>
      <c r="P145" s="8">
        <v>9.5069000000000002E-4</v>
      </c>
      <c r="Q145" s="9">
        <v>-4.3068E-6</v>
      </c>
      <c r="R145" s="9">
        <v>-7.0328999999999994E-8</v>
      </c>
      <c r="S145" s="8">
        <v>-7.4299000000000001E-4</v>
      </c>
      <c r="T145" s="8">
        <v>0</v>
      </c>
      <c r="U145" s="9">
        <v>3.7969E-6</v>
      </c>
      <c r="V145">
        <v>4.8953948732815102E-4</v>
      </c>
      <c r="W145">
        <v>4.8953948732815102E-4</v>
      </c>
      <c r="X145">
        <v>3.5638474677489399E-4</v>
      </c>
      <c r="Y145">
        <v>2.8274333882308102E-3</v>
      </c>
      <c r="Z145">
        <v>5.6020142312866901E-2</v>
      </c>
      <c r="AA145">
        <v>0.44444444444444398</v>
      </c>
    </row>
    <row r="146" spans="1:27" x14ac:dyDescent="0.35">
      <c r="A146">
        <v>145</v>
      </c>
      <c r="B146" t="s">
        <v>15</v>
      </c>
      <c r="C146" s="2">
        <v>5</v>
      </c>
      <c r="D146" t="s">
        <v>10</v>
      </c>
      <c r="E146">
        <v>4.5</v>
      </c>
      <c r="F146" t="s">
        <v>12</v>
      </c>
      <c r="G146" s="10">
        <v>1</v>
      </c>
      <c r="H146">
        <v>0.01</v>
      </c>
      <c r="I146">
        <v>2.5</v>
      </c>
      <c r="J146">
        <v>1</v>
      </c>
      <c r="K146">
        <v>1</v>
      </c>
      <c r="L146" s="8">
        <v>1.4</v>
      </c>
      <c r="M146" s="8">
        <v>0.52</v>
      </c>
      <c r="N146" s="8">
        <v>0.5</v>
      </c>
      <c r="O146" s="8">
        <v>-2.1489999999999999E-2</v>
      </c>
      <c r="P146" s="8">
        <v>9.5069000000000002E-4</v>
      </c>
      <c r="Q146" s="9">
        <v>-4.3068E-6</v>
      </c>
      <c r="R146" s="9">
        <v>-7.0328999999999994E-8</v>
      </c>
      <c r="S146" s="8">
        <v>-7.4299000000000001E-4</v>
      </c>
      <c r="T146" s="8">
        <v>0</v>
      </c>
      <c r="U146" s="9">
        <v>3.7969E-6</v>
      </c>
      <c r="V146">
        <v>-2.0311796580449699E-2</v>
      </c>
      <c r="W146">
        <v>1.5707963267949001E-4</v>
      </c>
      <c r="X146">
        <v>1.1435397259066901E-4</v>
      </c>
      <c r="Y146">
        <v>7.85398163397448E-5</v>
      </c>
      <c r="Z146">
        <v>1.7975308641975302E-2</v>
      </c>
      <c r="AA146">
        <v>1.2345679012345699E-2</v>
      </c>
    </row>
    <row r="147" spans="1:27" x14ac:dyDescent="0.35">
      <c r="A147">
        <v>146</v>
      </c>
      <c r="B147" t="s">
        <v>15</v>
      </c>
      <c r="C147" s="2">
        <v>5</v>
      </c>
      <c r="D147" t="s">
        <v>10</v>
      </c>
      <c r="E147">
        <v>4.5</v>
      </c>
      <c r="F147" t="s">
        <v>12</v>
      </c>
      <c r="G147" s="10">
        <v>1</v>
      </c>
      <c r="H147">
        <v>0.01</v>
      </c>
      <c r="I147">
        <v>2.5</v>
      </c>
      <c r="J147">
        <v>1</v>
      </c>
      <c r="K147">
        <v>1</v>
      </c>
      <c r="L147" s="8">
        <v>1.4</v>
      </c>
      <c r="M147" s="8">
        <v>0.52</v>
      </c>
      <c r="N147" s="8">
        <v>0.5</v>
      </c>
      <c r="O147" s="8">
        <v>-2.1489999999999999E-2</v>
      </c>
      <c r="P147" s="8">
        <v>9.5069000000000002E-4</v>
      </c>
      <c r="Q147" s="9">
        <v>-4.3068E-6</v>
      </c>
      <c r="R147" s="9">
        <v>-7.0328999999999994E-8</v>
      </c>
      <c r="S147" s="8">
        <v>-7.4299000000000001E-4</v>
      </c>
      <c r="T147" s="8">
        <v>0</v>
      </c>
      <c r="U147" s="9">
        <v>3.7969E-6</v>
      </c>
      <c r="V147">
        <v>-2.0311796580449699E-2</v>
      </c>
      <c r="W147">
        <v>1.5707963267949001E-4</v>
      </c>
      <c r="X147">
        <v>1.1435397259066901E-4</v>
      </c>
      <c r="Y147">
        <v>7.85398163397448E-5</v>
      </c>
      <c r="Z147">
        <v>1.7975308641975302E-2</v>
      </c>
      <c r="AA147">
        <v>1.2345679012345699E-2</v>
      </c>
    </row>
    <row r="148" spans="1:27" x14ac:dyDescent="0.35">
      <c r="A148">
        <v>147</v>
      </c>
      <c r="B148" t="s">
        <v>15</v>
      </c>
      <c r="C148" s="2">
        <v>5</v>
      </c>
      <c r="D148" t="s">
        <v>10</v>
      </c>
      <c r="E148">
        <v>4.5</v>
      </c>
      <c r="F148" t="s">
        <v>12</v>
      </c>
      <c r="G148" s="10">
        <v>1</v>
      </c>
      <c r="H148">
        <v>0.01</v>
      </c>
      <c r="I148">
        <v>2.5</v>
      </c>
      <c r="J148">
        <v>1</v>
      </c>
      <c r="K148">
        <v>1</v>
      </c>
      <c r="L148" s="8">
        <v>1.4</v>
      </c>
      <c r="M148" s="8">
        <v>0.52</v>
      </c>
      <c r="N148" s="8">
        <v>0.5</v>
      </c>
      <c r="O148" s="8">
        <v>-2.1489999999999999E-2</v>
      </c>
      <c r="P148" s="8">
        <v>9.5069000000000002E-4</v>
      </c>
      <c r="Q148" s="9">
        <v>-4.3068E-6</v>
      </c>
      <c r="R148" s="9">
        <v>-7.0328999999999994E-8</v>
      </c>
      <c r="S148" s="8">
        <v>-7.4299000000000001E-4</v>
      </c>
      <c r="T148" s="8">
        <v>0</v>
      </c>
      <c r="U148" s="9">
        <v>3.7969E-6</v>
      </c>
      <c r="V148">
        <v>-2.0311796580449699E-2</v>
      </c>
      <c r="W148">
        <v>1.5707963267949001E-4</v>
      </c>
      <c r="X148">
        <v>1.1435397259066901E-4</v>
      </c>
      <c r="Y148">
        <v>7.85398163397448E-5</v>
      </c>
      <c r="Z148">
        <v>1.7975308641975302E-2</v>
      </c>
      <c r="AA148">
        <v>1.2345679012345699E-2</v>
      </c>
    </row>
    <row r="149" spans="1:27" x14ac:dyDescent="0.35">
      <c r="A149">
        <v>148</v>
      </c>
      <c r="B149" t="s">
        <v>15</v>
      </c>
      <c r="C149" s="2">
        <v>5</v>
      </c>
      <c r="D149" t="s">
        <v>10</v>
      </c>
      <c r="E149">
        <v>4.5</v>
      </c>
      <c r="F149" t="s">
        <v>12</v>
      </c>
      <c r="G149" s="10">
        <v>1</v>
      </c>
      <c r="H149">
        <v>0.01</v>
      </c>
      <c r="I149">
        <v>2.5</v>
      </c>
      <c r="J149">
        <v>1</v>
      </c>
      <c r="K149">
        <v>1</v>
      </c>
      <c r="L149" s="8">
        <v>1.4</v>
      </c>
      <c r="M149" s="8">
        <v>0.52</v>
      </c>
      <c r="N149" s="8">
        <v>0.5</v>
      </c>
      <c r="O149" s="8">
        <v>-2.1489999999999999E-2</v>
      </c>
      <c r="P149" s="8">
        <v>9.5069000000000002E-4</v>
      </c>
      <c r="Q149" s="9">
        <v>-4.3068E-6</v>
      </c>
      <c r="R149" s="9">
        <v>-7.0328999999999994E-8</v>
      </c>
      <c r="S149" s="8">
        <v>-7.4299000000000001E-4</v>
      </c>
      <c r="T149" s="8">
        <v>0</v>
      </c>
      <c r="U149" s="9">
        <v>3.7969E-6</v>
      </c>
      <c r="V149">
        <v>-2.0311796580449699E-2</v>
      </c>
      <c r="W149">
        <v>2.35619449019235E-4</v>
      </c>
      <c r="X149">
        <v>1.71530958886003E-4</v>
      </c>
      <c r="Y149">
        <v>7.85398163397448E-5</v>
      </c>
      <c r="Z149">
        <v>2.6962962962963001E-2</v>
      </c>
      <c r="AA149">
        <v>1.2345679012345699E-2</v>
      </c>
    </row>
    <row r="150" spans="1:27" x14ac:dyDescent="0.35">
      <c r="A150">
        <v>149</v>
      </c>
      <c r="B150" t="s">
        <v>15</v>
      </c>
      <c r="C150" s="2">
        <v>5</v>
      </c>
      <c r="D150" t="s">
        <v>10</v>
      </c>
      <c r="E150">
        <v>4.5</v>
      </c>
      <c r="F150" t="s">
        <v>12</v>
      </c>
      <c r="G150" s="10">
        <v>1</v>
      </c>
      <c r="H150">
        <v>0.01</v>
      </c>
      <c r="I150">
        <v>2.5</v>
      </c>
      <c r="J150">
        <v>1</v>
      </c>
      <c r="K150">
        <v>1</v>
      </c>
      <c r="L150" s="8">
        <v>1.4</v>
      </c>
      <c r="M150" s="8">
        <v>0.52</v>
      </c>
      <c r="N150" s="8">
        <v>0.5</v>
      </c>
      <c r="O150" s="8">
        <v>-2.1489999999999999E-2</v>
      </c>
      <c r="P150" s="8">
        <v>9.5069000000000002E-4</v>
      </c>
      <c r="Q150" s="9">
        <v>-4.3068E-6</v>
      </c>
      <c r="R150" s="9">
        <v>-7.0328999999999994E-8</v>
      </c>
      <c r="S150" s="8">
        <v>-7.4299000000000001E-4</v>
      </c>
      <c r="T150" s="8">
        <v>0</v>
      </c>
      <c r="U150" s="9">
        <v>3.7969E-6</v>
      </c>
      <c r="V150">
        <v>-2.0311796580449699E-2</v>
      </c>
      <c r="W150">
        <v>2.35619449019235E-4</v>
      </c>
      <c r="X150">
        <v>1.71530958886003E-4</v>
      </c>
      <c r="Y150">
        <v>7.85398163397448E-5</v>
      </c>
      <c r="Z150">
        <v>2.6962962962963001E-2</v>
      </c>
      <c r="AA150">
        <v>1.2345679012345699E-2</v>
      </c>
    </row>
    <row r="151" spans="1:27" x14ac:dyDescent="0.35">
      <c r="A151">
        <v>150</v>
      </c>
      <c r="B151" t="s">
        <v>15</v>
      </c>
      <c r="C151" s="2">
        <v>5</v>
      </c>
      <c r="D151" t="s">
        <v>10</v>
      </c>
      <c r="E151">
        <v>4.5</v>
      </c>
      <c r="F151" t="s">
        <v>12</v>
      </c>
      <c r="G151" s="10">
        <v>1</v>
      </c>
      <c r="H151">
        <v>0.01</v>
      </c>
      <c r="I151">
        <v>2.5</v>
      </c>
      <c r="J151">
        <v>1</v>
      </c>
      <c r="K151">
        <v>1</v>
      </c>
      <c r="L151" s="8">
        <v>1.4</v>
      </c>
      <c r="M151" s="8">
        <v>0.52</v>
      </c>
      <c r="N151" s="8">
        <v>0.5</v>
      </c>
      <c r="O151" s="8">
        <v>-2.1489999999999999E-2</v>
      </c>
      <c r="P151" s="8">
        <v>9.5069000000000002E-4</v>
      </c>
      <c r="Q151" s="9">
        <v>-4.3068E-6</v>
      </c>
      <c r="R151" s="9">
        <v>-7.0328999999999994E-8</v>
      </c>
      <c r="S151" s="8">
        <v>-7.4299000000000001E-4</v>
      </c>
      <c r="T151" s="8">
        <v>0</v>
      </c>
      <c r="U151" s="9">
        <v>3.7969E-6</v>
      </c>
      <c r="V151">
        <v>-2.0311796580449699E-2</v>
      </c>
      <c r="W151">
        <v>2.35619449019235E-4</v>
      </c>
      <c r="X151">
        <v>1.71530958886003E-4</v>
      </c>
      <c r="Y151">
        <v>7.85398163397448E-5</v>
      </c>
      <c r="Z151">
        <v>2.6962962962963001E-2</v>
      </c>
      <c r="AA151">
        <v>1.2345679012345699E-2</v>
      </c>
    </row>
    <row r="152" spans="1:27" x14ac:dyDescent="0.35">
      <c r="A152">
        <v>151</v>
      </c>
      <c r="B152" t="s">
        <v>15</v>
      </c>
      <c r="C152" s="2">
        <v>5</v>
      </c>
      <c r="D152" t="s">
        <v>10</v>
      </c>
      <c r="E152">
        <v>4.5</v>
      </c>
      <c r="F152" t="s">
        <v>12</v>
      </c>
      <c r="G152" s="10">
        <v>1</v>
      </c>
      <c r="H152">
        <v>0.01</v>
      </c>
      <c r="I152">
        <v>2.5</v>
      </c>
      <c r="J152">
        <v>1</v>
      </c>
      <c r="K152">
        <v>1</v>
      </c>
      <c r="L152" s="8">
        <v>1.4</v>
      </c>
      <c r="M152" s="8">
        <v>0.52</v>
      </c>
      <c r="N152" s="8">
        <v>0.5</v>
      </c>
      <c r="O152" s="8">
        <v>-2.1489999999999999E-2</v>
      </c>
      <c r="P152" s="8">
        <v>9.5069000000000002E-4</v>
      </c>
      <c r="Q152" s="9">
        <v>-4.3068E-6</v>
      </c>
      <c r="R152" s="9">
        <v>-7.0328999999999994E-8</v>
      </c>
      <c r="S152" s="8">
        <v>-7.4299000000000001E-4</v>
      </c>
      <c r="T152" s="8">
        <v>0</v>
      </c>
      <c r="U152" s="9">
        <v>3.7969E-6</v>
      </c>
      <c r="V152">
        <v>-2.0311796580449699E-2</v>
      </c>
      <c r="W152">
        <v>2.35619449019235E-4</v>
      </c>
      <c r="X152">
        <v>1.71530958886003E-4</v>
      </c>
      <c r="Y152">
        <v>7.85398163397448E-5</v>
      </c>
      <c r="Z152">
        <v>2.6962962962963001E-2</v>
      </c>
      <c r="AA152">
        <v>1.2345679012345699E-2</v>
      </c>
    </row>
    <row r="153" spans="1:27" x14ac:dyDescent="0.35">
      <c r="A153">
        <v>152</v>
      </c>
      <c r="B153" t="s">
        <v>15</v>
      </c>
      <c r="C153" s="2">
        <v>5</v>
      </c>
      <c r="D153" t="s">
        <v>10</v>
      </c>
      <c r="E153">
        <v>4.5</v>
      </c>
      <c r="F153" t="s">
        <v>12</v>
      </c>
      <c r="G153" s="10">
        <v>1</v>
      </c>
      <c r="H153">
        <v>0.01</v>
      </c>
      <c r="I153">
        <v>2.5</v>
      </c>
      <c r="J153">
        <v>1</v>
      </c>
      <c r="K153">
        <v>1</v>
      </c>
      <c r="L153" s="8">
        <v>1.4</v>
      </c>
      <c r="M153" s="8">
        <v>0.52</v>
      </c>
      <c r="N153" s="8">
        <v>0.5</v>
      </c>
      <c r="O153" s="8">
        <v>-2.1489999999999999E-2</v>
      </c>
      <c r="P153" s="8">
        <v>9.5069000000000002E-4</v>
      </c>
      <c r="Q153" s="9">
        <v>-4.3068E-6</v>
      </c>
      <c r="R153" s="9">
        <v>-7.0328999999999994E-8</v>
      </c>
      <c r="S153" s="8">
        <v>-7.4299000000000001E-4</v>
      </c>
      <c r="T153" s="8">
        <v>0</v>
      </c>
      <c r="U153" s="9">
        <v>3.7969E-6</v>
      </c>
      <c r="V153">
        <v>-2.0311796580449699E-2</v>
      </c>
      <c r="W153">
        <v>2.35619449019235E-4</v>
      </c>
      <c r="X153">
        <v>1.71530958886003E-4</v>
      </c>
      <c r="Y153">
        <v>7.85398163397448E-5</v>
      </c>
      <c r="Z153">
        <v>2.6962962962963001E-2</v>
      </c>
      <c r="AA153">
        <v>1.2345679012345699E-2</v>
      </c>
    </row>
    <row r="154" spans="1:27" x14ac:dyDescent="0.35">
      <c r="A154">
        <v>153</v>
      </c>
      <c r="B154" t="s">
        <v>15</v>
      </c>
      <c r="C154" s="2">
        <v>5</v>
      </c>
      <c r="D154" t="s">
        <v>10</v>
      </c>
      <c r="E154">
        <v>4.5</v>
      </c>
      <c r="F154" t="s">
        <v>12</v>
      </c>
      <c r="G154" s="10">
        <v>1</v>
      </c>
      <c r="H154">
        <v>0.01</v>
      </c>
      <c r="I154">
        <v>2.5</v>
      </c>
      <c r="J154">
        <v>1</v>
      </c>
      <c r="K154">
        <v>1</v>
      </c>
      <c r="L154" s="8">
        <v>1.4</v>
      </c>
      <c r="M154" s="8">
        <v>0.52</v>
      </c>
      <c r="N154" s="8">
        <v>0.5</v>
      </c>
      <c r="O154" s="8">
        <v>-2.1489999999999999E-2</v>
      </c>
      <c r="P154" s="8">
        <v>9.5069000000000002E-4</v>
      </c>
      <c r="Q154" s="9">
        <v>-4.3068E-6</v>
      </c>
      <c r="R154" s="9">
        <v>-7.0328999999999994E-8</v>
      </c>
      <c r="S154" s="8">
        <v>-7.4299000000000001E-4</v>
      </c>
      <c r="T154" s="8">
        <v>0</v>
      </c>
      <c r="U154" s="9">
        <v>3.7969E-6</v>
      </c>
      <c r="V154">
        <v>-2.0311796580449699E-2</v>
      </c>
      <c r="W154">
        <v>2.35619449019235E-4</v>
      </c>
      <c r="X154">
        <v>1.71530958886003E-4</v>
      </c>
      <c r="Y154">
        <v>7.85398163397448E-5</v>
      </c>
      <c r="Z154">
        <v>2.6962962962963001E-2</v>
      </c>
      <c r="AA154">
        <v>1.2345679012345699E-2</v>
      </c>
    </row>
    <row r="155" spans="1:27" x14ac:dyDescent="0.35">
      <c r="A155">
        <v>154</v>
      </c>
      <c r="B155" t="s">
        <v>15</v>
      </c>
      <c r="C155" s="2">
        <v>5</v>
      </c>
      <c r="D155" t="s">
        <v>10</v>
      </c>
      <c r="E155">
        <v>4.5</v>
      </c>
      <c r="F155" t="s">
        <v>12</v>
      </c>
      <c r="G155" s="10">
        <v>1</v>
      </c>
      <c r="H155">
        <v>0.01</v>
      </c>
      <c r="I155">
        <v>2.5</v>
      </c>
      <c r="J155">
        <v>1</v>
      </c>
      <c r="K155">
        <v>1</v>
      </c>
      <c r="L155" s="8">
        <v>1.4</v>
      </c>
      <c r="M155" s="8">
        <v>0.52</v>
      </c>
      <c r="N155" s="8">
        <v>0.5</v>
      </c>
      <c r="O155" s="8">
        <v>-2.1489999999999999E-2</v>
      </c>
      <c r="P155" s="8">
        <v>9.5069000000000002E-4</v>
      </c>
      <c r="Q155" s="9">
        <v>-4.3068E-6</v>
      </c>
      <c r="R155" s="9">
        <v>-7.0328999999999994E-8</v>
      </c>
      <c r="S155" s="8">
        <v>-7.4299000000000001E-4</v>
      </c>
      <c r="T155" s="8">
        <v>0</v>
      </c>
      <c r="U155" s="9">
        <v>3.7969E-6</v>
      </c>
      <c r="V155">
        <v>-2.0311796580449699E-2</v>
      </c>
      <c r="W155">
        <v>1.96349540849362E-4</v>
      </c>
      <c r="X155">
        <v>1.4294246573833599E-4</v>
      </c>
      <c r="Y155">
        <v>7.85398163397448E-5</v>
      </c>
      <c r="Z155">
        <v>2.2469135802469099E-2</v>
      </c>
      <c r="AA155">
        <v>1.2345679012345699E-2</v>
      </c>
    </row>
    <row r="156" spans="1:27" x14ac:dyDescent="0.35">
      <c r="A156">
        <v>155</v>
      </c>
      <c r="B156" t="s">
        <v>15</v>
      </c>
      <c r="C156" s="2">
        <v>5</v>
      </c>
      <c r="D156" t="s">
        <v>10</v>
      </c>
      <c r="E156">
        <v>4.5</v>
      </c>
      <c r="F156" t="s">
        <v>12</v>
      </c>
      <c r="G156" s="10">
        <v>1</v>
      </c>
      <c r="H156">
        <v>0.01</v>
      </c>
      <c r="I156">
        <v>2.5</v>
      </c>
      <c r="J156">
        <v>1</v>
      </c>
      <c r="K156">
        <v>1</v>
      </c>
      <c r="L156" s="8">
        <v>1.4</v>
      </c>
      <c r="M156" s="8">
        <v>0.52</v>
      </c>
      <c r="N156" s="8">
        <v>0.5</v>
      </c>
      <c r="O156" s="8">
        <v>-2.1489999999999999E-2</v>
      </c>
      <c r="P156" s="8">
        <v>9.5069000000000002E-4</v>
      </c>
      <c r="Q156" s="9">
        <v>-4.3068E-6</v>
      </c>
      <c r="R156" s="9">
        <v>-7.0328999999999994E-8</v>
      </c>
      <c r="S156" s="8">
        <v>-7.4299000000000001E-4</v>
      </c>
      <c r="T156" s="8">
        <v>0</v>
      </c>
      <c r="U156" s="9">
        <v>3.7969E-6</v>
      </c>
      <c r="V156">
        <v>-2.0311796580449699E-2</v>
      </c>
      <c r="W156">
        <v>1.96349540849362E-4</v>
      </c>
      <c r="X156">
        <v>1.4294246573833599E-4</v>
      </c>
      <c r="Y156">
        <v>7.85398163397448E-5</v>
      </c>
      <c r="Z156">
        <v>2.2469135802469099E-2</v>
      </c>
      <c r="AA156">
        <v>1.2345679012345699E-2</v>
      </c>
    </row>
    <row r="157" spans="1:27" x14ac:dyDescent="0.35">
      <c r="A157">
        <v>156</v>
      </c>
      <c r="B157" t="s">
        <v>15</v>
      </c>
      <c r="C157" s="2">
        <v>5</v>
      </c>
      <c r="D157" t="s">
        <v>10</v>
      </c>
      <c r="E157">
        <v>4.5</v>
      </c>
      <c r="F157" t="s">
        <v>12</v>
      </c>
      <c r="G157" s="10">
        <v>1</v>
      </c>
      <c r="H157">
        <v>0.01</v>
      </c>
      <c r="I157">
        <v>2.5</v>
      </c>
      <c r="J157">
        <v>1</v>
      </c>
      <c r="K157">
        <v>1</v>
      </c>
      <c r="L157" s="8">
        <v>1.4</v>
      </c>
      <c r="M157" s="8">
        <v>0.52</v>
      </c>
      <c r="N157" s="8">
        <v>0.5</v>
      </c>
      <c r="O157" s="8">
        <v>-2.1489999999999999E-2</v>
      </c>
      <c r="P157" s="8">
        <v>9.5069000000000002E-4</v>
      </c>
      <c r="Q157" s="9">
        <v>-4.3068E-6</v>
      </c>
      <c r="R157" s="9">
        <v>-7.0328999999999994E-8</v>
      </c>
      <c r="S157" s="8">
        <v>-7.4299000000000001E-4</v>
      </c>
      <c r="T157" s="8">
        <v>0</v>
      </c>
      <c r="U157" s="9">
        <v>3.7969E-6</v>
      </c>
      <c r="V157">
        <v>-2.0311796580449699E-2</v>
      </c>
      <c r="W157">
        <v>1.96349540849362E-4</v>
      </c>
      <c r="X157">
        <v>1.4294246573833599E-4</v>
      </c>
      <c r="Y157">
        <v>7.85398163397448E-5</v>
      </c>
      <c r="Z157">
        <v>2.2469135802469099E-2</v>
      </c>
      <c r="AA157">
        <v>1.2345679012345699E-2</v>
      </c>
    </row>
    <row r="158" spans="1:27" x14ac:dyDescent="0.35">
      <c r="A158">
        <v>157</v>
      </c>
      <c r="B158" t="s">
        <v>15</v>
      </c>
      <c r="C158" s="2">
        <v>5</v>
      </c>
      <c r="D158" t="s">
        <v>10</v>
      </c>
      <c r="E158">
        <v>4.5</v>
      </c>
      <c r="F158" t="s">
        <v>12</v>
      </c>
      <c r="G158" s="10">
        <v>1</v>
      </c>
      <c r="H158">
        <v>0.01</v>
      </c>
      <c r="I158">
        <v>2.5</v>
      </c>
      <c r="J158">
        <v>1</v>
      </c>
      <c r="K158">
        <v>1</v>
      </c>
      <c r="L158" s="8">
        <v>1.4</v>
      </c>
      <c r="M158" s="8">
        <v>0.52</v>
      </c>
      <c r="N158" s="8">
        <v>0.5</v>
      </c>
      <c r="O158" s="8">
        <v>-2.1489999999999999E-2</v>
      </c>
      <c r="P158" s="8">
        <v>9.5069000000000002E-4</v>
      </c>
      <c r="Q158" s="9">
        <v>-4.3068E-6</v>
      </c>
      <c r="R158" s="9">
        <v>-7.0328999999999994E-8</v>
      </c>
      <c r="S158" s="8">
        <v>-7.4299000000000001E-4</v>
      </c>
      <c r="T158" s="8">
        <v>0</v>
      </c>
      <c r="U158" s="9">
        <v>3.7969E-6</v>
      </c>
      <c r="V158">
        <v>-2.0311796580449699E-2</v>
      </c>
      <c r="W158">
        <v>1.96349540849362E-4</v>
      </c>
      <c r="X158">
        <v>1.4294246573833599E-4</v>
      </c>
      <c r="Y158">
        <v>7.85398163397448E-5</v>
      </c>
      <c r="Z158">
        <v>2.2469135802469099E-2</v>
      </c>
      <c r="AA158">
        <v>1.2345679012345699E-2</v>
      </c>
    </row>
    <row r="159" spans="1:27" x14ac:dyDescent="0.35">
      <c r="A159">
        <v>158</v>
      </c>
      <c r="B159" t="s">
        <v>15</v>
      </c>
      <c r="C159" s="2">
        <v>5</v>
      </c>
      <c r="D159" t="s">
        <v>10</v>
      </c>
      <c r="E159">
        <v>4.5</v>
      </c>
      <c r="F159" t="s">
        <v>12</v>
      </c>
      <c r="G159" s="10">
        <v>1</v>
      </c>
      <c r="H159">
        <v>0.01</v>
      </c>
      <c r="I159">
        <v>2.5</v>
      </c>
      <c r="J159">
        <v>1</v>
      </c>
      <c r="K159">
        <v>1</v>
      </c>
      <c r="L159" s="8">
        <v>1.4</v>
      </c>
      <c r="M159" s="8">
        <v>0.52</v>
      </c>
      <c r="N159" s="8">
        <v>0.5</v>
      </c>
      <c r="O159" s="8">
        <v>-2.1489999999999999E-2</v>
      </c>
      <c r="P159" s="8">
        <v>9.5069000000000002E-4</v>
      </c>
      <c r="Q159" s="9">
        <v>-4.3068E-6</v>
      </c>
      <c r="R159" s="9">
        <v>-7.0328999999999994E-8</v>
      </c>
      <c r="S159" s="8">
        <v>-7.4299000000000001E-4</v>
      </c>
      <c r="T159" s="8">
        <v>0</v>
      </c>
      <c r="U159" s="9">
        <v>3.7969E-6</v>
      </c>
      <c r="V159">
        <v>-2.0311796580449699E-2</v>
      </c>
      <c r="W159">
        <v>1.96349540849362E-4</v>
      </c>
      <c r="X159">
        <v>1.4294246573833599E-4</v>
      </c>
      <c r="Y159">
        <v>7.85398163397448E-5</v>
      </c>
      <c r="Z159">
        <v>2.2469135802469099E-2</v>
      </c>
      <c r="AA159">
        <v>1.2345679012345699E-2</v>
      </c>
    </row>
    <row r="160" spans="1:27" x14ac:dyDescent="0.35">
      <c r="A160">
        <v>159</v>
      </c>
      <c r="B160" t="s">
        <v>15</v>
      </c>
      <c r="C160" s="2">
        <v>5</v>
      </c>
      <c r="D160" t="s">
        <v>10</v>
      </c>
      <c r="E160">
        <v>4.5</v>
      </c>
      <c r="F160" t="s">
        <v>12</v>
      </c>
      <c r="G160" s="10">
        <v>1</v>
      </c>
      <c r="H160">
        <v>0.01</v>
      </c>
      <c r="I160">
        <v>2.5</v>
      </c>
      <c r="J160">
        <v>1</v>
      </c>
      <c r="K160">
        <v>1</v>
      </c>
      <c r="L160" s="8">
        <v>1.4</v>
      </c>
      <c r="M160" s="8">
        <v>0.52</v>
      </c>
      <c r="N160" s="8">
        <v>0.5</v>
      </c>
      <c r="O160" s="8">
        <v>-2.1489999999999999E-2</v>
      </c>
      <c r="P160" s="8">
        <v>9.5069000000000002E-4</v>
      </c>
      <c r="Q160" s="9">
        <v>-4.3068E-6</v>
      </c>
      <c r="R160" s="9">
        <v>-7.0328999999999994E-8</v>
      </c>
      <c r="S160" s="8">
        <v>-7.4299000000000001E-4</v>
      </c>
      <c r="T160" s="8">
        <v>0</v>
      </c>
      <c r="U160" s="9">
        <v>3.7969E-6</v>
      </c>
      <c r="V160">
        <v>-2.0311796580449699E-2</v>
      </c>
      <c r="W160">
        <v>1.96349540849362E-4</v>
      </c>
      <c r="X160">
        <v>1.4294246573833599E-4</v>
      </c>
      <c r="Y160">
        <v>7.85398163397448E-5</v>
      </c>
      <c r="Z160">
        <v>2.2469135802469099E-2</v>
      </c>
      <c r="AA160">
        <v>1.2345679012345699E-2</v>
      </c>
    </row>
    <row r="161" spans="1:27" x14ac:dyDescent="0.35">
      <c r="A161">
        <v>160</v>
      </c>
      <c r="B161" t="s">
        <v>15</v>
      </c>
      <c r="C161" s="2">
        <v>5</v>
      </c>
      <c r="D161" t="s">
        <v>10</v>
      </c>
      <c r="E161">
        <v>4.5</v>
      </c>
      <c r="F161" t="s">
        <v>12</v>
      </c>
      <c r="G161" s="10">
        <v>1</v>
      </c>
      <c r="H161">
        <v>0.01</v>
      </c>
      <c r="I161">
        <v>4</v>
      </c>
      <c r="J161">
        <v>0</v>
      </c>
      <c r="K161">
        <v>1</v>
      </c>
      <c r="L161" s="8">
        <v>1.4</v>
      </c>
      <c r="M161" s="8">
        <v>0.52</v>
      </c>
      <c r="N161" s="8">
        <v>0.5</v>
      </c>
      <c r="O161" s="8">
        <v>-2.1489999999999999E-2</v>
      </c>
      <c r="P161" s="8">
        <v>9.5069000000000002E-4</v>
      </c>
      <c r="Q161" s="9">
        <v>-4.3068E-6</v>
      </c>
      <c r="R161" s="9">
        <v>-7.0328999999999994E-8</v>
      </c>
      <c r="S161" s="8">
        <v>-7.4299000000000001E-4</v>
      </c>
      <c r="T161" s="8">
        <v>0</v>
      </c>
      <c r="U161" s="9">
        <v>3.7969E-6</v>
      </c>
      <c r="V161">
        <v>-2.1370070729023999E-2</v>
      </c>
      <c r="W161">
        <v>1.96349540849362E-4</v>
      </c>
      <c r="X161">
        <v>1.4294246573833599E-4</v>
      </c>
      <c r="Y161">
        <v>7.85398163397448E-5</v>
      </c>
      <c r="Z161">
        <v>2.2469135802469099E-2</v>
      </c>
      <c r="AA161">
        <v>1.2345679012345699E-2</v>
      </c>
    </row>
    <row r="162" spans="1:27" x14ac:dyDescent="0.35">
      <c r="A162">
        <v>161</v>
      </c>
      <c r="B162" t="s">
        <v>15</v>
      </c>
      <c r="C162" s="2">
        <v>5</v>
      </c>
      <c r="D162" t="s">
        <v>10</v>
      </c>
      <c r="E162">
        <v>4.5</v>
      </c>
      <c r="F162" t="s">
        <v>12</v>
      </c>
      <c r="G162" s="10">
        <v>1</v>
      </c>
      <c r="H162">
        <v>0.01</v>
      </c>
      <c r="I162">
        <v>4</v>
      </c>
      <c r="J162">
        <v>0</v>
      </c>
      <c r="K162">
        <v>1</v>
      </c>
      <c r="L162" s="8">
        <v>1.4</v>
      </c>
      <c r="M162" s="8">
        <v>0.52</v>
      </c>
      <c r="N162" s="8">
        <v>0.5</v>
      </c>
      <c r="O162" s="8">
        <v>-2.1489999999999999E-2</v>
      </c>
      <c r="P162" s="8">
        <v>9.5069000000000002E-4</v>
      </c>
      <c r="Q162" s="9">
        <v>-4.3068E-6</v>
      </c>
      <c r="R162" s="9">
        <v>-7.0328999999999994E-8</v>
      </c>
      <c r="S162" s="8">
        <v>-7.4299000000000001E-4</v>
      </c>
      <c r="T162" s="8">
        <v>0</v>
      </c>
      <c r="U162" s="9">
        <v>3.7969E-6</v>
      </c>
      <c r="V162">
        <v>-2.1370070729023999E-2</v>
      </c>
      <c r="W162">
        <v>1.96349540849362E-4</v>
      </c>
      <c r="X162">
        <v>1.4294246573833599E-4</v>
      </c>
      <c r="Y162">
        <v>7.85398163397448E-5</v>
      </c>
      <c r="Z162">
        <v>2.2469135802469099E-2</v>
      </c>
      <c r="AA162">
        <v>1.2345679012345699E-2</v>
      </c>
    </row>
    <row r="163" spans="1:27" x14ac:dyDescent="0.35">
      <c r="A163">
        <v>162</v>
      </c>
      <c r="B163" t="s">
        <v>15</v>
      </c>
      <c r="C163" s="2">
        <v>5</v>
      </c>
      <c r="D163" t="s">
        <v>10</v>
      </c>
      <c r="E163">
        <v>4.5</v>
      </c>
      <c r="F163" t="s">
        <v>12</v>
      </c>
      <c r="G163" s="10">
        <v>1</v>
      </c>
      <c r="H163">
        <v>0.01</v>
      </c>
      <c r="I163">
        <v>4</v>
      </c>
      <c r="J163">
        <v>0</v>
      </c>
      <c r="K163">
        <v>1</v>
      </c>
      <c r="L163" s="8">
        <v>1.4</v>
      </c>
      <c r="M163" s="8">
        <v>0.52</v>
      </c>
      <c r="N163" s="8">
        <v>0.5</v>
      </c>
      <c r="O163" s="8">
        <v>-2.1489999999999999E-2</v>
      </c>
      <c r="P163" s="8">
        <v>9.5069000000000002E-4</v>
      </c>
      <c r="Q163" s="9">
        <v>-4.3068E-6</v>
      </c>
      <c r="R163" s="9">
        <v>-7.0328999999999994E-8</v>
      </c>
      <c r="S163" s="8">
        <v>-7.4299000000000001E-4</v>
      </c>
      <c r="T163" s="8">
        <v>0</v>
      </c>
      <c r="U163" s="9">
        <v>3.7969E-6</v>
      </c>
      <c r="V163">
        <v>-2.1370070729023999E-2</v>
      </c>
      <c r="W163">
        <v>1.96349540849362E-4</v>
      </c>
      <c r="X163">
        <v>1.4294246573833599E-4</v>
      </c>
      <c r="Y163">
        <v>7.85398163397448E-5</v>
      </c>
      <c r="Z163">
        <v>2.2469135802469099E-2</v>
      </c>
      <c r="AA163">
        <v>1.2345679012345699E-2</v>
      </c>
    </row>
    <row r="164" spans="1:27" x14ac:dyDescent="0.35">
      <c r="A164">
        <v>163</v>
      </c>
      <c r="B164" t="s">
        <v>15</v>
      </c>
      <c r="C164" s="2">
        <v>5</v>
      </c>
      <c r="D164" t="s">
        <v>10</v>
      </c>
      <c r="E164">
        <v>4.5</v>
      </c>
      <c r="F164" t="s">
        <v>12</v>
      </c>
      <c r="G164" s="10">
        <v>1</v>
      </c>
      <c r="H164">
        <v>0.01</v>
      </c>
      <c r="I164">
        <v>4</v>
      </c>
      <c r="J164">
        <v>0</v>
      </c>
      <c r="K164">
        <v>1</v>
      </c>
      <c r="L164" s="8">
        <v>1.4</v>
      </c>
      <c r="M164" s="8">
        <v>0.52</v>
      </c>
      <c r="N164" s="8">
        <v>0.5</v>
      </c>
      <c r="O164" s="8">
        <v>-2.1489999999999999E-2</v>
      </c>
      <c r="P164" s="8">
        <v>9.5069000000000002E-4</v>
      </c>
      <c r="Q164" s="9">
        <v>-4.3068E-6</v>
      </c>
      <c r="R164" s="9">
        <v>-7.0328999999999994E-8</v>
      </c>
      <c r="S164" s="8">
        <v>-7.4299000000000001E-4</v>
      </c>
      <c r="T164" s="8">
        <v>0</v>
      </c>
      <c r="U164" s="9">
        <v>3.7969E-6</v>
      </c>
      <c r="V164">
        <v>-2.1370070729023999E-2</v>
      </c>
      <c r="W164">
        <v>1.96349540849362E-4</v>
      </c>
      <c r="X164">
        <v>1.4294246573833599E-4</v>
      </c>
      <c r="Y164">
        <v>7.85398163397448E-5</v>
      </c>
      <c r="Z164">
        <v>2.2469135802469099E-2</v>
      </c>
      <c r="AA164">
        <v>1.2345679012345699E-2</v>
      </c>
    </row>
    <row r="165" spans="1:27" x14ac:dyDescent="0.35">
      <c r="A165">
        <v>164</v>
      </c>
      <c r="B165" t="s">
        <v>15</v>
      </c>
      <c r="C165" s="2">
        <v>5</v>
      </c>
      <c r="D165" t="s">
        <v>10</v>
      </c>
      <c r="E165">
        <v>4.5</v>
      </c>
      <c r="F165" t="s">
        <v>12</v>
      </c>
      <c r="G165" s="10">
        <v>1</v>
      </c>
      <c r="H165">
        <v>0.01</v>
      </c>
      <c r="I165">
        <v>4</v>
      </c>
      <c r="J165">
        <v>0</v>
      </c>
      <c r="K165">
        <v>1</v>
      </c>
      <c r="L165" s="8">
        <v>1.4</v>
      </c>
      <c r="M165" s="8">
        <v>0.52</v>
      </c>
      <c r="N165" s="8">
        <v>0.5</v>
      </c>
      <c r="O165" s="8">
        <v>-2.1489999999999999E-2</v>
      </c>
      <c r="P165" s="8">
        <v>9.5069000000000002E-4</v>
      </c>
      <c r="Q165" s="9">
        <v>-4.3068E-6</v>
      </c>
      <c r="R165" s="9">
        <v>-7.0328999999999994E-8</v>
      </c>
      <c r="S165" s="8">
        <v>-7.4299000000000001E-4</v>
      </c>
      <c r="T165" s="8">
        <v>0</v>
      </c>
      <c r="U165" s="9">
        <v>3.7969E-6</v>
      </c>
      <c r="V165">
        <v>-2.1370070729023999E-2</v>
      </c>
      <c r="W165">
        <v>1.96349540849362E-4</v>
      </c>
      <c r="X165">
        <v>1.4294246573833599E-4</v>
      </c>
      <c r="Y165">
        <v>7.85398163397448E-5</v>
      </c>
      <c r="Z165">
        <v>2.2469135802469099E-2</v>
      </c>
      <c r="AA165">
        <v>1.2345679012345699E-2</v>
      </c>
    </row>
    <row r="166" spans="1:27" x14ac:dyDescent="0.35">
      <c r="A166">
        <v>165</v>
      </c>
      <c r="B166" t="s">
        <v>15</v>
      </c>
      <c r="C166" s="2">
        <v>5</v>
      </c>
      <c r="D166" t="s">
        <v>10</v>
      </c>
      <c r="E166">
        <v>4.5</v>
      </c>
      <c r="F166" t="s">
        <v>12</v>
      </c>
      <c r="G166" s="10">
        <v>1</v>
      </c>
      <c r="H166">
        <v>0.01</v>
      </c>
      <c r="I166">
        <v>4</v>
      </c>
      <c r="J166">
        <v>0</v>
      </c>
      <c r="K166">
        <v>1</v>
      </c>
      <c r="L166" s="8">
        <v>1.4</v>
      </c>
      <c r="M166" s="8">
        <v>0.52</v>
      </c>
      <c r="N166" s="8">
        <v>0.5</v>
      </c>
      <c r="O166" s="8">
        <v>-2.1489999999999999E-2</v>
      </c>
      <c r="P166" s="8">
        <v>9.5069000000000002E-4</v>
      </c>
      <c r="Q166" s="9">
        <v>-4.3068E-6</v>
      </c>
      <c r="R166" s="9">
        <v>-7.0328999999999994E-8</v>
      </c>
      <c r="S166" s="8">
        <v>-7.4299000000000001E-4</v>
      </c>
      <c r="T166" s="8">
        <v>0</v>
      </c>
      <c r="U166" s="9">
        <v>3.7969E-6</v>
      </c>
      <c r="V166">
        <v>-2.1370070729023999E-2</v>
      </c>
      <c r="W166">
        <v>1.96349540849362E-4</v>
      </c>
      <c r="X166">
        <v>1.4294246573833599E-4</v>
      </c>
      <c r="Y166">
        <v>7.85398163397448E-5</v>
      </c>
      <c r="Z166">
        <v>2.2469135802469099E-2</v>
      </c>
      <c r="AA166">
        <v>1.2345679012345699E-2</v>
      </c>
    </row>
    <row r="167" spans="1:27" x14ac:dyDescent="0.35">
      <c r="A167">
        <v>166</v>
      </c>
      <c r="B167" t="s">
        <v>15</v>
      </c>
      <c r="C167" s="2">
        <v>5</v>
      </c>
      <c r="D167" t="s">
        <v>10</v>
      </c>
      <c r="E167">
        <v>4.5</v>
      </c>
      <c r="F167" t="s">
        <v>12</v>
      </c>
      <c r="G167" s="10">
        <v>1</v>
      </c>
      <c r="H167">
        <v>0.01</v>
      </c>
      <c r="I167">
        <v>4</v>
      </c>
      <c r="J167">
        <v>0</v>
      </c>
      <c r="K167">
        <v>1</v>
      </c>
      <c r="L167" s="8">
        <v>1.4</v>
      </c>
      <c r="M167" s="8">
        <v>0.52</v>
      </c>
      <c r="N167" s="8">
        <v>0.5</v>
      </c>
      <c r="O167" s="8">
        <v>-2.1489999999999999E-2</v>
      </c>
      <c r="P167" s="8">
        <v>9.5069000000000002E-4</v>
      </c>
      <c r="Q167" s="9">
        <v>-4.3068E-6</v>
      </c>
      <c r="R167" s="9">
        <v>-7.0328999999999994E-8</v>
      </c>
      <c r="S167" s="8">
        <v>-7.4299000000000001E-4</v>
      </c>
      <c r="T167" s="8">
        <v>0</v>
      </c>
      <c r="U167" s="9">
        <v>3.7969E-6</v>
      </c>
      <c r="V167">
        <v>-2.1370070729023999E-2</v>
      </c>
      <c r="W167">
        <v>1.96349540849362E-4</v>
      </c>
      <c r="X167">
        <v>1.4294246573833599E-4</v>
      </c>
      <c r="Y167">
        <v>7.85398163397448E-5</v>
      </c>
      <c r="Z167">
        <v>2.2469135802469099E-2</v>
      </c>
      <c r="AA167">
        <v>1.2345679012345699E-2</v>
      </c>
    </row>
    <row r="168" spans="1:27" x14ac:dyDescent="0.35">
      <c r="A168">
        <v>167</v>
      </c>
      <c r="B168" t="s">
        <v>15</v>
      </c>
      <c r="C168" s="2">
        <v>5</v>
      </c>
      <c r="D168" t="s">
        <v>10</v>
      </c>
      <c r="E168">
        <v>4.5</v>
      </c>
      <c r="F168" t="s">
        <v>12</v>
      </c>
      <c r="G168" s="10">
        <v>3</v>
      </c>
      <c r="H168">
        <v>0.03</v>
      </c>
      <c r="I168">
        <v>6</v>
      </c>
      <c r="J168">
        <v>1</v>
      </c>
      <c r="K168">
        <v>1</v>
      </c>
      <c r="L168" s="8">
        <v>1.4</v>
      </c>
      <c r="M168" s="8">
        <v>0.52</v>
      </c>
      <c r="N168" s="8">
        <v>0.5</v>
      </c>
      <c r="O168" s="8">
        <v>-2.1489999999999999E-2</v>
      </c>
      <c r="P168" s="8">
        <v>9.5069000000000002E-4</v>
      </c>
      <c r="Q168" s="9">
        <v>-4.3068E-6</v>
      </c>
      <c r="R168" s="9">
        <v>-7.0328999999999994E-8</v>
      </c>
      <c r="S168" s="8">
        <v>-7.4299000000000001E-4</v>
      </c>
      <c r="T168" s="8">
        <v>0</v>
      </c>
      <c r="U168" s="9">
        <v>3.7969E-6</v>
      </c>
      <c r="V168">
        <v>-1.5405742190942401E-2</v>
      </c>
      <c r="W168">
        <v>2.12057504117311E-3</v>
      </c>
      <c r="X168">
        <v>1.54377862997402E-3</v>
      </c>
      <c r="Y168">
        <v>7.0685834705770298E-4</v>
      </c>
      <c r="Z168">
        <v>0.242666666666667</v>
      </c>
      <c r="AA168">
        <v>0.11111111111111099</v>
      </c>
    </row>
    <row r="169" spans="1:27" x14ac:dyDescent="0.35">
      <c r="A169">
        <v>168</v>
      </c>
      <c r="B169" t="s">
        <v>15</v>
      </c>
      <c r="C169" s="2">
        <v>5</v>
      </c>
      <c r="D169" t="s">
        <v>10</v>
      </c>
      <c r="E169">
        <v>4.5</v>
      </c>
      <c r="F169" t="s">
        <v>12</v>
      </c>
      <c r="G169" s="10">
        <v>3</v>
      </c>
      <c r="H169">
        <v>0.03</v>
      </c>
      <c r="I169">
        <v>6</v>
      </c>
      <c r="J169">
        <v>1</v>
      </c>
      <c r="K169">
        <v>1</v>
      </c>
      <c r="L169" s="8">
        <v>1.4</v>
      </c>
      <c r="M169" s="8">
        <v>0.52</v>
      </c>
      <c r="N169" s="8">
        <v>0.5</v>
      </c>
      <c r="O169" s="8">
        <v>-2.1489999999999999E-2</v>
      </c>
      <c r="P169" s="8">
        <v>9.5069000000000002E-4</v>
      </c>
      <c r="Q169" s="9">
        <v>-4.3068E-6</v>
      </c>
      <c r="R169" s="9">
        <v>-7.0328999999999994E-8</v>
      </c>
      <c r="S169" s="8">
        <v>-7.4299000000000001E-4</v>
      </c>
      <c r="T169" s="8">
        <v>0</v>
      </c>
      <c r="U169" s="9">
        <v>3.7969E-6</v>
      </c>
      <c r="V169">
        <v>-1.5405742190942401E-2</v>
      </c>
      <c r="W169">
        <v>2.12057504117311E-3</v>
      </c>
      <c r="X169">
        <v>1.54377862997402E-3</v>
      </c>
      <c r="Y169">
        <v>7.0685834705770298E-4</v>
      </c>
      <c r="Z169">
        <v>0.242666666666667</v>
      </c>
      <c r="AA169">
        <v>0.11111111111111099</v>
      </c>
    </row>
    <row r="170" spans="1:27" x14ac:dyDescent="0.35">
      <c r="A170">
        <v>169</v>
      </c>
      <c r="B170" t="s">
        <v>15</v>
      </c>
      <c r="C170" s="2">
        <v>5</v>
      </c>
      <c r="D170" t="s">
        <v>10</v>
      </c>
      <c r="E170">
        <v>4.5</v>
      </c>
      <c r="F170" t="s">
        <v>12</v>
      </c>
      <c r="G170" s="10">
        <v>3</v>
      </c>
      <c r="H170">
        <v>0.03</v>
      </c>
      <c r="I170">
        <v>6</v>
      </c>
      <c r="J170">
        <v>1</v>
      </c>
      <c r="K170">
        <v>1</v>
      </c>
      <c r="L170" s="8">
        <v>1.4</v>
      </c>
      <c r="M170" s="8">
        <v>0.52</v>
      </c>
      <c r="N170" s="8">
        <v>0.5</v>
      </c>
      <c r="O170" s="8">
        <v>-2.1489999999999999E-2</v>
      </c>
      <c r="P170" s="8">
        <v>9.5069000000000002E-4</v>
      </c>
      <c r="Q170" s="9">
        <v>-4.3068E-6</v>
      </c>
      <c r="R170" s="9">
        <v>-7.0328999999999994E-8</v>
      </c>
      <c r="S170" s="8">
        <v>-7.4299000000000001E-4</v>
      </c>
      <c r="T170" s="8">
        <v>0</v>
      </c>
      <c r="U170" s="9">
        <v>3.7969E-6</v>
      </c>
      <c r="V170">
        <v>-1.5405742190942401E-2</v>
      </c>
      <c r="W170">
        <v>2.4740042147019599E-3</v>
      </c>
      <c r="X170">
        <v>1.80107506830303E-3</v>
      </c>
      <c r="Y170">
        <v>7.0685834705770298E-4</v>
      </c>
      <c r="Z170">
        <v>0.28311111111111098</v>
      </c>
      <c r="AA170">
        <v>0.11111111111111099</v>
      </c>
    </row>
    <row r="171" spans="1:27" x14ac:dyDescent="0.35">
      <c r="A171">
        <v>170</v>
      </c>
      <c r="B171" t="s">
        <v>15</v>
      </c>
      <c r="C171" s="2">
        <v>5</v>
      </c>
      <c r="D171" t="s">
        <v>10</v>
      </c>
      <c r="E171">
        <v>4.5</v>
      </c>
      <c r="F171" t="s">
        <v>12</v>
      </c>
      <c r="G171" s="10">
        <v>3</v>
      </c>
      <c r="H171">
        <v>0.03</v>
      </c>
      <c r="I171">
        <v>6</v>
      </c>
      <c r="J171">
        <v>1</v>
      </c>
      <c r="K171">
        <v>1</v>
      </c>
      <c r="L171" s="8">
        <v>1.4</v>
      </c>
      <c r="M171" s="8">
        <v>0.52</v>
      </c>
      <c r="N171" s="8">
        <v>0.5</v>
      </c>
      <c r="O171" s="8">
        <v>-2.1489999999999999E-2</v>
      </c>
      <c r="P171" s="8">
        <v>9.5069000000000002E-4</v>
      </c>
      <c r="Q171" s="9">
        <v>-4.3068E-6</v>
      </c>
      <c r="R171" s="9">
        <v>-7.0328999999999994E-8</v>
      </c>
      <c r="S171" s="8">
        <v>-7.4299000000000001E-4</v>
      </c>
      <c r="T171" s="8">
        <v>0</v>
      </c>
      <c r="U171" s="9">
        <v>3.7969E-6</v>
      </c>
      <c r="V171">
        <v>-1.5405742190942401E-2</v>
      </c>
      <c r="W171">
        <v>2.8274333882308102E-3</v>
      </c>
      <c r="X171">
        <v>2.05837150663203E-3</v>
      </c>
      <c r="Y171">
        <v>7.0685834705770298E-4</v>
      </c>
      <c r="Z171">
        <v>0.32355555555555598</v>
      </c>
      <c r="AA171">
        <v>0.11111111111111099</v>
      </c>
    </row>
    <row r="172" spans="1:27" x14ac:dyDescent="0.35">
      <c r="A172">
        <v>171</v>
      </c>
      <c r="B172" t="s">
        <v>15</v>
      </c>
      <c r="C172" s="2">
        <v>5</v>
      </c>
      <c r="D172" t="s">
        <v>10</v>
      </c>
      <c r="E172">
        <v>4.5</v>
      </c>
      <c r="F172" t="s">
        <v>12</v>
      </c>
      <c r="G172" s="10">
        <v>3</v>
      </c>
      <c r="H172">
        <v>0.03</v>
      </c>
      <c r="I172">
        <v>6</v>
      </c>
      <c r="J172">
        <v>1</v>
      </c>
      <c r="K172">
        <v>1</v>
      </c>
      <c r="L172" s="8">
        <v>1.4</v>
      </c>
      <c r="M172" s="8">
        <v>0.52</v>
      </c>
      <c r="N172" s="8">
        <v>0.5</v>
      </c>
      <c r="O172" s="8">
        <v>-2.1489999999999999E-2</v>
      </c>
      <c r="P172" s="8">
        <v>9.5069000000000002E-4</v>
      </c>
      <c r="Q172" s="9">
        <v>-4.3068E-6</v>
      </c>
      <c r="R172" s="9">
        <v>-7.0328999999999994E-8</v>
      </c>
      <c r="S172" s="8">
        <v>-7.4299000000000001E-4</v>
      </c>
      <c r="T172" s="8">
        <v>0</v>
      </c>
      <c r="U172" s="9">
        <v>3.7969E-6</v>
      </c>
      <c r="V172">
        <v>-1.5405742190942401E-2</v>
      </c>
      <c r="W172">
        <v>3.5342917352885199E-3</v>
      </c>
      <c r="X172">
        <v>2.57296438329004E-3</v>
      </c>
      <c r="Y172">
        <v>7.0685834705770298E-4</v>
      </c>
      <c r="Z172">
        <v>0.404444444444444</v>
      </c>
      <c r="AA172">
        <v>0.11111111111111099</v>
      </c>
    </row>
    <row r="173" spans="1:27" x14ac:dyDescent="0.35">
      <c r="A173">
        <v>172</v>
      </c>
      <c r="B173" t="s">
        <v>15</v>
      </c>
      <c r="C173" s="2">
        <v>5</v>
      </c>
      <c r="D173" t="s">
        <v>10</v>
      </c>
      <c r="E173">
        <v>4.5</v>
      </c>
      <c r="F173" t="s">
        <v>12</v>
      </c>
      <c r="G173" s="10">
        <v>3</v>
      </c>
      <c r="H173">
        <v>0.03</v>
      </c>
      <c r="I173">
        <v>6</v>
      </c>
      <c r="J173">
        <v>1</v>
      </c>
      <c r="K173">
        <v>1</v>
      </c>
      <c r="L173" s="8">
        <v>1.4</v>
      </c>
      <c r="M173" s="8">
        <v>0.52</v>
      </c>
      <c r="N173" s="8">
        <v>0.5</v>
      </c>
      <c r="O173" s="8">
        <v>-2.1489999999999999E-2</v>
      </c>
      <c r="P173" s="8">
        <v>9.5069000000000002E-4</v>
      </c>
      <c r="Q173" s="9">
        <v>-4.3068E-6</v>
      </c>
      <c r="R173" s="9">
        <v>-7.0328999999999994E-8</v>
      </c>
      <c r="S173" s="8">
        <v>-7.4299000000000001E-4</v>
      </c>
      <c r="T173" s="8">
        <v>0</v>
      </c>
      <c r="U173" s="9">
        <v>3.7969E-6</v>
      </c>
      <c r="V173">
        <v>-1.5405742190942401E-2</v>
      </c>
      <c r="W173">
        <v>2.8274333882308102E-3</v>
      </c>
      <c r="X173">
        <v>2.05837150663203E-3</v>
      </c>
      <c r="Y173">
        <v>7.0685834705770298E-4</v>
      </c>
      <c r="Z173">
        <v>0.32355555555555598</v>
      </c>
      <c r="AA173">
        <v>0.11111111111111099</v>
      </c>
    </row>
    <row r="174" spans="1:27" x14ac:dyDescent="0.35">
      <c r="A174">
        <v>173</v>
      </c>
      <c r="B174" t="s">
        <v>15</v>
      </c>
      <c r="C174" s="2">
        <v>5</v>
      </c>
      <c r="D174" t="s">
        <v>10</v>
      </c>
      <c r="E174">
        <v>4.5</v>
      </c>
      <c r="F174" t="s">
        <v>12</v>
      </c>
      <c r="G174" s="10">
        <v>3</v>
      </c>
      <c r="H174">
        <v>0.03</v>
      </c>
      <c r="I174">
        <v>6</v>
      </c>
      <c r="J174">
        <v>1</v>
      </c>
      <c r="K174">
        <v>1</v>
      </c>
      <c r="L174" s="8">
        <v>1.4</v>
      </c>
      <c r="M174" s="8">
        <v>0.52</v>
      </c>
      <c r="N174" s="8">
        <v>0.5</v>
      </c>
      <c r="O174" s="8">
        <v>-2.1489999999999999E-2</v>
      </c>
      <c r="P174" s="8">
        <v>9.5069000000000002E-4</v>
      </c>
      <c r="Q174" s="9">
        <v>-4.3068E-6</v>
      </c>
      <c r="R174" s="9">
        <v>-7.0328999999999994E-8</v>
      </c>
      <c r="S174" s="8">
        <v>-7.4299000000000001E-4</v>
      </c>
      <c r="T174" s="8">
        <v>0</v>
      </c>
      <c r="U174" s="9">
        <v>3.7969E-6</v>
      </c>
      <c r="V174">
        <v>-1.5405742190942401E-2</v>
      </c>
      <c r="W174">
        <v>2.8274333882308102E-3</v>
      </c>
      <c r="X174">
        <v>2.05837150663203E-3</v>
      </c>
      <c r="Y174">
        <v>7.0685834705770298E-4</v>
      </c>
      <c r="Z174">
        <v>0.32355555555555598</v>
      </c>
      <c r="AA174">
        <v>0.11111111111111099</v>
      </c>
    </row>
    <row r="175" spans="1:27" x14ac:dyDescent="0.35">
      <c r="A175">
        <v>174</v>
      </c>
      <c r="B175" t="s">
        <v>15</v>
      </c>
      <c r="C175" s="2">
        <v>5</v>
      </c>
      <c r="D175" t="s">
        <v>10</v>
      </c>
      <c r="E175">
        <v>4.5</v>
      </c>
      <c r="F175" t="s">
        <v>12</v>
      </c>
      <c r="G175" s="10">
        <v>3</v>
      </c>
      <c r="H175">
        <v>0.03</v>
      </c>
      <c r="I175">
        <v>4</v>
      </c>
      <c r="J175">
        <v>1</v>
      </c>
      <c r="K175">
        <v>1</v>
      </c>
      <c r="L175" s="8">
        <v>1.4</v>
      </c>
      <c r="M175" s="8">
        <v>0.52</v>
      </c>
      <c r="N175" s="8">
        <v>0.5</v>
      </c>
      <c r="O175" s="8">
        <v>-2.1489999999999999E-2</v>
      </c>
      <c r="P175" s="8">
        <v>9.5069000000000002E-4</v>
      </c>
      <c r="Q175" s="9">
        <v>-4.3068E-6</v>
      </c>
      <c r="R175" s="9">
        <v>-7.0328999999999994E-8</v>
      </c>
      <c r="S175" s="8">
        <v>-7.4299000000000001E-4</v>
      </c>
      <c r="T175" s="8">
        <v>0</v>
      </c>
      <c r="U175" s="9">
        <v>3.7969E-6</v>
      </c>
      <c r="V175">
        <v>-1.4594292408051299E-2</v>
      </c>
      <c r="W175">
        <v>4.9480084294039198E-3</v>
      </c>
      <c r="X175">
        <v>3.6021501366060599E-3</v>
      </c>
      <c r="Y175">
        <v>7.0685834705770298E-4</v>
      </c>
      <c r="Z175">
        <v>0.56622222222222196</v>
      </c>
      <c r="AA175">
        <v>0.11111111111111099</v>
      </c>
    </row>
    <row r="176" spans="1:27" x14ac:dyDescent="0.35">
      <c r="A176">
        <v>175</v>
      </c>
      <c r="B176" t="s">
        <v>15</v>
      </c>
      <c r="C176" s="2">
        <v>5</v>
      </c>
      <c r="D176" t="s">
        <v>10</v>
      </c>
      <c r="E176">
        <v>4.5</v>
      </c>
      <c r="F176" t="s">
        <v>12</v>
      </c>
      <c r="G176" s="10">
        <v>3</v>
      </c>
      <c r="H176">
        <v>0.03</v>
      </c>
      <c r="I176">
        <v>4</v>
      </c>
      <c r="J176">
        <v>1</v>
      </c>
      <c r="K176">
        <v>1</v>
      </c>
      <c r="L176" s="8">
        <v>1.4</v>
      </c>
      <c r="M176" s="8">
        <v>0.52</v>
      </c>
      <c r="N176" s="8">
        <v>0.5</v>
      </c>
      <c r="O176" s="8">
        <v>-2.1489999999999999E-2</v>
      </c>
      <c r="P176" s="8">
        <v>9.5069000000000002E-4</v>
      </c>
      <c r="Q176" s="9">
        <v>-4.3068E-6</v>
      </c>
      <c r="R176" s="9">
        <v>-7.0328999999999994E-8</v>
      </c>
      <c r="S176" s="8">
        <v>-7.4299000000000001E-4</v>
      </c>
      <c r="T176" s="8">
        <v>0</v>
      </c>
      <c r="U176" s="9">
        <v>3.7969E-6</v>
      </c>
      <c r="V176">
        <v>-1.4594292408051299E-2</v>
      </c>
      <c r="W176">
        <v>4.9480084294039198E-3</v>
      </c>
      <c r="X176">
        <v>3.6021501366060599E-3</v>
      </c>
      <c r="Y176">
        <v>7.0685834705770298E-4</v>
      </c>
      <c r="Z176">
        <v>0.56622222222222196</v>
      </c>
      <c r="AA176">
        <v>0.11111111111111099</v>
      </c>
    </row>
    <row r="177" spans="1:27" x14ac:dyDescent="0.35">
      <c r="A177">
        <v>176</v>
      </c>
      <c r="B177" t="s">
        <v>15</v>
      </c>
      <c r="C177" s="2">
        <v>5</v>
      </c>
      <c r="D177" t="s">
        <v>10</v>
      </c>
      <c r="E177">
        <v>4.5</v>
      </c>
      <c r="F177" t="s">
        <v>12</v>
      </c>
      <c r="G177" s="10">
        <v>2</v>
      </c>
      <c r="H177">
        <v>0.02</v>
      </c>
      <c r="I177">
        <v>3</v>
      </c>
      <c r="J177">
        <v>0</v>
      </c>
      <c r="K177">
        <v>1</v>
      </c>
      <c r="L177" s="8">
        <v>1.4</v>
      </c>
      <c r="M177" s="8">
        <v>0.52</v>
      </c>
      <c r="N177" s="8">
        <v>0.5</v>
      </c>
      <c r="O177" s="8">
        <v>-2.1489999999999999E-2</v>
      </c>
      <c r="P177" s="8">
        <v>9.5069000000000002E-4</v>
      </c>
      <c r="Q177" s="9">
        <v>-4.3068E-6</v>
      </c>
      <c r="R177" s="9">
        <v>-7.0328999999999994E-8</v>
      </c>
      <c r="S177" s="8">
        <v>-7.4299000000000001E-4</v>
      </c>
      <c r="T177" s="8">
        <v>0</v>
      </c>
      <c r="U177" s="9">
        <v>3.7969E-6</v>
      </c>
      <c r="V177">
        <v>-1.7483392521311099E-2</v>
      </c>
      <c r="W177">
        <v>9.4247779607693804E-4</v>
      </c>
      <c r="X177">
        <v>6.86123835544011E-4</v>
      </c>
      <c r="Y177">
        <v>3.1415926535897898E-4</v>
      </c>
      <c r="Z177">
        <v>0.107851851851852</v>
      </c>
      <c r="AA177">
        <v>4.9382716049382699E-2</v>
      </c>
    </row>
    <row r="178" spans="1:27" x14ac:dyDescent="0.35">
      <c r="A178">
        <v>177</v>
      </c>
      <c r="B178" t="s">
        <v>15</v>
      </c>
      <c r="C178" s="2">
        <v>5</v>
      </c>
      <c r="D178" t="s">
        <v>10</v>
      </c>
      <c r="E178">
        <v>4.5</v>
      </c>
      <c r="F178" t="s">
        <v>12</v>
      </c>
      <c r="G178" s="10">
        <v>2</v>
      </c>
      <c r="H178">
        <v>0.02</v>
      </c>
      <c r="I178">
        <v>3</v>
      </c>
      <c r="J178">
        <v>0</v>
      </c>
      <c r="K178">
        <v>1</v>
      </c>
      <c r="L178" s="8">
        <v>1.4</v>
      </c>
      <c r="M178" s="8">
        <v>0.52</v>
      </c>
      <c r="N178" s="8">
        <v>0.5</v>
      </c>
      <c r="O178" s="8">
        <v>-2.1489999999999999E-2</v>
      </c>
      <c r="P178" s="8">
        <v>9.5069000000000002E-4</v>
      </c>
      <c r="Q178" s="9">
        <v>-4.3068E-6</v>
      </c>
      <c r="R178" s="9">
        <v>-7.0328999999999994E-8</v>
      </c>
      <c r="S178" s="8">
        <v>-7.4299000000000001E-4</v>
      </c>
      <c r="T178" s="8">
        <v>0</v>
      </c>
      <c r="U178" s="9">
        <v>3.7969E-6</v>
      </c>
      <c r="V178">
        <v>-1.7483392521311099E-2</v>
      </c>
      <c r="W178">
        <v>7.85398163397448E-4</v>
      </c>
      <c r="X178">
        <v>5.71769862953342E-4</v>
      </c>
      <c r="Y178">
        <v>3.1415926535897898E-4</v>
      </c>
      <c r="Z178">
        <v>8.9876543209876494E-2</v>
      </c>
      <c r="AA178">
        <v>4.9382716049382699E-2</v>
      </c>
    </row>
    <row r="179" spans="1:27" x14ac:dyDescent="0.35">
      <c r="A179">
        <v>178</v>
      </c>
      <c r="B179" t="s">
        <v>15</v>
      </c>
      <c r="C179" s="2">
        <v>5</v>
      </c>
      <c r="D179" t="s">
        <v>10</v>
      </c>
      <c r="E179">
        <v>4.5</v>
      </c>
      <c r="F179" t="s">
        <v>12</v>
      </c>
      <c r="G179" s="10">
        <v>2</v>
      </c>
      <c r="H179">
        <v>0.02</v>
      </c>
      <c r="I179">
        <v>3</v>
      </c>
      <c r="J179">
        <v>0</v>
      </c>
      <c r="K179">
        <v>1</v>
      </c>
      <c r="L179" s="8">
        <v>1.4</v>
      </c>
      <c r="M179" s="8">
        <v>0.52</v>
      </c>
      <c r="N179" s="8">
        <v>0.5</v>
      </c>
      <c r="O179" s="8">
        <v>-2.1489999999999999E-2</v>
      </c>
      <c r="P179" s="8">
        <v>9.5069000000000002E-4</v>
      </c>
      <c r="Q179" s="9">
        <v>-4.3068E-6</v>
      </c>
      <c r="R179" s="9">
        <v>-7.0328999999999994E-8</v>
      </c>
      <c r="S179" s="8">
        <v>-7.4299000000000001E-4</v>
      </c>
      <c r="T179" s="8">
        <v>0</v>
      </c>
      <c r="U179" s="9">
        <v>3.7969E-6</v>
      </c>
      <c r="V179">
        <v>-1.7483392521311099E-2</v>
      </c>
      <c r="W179">
        <v>1.7278759594743899E-3</v>
      </c>
      <c r="X179">
        <v>1.25789369849735E-3</v>
      </c>
      <c r="Y179">
        <v>3.1415926535897898E-4</v>
      </c>
      <c r="Z179">
        <v>0.19772839506172801</v>
      </c>
      <c r="AA179">
        <v>4.9382716049382699E-2</v>
      </c>
    </row>
    <row r="180" spans="1:27" x14ac:dyDescent="0.35">
      <c r="A180">
        <v>179</v>
      </c>
      <c r="B180" t="s">
        <v>15</v>
      </c>
      <c r="C180" s="2">
        <v>5</v>
      </c>
      <c r="D180" t="s">
        <v>10</v>
      </c>
      <c r="E180">
        <v>4.5</v>
      </c>
      <c r="F180" t="s">
        <v>12</v>
      </c>
      <c r="G180" s="10">
        <v>3</v>
      </c>
      <c r="H180">
        <v>0.03</v>
      </c>
      <c r="I180">
        <v>7</v>
      </c>
      <c r="J180">
        <v>1</v>
      </c>
      <c r="K180">
        <v>1</v>
      </c>
      <c r="L180" s="8">
        <v>1.4</v>
      </c>
      <c r="M180" s="8">
        <v>0.52</v>
      </c>
      <c r="N180" s="8">
        <v>0.5</v>
      </c>
      <c r="O180" s="8">
        <v>-2.1489999999999999E-2</v>
      </c>
      <c r="P180" s="8">
        <v>9.5069000000000002E-4</v>
      </c>
      <c r="Q180" s="9">
        <v>-4.3068E-6</v>
      </c>
      <c r="R180" s="9">
        <v>-7.0328999999999994E-8</v>
      </c>
      <c r="S180" s="8">
        <v>-7.4299000000000001E-4</v>
      </c>
      <c r="T180" s="8">
        <v>0</v>
      </c>
      <c r="U180" s="9">
        <v>3.7969E-6</v>
      </c>
      <c r="V180">
        <v>-1.5811467082387901E-2</v>
      </c>
      <c r="W180">
        <v>3.5342917352885199E-3</v>
      </c>
      <c r="X180">
        <v>2.57296438329004E-3</v>
      </c>
      <c r="Y180">
        <v>7.0685834705770298E-4</v>
      </c>
      <c r="Z180">
        <v>0.404444444444444</v>
      </c>
      <c r="AA180">
        <v>0.11111111111111099</v>
      </c>
    </row>
    <row r="181" spans="1:27" x14ac:dyDescent="0.35">
      <c r="A181">
        <v>180</v>
      </c>
      <c r="B181" t="s">
        <v>15</v>
      </c>
      <c r="C181" s="2">
        <v>5</v>
      </c>
      <c r="D181" t="s">
        <v>10</v>
      </c>
      <c r="E181">
        <v>4.5</v>
      </c>
      <c r="F181" t="s">
        <v>12</v>
      </c>
      <c r="G181" s="10">
        <v>3</v>
      </c>
      <c r="H181">
        <v>0.03</v>
      </c>
      <c r="I181">
        <v>7</v>
      </c>
      <c r="J181">
        <v>1</v>
      </c>
      <c r="K181">
        <v>1</v>
      </c>
      <c r="L181" s="8">
        <v>1.4</v>
      </c>
      <c r="M181" s="8">
        <v>0.52</v>
      </c>
      <c r="N181" s="8">
        <v>0.5</v>
      </c>
      <c r="O181" s="8">
        <v>-2.1489999999999999E-2</v>
      </c>
      <c r="P181" s="8">
        <v>9.5069000000000002E-4</v>
      </c>
      <c r="Q181" s="9">
        <v>-4.3068E-6</v>
      </c>
      <c r="R181" s="9">
        <v>-7.0328999999999994E-8</v>
      </c>
      <c r="S181" s="8">
        <v>-7.4299000000000001E-4</v>
      </c>
      <c r="T181" s="8">
        <v>0</v>
      </c>
      <c r="U181" s="9">
        <v>3.7969E-6</v>
      </c>
      <c r="V181">
        <v>-1.5811467082387901E-2</v>
      </c>
      <c r="W181">
        <v>3.5342917352885199E-3</v>
      </c>
      <c r="X181">
        <v>2.57296438329004E-3</v>
      </c>
      <c r="Y181">
        <v>7.0685834705770298E-4</v>
      </c>
      <c r="Z181">
        <v>0.404444444444444</v>
      </c>
      <c r="AA181">
        <v>0.11111111111111099</v>
      </c>
    </row>
    <row r="182" spans="1:27" x14ac:dyDescent="0.35">
      <c r="A182">
        <v>181</v>
      </c>
      <c r="B182" t="s">
        <v>15</v>
      </c>
      <c r="C182" s="2">
        <v>5</v>
      </c>
      <c r="D182" t="s">
        <v>10</v>
      </c>
      <c r="E182">
        <v>4.5</v>
      </c>
      <c r="F182" t="s">
        <v>12</v>
      </c>
      <c r="G182" s="10">
        <v>3</v>
      </c>
      <c r="H182">
        <v>0.03</v>
      </c>
      <c r="I182">
        <v>7</v>
      </c>
      <c r="J182">
        <v>1</v>
      </c>
      <c r="K182">
        <v>1</v>
      </c>
      <c r="L182" s="8">
        <v>1.4</v>
      </c>
      <c r="M182" s="8">
        <v>0.52</v>
      </c>
      <c r="N182" s="8">
        <v>0.5</v>
      </c>
      <c r="O182" s="8">
        <v>-2.1489999999999999E-2</v>
      </c>
      <c r="P182" s="8">
        <v>9.5069000000000002E-4</v>
      </c>
      <c r="Q182" s="9">
        <v>-4.3068E-6</v>
      </c>
      <c r="R182" s="9">
        <v>-7.0328999999999994E-8</v>
      </c>
      <c r="S182" s="8">
        <v>-7.4299000000000001E-4</v>
      </c>
      <c r="T182" s="8">
        <v>0</v>
      </c>
      <c r="U182" s="9">
        <v>3.7969E-6</v>
      </c>
      <c r="V182">
        <v>-1.5811467082387901E-2</v>
      </c>
      <c r="W182">
        <v>1.76714586764426E-3</v>
      </c>
      <c r="X182">
        <v>1.28648219164502E-3</v>
      </c>
      <c r="Y182">
        <v>7.0685834705770298E-4</v>
      </c>
      <c r="Z182">
        <v>0.202222222222222</v>
      </c>
      <c r="AA182">
        <v>0.11111111111111099</v>
      </c>
    </row>
    <row r="183" spans="1:27" x14ac:dyDescent="0.35">
      <c r="A183">
        <v>182</v>
      </c>
      <c r="B183" t="s">
        <v>15</v>
      </c>
      <c r="C183" s="2">
        <v>5</v>
      </c>
      <c r="D183" t="s">
        <v>10</v>
      </c>
      <c r="E183">
        <v>4.5</v>
      </c>
      <c r="F183" t="s">
        <v>12</v>
      </c>
      <c r="G183" s="10">
        <v>2</v>
      </c>
      <c r="H183">
        <v>0.02</v>
      </c>
      <c r="I183">
        <v>4</v>
      </c>
      <c r="J183">
        <v>1</v>
      </c>
      <c r="K183">
        <v>1</v>
      </c>
      <c r="L183" s="8">
        <v>1.4</v>
      </c>
      <c r="M183" s="8">
        <v>0.52</v>
      </c>
      <c r="N183" s="8">
        <v>0.5</v>
      </c>
      <c r="O183" s="8">
        <v>-2.1489999999999999E-2</v>
      </c>
      <c r="P183" s="8">
        <v>9.5069000000000002E-4</v>
      </c>
      <c r="Q183" s="9">
        <v>-4.3068E-6</v>
      </c>
      <c r="R183" s="9">
        <v>-7.0328999999999994E-8</v>
      </c>
      <c r="S183" s="8">
        <v>-7.4299000000000001E-4</v>
      </c>
      <c r="T183" s="8">
        <v>0</v>
      </c>
      <c r="U183" s="9">
        <v>3.7969E-6</v>
      </c>
      <c r="V183">
        <v>-1.8076486917509099E-2</v>
      </c>
      <c r="W183">
        <v>1.2566370614359201E-3</v>
      </c>
      <c r="X183">
        <v>9.1483178072534696E-4</v>
      </c>
      <c r="Y183">
        <v>3.1415926535897898E-4</v>
      </c>
      <c r="Z183">
        <v>0.143802469135802</v>
      </c>
      <c r="AA183">
        <v>4.9382716049382699E-2</v>
      </c>
    </row>
    <row r="184" spans="1:27" x14ac:dyDescent="0.35">
      <c r="A184">
        <v>183</v>
      </c>
      <c r="B184" t="s">
        <v>15</v>
      </c>
      <c r="C184" s="2">
        <v>5</v>
      </c>
      <c r="D184" t="s">
        <v>10</v>
      </c>
      <c r="E184">
        <v>4.5</v>
      </c>
      <c r="F184" t="s">
        <v>12</v>
      </c>
      <c r="G184" s="10">
        <v>2</v>
      </c>
      <c r="H184">
        <v>0.02</v>
      </c>
      <c r="I184">
        <v>4</v>
      </c>
      <c r="J184">
        <v>1</v>
      </c>
      <c r="K184">
        <v>1</v>
      </c>
      <c r="L184" s="8">
        <v>1.4</v>
      </c>
      <c r="M184" s="8">
        <v>0.52</v>
      </c>
      <c r="N184" s="8">
        <v>0.5</v>
      </c>
      <c r="O184" s="8">
        <v>-2.1489999999999999E-2</v>
      </c>
      <c r="P184" s="8">
        <v>9.5069000000000002E-4</v>
      </c>
      <c r="Q184" s="9">
        <v>-4.3068E-6</v>
      </c>
      <c r="R184" s="9">
        <v>-7.0328999999999994E-8</v>
      </c>
      <c r="S184" s="8">
        <v>-7.4299000000000001E-4</v>
      </c>
      <c r="T184" s="8">
        <v>0</v>
      </c>
      <c r="U184" s="9">
        <v>3.7969E-6</v>
      </c>
      <c r="V184">
        <v>-1.8076486917509099E-2</v>
      </c>
      <c r="W184">
        <v>1.4137166941154101E-3</v>
      </c>
      <c r="X184">
        <v>1.02918575331602E-3</v>
      </c>
      <c r="Y184">
        <v>3.1415926535897898E-4</v>
      </c>
      <c r="Z184">
        <v>0.16177777777777799</v>
      </c>
      <c r="AA184">
        <v>4.9382716049382699E-2</v>
      </c>
    </row>
    <row r="185" spans="1:27" x14ac:dyDescent="0.35">
      <c r="A185">
        <v>184</v>
      </c>
      <c r="B185" t="s">
        <v>15</v>
      </c>
      <c r="C185" s="2">
        <v>5</v>
      </c>
      <c r="D185" t="s">
        <v>10</v>
      </c>
      <c r="E185">
        <v>4.5</v>
      </c>
      <c r="F185" t="s">
        <v>12</v>
      </c>
      <c r="G185" s="10">
        <v>2</v>
      </c>
      <c r="H185">
        <v>0.02</v>
      </c>
      <c r="I185">
        <v>4</v>
      </c>
      <c r="J185">
        <v>1</v>
      </c>
      <c r="K185">
        <v>1</v>
      </c>
      <c r="L185" s="8">
        <v>1.4</v>
      </c>
      <c r="M185" s="8">
        <v>0.52</v>
      </c>
      <c r="N185" s="8">
        <v>0.5</v>
      </c>
      <c r="O185" s="8">
        <v>-2.1489999999999999E-2</v>
      </c>
      <c r="P185" s="8">
        <v>9.5069000000000002E-4</v>
      </c>
      <c r="Q185" s="9">
        <v>-4.3068E-6</v>
      </c>
      <c r="R185" s="9">
        <v>-7.0328999999999994E-8</v>
      </c>
      <c r="S185" s="8">
        <v>-7.4299000000000001E-4</v>
      </c>
      <c r="T185" s="8">
        <v>0</v>
      </c>
      <c r="U185" s="9">
        <v>3.7969E-6</v>
      </c>
      <c r="V185">
        <v>-1.8076486917509099E-2</v>
      </c>
      <c r="W185">
        <v>9.4247779607693804E-4</v>
      </c>
      <c r="X185">
        <v>6.86123835544011E-4</v>
      </c>
      <c r="Y185">
        <v>3.1415926535897898E-4</v>
      </c>
      <c r="Z185">
        <v>0.107851851851852</v>
      </c>
      <c r="AA185">
        <v>4.9382716049382699E-2</v>
      </c>
    </row>
    <row r="186" spans="1:27" x14ac:dyDescent="0.35">
      <c r="A186">
        <v>185</v>
      </c>
      <c r="B186" t="s">
        <v>15</v>
      </c>
      <c r="C186" s="2">
        <v>5</v>
      </c>
      <c r="D186" t="s">
        <v>10</v>
      </c>
      <c r="E186">
        <v>4.5</v>
      </c>
      <c r="F186" t="s">
        <v>12</v>
      </c>
      <c r="G186" s="10">
        <v>2</v>
      </c>
      <c r="H186">
        <v>0.02</v>
      </c>
      <c r="I186">
        <v>4</v>
      </c>
      <c r="J186">
        <v>1</v>
      </c>
      <c r="K186">
        <v>1</v>
      </c>
      <c r="L186" s="8">
        <v>1.4</v>
      </c>
      <c r="M186" s="8">
        <v>0.52</v>
      </c>
      <c r="N186" s="8">
        <v>0.5</v>
      </c>
      <c r="O186" s="8">
        <v>-2.1489999999999999E-2</v>
      </c>
      <c r="P186" s="8">
        <v>9.5069000000000002E-4</v>
      </c>
      <c r="Q186" s="9">
        <v>-4.3068E-6</v>
      </c>
      <c r="R186" s="9">
        <v>-7.0328999999999994E-8</v>
      </c>
      <c r="S186" s="8">
        <v>-7.4299000000000001E-4</v>
      </c>
      <c r="T186" s="8">
        <v>0</v>
      </c>
      <c r="U186" s="9">
        <v>3.7969E-6</v>
      </c>
      <c r="V186">
        <v>-1.8076486917509099E-2</v>
      </c>
      <c r="W186">
        <v>9.4247779607693804E-4</v>
      </c>
      <c r="X186">
        <v>6.86123835544011E-4</v>
      </c>
      <c r="Y186">
        <v>3.1415926535897898E-4</v>
      </c>
      <c r="Z186">
        <v>0.107851851851852</v>
      </c>
      <c r="AA186">
        <v>4.9382716049382699E-2</v>
      </c>
    </row>
    <row r="187" spans="1:27" x14ac:dyDescent="0.35">
      <c r="A187">
        <v>186</v>
      </c>
      <c r="B187" t="s">
        <v>15</v>
      </c>
      <c r="C187" s="2">
        <v>5</v>
      </c>
      <c r="D187" t="s">
        <v>10</v>
      </c>
      <c r="E187">
        <v>4.5</v>
      </c>
      <c r="F187" t="s">
        <v>12</v>
      </c>
      <c r="G187" s="10">
        <v>2</v>
      </c>
      <c r="H187">
        <v>0.02</v>
      </c>
      <c r="I187">
        <v>4</v>
      </c>
      <c r="J187">
        <v>1</v>
      </c>
      <c r="K187">
        <v>1</v>
      </c>
      <c r="L187" s="8">
        <v>1.4</v>
      </c>
      <c r="M187" s="8">
        <v>0.52</v>
      </c>
      <c r="N187" s="8">
        <v>0.5</v>
      </c>
      <c r="O187" s="8">
        <v>-2.1489999999999999E-2</v>
      </c>
      <c r="P187" s="8">
        <v>9.5069000000000002E-4</v>
      </c>
      <c r="Q187" s="9">
        <v>-4.3068E-6</v>
      </c>
      <c r="R187" s="9">
        <v>-7.0328999999999994E-8</v>
      </c>
      <c r="S187" s="8">
        <v>-7.4299000000000001E-4</v>
      </c>
      <c r="T187" s="8">
        <v>0</v>
      </c>
      <c r="U187" s="9">
        <v>3.7969E-6</v>
      </c>
      <c r="V187">
        <v>-1.8076486917509099E-2</v>
      </c>
      <c r="W187">
        <v>1.5707963267948999E-3</v>
      </c>
      <c r="X187">
        <v>1.1435397259066801E-3</v>
      </c>
      <c r="Y187">
        <v>3.1415926535897898E-4</v>
      </c>
      <c r="Z187">
        <v>0.17975308641975299</v>
      </c>
      <c r="AA187">
        <v>4.9382716049382699E-2</v>
      </c>
    </row>
    <row r="188" spans="1:27" x14ac:dyDescent="0.35">
      <c r="A188">
        <v>187</v>
      </c>
      <c r="B188" t="s">
        <v>15</v>
      </c>
      <c r="C188" s="2">
        <v>5</v>
      </c>
      <c r="D188" t="s">
        <v>10</v>
      </c>
      <c r="E188">
        <v>4.5</v>
      </c>
      <c r="F188" t="s">
        <v>12</v>
      </c>
      <c r="G188" s="10">
        <v>2</v>
      </c>
      <c r="H188">
        <v>0.02</v>
      </c>
      <c r="I188">
        <v>4</v>
      </c>
      <c r="J188">
        <v>1</v>
      </c>
      <c r="K188">
        <v>1</v>
      </c>
      <c r="L188" s="8">
        <v>1.4</v>
      </c>
      <c r="M188" s="8">
        <v>0.52</v>
      </c>
      <c r="N188" s="8">
        <v>0.5</v>
      </c>
      <c r="O188" s="8">
        <v>-2.1489999999999999E-2</v>
      </c>
      <c r="P188" s="8">
        <v>9.5069000000000002E-4</v>
      </c>
      <c r="Q188" s="9">
        <v>-4.3068E-6</v>
      </c>
      <c r="R188" s="9">
        <v>-7.0328999999999994E-8</v>
      </c>
      <c r="S188" s="8">
        <v>-7.4299000000000001E-4</v>
      </c>
      <c r="T188" s="8">
        <v>0</v>
      </c>
      <c r="U188" s="9">
        <v>3.7969E-6</v>
      </c>
      <c r="V188">
        <v>-1.8076486917509099E-2</v>
      </c>
      <c r="W188">
        <v>1.5707963267948999E-3</v>
      </c>
      <c r="X188">
        <v>1.1435397259066801E-3</v>
      </c>
      <c r="Y188">
        <v>3.1415926535897898E-4</v>
      </c>
      <c r="Z188">
        <v>0.17975308641975299</v>
      </c>
      <c r="AA188">
        <v>4.9382716049382699E-2</v>
      </c>
    </row>
    <row r="189" spans="1:27" x14ac:dyDescent="0.35">
      <c r="A189">
        <v>188</v>
      </c>
      <c r="B189" t="s">
        <v>15</v>
      </c>
      <c r="C189" s="2">
        <v>5</v>
      </c>
      <c r="D189" t="s">
        <v>10</v>
      </c>
      <c r="E189">
        <v>4.5</v>
      </c>
      <c r="F189" t="s">
        <v>12</v>
      </c>
      <c r="G189" s="10">
        <v>2</v>
      </c>
      <c r="H189">
        <v>0.02</v>
      </c>
      <c r="I189">
        <v>4</v>
      </c>
      <c r="J189">
        <v>1</v>
      </c>
      <c r="K189">
        <v>1</v>
      </c>
      <c r="L189" s="8">
        <v>1.4</v>
      </c>
      <c r="M189" s="8">
        <v>0.52</v>
      </c>
      <c r="N189" s="8">
        <v>0.5</v>
      </c>
      <c r="O189" s="8">
        <v>-2.1489999999999999E-2</v>
      </c>
      <c r="P189" s="8">
        <v>9.5069000000000002E-4</v>
      </c>
      <c r="Q189" s="9">
        <v>-4.3068E-6</v>
      </c>
      <c r="R189" s="9">
        <v>-7.0328999999999994E-8</v>
      </c>
      <c r="S189" s="8">
        <v>-7.4299000000000001E-4</v>
      </c>
      <c r="T189" s="8">
        <v>0</v>
      </c>
      <c r="U189" s="9">
        <v>3.7969E-6</v>
      </c>
      <c r="V189">
        <v>-1.8076486917509099E-2</v>
      </c>
      <c r="W189">
        <v>1.5707963267948999E-3</v>
      </c>
      <c r="X189">
        <v>1.1435397259066801E-3</v>
      </c>
      <c r="Y189">
        <v>3.1415926535897898E-4</v>
      </c>
      <c r="Z189">
        <v>0.17975308641975299</v>
      </c>
      <c r="AA189">
        <v>4.9382716049382699E-2</v>
      </c>
    </row>
    <row r="190" spans="1:27" x14ac:dyDescent="0.35">
      <c r="A190">
        <v>189</v>
      </c>
      <c r="B190" t="s">
        <v>15</v>
      </c>
      <c r="C190" s="2">
        <v>5</v>
      </c>
      <c r="D190" t="s">
        <v>10</v>
      </c>
      <c r="E190">
        <v>4.5</v>
      </c>
      <c r="F190" t="s">
        <v>12</v>
      </c>
      <c r="G190" s="10">
        <v>2</v>
      </c>
      <c r="H190">
        <v>0.02</v>
      </c>
      <c r="I190">
        <v>4</v>
      </c>
      <c r="J190">
        <v>1</v>
      </c>
      <c r="K190">
        <v>1</v>
      </c>
      <c r="L190" s="8">
        <v>1.4</v>
      </c>
      <c r="M190" s="8">
        <v>0.52</v>
      </c>
      <c r="N190" s="8">
        <v>0.5</v>
      </c>
      <c r="O190" s="8">
        <v>-2.1489999999999999E-2</v>
      </c>
      <c r="P190" s="8">
        <v>9.5069000000000002E-4</v>
      </c>
      <c r="Q190" s="9">
        <v>-4.3068E-6</v>
      </c>
      <c r="R190" s="9">
        <v>-7.0328999999999994E-8</v>
      </c>
      <c r="S190" s="8">
        <v>-7.4299000000000001E-4</v>
      </c>
      <c r="T190" s="8">
        <v>0</v>
      </c>
      <c r="U190" s="9">
        <v>3.7969E-6</v>
      </c>
      <c r="V190">
        <v>-1.8076486917509099E-2</v>
      </c>
      <c r="W190">
        <v>1.5707963267948999E-3</v>
      </c>
      <c r="X190">
        <v>1.1435397259066801E-3</v>
      </c>
      <c r="Y190">
        <v>3.1415926535897898E-4</v>
      </c>
      <c r="Z190">
        <v>0.17975308641975299</v>
      </c>
      <c r="AA190">
        <v>4.9382716049382699E-2</v>
      </c>
    </row>
    <row r="191" spans="1:27" x14ac:dyDescent="0.35">
      <c r="A191">
        <v>190</v>
      </c>
      <c r="B191" t="s">
        <v>15</v>
      </c>
      <c r="C191" s="2">
        <v>5</v>
      </c>
      <c r="D191" t="s">
        <v>10</v>
      </c>
      <c r="E191">
        <v>4.5</v>
      </c>
      <c r="F191" t="s">
        <v>12</v>
      </c>
      <c r="G191" s="10">
        <v>2</v>
      </c>
      <c r="H191">
        <v>0.02</v>
      </c>
      <c r="I191">
        <v>4</v>
      </c>
      <c r="J191">
        <v>1</v>
      </c>
      <c r="K191">
        <v>1</v>
      </c>
      <c r="L191" s="8">
        <v>1.4</v>
      </c>
      <c r="M191" s="8">
        <v>0.52</v>
      </c>
      <c r="N191" s="8">
        <v>0.5</v>
      </c>
      <c r="O191" s="8">
        <v>-2.1489999999999999E-2</v>
      </c>
      <c r="P191" s="8">
        <v>9.5069000000000002E-4</v>
      </c>
      <c r="Q191" s="9">
        <v>-4.3068E-6</v>
      </c>
      <c r="R191" s="9">
        <v>-7.0328999999999994E-8</v>
      </c>
      <c r="S191" s="8">
        <v>-7.4299000000000001E-4</v>
      </c>
      <c r="T191" s="8">
        <v>0</v>
      </c>
      <c r="U191" s="9">
        <v>3.7969E-6</v>
      </c>
      <c r="V191">
        <v>-1.8076486917509099E-2</v>
      </c>
      <c r="W191">
        <v>1.2566370614359201E-3</v>
      </c>
      <c r="X191">
        <v>9.1483178072534696E-4</v>
      </c>
      <c r="Y191">
        <v>3.1415926535897898E-4</v>
      </c>
      <c r="Z191">
        <v>0.143802469135802</v>
      </c>
      <c r="AA191">
        <v>4.9382716049382699E-2</v>
      </c>
    </row>
    <row r="192" spans="1:27" x14ac:dyDescent="0.35">
      <c r="A192">
        <v>191</v>
      </c>
      <c r="B192" t="s">
        <v>15</v>
      </c>
      <c r="C192" s="2">
        <v>5</v>
      </c>
      <c r="D192" t="s">
        <v>10</v>
      </c>
      <c r="E192">
        <v>4.5</v>
      </c>
      <c r="F192" t="s">
        <v>12</v>
      </c>
      <c r="G192" s="10">
        <v>2</v>
      </c>
      <c r="H192">
        <v>0.02</v>
      </c>
      <c r="I192">
        <v>4</v>
      </c>
      <c r="J192">
        <v>1</v>
      </c>
      <c r="K192">
        <v>1</v>
      </c>
      <c r="L192" s="8">
        <v>1.4</v>
      </c>
      <c r="M192" s="8">
        <v>0.52</v>
      </c>
      <c r="N192" s="8">
        <v>0.5</v>
      </c>
      <c r="O192" s="8">
        <v>-2.1489999999999999E-2</v>
      </c>
      <c r="P192" s="8">
        <v>9.5069000000000002E-4</v>
      </c>
      <c r="Q192" s="9">
        <v>-4.3068E-6</v>
      </c>
      <c r="R192" s="9">
        <v>-7.0328999999999994E-8</v>
      </c>
      <c r="S192" s="8">
        <v>-7.4299000000000001E-4</v>
      </c>
      <c r="T192" s="8">
        <v>0</v>
      </c>
      <c r="U192" s="9">
        <v>3.7969E-6</v>
      </c>
      <c r="V192">
        <v>-1.8076486917509099E-2</v>
      </c>
      <c r="W192">
        <v>1.2566370614359201E-3</v>
      </c>
      <c r="X192">
        <v>9.1483178072534696E-4</v>
      </c>
      <c r="Y192">
        <v>3.1415926535897898E-4</v>
      </c>
      <c r="Z192">
        <v>0.143802469135802</v>
      </c>
      <c r="AA192">
        <v>4.9382716049382699E-2</v>
      </c>
    </row>
    <row r="193" spans="1:27" x14ac:dyDescent="0.35">
      <c r="A193">
        <v>192</v>
      </c>
      <c r="B193" t="s">
        <v>15</v>
      </c>
      <c r="C193" s="2">
        <v>5</v>
      </c>
      <c r="D193" t="s">
        <v>10</v>
      </c>
      <c r="E193">
        <v>4.5</v>
      </c>
      <c r="F193" t="s">
        <v>12</v>
      </c>
      <c r="G193" s="10">
        <v>2</v>
      </c>
      <c r="H193">
        <v>0.02</v>
      </c>
      <c r="I193">
        <v>4</v>
      </c>
      <c r="J193">
        <v>1</v>
      </c>
      <c r="K193">
        <v>1</v>
      </c>
      <c r="L193" s="8">
        <v>1.4</v>
      </c>
      <c r="M193" s="8">
        <v>0.52</v>
      </c>
      <c r="N193" s="8">
        <v>0.5</v>
      </c>
      <c r="O193" s="8">
        <v>-2.1489999999999999E-2</v>
      </c>
      <c r="P193" s="8">
        <v>9.5069000000000002E-4</v>
      </c>
      <c r="Q193" s="9">
        <v>-4.3068E-6</v>
      </c>
      <c r="R193" s="9">
        <v>-7.0328999999999994E-8</v>
      </c>
      <c r="S193" s="8">
        <v>-7.4299000000000001E-4</v>
      </c>
      <c r="T193" s="8">
        <v>0</v>
      </c>
      <c r="U193" s="9">
        <v>3.7969E-6</v>
      </c>
      <c r="V193">
        <v>-1.8076486917509099E-2</v>
      </c>
      <c r="W193">
        <v>1.5707963267948999E-3</v>
      </c>
      <c r="X193">
        <v>1.1435397259066801E-3</v>
      </c>
      <c r="Y193">
        <v>3.1415926535897898E-4</v>
      </c>
      <c r="Z193">
        <v>0.17975308641975299</v>
      </c>
      <c r="AA193">
        <v>4.9382716049382699E-2</v>
      </c>
    </row>
    <row r="194" spans="1:27" x14ac:dyDescent="0.35">
      <c r="A194">
        <v>193</v>
      </c>
      <c r="B194" t="s">
        <v>15</v>
      </c>
      <c r="C194" s="2">
        <v>5</v>
      </c>
      <c r="D194" t="s">
        <v>10</v>
      </c>
      <c r="E194">
        <v>4.5</v>
      </c>
      <c r="F194" t="s">
        <v>12</v>
      </c>
      <c r="G194" s="10">
        <v>2</v>
      </c>
      <c r="H194">
        <v>0.02</v>
      </c>
      <c r="I194">
        <v>4</v>
      </c>
      <c r="J194">
        <v>1</v>
      </c>
      <c r="K194">
        <v>1</v>
      </c>
      <c r="L194" s="8">
        <v>1.4</v>
      </c>
      <c r="M194" s="8">
        <v>0.52</v>
      </c>
      <c r="N194" s="8">
        <v>0.5</v>
      </c>
      <c r="O194" s="8">
        <v>-2.1489999999999999E-2</v>
      </c>
      <c r="P194" s="8">
        <v>9.5069000000000002E-4</v>
      </c>
      <c r="Q194" s="9">
        <v>-4.3068E-6</v>
      </c>
      <c r="R194" s="9">
        <v>-7.0328999999999994E-8</v>
      </c>
      <c r="S194" s="8">
        <v>-7.4299000000000001E-4</v>
      </c>
      <c r="T194" s="8">
        <v>0</v>
      </c>
      <c r="U194" s="9">
        <v>3.7969E-6</v>
      </c>
      <c r="V194">
        <v>-1.8076486917509099E-2</v>
      </c>
      <c r="W194">
        <v>1.4137166941154101E-3</v>
      </c>
      <c r="X194">
        <v>1.02918575331602E-3</v>
      </c>
      <c r="Y194">
        <v>3.1415926535897898E-4</v>
      </c>
      <c r="Z194">
        <v>0.16177777777777799</v>
      </c>
      <c r="AA194">
        <v>4.9382716049382699E-2</v>
      </c>
    </row>
    <row r="195" spans="1:27" x14ac:dyDescent="0.35">
      <c r="A195">
        <v>194</v>
      </c>
      <c r="B195" t="s">
        <v>15</v>
      </c>
      <c r="C195" s="2">
        <v>5</v>
      </c>
      <c r="D195" t="s">
        <v>10</v>
      </c>
      <c r="E195">
        <v>4.5</v>
      </c>
      <c r="F195" t="s">
        <v>12</v>
      </c>
      <c r="G195" s="10">
        <v>2</v>
      </c>
      <c r="H195">
        <v>0.02</v>
      </c>
      <c r="I195">
        <v>4</v>
      </c>
      <c r="J195">
        <v>1</v>
      </c>
      <c r="K195">
        <v>1</v>
      </c>
      <c r="L195" s="8">
        <v>1.4</v>
      </c>
      <c r="M195" s="8">
        <v>0.52</v>
      </c>
      <c r="N195" s="8">
        <v>0.5</v>
      </c>
      <c r="O195" s="8">
        <v>-2.1489999999999999E-2</v>
      </c>
      <c r="P195" s="8">
        <v>9.5069000000000002E-4</v>
      </c>
      <c r="Q195" s="9">
        <v>-4.3068E-6</v>
      </c>
      <c r="R195" s="9">
        <v>-7.0328999999999994E-8</v>
      </c>
      <c r="S195" s="8">
        <v>-7.4299000000000001E-4</v>
      </c>
      <c r="T195" s="8">
        <v>0</v>
      </c>
      <c r="U195" s="9">
        <v>3.7969E-6</v>
      </c>
      <c r="V195">
        <v>-1.8076486917509099E-2</v>
      </c>
      <c r="W195">
        <v>1.2566370614359201E-3</v>
      </c>
      <c r="X195">
        <v>9.1483178072534696E-4</v>
      </c>
      <c r="Y195">
        <v>3.1415926535897898E-4</v>
      </c>
      <c r="Z195">
        <v>0.143802469135802</v>
      </c>
      <c r="AA195">
        <v>4.9382716049382699E-2</v>
      </c>
    </row>
    <row r="196" spans="1:27" x14ac:dyDescent="0.35">
      <c r="A196">
        <v>195</v>
      </c>
      <c r="B196" t="s">
        <v>15</v>
      </c>
      <c r="C196" s="2">
        <v>5</v>
      </c>
      <c r="D196" t="s">
        <v>10</v>
      </c>
      <c r="E196">
        <v>4.5</v>
      </c>
      <c r="F196" t="s">
        <v>12</v>
      </c>
      <c r="G196" s="10">
        <v>2</v>
      </c>
      <c r="H196">
        <v>0.02</v>
      </c>
      <c r="I196">
        <v>4</v>
      </c>
      <c r="J196">
        <v>1</v>
      </c>
      <c r="K196">
        <v>1</v>
      </c>
      <c r="L196" s="8">
        <v>1.4</v>
      </c>
      <c r="M196" s="8">
        <v>0.52</v>
      </c>
      <c r="N196" s="8">
        <v>0.5</v>
      </c>
      <c r="O196" s="8">
        <v>-2.1489999999999999E-2</v>
      </c>
      <c r="P196" s="8">
        <v>9.5069000000000002E-4</v>
      </c>
      <c r="Q196" s="9">
        <v>-4.3068E-6</v>
      </c>
      <c r="R196" s="9">
        <v>-7.0328999999999994E-8</v>
      </c>
      <c r="S196" s="8">
        <v>-7.4299000000000001E-4</v>
      </c>
      <c r="T196" s="8">
        <v>0</v>
      </c>
      <c r="U196" s="9">
        <v>3.7969E-6</v>
      </c>
      <c r="V196">
        <v>-1.8076486917509099E-2</v>
      </c>
      <c r="W196">
        <v>1.4137166941154101E-3</v>
      </c>
      <c r="X196">
        <v>1.02918575331602E-3</v>
      </c>
      <c r="Y196">
        <v>3.1415926535897898E-4</v>
      </c>
      <c r="Z196">
        <v>0.16177777777777799</v>
      </c>
      <c r="AA196">
        <v>4.9382716049382699E-2</v>
      </c>
    </row>
    <row r="197" spans="1:27" x14ac:dyDescent="0.35">
      <c r="A197">
        <v>196</v>
      </c>
      <c r="B197" t="s">
        <v>15</v>
      </c>
      <c r="C197" s="2">
        <v>5</v>
      </c>
      <c r="D197" t="s">
        <v>10</v>
      </c>
      <c r="E197">
        <v>4.5</v>
      </c>
      <c r="F197" t="s">
        <v>12</v>
      </c>
      <c r="G197" s="10">
        <v>2</v>
      </c>
      <c r="H197">
        <v>0.02</v>
      </c>
      <c r="I197">
        <v>4</v>
      </c>
      <c r="J197">
        <v>1</v>
      </c>
      <c r="K197">
        <v>1</v>
      </c>
      <c r="L197" s="8">
        <v>1.4</v>
      </c>
      <c r="M197" s="8">
        <v>0.52</v>
      </c>
      <c r="N197" s="8">
        <v>0.5</v>
      </c>
      <c r="O197" s="8">
        <v>-2.1489999999999999E-2</v>
      </c>
      <c r="P197" s="8">
        <v>9.5069000000000002E-4</v>
      </c>
      <c r="Q197" s="9">
        <v>-4.3068E-6</v>
      </c>
      <c r="R197" s="9">
        <v>-7.0328999999999994E-8</v>
      </c>
      <c r="S197" s="8">
        <v>-7.4299000000000001E-4</v>
      </c>
      <c r="T197" s="8">
        <v>0</v>
      </c>
      <c r="U197" s="9">
        <v>3.7969E-6</v>
      </c>
      <c r="V197">
        <v>-1.8076486917509099E-2</v>
      </c>
      <c r="W197">
        <v>9.4247779607693804E-4</v>
      </c>
      <c r="X197">
        <v>6.86123835544011E-4</v>
      </c>
      <c r="Y197">
        <v>3.1415926535897898E-4</v>
      </c>
      <c r="Z197">
        <v>0.107851851851852</v>
      </c>
      <c r="AA197">
        <v>4.9382716049382699E-2</v>
      </c>
    </row>
    <row r="198" spans="1:27" x14ac:dyDescent="0.35">
      <c r="A198">
        <v>197</v>
      </c>
      <c r="B198" t="s">
        <v>15</v>
      </c>
      <c r="C198" s="2">
        <v>5</v>
      </c>
      <c r="D198" t="s">
        <v>10</v>
      </c>
      <c r="E198">
        <v>4.5</v>
      </c>
      <c r="F198" t="s">
        <v>12</v>
      </c>
      <c r="G198" s="10">
        <v>2</v>
      </c>
      <c r="H198">
        <v>0.02</v>
      </c>
      <c r="I198">
        <v>4</v>
      </c>
      <c r="J198">
        <v>1</v>
      </c>
      <c r="K198">
        <v>1</v>
      </c>
      <c r="L198" s="8">
        <v>1.4</v>
      </c>
      <c r="M198" s="8">
        <v>0.52</v>
      </c>
      <c r="N198" s="8">
        <v>0.5</v>
      </c>
      <c r="O198" s="8">
        <v>-2.1489999999999999E-2</v>
      </c>
      <c r="P198" s="8">
        <v>9.5069000000000002E-4</v>
      </c>
      <c r="Q198" s="9">
        <v>-4.3068E-6</v>
      </c>
      <c r="R198" s="9">
        <v>-7.0328999999999994E-8</v>
      </c>
      <c r="S198" s="8">
        <v>-7.4299000000000001E-4</v>
      </c>
      <c r="T198" s="8">
        <v>0</v>
      </c>
      <c r="U198" s="9">
        <v>3.7969E-6</v>
      </c>
      <c r="V198">
        <v>-1.8076486917509099E-2</v>
      </c>
      <c r="W198">
        <v>1.4137166941154101E-3</v>
      </c>
      <c r="X198">
        <v>1.02918575331602E-3</v>
      </c>
      <c r="Y198">
        <v>3.1415926535897898E-4</v>
      </c>
      <c r="Z198">
        <v>0.16177777777777799</v>
      </c>
      <c r="AA198">
        <v>4.9382716049382699E-2</v>
      </c>
    </row>
    <row r="199" spans="1:27" x14ac:dyDescent="0.35">
      <c r="A199">
        <v>198</v>
      </c>
      <c r="B199" t="s">
        <v>15</v>
      </c>
      <c r="C199" s="2">
        <v>5</v>
      </c>
      <c r="D199" t="s">
        <v>10</v>
      </c>
      <c r="E199">
        <v>4.5</v>
      </c>
      <c r="F199" t="s">
        <v>12</v>
      </c>
      <c r="G199" s="10">
        <v>2</v>
      </c>
      <c r="H199">
        <v>0.02</v>
      </c>
      <c r="I199">
        <v>4</v>
      </c>
      <c r="J199">
        <v>1</v>
      </c>
      <c r="K199">
        <v>1</v>
      </c>
      <c r="L199" s="8">
        <v>1.4</v>
      </c>
      <c r="M199" s="8">
        <v>0.52</v>
      </c>
      <c r="N199" s="8">
        <v>0.5</v>
      </c>
      <c r="O199" s="8">
        <v>-2.1489999999999999E-2</v>
      </c>
      <c r="P199" s="8">
        <v>9.5069000000000002E-4</v>
      </c>
      <c r="Q199" s="9">
        <v>-4.3068E-6</v>
      </c>
      <c r="R199" s="9">
        <v>-7.0328999999999994E-8</v>
      </c>
      <c r="S199" s="8">
        <v>-7.4299000000000001E-4</v>
      </c>
      <c r="T199" s="8">
        <v>0</v>
      </c>
      <c r="U199" s="9">
        <v>3.7969E-6</v>
      </c>
      <c r="V199">
        <v>-1.8076486917509099E-2</v>
      </c>
      <c r="W199">
        <v>6.2831853071795905E-4</v>
      </c>
      <c r="X199">
        <v>4.5741589036267402E-4</v>
      </c>
      <c r="Y199">
        <v>3.1415926535897898E-4</v>
      </c>
      <c r="Z199">
        <v>7.1901234567901207E-2</v>
      </c>
      <c r="AA199">
        <v>4.9382716049382699E-2</v>
      </c>
    </row>
    <row r="200" spans="1:27" x14ac:dyDescent="0.35">
      <c r="A200">
        <v>199</v>
      </c>
      <c r="B200" t="s">
        <v>15</v>
      </c>
      <c r="C200" s="2">
        <v>5</v>
      </c>
      <c r="D200" t="s">
        <v>10</v>
      </c>
      <c r="E200">
        <v>4.5</v>
      </c>
      <c r="F200" t="s">
        <v>12</v>
      </c>
      <c r="G200" s="10">
        <v>2</v>
      </c>
      <c r="H200">
        <v>0.02</v>
      </c>
      <c r="I200">
        <v>4</v>
      </c>
      <c r="J200">
        <v>1</v>
      </c>
      <c r="K200">
        <v>1</v>
      </c>
      <c r="L200" s="8">
        <v>1.4</v>
      </c>
      <c r="M200" s="8">
        <v>0.52</v>
      </c>
      <c r="N200" s="8">
        <v>0.5</v>
      </c>
      <c r="O200" s="8">
        <v>-2.1489999999999999E-2</v>
      </c>
      <c r="P200" s="8">
        <v>9.5069000000000002E-4</v>
      </c>
      <c r="Q200" s="9">
        <v>-4.3068E-6</v>
      </c>
      <c r="R200" s="9">
        <v>-7.0328999999999994E-8</v>
      </c>
      <c r="S200" s="8">
        <v>-7.4299000000000001E-4</v>
      </c>
      <c r="T200" s="8">
        <v>0</v>
      </c>
      <c r="U200" s="9">
        <v>3.7969E-6</v>
      </c>
      <c r="V200">
        <v>-1.8076486917509099E-2</v>
      </c>
      <c r="W200">
        <v>1.09955742875643E-3</v>
      </c>
      <c r="X200">
        <v>8.0047780813468001E-4</v>
      </c>
      <c r="Y200">
        <v>3.1415926535897898E-4</v>
      </c>
      <c r="Z200">
        <v>0.125827160493827</v>
      </c>
      <c r="AA200">
        <v>4.9382716049382699E-2</v>
      </c>
    </row>
    <row r="201" spans="1:27" x14ac:dyDescent="0.35">
      <c r="A201">
        <v>200</v>
      </c>
      <c r="B201" t="s">
        <v>15</v>
      </c>
      <c r="C201" s="2">
        <v>5</v>
      </c>
      <c r="D201" t="s">
        <v>10</v>
      </c>
      <c r="E201">
        <v>4.5</v>
      </c>
      <c r="F201" t="s">
        <v>12</v>
      </c>
      <c r="G201" s="10">
        <v>2</v>
      </c>
      <c r="H201">
        <v>0.02</v>
      </c>
      <c r="I201">
        <v>2</v>
      </c>
      <c r="J201">
        <v>1</v>
      </c>
      <c r="K201">
        <v>1</v>
      </c>
      <c r="L201" s="8">
        <v>1.4</v>
      </c>
      <c r="M201" s="8">
        <v>0.52</v>
      </c>
      <c r="N201" s="8">
        <v>0.5</v>
      </c>
      <c r="O201" s="8">
        <v>-2.1489999999999999E-2</v>
      </c>
      <c r="P201" s="8">
        <v>9.5069000000000002E-4</v>
      </c>
      <c r="Q201" s="9">
        <v>-4.3068E-6</v>
      </c>
      <c r="R201" s="9">
        <v>-7.0328999999999994E-8</v>
      </c>
      <c r="S201" s="8">
        <v>-7.4299000000000001E-4</v>
      </c>
      <c r="T201" s="8">
        <v>0</v>
      </c>
      <c r="U201" s="9">
        <v>3.7969E-6</v>
      </c>
      <c r="V201">
        <v>-1.6890298125113098E-2</v>
      </c>
      <c r="W201">
        <v>7.85398163397448E-4</v>
      </c>
      <c r="X201">
        <v>5.71769862953342E-4</v>
      </c>
      <c r="Y201">
        <v>3.1415926535897898E-4</v>
      </c>
      <c r="Z201">
        <v>8.9876543209876494E-2</v>
      </c>
      <c r="AA201">
        <v>4.9382716049382699E-2</v>
      </c>
    </row>
    <row r="202" spans="1:27" x14ac:dyDescent="0.35">
      <c r="A202">
        <v>201</v>
      </c>
      <c r="B202" t="s">
        <v>15</v>
      </c>
      <c r="C202" s="2">
        <v>5</v>
      </c>
      <c r="D202" t="s">
        <v>10</v>
      </c>
      <c r="E202">
        <v>4.5</v>
      </c>
      <c r="F202" t="s">
        <v>12</v>
      </c>
      <c r="G202" s="10">
        <v>4</v>
      </c>
      <c r="H202">
        <v>0.04</v>
      </c>
      <c r="I202">
        <v>8</v>
      </c>
      <c r="J202">
        <v>1</v>
      </c>
      <c r="K202">
        <v>1</v>
      </c>
      <c r="L202" s="8">
        <v>1.4</v>
      </c>
      <c r="M202" s="8">
        <v>0.52</v>
      </c>
      <c r="N202" s="8">
        <v>0.5</v>
      </c>
      <c r="O202" s="8">
        <v>-2.1489999999999999E-2</v>
      </c>
      <c r="P202" s="8">
        <v>9.5069000000000002E-4</v>
      </c>
      <c r="Q202" s="9">
        <v>-4.3068E-6</v>
      </c>
      <c r="R202" s="9">
        <v>-7.0328999999999994E-8</v>
      </c>
      <c r="S202" s="8">
        <v>-7.4299000000000001E-4</v>
      </c>
      <c r="T202" s="8">
        <v>0</v>
      </c>
      <c r="U202" s="9">
        <v>3.7969E-6</v>
      </c>
      <c r="V202">
        <v>-1.15102013824147E-2</v>
      </c>
      <c r="W202">
        <v>4.3295073757284299E-3</v>
      </c>
      <c r="X202">
        <v>3.1518813695303001E-3</v>
      </c>
      <c r="Y202">
        <v>1.2566370614359201E-3</v>
      </c>
      <c r="Z202">
        <v>0.49544444444444502</v>
      </c>
      <c r="AA202">
        <v>0.19753086419753099</v>
      </c>
    </row>
    <row r="203" spans="1:27" x14ac:dyDescent="0.35">
      <c r="A203">
        <v>202</v>
      </c>
      <c r="B203" t="s">
        <v>15</v>
      </c>
      <c r="C203" s="2">
        <v>5</v>
      </c>
      <c r="D203" t="s">
        <v>10</v>
      </c>
      <c r="E203">
        <v>4.5</v>
      </c>
      <c r="F203" t="s">
        <v>12</v>
      </c>
      <c r="G203" s="10">
        <v>4</v>
      </c>
      <c r="H203">
        <v>0.04</v>
      </c>
      <c r="I203">
        <v>8</v>
      </c>
      <c r="J203">
        <v>1</v>
      </c>
      <c r="K203">
        <v>1</v>
      </c>
      <c r="L203" s="8">
        <v>1.4</v>
      </c>
      <c r="M203" s="8">
        <v>0.52</v>
      </c>
      <c r="N203" s="8">
        <v>0.5</v>
      </c>
      <c r="O203" s="8">
        <v>-2.1489999999999999E-2</v>
      </c>
      <c r="P203" s="8">
        <v>9.5069000000000002E-4</v>
      </c>
      <c r="Q203" s="9">
        <v>-4.3068E-6</v>
      </c>
      <c r="R203" s="9">
        <v>-7.0328999999999994E-8</v>
      </c>
      <c r="S203" s="8">
        <v>-7.4299000000000001E-4</v>
      </c>
      <c r="T203" s="8">
        <v>0</v>
      </c>
      <c r="U203" s="9">
        <v>3.7969E-6</v>
      </c>
      <c r="V203">
        <v>-1.15102013824147E-2</v>
      </c>
      <c r="W203">
        <v>2.8863382504856201E-3</v>
      </c>
      <c r="X203">
        <v>2.1012542463535299E-3</v>
      </c>
      <c r="Y203">
        <v>1.2566370614359201E-3</v>
      </c>
      <c r="Z203">
        <v>0.33029629629629598</v>
      </c>
      <c r="AA203">
        <v>0.19753086419753099</v>
      </c>
    </row>
    <row r="204" spans="1:27" x14ac:dyDescent="0.35">
      <c r="A204">
        <v>203</v>
      </c>
      <c r="B204" t="s">
        <v>15</v>
      </c>
      <c r="C204" s="2">
        <v>5</v>
      </c>
      <c r="D204" t="s">
        <v>10</v>
      </c>
      <c r="E204">
        <v>4.5</v>
      </c>
      <c r="F204" t="s">
        <v>12</v>
      </c>
      <c r="G204" s="10">
        <v>4</v>
      </c>
      <c r="H204">
        <v>0.04</v>
      </c>
      <c r="I204">
        <v>8</v>
      </c>
      <c r="J204">
        <v>1</v>
      </c>
      <c r="K204">
        <v>1</v>
      </c>
      <c r="L204" s="8">
        <v>1.4</v>
      </c>
      <c r="M204" s="8">
        <v>0.52</v>
      </c>
      <c r="N204" s="8">
        <v>0.5</v>
      </c>
      <c r="O204" s="8">
        <v>-2.1489999999999999E-2</v>
      </c>
      <c r="P204" s="8">
        <v>9.5069000000000002E-4</v>
      </c>
      <c r="Q204" s="9">
        <v>-4.3068E-6</v>
      </c>
      <c r="R204" s="9">
        <v>-7.0328999999999994E-8</v>
      </c>
      <c r="S204" s="8">
        <v>-7.4299000000000001E-4</v>
      </c>
      <c r="T204" s="8">
        <v>0</v>
      </c>
      <c r="U204" s="9">
        <v>3.7969E-6</v>
      </c>
      <c r="V204">
        <v>-1.15102013824147E-2</v>
      </c>
      <c r="W204">
        <v>3.8484510006475E-3</v>
      </c>
      <c r="X204">
        <v>2.8016723284713801E-3</v>
      </c>
      <c r="Y204">
        <v>1.2566370614359201E-3</v>
      </c>
      <c r="Z204">
        <v>0.44039506172839499</v>
      </c>
      <c r="AA204">
        <v>0.19753086419753099</v>
      </c>
    </row>
    <row r="205" spans="1:27" x14ac:dyDescent="0.35">
      <c r="A205">
        <v>204</v>
      </c>
      <c r="B205" t="s">
        <v>15</v>
      </c>
      <c r="C205" s="2">
        <v>5</v>
      </c>
      <c r="D205" t="s">
        <v>10</v>
      </c>
      <c r="E205">
        <v>4.5</v>
      </c>
      <c r="F205" t="s">
        <v>12</v>
      </c>
      <c r="G205" s="10">
        <v>4</v>
      </c>
      <c r="H205">
        <v>0.04</v>
      </c>
      <c r="I205">
        <v>8</v>
      </c>
      <c r="J205">
        <v>1</v>
      </c>
      <c r="K205">
        <v>1</v>
      </c>
      <c r="L205" s="8">
        <v>1.4</v>
      </c>
      <c r="M205" s="8">
        <v>0.52</v>
      </c>
      <c r="N205" s="8">
        <v>0.5</v>
      </c>
      <c r="O205" s="8">
        <v>-2.1489999999999999E-2</v>
      </c>
      <c r="P205" s="8">
        <v>9.5069000000000002E-4</v>
      </c>
      <c r="Q205" s="9">
        <v>-4.3068E-6</v>
      </c>
      <c r="R205" s="9">
        <v>-7.0328999999999994E-8</v>
      </c>
      <c r="S205" s="8">
        <v>-7.4299000000000001E-4</v>
      </c>
      <c r="T205" s="8">
        <v>0</v>
      </c>
      <c r="U205" s="9">
        <v>3.7969E-6</v>
      </c>
      <c r="V205">
        <v>-1.15102013824147E-2</v>
      </c>
      <c r="W205">
        <v>6.2537328760521801E-3</v>
      </c>
      <c r="X205">
        <v>4.5527175337659901E-3</v>
      </c>
      <c r="Y205">
        <v>1.2566370614359201E-3</v>
      </c>
      <c r="Z205">
        <v>0.71564197530864204</v>
      </c>
      <c r="AA205">
        <v>0.19753086419753099</v>
      </c>
    </row>
    <row r="206" spans="1:27" x14ac:dyDescent="0.35">
      <c r="A206">
        <v>205</v>
      </c>
      <c r="B206" t="s">
        <v>15</v>
      </c>
      <c r="C206" s="2">
        <v>5</v>
      </c>
      <c r="D206" t="s">
        <v>10</v>
      </c>
      <c r="E206">
        <v>4.5</v>
      </c>
      <c r="F206" t="s">
        <v>12</v>
      </c>
      <c r="G206" s="10">
        <v>4</v>
      </c>
      <c r="H206">
        <v>0.04</v>
      </c>
      <c r="I206">
        <v>8</v>
      </c>
      <c r="J206">
        <v>1</v>
      </c>
      <c r="K206">
        <v>1</v>
      </c>
      <c r="L206" s="8">
        <v>1.4</v>
      </c>
      <c r="M206" s="8">
        <v>0.52</v>
      </c>
      <c r="N206" s="8">
        <v>0.5</v>
      </c>
      <c r="O206" s="8">
        <v>-2.1489999999999999E-2</v>
      </c>
      <c r="P206" s="8">
        <v>9.5069000000000002E-4</v>
      </c>
      <c r="Q206" s="9">
        <v>-4.3068E-6</v>
      </c>
      <c r="R206" s="9">
        <v>-7.0328999999999994E-8</v>
      </c>
      <c r="S206" s="8">
        <v>-7.4299000000000001E-4</v>
      </c>
      <c r="T206" s="8">
        <v>0</v>
      </c>
      <c r="U206" s="9">
        <v>3.7969E-6</v>
      </c>
      <c r="V206">
        <v>-1.15102013824147E-2</v>
      </c>
      <c r="W206">
        <v>6.7347892511331201E-3</v>
      </c>
      <c r="X206">
        <v>4.9029265748249101E-3</v>
      </c>
      <c r="Y206">
        <v>1.2566370614359201E-3</v>
      </c>
      <c r="Z206">
        <v>0.77069135802469102</v>
      </c>
      <c r="AA206">
        <v>0.19753086419753099</v>
      </c>
    </row>
    <row r="207" spans="1:27" x14ac:dyDescent="0.35">
      <c r="A207">
        <v>206</v>
      </c>
      <c r="B207" t="s">
        <v>15</v>
      </c>
      <c r="C207" s="2">
        <v>5</v>
      </c>
      <c r="D207" t="s">
        <v>10</v>
      </c>
      <c r="E207">
        <v>4.5</v>
      </c>
      <c r="F207" t="s">
        <v>12</v>
      </c>
      <c r="G207" s="10">
        <v>4</v>
      </c>
      <c r="H207">
        <v>0.04</v>
      </c>
      <c r="I207">
        <v>8</v>
      </c>
      <c r="J207">
        <v>1</v>
      </c>
      <c r="K207">
        <v>1</v>
      </c>
      <c r="L207" s="8">
        <v>1.4</v>
      </c>
      <c r="M207" s="8">
        <v>0.52</v>
      </c>
      <c r="N207" s="8">
        <v>0.5</v>
      </c>
      <c r="O207" s="8">
        <v>-2.1489999999999999E-2</v>
      </c>
      <c r="P207" s="8">
        <v>9.5069000000000002E-4</v>
      </c>
      <c r="Q207" s="9">
        <v>-4.3068E-6</v>
      </c>
      <c r="R207" s="9">
        <v>-7.0328999999999994E-8</v>
      </c>
      <c r="S207" s="8">
        <v>-7.4299000000000001E-4</v>
      </c>
      <c r="T207" s="8">
        <v>0</v>
      </c>
      <c r="U207" s="9">
        <v>3.7969E-6</v>
      </c>
      <c r="V207">
        <v>-1.15102013824147E-2</v>
      </c>
      <c r="W207">
        <v>4.8105637508093699E-3</v>
      </c>
      <c r="X207">
        <v>3.50209041058922E-3</v>
      </c>
      <c r="Y207">
        <v>1.2566370614359201E-3</v>
      </c>
      <c r="Z207">
        <v>0.550493827160494</v>
      </c>
      <c r="AA207">
        <v>0.19753086419753099</v>
      </c>
    </row>
    <row r="208" spans="1:27" x14ac:dyDescent="0.35">
      <c r="A208">
        <v>207</v>
      </c>
      <c r="B208" t="s">
        <v>15</v>
      </c>
      <c r="C208" s="2">
        <v>5</v>
      </c>
      <c r="D208" t="s">
        <v>10</v>
      </c>
      <c r="E208">
        <v>4.5</v>
      </c>
      <c r="F208" t="s">
        <v>12</v>
      </c>
      <c r="G208" s="10">
        <v>5.5</v>
      </c>
      <c r="H208">
        <v>5.5E-2</v>
      </c>
      <c r="I208">
        <v>9</v>
      </c>
      <c r="J208">
        <v>1</v>
      </c>
      <c r="K208">
        <v>1</v>
      </c>
      <c r="L208" s="8">
        <v>1.4</v>
      </c>
      <c r="M208" s="8">
        <v>0.52</v>
      </c>
      <c r="N208" s="8">
        <v>0.5</v>
      </c>
      <c r="O208" s="8">
        <v>-2.1489999999999999E-2</v>
      </c>
      <c r="P208" s="8">
        <v>9.5069000000000002E-4</v>
      </c>
      <c r="Q208" s="9">
        <v>-4.3068E-6</v>
      </c>
      <c r="R208" s="9">
        <v>-7.0328999999999994E-8</v>
      </c>
      <c r="S208" s="8">
        <v>-7.4299000000000001E-4</v>
      </c>
      <c r="T208" s="8">
        <v>0</v>
      </c>
      <c r="U208" s="9">
        <v>3.7969E-6</v>
      </c>
      <c r="V208">
        <v>-3.1965195291793198E-3</v>
      </c>
      <c r="W208">
        <v>9.8174770424681E-3</v>
      </c>
      <c r="X208">
        <v>7.1471232869167803E-3</v>
      </c>
      <c r="Y208">
        <v>2.3758294442772802E-3</v>
      </c>
      <c r="Z208">
        <v>1.12345679012346</v>
      </c>
      <c r="AA208">
        <v>0.37345679012345701</v>
      </c>
    </row>
    <row r="209" spans="1:27" x14ac:dyDescent="0.35">
      <c r="A209">
        <v>208</v>
      </c>
      <c r="B209" t="s">
        <v>15</v>
      </c>
      <c r="C209" s="2">
        <v>5</v>
      </c>
      <c r="D209" t="s">
        <v>10</v>
      </c>
      <c r="E209">
        <v>4.5</v>
      </c>
      <c r="F209" t="s">
        <v>12</v>
      </c>
      <c r="G209" s="10">
        <v>5.5</v>
      </c>
      <c r="H209">
        <v>5.5E-2</v>
      </c>
      <c r="I209">
        <v>9</v>
      </c>
      <c r="J209">
        <v>1</v>
      </c>
      <c r="K209">
        <v>1</v>
      </c>
      <c r="L209" s="8">
        <v>1.4</v>
      </c>
      <c r="M209" s="8">
        <v>0.52</v>
      </c>
      <c r="N209" s="8">
        <v>0.5</v>
      </c>
      <c r="O209" s="8">
        <v>-2.1489999999999999E-2</v>
      </c>
      <c r="P209" s="8">
        <v>9.5069000000000002E-4</v>
      </c>
      <c r="Q209" s="9">
        <v>-4.3068E-6</v>
      </c>
      <c r="R209" s="9">
        <v>-7.0328999999999994E-8</v>
      </c>
      <c r="S209" s="8">
        <v>-7.4299000000000001E-4</v>
      </c>
      <c r="T209" s="8">
        <v>0</v>
      </c>
      <c r="U209" s="9">
        <v>3.7969E-6</v>
      </c>
      <c r="V209">
        <v>-3.1965195291793198E-3</v>
      </c>
      <c r="W209">
        <v>1.3744467859455401E-2</v>
      </c>
      <c r="X209">
        <v>1.00059726016835E-2</v>
      </c>
      <c r="Y209">
        <v>2.3758294442772802E-3</v>
      </c>
      <c r="Z209">
        <v>1.57283950617284</v>
      </c>
      <c r="AA209">
        <v>0.37345679012345701</v>
      </c>
    </row>
    <row r="210" spans="1:27" x14ac:dyDescent="0.35">
      <c r="A210">
        <v>209</v>
      </c>
      <c r="B210" t="s">
        <v>15</v>
      </c>
      <c r="C210" s="2">
        <v>5</v>
      </c>
      <c r="D210" t="s">
        <v>10</v>
      </c>
      <c r="E210">
        <v>4.5</v>
      </c>
      <c r="F210" t="s">
        <v>12</v>
      </c>
      <c r="G210" s="10">
        <v>5.5</v>
      </c>
      <c r="H210">
        <v>5.5E-2</v>
      </c>
      <c r="I210">
        <v>9</v>
      </c>
      <c r="J210">
        <v>1</v>
      </c>
      <c r="K210">
        <v>1</v>
      </c>
      <c r="L210" s="8">
        <v>1.4</v>
      </c>
      <c r="M210" s="8">
        <v>0.52</v>
      </c>
      <c r="N210" s="8">
        <v>0.5</v>
      </c>
      <c r="O210" s="8">
        <v>-2.1489999999999999E-2</v>
      </c>
      <c r="P210" s="8">
        <v>9.5069000000000002E-4</v>
      </c>
      <c r="Q210" s="9">
        <v>-4.3068E-6</v>
      </c>
      <c r="R210" s="9">
        <v>-7.0328999999999994E-8</v>
      </c>
      <c r="S210" s="8">
        <v>-7.4299000000000001E-4</v>
      </c>
      <c r="T210" s="8">
        <v>0</v>
      </c>
      <c r="U210" s="9">
        <v>3.7969E-6</v>
      </c>
      <c r="V210">
        <v>-3.1965195291793198E-3</v>
      </c>
      <c r="W210">
        <v>1.66897109721958E-2</v>
      </c>
      <c r="X210">
        <v>1.2150109587758501E-2</v>
      </c>
      <c r="Y210">
        <v>2.3758294442772802E-3</v>
      </c>
      <c r="Z210">
        <v>1.9098765432098801</v>
      </c>
      <c r="AA210">
        <v>0.37345679012345701</v>
      </c>
    </row>
    <row r="211" spans="1:27" x14ac:dyDescent="0.35">
      <c r="A211">
        <v>210</v>
      </c>
      <c r="B211" t="s">
        <v>15</v>
      </c>
      <c r="C211" s="2">
        <v>5</v>
      </c>
      <c r="D211" t="s">
        <v>10</v>
      </c>
      <c r="E211">
        <v>4.5</v>
      </c>
      <c r="F211" t="s">
        <v>12</v>
      </c>
      <c r="G211" s="10">
        <v>5.5</v>
      </c>
      <c r="H211">
        <v>5.5E-2</v>
      </c>
      <c r="I211">
        <v>9</v>
      </c>
      <c r="J211">
        <v>1</v>
      </c>
      <c r="K211">
        <v>1</v>
      </c>
      <c r="L211" s="8">
        <v>1.4</v>
      </c>
      <c r="M211" s="8">
        <v>0.52</v>
      </c>
      <c r="N211" s="8">
        <v>0.5</v>
      </c>
      <c r="O211" s="8">
        <v>-2.1489999999999999E-2</v>
      </c>
      <c r="P211" s="8">
        <v>9.5069000000000002E-4</v>
      </c>
      <c r="Q211" s="9">
        <v>-4.3068E-6</v>
      </c>
      <c r="R211" s="9">
        <v>-7.0328999999999994E-8</v>
      </c>
      <c r="S211" s="8">
        <v>-7.4299000000000001E-4</v>
      </c>
      <c r="T211" s="8">
        <v>0</v>
      </c>
      <c r="U211" s="9">
        <v>3.7969E-6</v>
      </c>
      <c r="V211">
        <v>-3.1965195291793198E-3</v>
      </c>
      <c r="W211">
        <v>1.3744467859455401E-2</v>
      </c>
      <c r="X211">
        <v>1.00059726016835E-2</v>
      </c>
      <c r="Y211">
        <v>2.3758294442772802E-3</v>
      </c>
      <c r="Z211">
        <v>1.57283950617284</v>
      </c>
      <c r="AA211">
        <v>0.37345679012345701</v>
      </c>
    </row>
    <row r="212" spans="1:27" x14ac:dyDescent="0.35">
      <c r="A212">
        <v>211</v>
      </c>
      <c r="B212" t="s">
        <v>15</v>
      </c>
      <c r="C212" s="2">
        <v>5</v>
      </c>
      <c r="D212" t="s">
        <v>10</v>
      </c>
      <c r="E212">
        <v>4.5</v>
      </c>
      <c r="F212" t="s">
        <v>12</v>
      </c>
      <c r="G212" s="10">
        <v>2</v>
      </c>
      <c r="H212">
        <v>0.02</v>
      </c>
      <c r="I212">
        <v>3</v>
      </c>
      <c r="J212">
        <v>1</v>
      </c>
      <c r="K212">
        <v>1</v>
      </c>
      <c r="L212" s="8">
        <v>1.4</v>
      </c>
      <c r="M212" s="8">
        <v>0.52</v>
      </c>
      <c r="N212" s="8">
        <v>0.5</v>
      </c>
      <c r="O212" s="8">
        <v>-2.1489999999999999E-2</v>
      </c>
      <c r="P212" s="8">
        <v>9.5069000000000002E-4</v>
      </c>
      <c r="Q212" s="9">
        <v>-4.3068E-6</v>
      </c>
      <c r="R212" s="9">
        <v>-7.0328999999999994E-8</v>
      </c>
      <c r="S212" s="8">
        <v>-7.4299000000000001E-4</v>
      </c>
      <c r="T212" s="8">
        <v>0</v>
      </c>
      <c r="U212" s="9">
        <v>3.7969E-6</v>
      </c>
      <c r="V212">
        <v>-1.7483392521311099E-2</v>
      </c>
      <c r="W212">
        <v>9.4247779607693804E-4</v>
      </c>
      <c r="X212">
        <v>6.86123835544011E-4</v>
      </c>
      <c r="Y212">
        <v>3.1415926535897898E-4</v>
      </c>
      <c r="Z212">
        <v>0.107851851851852</v>
      </c>
      <c r="AA212">
        <v>4.9382716049382699E-2</v>
      </c>
    </row>
    <row r="213" spans="1:27" x14ac:dyDescent="0.35">
      <c r="A213">
        <v>212</v>
      </c>
      <c r="B213" t="s">
        <v>15</v>
      </c>
      <c r="C213" s="2">
        <v>5</v>
      </c>
      <c r="D213" t="s">
        <v>10</v>
      </c>
      <c r="E213">
        <v>4.5</v>
      </c>
      <c r="F213" t="s">
        <v>12</v>
      </c>
      <c r="G213" s="10">
        <v>1</v>
      </c>
      <c r="H213">
        <v>0.01</v>
      </c>
      <c r="I213">
        <v>3</v>
      </c>
      <c r="J213">
        <v>1</v>
      </c>
      <c r="K213">
        <v>1</v>
      </c>
      <c r="L213" s="8">
        <v>1.4</v>
      </c>
      <c r="M213" s="8">
        <v>0.52</v>
      </c>
      <c r="N213" s="8">
        <v>0.5</v>
      </c>
      <c r="O213" s="8">
        <v>-2.1489999999999999E-2</v>
      </c>
      <c r="P213" s="8">
        <v>9.5069000000000002E-4</v>
      </c>
      <c r="Q213" s="9">
        <v>-4.3068E-6</v>
      </c>
      <c r="R213" s="9">
        <v>-7.0328999999999994E-8</v>
      </c>
      <c r="S213" s="8">
        <v>-7.4299000000000001E-4</v>
      </c>
      <c r="T213" s="8">
        <v>0</v>
      </c>
      <c r="U213" s="9">
        <v>3.7969E-6</v>
      </c>
      <c r="V213">
        <v>-2.0664554629974501E-2</v>
      </c>
      <c r="W213">
        <v>1.96349540849362E-4</v>
      </c>
      <c r="X213">
        <v>1.4294246573833599E-4</v>
      </c>
      <c r="Y213">
        <v>7.85398163397448E-5</v>
      </c>
      <c r="Z213">
        <v>2.2469135802469099E-2</v>
      </c>
      <c r="AA213">
        <v>1.2345679012345699E-2</v>
      </c>
    </row>
    <row r="214" spans="1:27" x14ac:dyDescent="0.35">
      <c r="A214">
        <v>213</v>
      </c>
      <c r="B214" t="s">
        <v>15</v>
      </c>
      <c r="C214" s="2">
        <v>5</v>
      </c>
      <c r="D214" t="s">
        <v>10</v>
      </c>
      <c r="E214">
        <v>4.5</v>
      </c>
      <c r="F214" t="s">
        <v>12</v>
      </c>
      <c r="G214" s="10">
        <v>1</v>
      </c>
      <c r="H214">
        <v>0.01</v>
      </c>
      <c r="I214">
        <v>3</v>
      </c>
      <c r="J214">
        <v>1</v>
      </c>
      <c r="K214">
        <v>1</v>
      </c>
      <c r="L214" s="8">
        <v>1.4</v>
      </c>
      <c r="M214" s="8">
        <v>0.52</v>
      </c>
      <c r="N214" s="8">
        <v>0.5</v>
      </c>
      <c r="O214" s="8">
        <v>-2.1489999999999999E-2</v>
      </c>
      <c r="P214" s="8">
        <v>9.5069000000000002E-4</v>
      </c>
      <c r="Q214" s="9">
        <v>-4.3068E-6</v>
      </c>
      <c r="R214" s="9">
        <v>-7.0328999999999994E-8</v>
      </c>
      <c r="S214" s="8">
        <v>-7.4299000000000001E-4</v>
      </c>
      <c r="T214" s="8">
        <v>0</v>
      </c>
      <c r="U214" s="9">
        <v>3.7969E-6</v>
      </c>
      <c r="V214">
        <v>-2.0664554629974501E-2</v>
      </c>
      <c r="W214">
        <v>1.96349540849362E-4</v>
      </c>
      <c r="X214">
        <v>1.4294246573833599E-4</v>
      </c>
      <c r="Y214">
        <v>7.85398163397448E-5</v>
      </c>
      <c r="Z214">
        <v>2.2469135802469099E-2</v>
      </c>
      <c r="AA214">
        <v>1.2345679012345699E-2</v>
      </c>
    </row>
    <row r="215" spans="1:27" x14ac:dyDescent="0.35">
      <c r="A215">
        <v>214</v>
      </c>
      <c r="B215" t="s">
        <v>15</v>
      </c>
      <c r="C215" s="2">
        <v>5</v>
      </c>
      <c r="D215" t="s">
        <v>10</v>
      </c>
      <c r="E215">
        <v>4.5</v>
      </c>
      <c r="F215" t="s">
        <v>12</v>
      </c>
      <c r="G215" s="10">
        <v>1</v>
      </c>
      <c r="H215">
        <v>0.01</v>
      </c>
      <c r="I215">
        <v>3</v>
      </c>
      <c r="J215">
        <v>1</v>
      </c>
      <c r="K215">
        <v>1</v>
      </c>
      <c r="L215" s="8">
        <v>1.4</v>
      </c>
      <c r="M215" s="8">
        <v>0.52</v>
      </c>
      <c r="N215" s="8">
        <v>0.5</v>
      </c>
      <c r="O215" s="8">
        <v>-2.1489999999999999E-2</v>
      </c>
      <c r="P215" s="8">
        <v>9.5069000000000002E-4</v>
      </c>
      <c r="Q215" s="9">
        <v>-4.3068E-6</v>
      </c>
      <c r="R215" s="9">
        <v>-7.0328999999999994E-8</v>
      </c>
      <c r="S215" s="8">
        <v>-7.4299000000000001E-4</v>
      </c>
      <c r="T215" s="8">
        <v>0</v>
      </c>
      <c r="U215" s="9">
        <v>3.7969E-6</v>
      </c>
      <c r="V215">
        <v>-2.0664554629974501E-2</v>
      </c>
      <c r="W215">
        <v>1.96349540849362E-4</v>
      </c>
      <c r="X215">
        <v>1.4294246573833599E-4</v>
      </c>
      <c r="Y215">
        <v>7.85398163397448E-5</v>
      </c>
      <c r="Z215">
        <v>2.2469135802469099E-2</v>
      </c>
      <c r="AA215">
        <v>1.2345679012345699E-2</v>
      </c>
    </row>
    <row r="216" spans="1:27" x14ac:dyDescent="0.35">
      <c r="A216">
        <v>215</v>
      </c>
      <c r="B216" t="s">
        <v>15</v>
      </c>
      <c r="C216" s="2">
        <v>5</v>
      </c>
      <c r="D216" t="s">
        <v>10</v>
      </c>
      <c r="E216">
        <v>4.5</v>
      </c>
      <c r="F216" t="s">
        <v>12</v>
      </c>
      <c r="G216" s="10">
        <v>1</v>
      </c>
      <c r="H216">
        <v>0.01</v>
      </c>
      <c r="I216">
        <v>3</v>
      </c>
      <c r="J216">
        <v>1</v>
      </c>
      <c r="K216">
        <v>1</v>
      </c>
      <c r="L216" s="8">
        <v>1.4</v>
      </c>
      <c r="M216" s="8">
        <v>0.52</v>
      </c>
      <c r="N216" s="8">
        <v>0.5</v>
      </c>
      <c r="O216" s="8">
        <v>-2.1489999999999999E-2</v>
      </c>
      <c r="P216" s="8">
        <v>9.5069000000000002E-4</v>
      </c>
      <c r="Q216" s="9">
        <v>-4.3068E-6</v>
      </c>
      <c r="R216" s="9">
        <v>-7.0328999999999994E-8</v>
      </c>
      <c r="S216" s="8">
        <v>-7.4299000000000001E-4</v>
      </c>
      <c r="T216" s="8">
        <v>0</v>
      </c>
      <c r="U216" s="9">
        <v>3.7969E-6</v>
      </c>
      <c r="V216">
        <v>-2.0664554629974501E-2</v>
      </c>
      <c r="W216">
        <v>1.96349540849362E-4</v>
      </c>
      <c r="X216">
        <v>1.4294246573833599E-4</v>
      </c>
      <c r="Y216">
        <v>7.85398163397448E-5</v>
      </c>
      <c r="Z216">
        <v>2.2469135802469099E-2</v>
      </c>
      <c r="AA216">
        <v>1.2345679012345699E-2</v>
      </c>
    </row>
    <row r="217" spans="1:27" x14ac:dyDescent="0.35">
      <c r="A217">
        <v>216</v>
      </c>
      <c r="B217" t="s">
        <v>15</v>
      </c>
      <c r="C217" s="2">
        <v>5</v>
      </c>
      <c r="D217" t="s">
        <v>10</v>
      </c>
      <c r="E217">
        <v>4.5</v>
      </c>
      <c r="F217" t="s">
        <v>12</v>
      </c>
      <c r="G217" s="10">
        <v>1</v>
      </c>
      <c r="H217">
        <v>0.01</v>
      </c>
      <c r="I217">
        <v>3</v>
      </c>
      <c r="J217">
        <v>1</v>
      </c>
      <c r="K217">
        <v>1</v>
      </c>
      <c r="L217" s="8">
        <v>1.4</v>
      </c>
      <c r="M217" s="8">
        <v>0.52</v>
      </c>
      <c r="N217" s="8">
        <v>0.5</v>
      </c>
      <c r="O217" s="8">
        <v>-2.1489999999999999E-2</v>
      </c>
      <c r="P217" s="8">
        <v>9.5069000000000002E-4</v>
      </c>
      <c r="Q217" s="9">
        <v>-4.3068E-6</v>
      </c>
      <c r="R217" s="9">
        <v>-7.0328999999999994E-8</v>
      </c>
      <c r="S217" s="8">
        <v>-7.4299000000000001E-4</v>
      </c>
      <c r="T217" s="8">
        <v>0</v>
      </c>
      <c r="U217" s="9">
        <v>3.7969E-6</v>
      </c>
      <c r="V217">
        <v>-2.0664554629974501E-2</v>
      </c>
      <c r="W217">
        <v>1.96349540849362E-4</v>
      </c>
      <c r="X217">
        <v>1.4294246573833599E-4</v>
      </c>
      <c r="Y217">
        <v>7.85398163397448E-5</v>
      </c>
      <c r="Z217">
        <v>2.2469135802469099E-2</v>
      </c>
      <c r="AA217">
        <v>1.2345679012345699E-2</v>
      </c>
    </row>
    <row r="218" spans="1:27" x14ac:dyDescent="0.35">
      <c r="A218">
        <v>217</v>
      </c>
      <c r="B218" t="s">
        <v>15</v>
      </c>
      <c r="C218" s="2">
        <v>5</v>
      </c>
      <c r="D218" t="s">
        <v>10</v>
      </c>
      <c r="E218">
        <v>4.5</v>
      </c>
      <c r="F218" t="s">
        <v>12</v>
      </c>
      <c r="G218" s="10">
        <v>2</v>
      </c>
      <c r="H218">
        <v>0.02</v>
      </c>
      <c r="I218">
        <v>3.5</v>
      </c>
      <c r="J218">
        <v>1</v>
      </c>
      <c r="K218">
        <v>1</v>
      </c>
      <c r="L218" s="8">
        <v>1.4</v>
      </c>
      <c r="M218" s="8">
        <v>0.52</v>
      </c>
      <c r="N218" s="8">
        <v>0.5</v>
      </c>
      <c r="O218" s="8">
        <v>-2.1489999999999999E-2</v>
      </c>
      <c r="P218" s="8">
        <v>9.5069000000000002E-4</v>
      </c>
      <c r="Q218" s="9">
        <v>-4.3068E-6</v>
      </c>
      <c r="R218" s="9">
        <v>-7.0328999999999994E-8</v>
      </c>
      <c r="S218" s="8">
        <v>-7.4299000000000001E-4</v>
      </c>
      <c r="T218" s="8">
        <v>0</v>
      </c>
      <c r="U218" s="9">
        <v>3.7969E-6</v>
      </c>
      <c r="V218">
        <v>-1.7779939719410099E-2</v>
      </c>
      <c r="W218">
        <v>6.2831853071795905E-4</v>
      </c>
      <c r="X218">
        <v>4.5741589036267402E-4</v>
      </c>
      <c r="Y218">
        <v>3.1415926535897898E-4</v>
      </c>
      <c r="Z218">
        <v>7.1901234567901207E-2</v>
      </c>
      <c r="AA218">
        <v>4.9382716049382699E-2</v>
      </c>
    </row>
    <row r="219" spans="1:27" x14ac:dyDescent="0.35">
      <c r="A219">
        <v>218</v>
      </c>
      <c r="B219" t="s">
        <v>15</v>
      </c>
      <c r="C219" s="2">
        <v>5</v>
      </c>
      <c r="D219" t="s">
        <v>10</v>
      </c>
      <c r="E219">
        <v>4.5</v>
      </c>
      <c r="F219" t="s">
        <v>12</v>
      </c>
      <c r="G219" s="10">
        <v>2</v>
      </c>
      <c r="H219">
        <v>0.02</v>
      </c>
      <c r="I219">
        <v>3.5</v>
      </c>
      <c r="J219">
        <v>1</v>
      </c>
      <c r="K219">
        <v>1</v>
      </c>
      <c r="L219" s="8">
        <v>1.4</v>
      </c>
      <c r="M219" s="8">
        <v>0.52</v>
      </c>
      <c r="N219" s="8">
        <v>0.5</v>
      </c>
      <c r="O219" s="8">
        <v>-2.1489999999999999E-2</v>
      </c>
      <c r="P219" s="8">
        <v>9.5069000000000002E-4</v>
      </c>
      <c r="Q219" s="9">
        <v>-4.3068E-6</v>
      </c>
      <c r="R219" s="9">
        <v>-7.0328999999999994E-8</v>
      </c>
      <c r="S219" s="8">
        <v>-7.4299000000000001E-4</v>
      </c>
      <c r="T219" s="8">
        <v>0</v>
      </c>
      <c r="U219" s="9">
        <v>3.7969E-6</v>
      </c>
      <c r="V219">
        <v>-1.7779939719410099E-2</v>
      </c>
      <c r="W219">
        <v>1.09955742875643E-3</v>
      </c>
      <c r="X219">
        <v>8.0047780813468001E-4</v>
      </c>
      <c r="Y219">
        <v>3.1415926535897898E-4</v>
      </c>
      <c r="Z219">
        <v>0.125827160493827</v>
      </c>
      <c r="AA219">
        <v>4.9382716049382699E-2</v>
      </c>
    </row>
    <row r="220" spans="1:27" x14ac:dyDescent="0.35">
      <c r="A220">
        <v>219</v>
      </c>
      <c r="B220" t="s">
        <v>15</v>
      </c>
      <c r="C220" s="2">
        <v>5</v>
      </c>
      <c r="D220" t="s">
        <v>10</v>
      </c>
      <c r="E220">
        <v>4.5</v>
      </c>
      <c r="F220" t="s">
        <v>12</v>
      </c>
      <c r="G220" s="10">
        <v>2</v>
      </c>
      <c r="H220">
        <v>0.02</v>
      </c>
      <c r="I220">
        <v>3.5</v>
      </c>
      <c r="J220">
        <v>1</v>
      </c>
      <c r="K220">
        <v>1</v>
      </c>
      <c r="L220" s="8">
        <v>1.4</v>
      </c>
      <c r="M220" s="8">
        <v>0.52</v>
      </c>
      <c r="N220" s="8">
        <v>0.5</v>
      </c>
      <c r="O220" s="8">
        <v>-2.1489999999999999E-2</v>
      </c>
      <c r="P220" s="8">
        <v>9.5069000000000002E-4</v>
      </c>
      <c r="Q220" s="9">
        <v>-4.3068E-6</v>
      </c>
      <c r="R220" s="9">
        <v>-7.0328999999999994E-8</v>
      </c>
      <c r="S220" s="8">
        <v>-7.4299000000000001E-4</v>
      </c>
      <c r="T220" s="8">
        <v>0</v>
      </c>
      <c r="U220" s="9">
        <v>3.7969E-6</v>
      </c>
      <c r="V220">
        <v>-1.7779939719410099E-2</v>
      </c>
      <c r="W220">
        <v>1.2566370614359201E-3</v>
      </c>
      <c r="X220">
        <v>9.1483178072534696E-4</v>
      </c>
      <c r="Y220">
        <v>3.1415926535897898E-4</v>
      </c>
      <c r="Z220">
        <v>0.143802469135802</v>
      </c>
      <c r="AA220">
        <v>4.9382716049382699E-2</v>
      </c>
    </row>
    <row r="221" spans="1:27" x14ac:dyDescent="0.35">
      <c r="A221">
        <v>220</v>
      </c>
      <c r="B221" t="s">
        <v>15</v>
      </c>
      <c r="C221" s="2">
        <v>5</v>
      </c>
      <c r="D221" t="s">
        <v>10</v>
      </c>
      <c r="E221">
        <v>4.5</v>
      </c>
      <c r="F221" t="s">
        <v>12</v>
      </c>
      <c r="G221" s="10">
        <v>2</v>
      </c>
      <c r="H221">
        <v>0.02</v>
      </c>
      <c r="I221">
        <v>3.5</v>
      </c>
      <c r="J221">
        <v>1</v>
      </c>
      <c r="K221">
        <v>1</v>
      </c>
      <c r="L221" s="8">
        <v>1.4</v>
      </c>
      <c r="M221" s="8">
        <v>0.52</v>
      </c>
      <c r="N221" s="8">
        <v>0.5</v>
      </c>
      <c r="O221" s="8">
        <v>-2.1489999999999999E-2</v>
      </c>
      <c r="P221" s="8">
        <v>9.5069000000000002E-4</v>
      </c>
      <c r="Q221" s="9">
        <v>-4.3068E-6</v>
      </c>
      <c r="R221" s="9">
        <v>-7.0328999999999994E-8</v>
      </c>
      <c r="S221" s="8">
        <v>-7.4299000000000001E-4</v>
      </c>
      <c r="T221" s="8">
        <v>0</v>
      </c>
      <c r="U221" s="9">
        <v>3.7969E-6</v>
      </c>
      <c r="V221">
        <v>-1.7779939719410099E-2</v>
      </c>
      <c r="W221">
        <v>1.5707963267948999E-3</v>
      </c>
      <c r="X221">
        <v>1.1435397259066801E-3</v>
      </c>
      <c r="Y221">
        <v>3.1415926535897898E-4</v>
      </c>
      <c r="Z221">
        <v>0.17975308641975299</v>
      </c>
      <c r="AA221">
        <v>4.9382716049382699E-2</v>
      </c>
    </row>
    <row r="222" spans="1:27" x14ac:dyDescent="0.35">
      <c r="A222">
        <v>221</v>
      </c>
      <c r="B222" t="s">
        <v>15</v>
      </c>
      <c r="C222" s="2">
        <v>5</v>
      </c>
      <c r="D222" t="s">
        <v>10</v>
      </c>
      <c r="E222">
        <v>4.5</v>
      </c>
      <c r="F222" t="s">
        <v>12</v>
      </c>
      <c r="G222" s="10">
        <v>2</v>
      </c>
      <c r="H222">
        <v>0.02</v>
      </c>
      <c r="I222">
        <v>5</v>
      </c>
      <c r="J222">
        <v>1</v>
      </c>
      <c r="K222">
        <v>1</v>
      </c>
      <c r="L222" s="8">
        <v>1.4</v>
      </c>
      <c r="M222" s="8">
        <v>0.52</v>
      </c>
      <c r="N222" s="8">
        <v>0.5</v>
      </c>
      <c r="O222" s="8">
        <v>-2.1489999999999999E-2</v>
      </c>
      <c r="P222" s="8">
        <v>9.5069000000000002E-4</v>
      </c>
      <c r="Q222" s="9">
        <v>-4.3068E-6</v>
      </c>
      <c r="R222" s="9">
        <v>-7.0328999999999994E-8</v>
      </c>
      <c r="S222" s="8">
        <v>-7.4299000000000001E-4</v>
      </c>
      <c r="T222" s="8">
        <v>0</v>
      </c>
      <c r="U222" s="9">
        <v>3.7969E-6</v>
      </c>
      <c r="V222">
        <v>-1.86695813137072E-2</v>
      </c>
      <c r="W222">
        <v>9.4247779607693804E-4</v>
      </c>
      <c r="X222">
        <v>6.86123835544011E-4</v>
      </c>
      <c r="Y222">
        <v>3.1415926535897898E-4</v>
      </c>
      <c r="Z222">
        <v>0.107851851851852</v>
      </c>
      <c r="AA222">
        <v>4.9382716049382699E-2</v>
      </c>
    </row>
    <row r="223" spans="1:27" x14ac:dyDescent="0.35">
      <c r="A223">
        <v>222</v>
      </c>
      <c r="B223" t="s">
        <v>15</v>
      </c>
      <c r="C223" s="2">
        <v>5</v>
      </c>
      <c r="D223" t="s">
        <v>10</v>
      </c>
      <c r="E223">
        <v>4.5</v>
      </c>
      <c r="F223" t="s">
        <v>12</v>
      </c>
      <c r="G223" s="10">
        <v>2</v>
      </c>
      <c r="H223">
        <v>0.02</v>
      </c>
      <c r="I223">
        <v>5</v>
      </c>
      <c r="J223">
        <v>1</v>
      </c>
      <c r="K223">
        <v>1</v>
      </c>
      <c r="L223" s="8">
        <v>1.4</v>
      </c>
      <c r="M223" s="8">
        <v>0.52</v>
      </c>
      <c r="N223" s="8">
        <v>0.5</v>
      </c>
      <c r="O223" s="8">
        <v>-2.1489999999999999E-2</v>
      </c>
      <c r="P223" s="8">
        <v>9.5069000000000002E-4</v>
      </c>
      <c r="Q223" s="9">
        <v>-4.3068E-6</v>
      </c>
      <c r="R223" s="9">
        <v>-7.0328999999999994E-8</v>
      </c>
      <c r="S223" s="8">
        <v>-7.4299000000000001E-4</v>
      </c>
      <c r="T223" s="8">
        <v>0</v>
      </c>
      <c r="U223" s="9">
        <v>3.7969E-6</v>
      </c>
      <c r="V223">
        <v>-1.86695813137072E-2</v>
      </c>
      <c r="W223">
        <v>9.4247779607693804E-4</v>
      </c>
      <c r="X223">
        <v>6.86123835544011E-4</v>
      </c>
      <c r="Y223">
        <v>3.1415926535897898E-4</v>
      </c>
      <c r="Z223">
        <v>0.107851851851852</v>
      </c>
      <c r="AA223">
        <v>4.9382716049382699E-2</v>
      </c>
    </row>
    <row r="224" spans="1:27" x14ac:dyDescent="0.35">
      <c r="A224">
        <v>223</v>
      </c>
      <c r="B224" t="s">
        <v>15</v>
      </c>
      <c r="C224" s="2">
        <v>5</v>
      </c>
      <c r="D224" t="s">
        <v>10</v>
      </c>
      <c r="E224">
        <v>4.5</v>
      </c>
      <c r="F224" t="s">
        <v>12</v>
      </c>
      <c r="G224" s="10">
        <v>2</v>
      </c>
      <c r="H224">
        <v>0.02</v>
      </c>
      <c r="I224">
        <v>5</v>
      </c>
      <c r="J224">
        <v>1</v>
      </c>
      <c r="K224">
        <v>1</v>
      </c>
      <c r="L224" s="8">
        <v>1.4</v>
      </c>
      <c r="M224" s="8">
        <v>0.52</v>
      </c>
      <c r="N224" s="8">
        <v>0.5</v>
      </c>
      <c r="O224" s="8">
        <v>-2.1489999999999999E-2</v>
      </c>
      <c r="P224" s="8">
        <v>9.5069000000000002E-4</v>
      </c>
      <c r="Q224" s="9">
        <v>-4.3068E-6</v>
      </c>
      <c r="R224" s="9">
        <v>-7.0328999999999994E-8</v>
      </c>
      <c r="S224" s="8">
        <v>-7.4299000000000001E-4</v>
      </c>
      <c r="T224" s="8">
        <v>0</v>
      </c>
      <c r="U224" s="9">
        <v>3.7969E-6</v>
      </c>
      <c r="V224">
        <v>-1.86695813137072E-2</v>
      </c>
      <c r="W224">
        <v>9.4247779607693804E-4</v>
      </c>
      <c r="X224">
        <v>6.86123835544011E-4</v>
      </c>
      <c r="Y224">
        <v>3.1415926535897898E-4</v>
      </c>
      <c r="Z224">
        <v>0.107851851851852</v>
      </c>
      <c r="AA224">
        <v>4.9382716049382699E-2</v>
      </c>
    </row>
    <row r="225" spans="1:27" x14ac:dyDescent="0.35">
      <c r="A225">
        <v>224</v>
      </c>
      <c r="B225" t="s">
        <v>15</v>
      </c>
      <c r="C225" s="2">
        <v>5</v>
      </c>
      <c r="D225" t="s">
        <v>10</v>
      </c>
      <c r="E225">
        <v>4.5</v>
      </c>
      <c r="F225" t="s">
        <v>12</v>
      </c>
      <c r="G225" s="10">
        <v>2</v>
      </c>
      <c r="H225">
        <v>0.02</v>
      </c>
      <c r="I225">
        <v>5</v>
      </c>
      <c r="J225">
        <v>1</v>
      </c>
      <c r="K225">
        <v>1</v>
      </c>
      <c r="L225" s="8">
        <v>1.4</v>
      </c>
      <c r="M225" s="8">
        <v>0.52</v>
      </c>
      <c r="N225" s="8">
        <v>0.5</v>
      </c>
      <c r="O225" s="8">
        <v>-2.1489999999999999E-2</v>
      </c>
      <c r="P225" s="8">
        <v>9.5069000000000002E-4</v>
      </c>
      <c r="Q225" s="9">
        <v>-4.3068E-6</v>
      </c>
      <c r="R225" s="9">
        <v>-7.0328999999999994E-8</v>
      </c>
      <c r="S225" s="8">
        <v>-7.4299000000000001E-4</v>
      </c>
      <c r="T225" s="8">
        <v>0</v>
      </c>
      <c r="U225" s="9">
        <v>3.7969E-6</v>
      </c>
      <c r="V225">
        <v>-1.86695813137072E-2</v>
      </c>
      <c r="W225">
        <v>9.4247779607693804E-4</v>
      </c>
      <c r="X225">
        <v>6.86123835544011E-4</v>
      </c>
      <c r="Y225">
        <v>3.1415926535897898E-4</v>
      </c>
      <c r="Z225">
        <v>0.107851851851852</v>
      </c>
      <c r="AA225">
        <v>4.9382716049382699E-2</v>
      </c>
    </row>
    <row r="226" spans="1:27" x14ac:dyDescent="0.35">
      <c r="A226">
        <v>225</v>
      </c>
      <c r="B226" t="s">
        <v>15</v>
      </c>
      <c r="C226" s="2">
        <v>5</v>
      </c>
      <c r="D226" t="s">
        <v>10</v>
      </c>
      <c r="E226">
        <v>4.5</v>
      </c>
      <c r="F226" t="s">
        <v>12</v>
      </c>
      <c r="G226" s="10">
        <v>2</v>
      </c>
      <c r="H226">
        <v>0.02</v>
      </c>
      <c r="I226">
        <v>5</v>
      </c>
      <c r="J226">
        <v>1</v>
      </c>
      <c r="K226">
        <v>1</v>
      </c>
      <c r="L226" s="8">
        <v>1.4</v>
      </c>
      <c r="M226" s="8">
        <v>0.52</v>
      </c>
      <c r="N226" s="8">
        <v>0.5</v>
      </c>
      <c r="O226" s="8">
        <v>-2.1489999999999999E-2</v>
      </c>
      <c r="P226" s="8">
        <v>9.5069000000000002E-4</v>
      </c>
      <c r="Q226" s="9">
        <v>-4.3068E-6</v>
      </c>
      <c r="R226" s="9">
        <v>-7.0328999999999994E-8</v>
      </c>
      <c r="S226" s="8">
        <v>-7.4299000000000001E-4</v>
      </c>
      <c r="T226" s="8">
        <v>0</v>
      </c>
      <c r="U226" s="9">
        <v>3.7969E-6</v>
      </c>
      <c r="V226">
        <v>-1.86695813137072E-2</v>
      </c>
      <c r="W226">
        <v>9.4247779607693804E-4</v>
      </c>
      <c r="X226">
        <v>6.86123835544011E-4</v>
      </c>
      <c r="Y226">
        <v>3.1415926535897898E-4</v>
      </c>
      <c r="Z226">
        <v>0.107851851851852</v>
      </c>
      <c r="AA226">
        <v>4.9382716049382699E-2</v>
      </c>
    </row>
    <row r="227" spans="1:27" x14ac:dyDescent="0.35">
      <c r="A227">
        <v>226</v>
      </c>
      <c r="B227" t="s">
        <v>15</v>
      </c>
      <c r="C227" s="2">
        <v>5</v>
      </c>
      <c r="D227" t="s">
        <v>10</v>
      </c>
      <c r="E227">
        <v>4.5</v>
      </c>
      <c r="F227" t="s">
        <v>12</v>
      </c>
      <c r="G227" s="10">
        <v>2</v>
      </c>
      <c r="H227">
        <v>0.02</v>
      </c>
      <c r="I227">
        <v>5</v>
      </c>
      <c r="J227">
        <v>1</v>
      </c>
      <c r="K227">
        <v>1</v>
      </c>
      <c r="L227" s="8">
        <v>1.4</v>
      </c>
      <c r="M227" s="8">
        <v>0.52</v>
      </c>
      <c r="N227" s="8">
        <v>0.5</v>
      </c>
      <c r="O227" s="8">
        <v>-2.1489999999999999E-2</v>
      </c>
      <c r="P227" s="8">
        <v>9.5069000000000002E-4</v>
      </c>
      <c r="Q227" s="9">
        <v>-4.3068E-6</v>
      </c>
      <c r="R227" s="9">
        <v>-7.0328999999999994E-8</v>
      </c>
      <c r="S227" s="8">
        <v>-7.4299000000000001E-4</v>
      </c>
      <c r="T227" s="8">
        <v>0</v>
      </c>
      <c r="U227" s="9">
        <v>3.7969E-6</v>
      </c>
      <c r="V227">
        <v>-1.86695813137072E-2</v>
      </c>
      <c r="W227">
        <v>1.2566370614359201E-3</v>
      </c>
      <c r="X227">
        <v>9.1483178072534696E-4</v>
      </c>
      <c r="Y227">
        <v>3.1415926535897898E-4</v>
      </c>
      <c r="Z227">
        <v>0.143802469135802</v>
      </c>
      <c r="AA227">
        <v>4.9382716049382699E-2</v>
      </c>
    </row>
    <row r="228" spans="1:27" x14ac:dyDescent="0.35">
      <c r="A228">
        <v>227</v>
      </c>
      <c r="B228" t="s">
        <v>15</v>
      </c>
      <c r="C228" s="2">
        <v>5</v>
      </c>
      <c r="D228" t="s">
        <v>10</v>
      </c>
      <c r="E228">
        <v>4.5</v>
      </c>
      <c r="F228" t="s">
        <v>12</v>
      </c>
      <c r="G228" s="10">
        <v>2</v>
      </c>
      <c r="H228">
        <v>0.02</v>
      </c>
      <c r="I228">
        <v>5</v>
      </c>
      <c r="J228">
        <v>1</v>
      </c>
      <c r="K228">
        <v>1</v>
      </c>
      <c r="L228" s="8">
        <v>1.4</v>
      </c>
      <c r="M228" s="8">
        <v>0.52</v>
      </c>
      <c r="N228" s="8">
        <v>0.5</v>
      </c>
      <c r="O228" s="8">
        <v>-2.1489999999999999E-2</v>
      </c>
      <c r="P228" s="8">
        <v>9.5069000000000002E-4</v>
      </c>
      <c r="Q228" s="9">
        <v>-4.3068E-6</v>
      </c>
      <c r="R228" s="9">
        <v>-7.0328999999999994E-8</v>
      </c>
      <c r="S228" s="8">
        <v>-7.4299000000000001E-4</v>
      </c>
      <c r="T228" s="8">
        <v>0</v>
      </c>
      <c r="U228" s="9">
        <v>3.7969E-6</v>
      </c>
      <c r="V228">
        <v>-1.86695813137072E-2</v>
      </c>
      <c r="W228">
        <v>1.2566370614359201E-3</v>
      </c>
      <c r="X228">
        <v>9.1483178072534696E-4</v>
      </c>
      <c r="Y228">
        <v>3.1415926535897898E-4</v>
      </c>
      <c r="Z228">
        <v>0.143802469135802</v>
      </c>
      <c r="AA228">
        <v>4.9382716049382699E-2</v>
      </c>
    </row>
    <row r="229" spans="1:27" x14ac:dyDescent="0.35">
      <c r="A229">
        <v>228</v>
      </c>
      <c r="B229" t="s">
        <v>15</v>
      </c>
      <c r="C229" s="2">
        <v>5</v>
      </c>
      <c r="D229" t="s">
        <v>10</v>
      </c>
      <c r="E229">
        <v>4.5</v>
      </c>
      <c r="F229" t="s">
        <v>12</v>
      </c>
      <c r="G229" s="10">
        <v>2</v>
      </c>
      <c r="H229">
        <v>0.02</v>
      </c>
      <c r="I229">
        <v>5</v>
      </c>
      <c r="J229">
        <v>1</v>
      </c>
      <c r="K229">
        <v>1</v>
      </c>
      <c r="L229" s="8">
        <v>1.4</v>
      </c>
      <c r="M229" s="8">
        <v>0.52</v>
      </c>
      <c r="N229" s="8">
        <v>0.5</v>
      </c>
      <c r="O229" s="8">
        <v>-2.1489999999999999E-2</v>
      </c>
      <c r="P229" s="8">
        <v>9.5069000000000002E-4</v>
      </c>
      <c r="Q229" s="9">
        <v>-4.3068E-6</v>
      </c>
      <c r="R229" s="9">
        <v>-7.0328999999999994E-8</v>
      </c>
      <c r="S229" s="8">
        <v>-7.4299000000000001E-4</v>
      </c>
      <c r="T229" s="8">
        <v>0</v>
      </c>
      <c r="U229" s="9">
        <v>3.7969E-6</v>
      </c>
      <c r="V229">
        <v>-1.86695813137072E-2</v>
      </c>
      <c r="W229">
        <v>1.2566370614359201E-3</v>
      </c>
      <c r="X229">
        <v>9.1483178072534696E-4</v>
      </c>
      <c r="Y229">
        <v>3.1415926535897898E-4</v>
      </c>
      <c r="Z229">
        <v>0.143802469135802</v>
      </c>
      <c r="AA229">
        <v>4.9382716049382699E-2</v>
      </c>
    </row>
    <row r="230" spans="1:27" x14ac:dyDescent="0.35">
      <c r="A230">
        <v>229</v>
      </c>
      <c r="B230" t="s">
        <v>15</v>
      </c>
      <c r="C230" s="2">
        <v>5</v>
      </c>
      <c r="D230" t="s">
        <v>10</v>
      </c>
      <c r="E230">
        <v>4.5</v>
      </c>
      <c r="F230" t="s">
        <v>12</v>
      </c>
      <c r="G230" s="10">
        <v>2</v>
      </c>
      <c r="H230">
        <v>0.02</v>
      </c>
      <c r="I230">
        <v>5</v>
      </c>
      <c r="J230">
        <v>1</v>
      </c>
      <c r="K230">
        <v>1</v>
      </c>
      <c r="L230" s="8">
        <v>1.4</v>
      </c>
      <c r="M230" s="8">
        <v>0.52</v>
      </c>
      <c r="N230" s="8">
        <v>0.5</v>
      </c>
      <c r="O230" s="8">
        <v>-2.1489999999999999E-2</v>
      </c>
      <c r="P230" s="8">
        <v>9.5069000000000002E-4</v>
      </c>
      <c r="Q230" s="9">
        <v>-4.3068E-6</v>
      </c>
      <c r="R230" s="9">
        <v>-7.0328999999999994E-8</v>
      </c>
      <c r="S230" s="8">
        <v>-7.4299000000000001E-4</v>
      </c>
      <c r="T230" s="8">
        <v>0</v>
      </c>
      <c r="U230" s="9">
        <v>3.7969E-6</v>
      </c>
      <c r="V230">
        <v>-1.86695813137072E-2</v>
      </c>
      <c r="W230">
        <v>1.2566370614359201E-3</v>
      </c>
      <c r="X230">
        <v>9.1483178072534696E-4</v>
      </c>
      <c r="Y230">
        <v>3.1415926535897898E-4</v>
      </c>
      <c r="Z230">
        <v>0.143802469135802</v>
      </c>
      <c r="AA230">
        <v>4.9382716049382699E-2</v>
      </c>
    </row>
    <row r="231" spans="1:27" x14ac:dyDescent="0.35">
      <c r="A231">
        <v>230</v>
      </c>
      <c r="B231" t="s">
        <v>15</v>
      </c>
      <c r="C231" s="2">
        <v>5</v>
      </c>
      <c r="D231" t="s">
        <v>10</v>
      </c>
      <c r="E231">
        <v>4.5</v>
      </c>
      <c r="F231" t="s">
        <v>12</v>
      </c>
      <c r="G231" s="10">
        <v>2</v>
      </c>
      <c r="H231">
        <v>0.02</v>
      </c>
      <c r="I231">
        <v>5</v>
      </c>
      <c r="J231">
        <v>1</v>
      </c>
      <c r="K231">
        <v>1</v>
      </c>
      <c r="L231" s="8">
        <v>1.4</v>
      </c>
      <c r="M231" s="8">
        <v>0.52</v>
      </c>
      <c r="N231" s="8">
        <v>0.5</v>
      </c>
      <c r="O231" s="8">
        <v>-2.1489999999999999E-2</v>
      </c>
      <c r="P231" s="8">
        <v>9.5069000000000002E-4</v>
      </c>
      <c r="Q231" s="9">
        <v>-4.3068E-6</v>
      </c>
      <c r="R231" s="9">
        <v>-7.0328999999999994E-8</v>
      </c>
      <c r="S231" s="8">
        <v>-7.4299000000000001E-4</v>
      </c>
      <c r="T231" s="8">
        <v>0</v>
      </c>
      <c r="U231" s="9">
        <v>3.7969E-6</v>
      </c>
      <c r="V231">
        <v>-1.86695813137072E-2</v>
      </c>
      <c r="W231">
        <v>1.2566370614359201E-3</v>
      </c>
      <c r="X231">
        <v>9.1483178072534696E-4</v>
      </c>
      <c r="Y231">
        <v>3.1415926535897898E-4</v>
      </c>
      <c r="Z231">
        <v>0.143802469135802</v>
      </c>
      <c r="AA231">
        <v>4.9382716049382699E-2</v>
      </c>
    </row>
    <row r="232" spans="1:27" x14ac:dyDescent="0.35">
      <c r="A232">
        <v>231</v>
      </c>
      <c r="B232" t="s">
        <v>15</v>
      </c>
      <c r="C232" s="2">
        <v>5</v>
      </c>
      <c r="D232" t="s">
        <v>10</v>
      </c>
      <c r="E232">
        <v>4.5</v>
      </c>
      <c r="F232" t="s">
        <v>12</v>
      </c>
      <c r="G232" s="10">
        <v>4.5</v>
      </c>
      <c r="H232">
        <v>4.4999999999999998E-2</v>
      </c>
      <c r="I232">
        <v>8</v>
      </c>
      <c r="J232">
        <v>1</v>
      </c>
      <c r="K232">
        <v>1</v>
      </c>
      <c r="L232" s="8">
        <v>1.4</v>
      </c>
      <c r="M232" s="8">
        <v>0.52</v>
      </c>
      <c r="N232" s="8">
        <v>0.5</v>
      </c>
      <c r="O232" s="8">
        <v>-2.1489999999999999E-2</v>
      </c>
      <c r="P232" s="8">
        <v>9.5069000000000002E-4</v>
      </c>
      <c r="Q232" s="9">
        <v>-4.3068E-6</v>
      </c>
      <c r="R232" s="9">
        <v>-7.0328999999999994E-8</v>
      </c>
      <c r="S232" s="8">
        <v>-7.4299000000000001E-4</v>
      </c>
      <c r="T232" s="8">
        <v>0</v>
      </c>
      <c r="U232" s="9">
        <v>3.7969E-6</v>
      </c>
      <c r="V232">
        <v>-8.9825505139098597E-3</v>
      </c>
      <c r="W232">
        <v>7.5398223686154999E-3</v>
      </c>
      <c r="X232">
        <v>5.4889906843520898E-3</v>
      </c>
      <c r="Y232">
        <v>1.59043128087983E-3</v>
      </c>
      <c r="Z232">
        <v>0.86281481481481503</v>
      </c>
      <c r="AA232">
        <v>0.25</v>
      </c>
    </row>
    <row r="233" spans="1:27" x14ac:dyDescent="0.35">
      <c r="A233">
        <v>232</v>
      </c>
      <c r="B233" t="s">
        <v>15</v>
      </c>
      <c r="C233" s="2">
        <v>5</v>
      </c>
      <c r="D233" t="s">
        <v>10</v>
      </c>
      <c r="E233">
        <v>4.5</v>
      </c>
      <c r="F233" t="s">
        <v>12</v>
      </c>
      <c r="G233" s="10">
        <v>4.5</v>
      </c>
      <c r="H233">
        <v>4.4999999999999998E-2</v>
      </c>
      <c r="I233">
        <v>8</v>
      </c>
      <c r="J233">
        <v>1</v>
      </c>
      <c r="K233">
        <v>1</v>
      </c>
      <c r="L233" s="8">
        <v>1.4</v>
      </c>
      <c r="M233" s="8">
        <v>0.52</v>
      </c>
      <c r="N233" s="8">
        <v>0.5</v>
      </c>
      <c r="O233" s="8">
        <v>-2.1489999999999999E-2</v>
      </c>
      <c r="P233" s="8">
        <v>9.5069000000000002E-4</v>
      </c>
      <c r="Q233" s="9">
        <v>-4.3068E-6</v>
      </c>
      <c r="R233" s="9">
        <v>-7.0328999999999994E-8</v>
      </c>
      <c r="S233" s="8">
        <v>-7.4299000000000001E-4</v>
      </c>
      <c r="T233" s="8">
        <v>0</v>
      </c>
      <c r="U233" s="9">
        <v>3.7969E-6</v>
      </c>
      <c r="V233">
        <v>-8.9825505139098597E-3</v>
      </c>
      <c r="W233">
        <v>7.5398223686154999E-3</v>
      </c>
      <c r="X233">
        <v>5.4889906843520898E-3</v>
      </c>
      <c r="Y233">
        <v>1.59043128087983E-3</v>
      </c>
      <c r="Z233">
        <v>0.86281481481481503</v>
      </c>
      <c r="AA233">
        <v>0.25</v>
      </c>
    </row>
    <row r="234" spans="1:27" x14ac:dyDescent="0.35">
      <c r="A234">
        <v>233</v>
      </c>
      <c r="B234" t="s">
        <v>15</v>
      </c>
      <c r="C234" s="2">
        <v>5</v>
      </c>
      <c r="D234" t="s">
        <v>10</v>
      </c>
      <c r="E234">
        <v>4.5</v>
      </c>
      <c r="F234" t="s">
        <v>12</v>
      </c>
      <c r="G234" s="10">
        <v>4.5</v>
      </c>
      <c r="H234">
        <v>4.4999999999999998E-2</v>
      </c>
      <c r="I234">
        <v>8</v>
      </c>
      <c r="J234">
        <v>1</v>
      </c>
      <c r="K234">
        <v>1</v>
      </c>
      <c r="L234" s="8">
        <v>1.4</v>
      </c>
      <c r="M234" s="8">
        <v>0.52</v>
      </c>
      <c r="N234" s="8">
        <v>0.5</v>
      </c>
      <c r="O234" s="8">
        <v>-2.1489999999999999E-2</v>
      </c>
      <c r="P234" s="8">
        <v>9.5069000000000002E-4</v>
      </c>
      <c r="Q234" s="9">
        <v>-4.3068E-6</v>
      </c>
      <c r="R234" s="9">
        <v>-7.0328999999999994E-8</v>
      </c>
      <c r="S234" s="8">
        <v>-7.4299000000000001E-4</v>
      </c>
      <c r="T234" s="8">
        <v>0</v>
      </c>
      <c r="U234" s="9">
        <v>3.7969E-6</v>
      </c>
      <c r="V234">
        <v>-8.9825505139098597E-3</v>
      </c>
      <c r="W234">
        <v>7.5398223686154999E-3</v>
      </c>
      <c r="X234">
        <v>5.4889906843520898E-3</v>
      </c>
      <c r="Y234">
        <v>1.59043128087983E-3</v>
      </c>
      <c r="Z234">
        <v>0.86281481481481503</v>
      </c>
      <c r="AA234">
        <v>0.25</v>
      </c>
    </row>
    <row r="235" spans="1:27" x14ac:dyDescent="0.35">
      <c r="A235">
        <v>234</v>
      </c>
      <c r="B235" t="s">
        <v>15</v>
      </c>
      <c r="C235" s="2">
        <v>5</v>
      </c>
      <c r="D235" t="s">
        <v>10</v>
      </c>
      <c r="E235">
        <v>4.5</v>
      </c>
      <c r="F235" t="s">
        <v>12</v>
      </c>
      <c r="G235" s="10">
        <v>1</v>
      </c>
      <c r="H235">
        <v>0.01</v>
      </c>
      <c r="I235">
        <v>3</v>
      </c>
      <c r="J235">
        <v>0</v>
      </c>
      <c r="K235">
        <v>1</v>
      </c>
      <c r="L235" s="8">
        <v>1.4</v>
      </c>
      <c r="M235" s="8">
        <v>0.52</v>
      </c>
      <c r="N235" s="8">
        <v>0.5</v>
      </c>
      <c r="O235" s="8">
        <v>-2.1489999999999999E-2</v>
      </c>
      <c r="P235" s="8">
        <v>9.5069000000000002E-4</v>
      </c>
      <c r="Q235" s="9">
        <v>-4.3068E-6</v>
      </c>
      <c r="R235" s="9">
        <v>-7.0328999999999994E-8</v>
      </c>
      <c r="S235" s="8">
        <v>-7.4299000000000001E-4</v>
      </c>
      <c r="T235" s="8">
        <v>0</v>
      </c>
      <c r="U235" s="9">
        <v>3.7969E-6</v>
      </c>
      <c r="V235">
        <v>-2.0664554629974501E-2</v>
      </c>
      <c r="W235">
        <v>1.96349540849362E-4</v>
      </c>
      <c r="X235">
        <v>1.4294246573833599E-4</v>
      </c>
      <c r="Y235">
        <v>7.85398163397448E-5</v>
      </c>
      <c r="Z235">
        <v>2.2469135802469099E-2</v>
      </c>
      <c r="AA235">
        <v>1.2345679012345699E-2</v>
      </c>
    </row>
    <row r="236" spans="1:27" x14ac:dyDescent="0.35">
      <c r="A236">
        <v>235</v>
      </c>
      <c r="B236" t="s">
        <v>15</v>
      </c>
      <c r="C236" s="2">
        <v>5</v>
      </c>
      <c r="D236" t="s">
        <v>10</v>
      </c>
      <c r="E236">
        <v>4.5</v>
      </c>
      <c r="F236" t="s">
        <v>12</v>
      </c>
      <c r="G236" s="10">
        <v>1</v>
      </c>
      <c r="H236">
        <v>0.01</v>
      </c>
      <c r="I236">
        <v>3</v>
      </c>
      <c r="J236">
        <v>0</v>
      </c>
      <c r="K236">
        <v>1</v>
      </c>
      <c r="L236" s="8">
        <v>1.4</v>
      </c>
      <c r="M236" s="8">
        <v>0.52</v>
      </c>
      <c r="N236" s="8">
        <v>0.5</v>
      </c>
      <c r="O236" s="8">
        <v>-2.1489999999999999E-2</v>
      </c>
      <c r="P236" s="8">
        <v>9.5069000000000002E-4</v>
      </c>
      <c r="Q236" s="9">
        <v>-4.3068E-6</v>
      </c>
      <c r="R236" s="9">
        <v>-7.0328999999999994E-8</v>
      </c>
      <c r="S236" s="8">
        <v>-7.4299000000000001E-4</v>
      </c>
      <c r="T236" s="8">
        <v>0</v>
      </c>
      <c r="U236" s="9">
        <v>3.7969E-6</v>
      </c>
      <c r="V236">
        <v>-2.0664554629974501E-2</v>
      </c>
      <c r="W236">
        <v>1.96349540849362E-4</v>
      </c>
      <c r="X236">
        <v>1.4294246573833599E-4</v>
      </c>
      <c r="Y236">
        <v>7.85398163397448E-5</v>
      </c>
      <c r="Z236">
        <v>2.2469135802469099E-2</v>
      </c>
      <c r="AA236">
        <v>1.2345679012345699E-2</v>
      </c>
    </row>
    <row r="237" spans="1:27" x14ac:dyDescent="0.35">
      <c r="A237">
        <v>236</v>
      </c>
      <c r="B237" t="s">
        <v>15</v>
      </c>
      <c r="C237" s="2">
        <v>5</v>
      </c>
      <c r="D237" t="s">
        <v>10</v>
      </c>
      <c r="E237">
        <v>4.5</v>
      </c>
      <c r="F237" t="s">
        <v>12</v>
      </c>
      <c r="G237" s="10">
        <v>1</v>
      </c>
      <c r="H237">
        <v>0.01</v>
      </c>
      <c r="I237">
        <v>3</v>
      </c>
      <c r="J237">
        <v>0</v>
      </c>
      <c r="K237">
        <v>1</v>
      </c>
      <c r="L237" s="8">
        <v>1.4</v>
      </c>
      <c r="M237" s="8">
        <v>0.52</v>
      </c>
      <c r="N237" s="8">
        <v>0.5</v>
      </c>
      <c r="O237" s="8">
        <v>-2.1489999999999999E-2</v>
      </c>
      <c r="P237" s="8">
        <v>9.5069000000000002E-4</v>
      </c>
      <c r="Q237" s="9">
        <v>-4.3068E-6</v>
      </c>
      <c r="R237" s="9">
        <v>-7.0328999999999994E-8</v>
      </c>
      <c r="S237" s="8">
        <v>-7.4299000000000001E-4</v>
      </c>
      <c r="T237" s="8">
        <v>0</v>
      </c>
      <c r="U237" s="9">
        <v>3.7969E-6</v>
      </c>
      <c r="V237">
        <v>-2.0664554629974501E-2</v>
      </c>
      <c r="W237">
        <v>1.96349540849362E-4</v>
      </c>
      <c r="X237">
        <v>1.4294246573833599E-4</v>
      </c>
      <c r="Y237">
        <v>7.85398163397448E-5</v>
      </c>
      <c r="Z237">
        <v>2.2469135802469099E-2</v>
      </c>
      <c r="AA237">
        <v>1.2345679012345699E-2</v>
      </c>
    </row>
    <row r="238" spans="1:27" x14ac:dyDescent="0.35">
      <c r="A238">
        <v>237</v>
      </c>
      <c r="B238" t="s">
        <v>15</v>
      </c>
      <c r="C238" s="2">
        <v>5</v>
      </c>
      <c r="D238" t="s">
        <v>10</v>
      </c>
      <c r="E238">
        <v>4.5</v>
      </c>
      <c r="F238" t="s">
        <v>12</v>
      </c>
      <c r="G238" s="10">
        <v>1</v>
      </c>
      <c r="H238">
        <v>0.01</v>
      </c>
      <c r="I238">
        <v>3.5</v>
      </c>
      <c r="J238">
        <v>1</v>
      </c>
      <c r="K238">
        <v>1</v>
      </c>
      <c r="L238" s="8">
        <v>1.4</v>
      </c>
      <c r="M238" s="8">
        <v>0.52</v>
      </c>
      <c r="N238" s="8">
        <v>0.5</v>
      </c>
      <c r="O238" s="8">
        <v>-2.1489999999999999E-2</v>
      </c>
      <c r="P238" s="8">
        <v>9.5069000000000002E-4</v>
      </c>
      <c r="Q238" s="9">
        <v>-4.3068E-6</v>
      </c>
      <c r="R238" s="9">
        <v>-7.0328999999999994E-8</v>
      </c>
      <c r="S238" s="8">
        <v>-7.4299000000000001E-4</v>
      </c>
      <c r="T238" s="8">
        <v>0</v>
      </c>
      <c r="U238" s="9">
        <v>3.7969E-6</v>
      </c>
      <c r="V238">
        <v>-2.10173126794992E-2</v>
      </c>
      <c r="W238">
        <v>1.96349540849362E-4</v>
      </c>
      <c r="X238">
        <v>1.4294246573833599E-4</v>
      </c>
      <c r="Y238">
        <v>7.85398163397448E-5</v>
      </c>
      <c r="Z238">
        <v>2.2469135802469099E-2</v>
      </c>
      <c r="AA238">
        <v>1.2345679012345699E-2</v>
      </c>
    </row>
    <row r="239" spans="1:27" x14ac:dyDescent="0.35">
      <c r="A239">
        <v>238</v>
      </c>
      <c r="B239" t="s">
        <v>15</v>
      </c>
      <c r="C239" s="2">
        <v>5</v>
      </c>
      <c r="D239" t="s">
        <v>10</v>
      </c>
      <c r="E239">
        <v>4.5</v>
      </c>
      <c r="F239" t="s">
        <v>12</v>
      </c>
      <c r="G239" s="10">
        <v>1</v>
      </c>
      <c r="H239">
        <v>0.01</v>
      </c>
      <c r="I239">
        <v>3.5</v>
      </c>
      <c r="J239">
        <v>1</v>
      </c>
      <c r="K239">
        <v>1</v>
      </c>
      <c r="L239" s="8">
        <v>1.4</v>
      </c>
      <c r="M239" s="8">
        <v>0.52</v>
      </c>
      <c r="N239" s="8">
        <v>0.5</v>
      </c>
      <c r="O239" s="8">
        <v>-2.1489999999999999E-2</v>
      </c>
      <c r="P239" s="8">
        <v>9.5069000000000002E-4</v>
      </c>
      <c r="Q239" s="9">
        <v>-4.3068E-6</v>
      </c>
      <c r="R239" s="9">
        <v>-7.0328999999999994E-8</v>
      </c>
      <c r="S239" s="8">
        <v>-7.4299000000000001E-4</v>
      </c>
      <c r="T239" s="8">
        <v>0</v>
      </c>
      <c r="U239" s="9">
        <v>3.7969E-6</v>
      </c>
      <c r="V239">
        <v>-2.10173126794992E-2</v>
      </c>
      <c r="W239">
        <v>3.1415926535897898E-4</v>
      </c>
      <c r="X239">
        <v>2.2870794518133701E-4</v>
      </c>
      <c r="Y239">
        <v>7.85398163397448E-5</v>
      </c>
      <c r="Z239">
        <v>3.5950617283950603E-2</v>
      </c>
      <c r="AA239">
        <v>1.2345679012345699E-2</v>
      </c>
    </row>
    <row r="240" spans="1:27" x14ac:dyDescent="0.35">
      <c r="A240">
        <v>239</v>
      </c>
      <c r="B240" t="s">
        <v>15</v>
      </c>
      <c r="C240" s="2">
        <v>5</v>
      </c>
      <c r="D240" t="s">
        <v>10</v>
      </c>
      <c r="E240">
        <v>4.5</v>
      </c>
      <c r="F240" t="s">
        <v>12</v>
      </c>
      <c r="G240" s="10">
        <v>1</v>
      </c>
      <c r="H240">
        <v>0.01</v>
      </c>
      <c r="I240">
        <v>3.5</v>
      </c>
      <c r="J240">
        <v>1</v>
      </c>
      <c r="K240">
        <v>1</v>
      </c>
      <c r="L240" s="8">
        <v>1.4</v>
      </c>
      <c r="M240" s="8">
        <v>0.52</v>
      </c>
      <c r="N240" s="8">
        <v>0.5</v>
      </c>
      <c r="O240" s="8">
        <v>-2.1489999999999999E-2</v>
      </c>
      <c r="P240" s="8">
        <v>9.5069000000000002E-4</v>
      </c>
      <c r="Q240" s="9">
        <v>-4.3068E-6</v>
      </c>
      <c r="R240" s="9">
        <v>-7.0328999999999994E-8</v>
      </c>
      <c r="S240" s="8">
        <v>-7.4299000000000001E-4</v>
      </c>
      <c r="T240" s="8">
        <v>0</v>
      </c>
      <c r="U240" s="9">
        <v>3.7969E-6</v>
      </c>
      <c r="V240">
        <v>-2.10173126794992E-2</v>
      </c>
      <c r="W240">
        <v>3.1415926535897898E-4</v>
      </c>
      <c r="X240">
        <v>2.2870794518133701E-4</v>
      </c>
      <c r="Y240">
        <v>7.85398163397448E-5</v>
      </c>
      <c r="Z240">
        <v>3.5950617283950603E-2</v>
      </c>
      <c r="AA240">
        <v>1.2345679012345699E-2</v>
      </c>
    </row>
    <row r="241" spans="1:27" x14ac:dyDescent="0.35">
      <c r="A241">
        <v>240</v>
      </c>
      <c r="B241" t="s">
        <v>15</v>
      </c>
      <c r="C241" s="2">
        <v>5</v>
      </c>
      <c r="D241" t="s">
        <v>10</v>
      </c>
      <c r="E241">
        <v>4.5</v>
      </c>
      <c r="F241" t="s">
        <v>12</v>
      </c>
      <c r="G241" s="10">
        <v>1</v>
      </c>
      <c r="H241">
        <v>0.01</v>
      </c>
      <c r="I241">
        <v>3.5</v>
      </c>
      <c r="J241">
        <v>1</v>
      </c>
      <c r="K241">
        <v>1</v>
      </c>
      <c r="L241" s="8">
        <v>1.4</v>
      </c>
      <c r="M241" s="8">
        <v>0.52</v>
      </c>
      <c r="N241" s="8">
        <v>0.5</v>
      </c>
      <c r="O241" s="8">
        <v>-2.1489999999999999E-2</v>
      </c>
      <c r="P241" s="8">
        <v>9.5069000000000002E-4</v>
      </c>
      <c r="Q241" s="9">
        <v>-4.3068E-6</v>
      </c>
      <c r="R241" s="9">
        <v>-7.0328999999999994E-8</v>
      </c>
      <c r="S241" s="8">
        <v>-7.4299000000000001E-4</v>
      </c>
      <c r="T241" s="8">
        <v>0</v>
      </c>
      <c r="U241" s="9">
        <v>3.7969E-6</v>
      </c>
      <c r="V241">
        <v>-2.10173126794992E-2</v>
      </c>
      <c r="W241">
        <v>3.1415926535897898E-4</v>
      </c>
      <c r="X241">
        <v>2.2870794518133701E-4</v>
      </c>
      <c r="Y241">
        <v>7.85398163397448E-5</v>
      </c>
      <c r="Z241">
        <v>3.5950617283950603E-2</v>
      </c>
      <c r="AA241">
        <v>1.2345679012345699E-2</v>
      </c>
    </row>
    <row r="242" spans="1:27" x14ac:dyDescent="0.35">
      <c r="A242">
        <v>241</v>
      </c>
      <c r="B242" t="s">
        <v>15</v>
      </c>
      <c r="C242" s="2">
        <v>5</v>
      </c>
      <c r="D242" t="s">
        <v>10</v>
      </c>
      <c r="E242">
        <v>4.5</v>
      </c>
      <c r="F242" t="s">
        <v>12</v>
      </c>
      <c r="G242" s="10">
        <v>4</v>
      </c>
      <c r="H242">
        <v>0.04</v>
      </c>
      <c r="I242">
        <v>7</v>
      </c>
      <c r="J242">
        <v>1</v>
      </c>
      <c r="K242">
        <v>1</v>
      </c>
      <c r="L242" s="8">
        <v>1.4</v>
      </c>
      <c r="M242" s="8">
        <v>0.52</v>
      </c>
      <c r="N242" s="8">
        <v>0.5</v>
      </c>
      <c r="O242" s="8">
        <v>-2.1489999999999999E-2</v>
      </c>
      <c r="P242" s="8">
        <v>9.5069000000000002E-4</v>
      </c>
      <c r="Q242" s="9">
        <v>-4.3068E-6</v>
      </c>
      <c r="R242" s="9">
        <v>-7.0328999999999994E-8</v>
      </c>
      <c r="S242" s="8">
        <v>-7.4299000000000001E-4</v>
      </c>
      <c r="T242" s="8">
        <v>0</v>
      </c>
      <c r="U242" s="9">
        <v>3.7969E-6</v>
      </c>
      <c r="V242">
        <v>-1.13667937976226E-2</v>
      </c>
      <c r="W242">
        <v>5.7726765009712497E-3</v>
      </c>
      <c r="X242">
        <v>4.2025084927070702E-3</v>
      </c>
      <c r="Y242">
        <v>1.2566370614359201E-3</v>
      </c>
      <c r="Z242">
        <v>0.66059259259259295</v>
      </c>
      <c r="AA242">
        <v>0.19753086419753099</v>
      </c>
    </row>
    <row r="243" spans="1:27" x14ac:dyDescent="0.35">
      <c r="A243">
        <v>242</v>
      </c>
      <c r="B243" t="s">
        <v>15</v>
      </c>
      <c r="C243" s="2">
        <v>5</v>
      </c>
      <c r="D243" t="s">
        <v>10</v>
      </c>
      <c r="E243">
        <v>4.5</v>
      </c>
      <c r="F243" t="s">
        <v>12</v>
      </c>
      <c r="G243" s="10">
        <v>4</v>
      </c>
      <c r="H243">
        <v>0.04</v>
      </c>
      <c r="I243">
        <v>7</v>
      </c>
      <c r="J243">
        <v>1</v>
      </c>
      <c r="K243">
        <v>1</v>
      </c>
      <c r="L243" s="8">
        <v>1.4</v>
      </c>
      <c r="M243" s="8">
        <v>0.52</v>
      </c>
      <c r="N243" s="8">
        <v>0.5</v>
      </c>
      <c r="O243" s="8">
        <v>-2.1489999999999999E-2</v>
      </c>
      <c r="P243" s="8">
        <v>9.5069000000000002E-4</v>
      </c>
      <c r="Q243" s="9">
        <v>-4.3068E-6</v>
      </c>
      <c r="R243" s="9">
        <v>-7.0328999999999994E-8</v>
      </c>
      <c r="S243" s="8">
        <v>-7.4299000000000001E-4</v>
      </c>
      <c r="T243" s="8">
        <v>0</v>
      </c>
      <c r="U243" s="9">
        <v>3.7969E-6</v>
      </c>
      <c r="V243">
        <v>-1.13667937976226E-2</v>
      </c>
      <c r="W243">
        <v>4.30269902276245E-3</v>
      </c>
      <c r="X243">
        <v>3.1323648885710599E-3</v>
      </c>
      <c r="Y243">
        <v>1.2566370614359201E-3</v>
      </c>
      <c r="Z243">
        <v>0.49237664748995402</v>
      </c>
      <c r="AA243">
        <v>0.19753086419753099</v>
      </c>
    </row>
    <row r="244" spans="1:27" x14ac:dyDescent="0.35">
      <c r="A244">
        <v>243</v>
      </c>
      <c r="B244" t="s">
        <v>15</v>
      </c>
      <c r="C244" s="2">
        <v>5</v>
      </c>
      <c r="D244" t="s">
        <v>10</v>
      </c>
      <c r="E244">
        <v>4.5</v>
      </c>
      <c r="F244" t="s">
        <v>12</v>
      </c>
      <c r="G244" s="10">
        <v>4</v>
      </c>
      <c r="H244">
        <v>0.04</v>
      </c>
      <c r="I244">
        <v>7</v>
      </c>
      <c r="J244">
        <v>1</v>
      </c>
      <c r="K244">
        <v>1</v>
      </c>
      <c r="L244" s="8">
        <v>1.4</v>
      </c>
      <c r="M244" s="8">
        <v>0.52</v>
      </c>
      <c r="N244" s="8">
        <v>0.5</v>
      </c>
      <c r="O244" s="8">
        <v>-2.1489999999999999E-2</v>
      </c>
      <c r="P244" s="8">
        <v>9.5069000000000002E-4</v>
      </c>
      <c r="Q244" s="9">
        <v>-4.3068E-6</v>
      </c>
      <c r="R244" s="9">
        <v>-7.0328999999999994E-8</v>
      </c>
      <c r="S244" s="8">
        <v>-7.4299000000000001E-4</v>
      </c>
      <c r="T244" s="8">
        <v>0</v>
      </c>
      <c r="U244" s="9">
        <v>3.7969E-6</v>
      </c>
      <c r="V244">
        <v>-1.13667937976226E-2</v>
      </c>
      <c r="W244">
        <v>6.2537328760521801E-3</v>
      </c>
      <c r="X244">
        <v>4.5527175337659901E-3</v>
      </c>
      <c r="Y244">
        <v>1.2566370614359201E-3</v>
      </c>
      <c r="Z244">
        <v>0.71564197530864204</v>
      </c>
      <c r="AA244">
        <v>0.19753086419753099</v>
      </c>
    </row>
    <row r="245" spans="1:27" x14ac:dyDescent="0.35">
      <c r="A245">
        <v>244</v>
      </c>
      <c r="B245" t="s">
        <v>15</v>
      </c>
      <c r="C245" s="2">
        <v>5</v>
      </c>
      <c r="D245" t="s">
        <v>10</v>
      </c>
      <c r="E245">
        <v>4.5</v>
      </c>
      <c r="F245" t="s">
        <v>12</v>
      </c>
      <c r="G245" s="10">
        <v>4</v>
      </c>
      <c r="H245">
        <v>0.04</v>
      </c>
      <c r="I245">
        <v>7</v>
      </c>
      <c r="J245">
        <v>1</v>
      </c>
      <c r="K245">
        <v>1</v>
      </c>
      <c r="L245" s="8">
        <v>1.4</v>
      </c>
      <c r="M245" s="8">
        <v>0.52</v>
      </c>
      <c r="N245" s="8">
        <v>0.5</v>
      </c>
      <c r="O245" s="8">
        <v>-2.1489999999999999E-2</v>
      </c>
      <c r="P245" s="8">
        <v>9.5069000000000002E-4</v>
      </c>
      <c r="Q245" s="9">
        <v>-4.3068E-6</v>
      </c>
      <c r="R245" s="9">
        <v>-7.0328999999999994E-8</v>
      </c>
      <c r="S245" s="8">
        <v>-7.4299000000000001E-4</v>
      </c>
      <c r="T245" s="8">
        <v>0</v>
      </c>
      <c r="U245" s="9">
        <v>3.7969E-6</v>
      </c>
      <c r="V245">
        <v>-1.13667937976226E-2</v>
      </c>
      <c r="W245">
        <v>3.8484510006475E-3</v>
      </c>
      <c r="X245">
        <v>2.8016723284713801E-3</v>
      </c>
      <c r="Y245">
        <v>1.2566370614359201E-3</v>
      </c>
      <c r="Z245">
        <v>0.44039506172839499</v>
      </c>
      <c r="AA245">
        <v>0.19753086419753099</v>
      </c>
    </row>
    <row r="246" spans="1:27" x14ac:dyDescent="0.35">
      <c r="A246">
        <v>245</v>
      </c>
      <c r="B246" t="s">
        <v>15</v>
      </c>
      <c r="C246" s="2">
        <v>5</v>
      </c>
      <c r="D246" t="s">
        <v>10</v>
      </c>
      <c r="E246">
        <v>4.5</v>
      </c>
      <c r="F246" t="s">
        <v>12</v>
      </c>
      <c r="G246" s="10">
        <v>3</v>
      </c>
      <c r="H246">
        <v>0.03</v>
      </c>
      <c r="I246">
        <v>6.5</v>
      </c>
      <c r="J246">
        <v>1</v>
      </c>
      <c r="K246">
        <v>1</v>
      </c>
      <c r="L246" s="8">
        <v>1.4</v>
      </c>
      <c r="M246" s="8">
        <v>0.52</v>
      </c>
      <c r="N246" s="8">
        <v>0.5</v>
      </c>
      <c r="O246" s="8">
        <v>-2.1489999999999999E-2</v>
      </c>
      <c r="P246" s="8">
        <v>9.5069000000000002E-4</v>
      </c>
      <c r="Q246" s="9">
        <v>-4.3068E-6</v>
      </c>
      <c r="R246" s="9">
        <v>-7.0328999999999994E-8</v>
      </c>
      <c r="S246" s="8">
        <v>-7.4299000000000001E-4</v>
      </c>
      <c r="T246" s="8">
        <v>0</v>
      </c>
      <c r="U246" s="9">
        <v>3.7969E-6</v>
      </c>
      <c r="V246">
        <v>-1.5608604636665101E-2</v>
      </c>
      <c r="W246">
        <v>2.8274333882308102E-3</v>
      </c>
      <c r="X246">
        <v>2.05837150663203E-3</v>
      </c>
      <c r="Y246">
        <v>7.0685834705770298E-4</v>
      </c>
      <c r="Z246">
        <v>0.32355555555555598</v>
      </c>
      <c r="AA246">
        <v>0.11111111111111099</v>
      </c>
    </row>
    <row r="247" spans="1:27" x14ac:dyDescent="0.35">
      <c r="A247">
        <v>246</v>
      </c>
      <c r="B247" t="s">
        <v>15</v>
      </c>
      <c r="C247" s="2">
        <v>5</v>
      </c>
      <c r="D247" t="s">
        <v>10</v>
      </c>
      <c r="E247">
        <v>4.5</v>
      </c>
      <c r="F247" t="s">
        <v>12</v>
      </c>
      <c r="G247" s="10">
        <v>3</v>
      </c>
      <c r="H247">
        <v>0.03</v>
      </c>
      <c r="I247">
        <v>6.5</v>
      </c>
      <c r="J247">
        <v>1</v>
      </c>
      <c r="K247">
        <v>1</v>
      </c>
      <c r="L247" s="8">
        <v>1.4</v>
      </c>
      <c r="M247" s="8">
        <v>0.52</v>
      </c>
      <c r="N247" s="8">
        <v>0.5</v>
      </c>
      <c r="O247" s="8">
        <v>-2.1489999999999999E-2</v>
      </c>
      <c r="P247" s="8">
        <v>9.5069000000000002E-4</v>
      </c>
      <c r="Q247" s="9">
        <v>-4.3068E-6</v>
      </c>
      <c r="R247" s="9">
        <v>-7.0328999999999994E-8</v>
      </c>
      <c r="S247" s="8">
        <v>-7.4299000000000001E-4</v>
      </c>
      <c r="T247" s="8">
        <v>0</v>
      </c>
      <c r="U247" s="9">
        <v>3.7969E-6</v>
      </c>
      <c r="V247">
        <v>-1.5608604636665101E-2</v>
      </c>
      <c r="W247">
        <v>3.5342917352885199E-3</v>
      </c>
      <c r="X247">
        <v>2.57296438329004E-3</v>
      </c>
      <c r="Y247">
        <v>7.0685834705770298E-4</v>
      </c>
      <c r="Z247">
        <v>0.404444444444444</v>
      </c>
      <c r="AA247">
        <v>0.11111111111111099</v>
      </c>
    </row>
    <row r="248" spans="1:27" x14ac:dyDescent="0.35">
      <c r="A248">
        <v>247</v>
      </c>
      <c r="B248" t="s">
        <v>15</v>
      </c>
      <c r="C248" s="2">
        <v>5</v>
      </c>
      <c r="D248" t="s">
        <v>10</v>
      </c>
      <c r="E248">
        <v>4.5</v>
      </c>
      <c r="F248" t="s">
        <v>12</v>
      </c>
      <c r="G248" s="10">
        <v>3</v>
      </c>
      <c r="H248">
        <v>0.03</v>
      </c>
      <c r="I248">
        <v>6.5</v>
      </c>
      <c r="J248">
        <v>1</v>
      </c>
      <c r="K248">
        <v>1</v>
      </c>
      <c r="L248" s="8">
        <v>1.4</v>
      </c>
      <c r="M248" s="8">
        <v>0.52</v>
      </c>
      <c r="N248" s="8">
        <v>0.5</v>
      </c>
      <c r="O248" s="8">
        <v>-2.1489999999999999E-2</v>
      </c>
      <c r="P248" s="8">
        <v>9.5069000000000002E-4</v>
      </c>
      <c r="Q248" s="9">
        <v>-4.3068E-6</v>
      </c>
      <c r="R248" s="9">
        <v>-7.0328999999999994E-8</v>
      </c>
      <c r="S248" s="8">
        <v>-7.4299000000000001E-4</v>
      </c>
      <c r="T248" s="8">
        <v>0</v>
      </c>
      <c r="U248" s="9">
        <v>3.7969E-6</v>
      </c>
      <c r="V248">
        <v>-1.5608604636665101E-2</v>
      </c>
      <c r="W248">
        <v>2.8274333882308102E-3</v>
      </c>
      <c r="X248">
        <v>2.05837150663203E-3</v>
      </c>
      <c r="Y248">
        <v>7.0685834705770298E-4</v>
      </c>
      <c r="Z248">
        <v>0.32355555555555598</v>
      </c>
      <c r="AA248">
        <v>0.11111111111111099</v>
      </c>
    </row>
    <row r="249" spans="1:27" x14ac:dyDescent="0.35">
      <c r="A249">
        <v>248</v>
      </c>
      <c r="B249" t="s">
        <v>15</v>
      </c>
      <c r="C249" s="2">
        <v>5</v>
      </c>
      <c r="D249" t="s">
        <v>10</v>
      </c>
      <c r="E249">
        <v>4.5</v>
      </c>
      <c r="F249" t="s">
        <v>12</v>
      </c>
      <c r="G249" s="10">
        <v>3</v>
      </c>
      <c r="H249">
        <v>0.03</v>
      </c>
      <c r="I249">
        <v>6.5</v>
      </c>
      <c r="J249">
        <v>1</v>
      </c>
      <c r="K249">
        <v>1</v>
      </c>
      <c r="L249" s="8">
        <v>1.4</v>
      </c>
      <c r="M249" s="8">
        <v>0.52</v>
      </c>
      <c r="N249" s="8">
        <v>0.5</v>
      </c>
      <c r="O249" s="8">
        <v>-2.1489999999999999E-2</v>
      </c>
      <c r="P249" s="8">
        <v>9.5069000000000002E-4</v>
      </c>
      <c r="Q249" s="9">
        <v>-4.3068E-6</v>
      </c>
      <c r="R249" s="9">
        <v>-7.0328999999999994E-8</v>
      </c>
      <c r="S249" s="8">
        <v>-7.4299000000000001E-4</v>
      </c>
      <c r="T249" s="8">
        <v>0</v>
      </c>
      <c r="U249" s="9">
        <v>3.7969E-6</v>
      </c>
      <c r="V249">
        <v>-1.5608604636665101E-2</v>
      </c>
      <c r="W249">
        <v>3.5342917352885199E-3</v>
      </c>
      <c r="X249">
        <v>2.57296438329004E-3</v>
      </c>
      <c r="Y249">
        <v>7.0685834705770298E-4</v>
      </c>
      <c r="Z249">
        <v>0.404444444444444</v>
      </c>
      <c r="AA249">
        <v>0.11111111111111099</v>
      </c>
    </row>
    <row r="250" spans="1:27" x14ac:dyDescent="0.35">
      <c r="A250">
        <v>249</v>
      </c>
      <c r="B250" t="s">
        <v>15</v>
      </c>
      <c r="C250" s="2">
        <v>5</v>
      </c>
      <c r="D250" t="s">
        <v>10</v>
      </c>
      <c r="E250">
        <v>4.5</v>
      </c>
      <c r="F250" t="s">
        <v>12</v>
      </c>
      <c r="G250" s="10">
        <v>3</v>
      </c>
      <c r="H250">
        <v>0.03</v>
      </c>
      <c r="I250">
        <v>6.5</v>
      </c>
      <c r="J250">
        <v>1</v>
      </c>
      <c r="K250">
        <v>1</v>
      </c>
      <c r="L250" s="8">
        <v>1.4</v>
      </c>
      <c r="M250" s="8">
        <v>0.52</v>
      </c>
      <c r="N250" s="8">
        <v>0.5</v>
      </c>
      <c r="O250" s="8">
        <v>-2.1489999999999999E-2</v>
      </c>
      <c r="P250" s="8">
        <v>9.5069000000000002E-4</v>
      </c>
      <c r="Q250" s="9">
        <v>-4.3068E-6</v>
      </c>
      <c r="R250" s="9">
        <v>-7.0328999999999994E-8</v>
      </c>
      <c r="S250" s="8">
        <v>-7.4299000000000001E-4</v>
      </c>
      <c r="T250" s="8">
        <v>0</v>
      </c>
      <c r="U250" s="9">
        <v>3.7969E-6</v>
      </c>
      <c r="V250">
        <v>-1.5608604636665101E-2</v>
      </c>
      <c r="W250">
        <v>2.8274333882308102E-3</v>
      </c>
      <c r="X250">
        <v>2.05837150663203E-3</v>
      </c>
      <c r="Y250">
        <v>7.0685834705770298E-4</v>
      </c>
      <c r="Z250">
        <v>0.32355555555555598</v>
      </c>
      <c r="AA250">
        <v>0.11111111111111099</v>
      </c>
    </row>
    <row r="251" spans="1:27" x14ac:dyDescent="0.35">
      <c r="A251">
        <v>250</v>
      </c>
      <c r="B251" t="s">
        <v>15</v>
      </c>
      <c r="C251" s="2">
        <v>5</v>
      </c>
      <c r="D251" t="s">
        <v>10</v>
      </c>
      <c r="E251">
        <v>4.5</v>
      </c>
      <c r="F251" t="s">
        <v>12</v>
      </c>
      <c r="G251" s="10">
        <v>3</v>
      </c>
      <c r="H251">
        <v>0.03</v>
      </c>
      <c r="I251">
        <v>6.5</v>
      </c>
      <c r="J251">
        <v>1</v>
      </c>
      <c r="K251">
        <v>1</v>
      </c>
      <c r="L251" s="8">
        <v>1.4</v>
      </c>
      <c r="M251" s="8">
        <v>0.52</v>
      </c>
      <c r="N251" s="8">
        <v>0.5</v>
      </c>
      <c r="O251" s="8">
        <v>-2.1489999999999999E-2</v>
      </c>
      <c r="P251" s="8">
        <v>9.5069000000000002E-4</v>
      </c>
      <c r="Q251" s="9">
        <v>-4.3068E-6</v>
      </c>
      <c r="R251" s="9">
        <v>-7.0328999999999994E-8</v>
      </c>
      <c r="S251" s="8">
        <v>-7.4299000000000001E-4</v>
      </c>
      <c r="T251" s="8">
        <v>0</v>
      </c>
      <c r="U251" s="9">
        <v>3.7969E-6</v>
      </c>
      <c r="V251">
        <v>-1.5608604636665101E-2</v>
      </c>
      <c r="W251">
        <v>4.2411500823462201E-3</v>
      </c>
      <c r="X251">
        <v>3.08755725994805E-3</v>
      </c>
      <c r="Y251">
        <v>7.0685834705770298E-4</v>
      </c>
      <c r="Z251">
        <v>0.48533333333333301</v>
      </c>
      <c r="AA251">
        <v>0.11111111111111099</v>
      </c>
    </row>
    <row r="252" spans="1:27" x14ac:dyDescent="0.35">
      <c r="A252">
        <v>251</v>
      </c>
      <c r="B252" t="s">
        <v>15</v>
      </c>
      <c r="C252" s="2">
        <v>5</v>
      </c>
      <c r="D252" t="s">
        <v>10</v>
      </c>
      <c r="E252">
        <v>4.5</v>
      </c>
      <c r="F252" t="s">
        <v>12</v>
      </c>
      <c r="G252" s="10">
        <v>3</v>
      </c>
      <c r="H252">
        <v>0.03</v>
      </c>
      <c r="I252">
        <v>6.5</v>
      </c>
      <c r="J252">
        <v>1</v>
      </c>
      <c r="K252">
        <v>1</v>
      </c>
      <c r="L252" s="8">
        <v>1.4</v>
      </c>
      <c r="M252" s="8">
        <v>0.52</v>
      </c>
      <c r="N252" s="8">
        <v>0.5</v>
      </c>
      <c r="O252" s="8">
        <v>-2.1489999999999999E-2</v>
      </c>
      <c r="P252" s="8">
        <v>9.5069000000000002E-4</v>
      </c>
      <c r="Q252" s="9">
        <v>-4.3068E-6</v>
      </c>
      <c r="R252" s="9">
        <v>-7.0328999999999994E-8</v>
      </c>
      <c r="S252" s="8">
        <v>-7.4299000000000001E-4</v>
      </c>
      <c r="T252" s="8">
        <v>0</v>
      </c>
      <c r="U252" s="9">
        <v>3.7969E-6</v>
      </c>
      <c r="V252">
        <v>-1.5608604636665101E-2</v>
      </c>
      <c r="W252">
        <v>4.2411500823462201E-3</v>
      </c>
      <c r="X252">
        <v>3.08755725994805E-3</v>
      </c>
      <c r="Y252">
        <v>7.0685834705770298E-4</v>
      </c>
      <c r="Z252">
        <v>0.48533333333333301</v>
      </c>
      <c r="AA252">
        <v>0.11111111111111099</v>
      </c>
    </row>
    <row r="253" spans="1:27" x14ac:dyDescent="0.35">
      <c r="A253">
        <v>252</v>
      </c>
      <c r="B253" t="s">
        <v>15</v>
      </c>
      <c r="C253" s="2">
        <v>5</v>
      </c>
      <c r="D253" t="s">
        <v>10</v>
      </c>
      <c r="E253">
        <v>4.5</v>
      </c>
      <c r="F253" t="s">
        <v>12</v>
      </c>
      <c r="G253" s="10">
        <v>3</v>
      </c>
      <c r="H253">
        <v>0.03</v>
      </c>
      <c r="I253">
        <v>6.5</v>
      </c>
      <c r="J253">
        <v>1</v>
      </c>
      <c r="K253">
        <v>1</v>
      </c>
      <c r="L253" s="8">
        <v>1.4</v>
      </c>
      <c r="M253" s="8">
        <v>0.52</v>
      </c>
      <c r="N253" s="8">
        <v>0.5</v>
      </c>
      <c r="O253" s="8">
        <v>-2.1489999999999999E-2</v>
      </c>
      <c r="P253" s="8">
        <v>9.5069000000000002E-4</v>
      </c>
      <c r="Q253" s="9">
        <v>-4.3068E-6</v>
      </c>
      <c r="R253" s="9">
        <v>-7.0328999999999994E-8</v>
      </c>
      <c r="S253" s="8">
        <v>-7.4299000000000001E-4</v>
      </c>
      <c r="T253" s="8">
        <v>0</v>
      </c>
      <c r="U253" s="9">
        <v>3.7969E-6</v>
      </c>
      <c r="V253">
        <v>-1.5608604636665101E-2</v>
      </c>
      <c r="W253">
        <v>4.2411500823462201E-3</v>
      </c>
      <c r="X253">
        <v>3.08755725994805E-3</v>
      </c>
      <c r="Y253">
        <v>7.0685834705770298E-4</v>
      </c>
      <c r="Z253">
        <v>0.48533333333333301</v>
      </c>
      <c r="AA253">
        <v>0.11111111111111099</v>
      </c>
    </row>
    <row r="254" spans="1:27" x14ac:dyDescent="0.35">
      <c r="A254">
        <v>253</v>
      </c>
      <c r="B254" t="s">
        <v>15</v>
      </c>
      <c r="C254" s="2">
        <v>5</v>
      </c>
      <c r="D254" t="s">
        <v>10</v>
      </c>
      <c r="E254">
        <v>4.5</v>
      </c>
      <c r="F254" t="s">
        <v>12</v>
      </c>
      <c r="G254" s="10">
        <v>3</v>
      </c>
      <c r="H254">
        <v>0.03</v>
      </c>
      <c r="I254">
        <v>6.5</v>
      </c>
      <c r="J254">
        <v>1</v>
      </c>
      <c r="K254">
        <v>1</v>
      </c>
      <c r="L254" s="8">
        <v>1.4</v>
      </c>
      <c r="M254" s="8">
        <v>0.52</v>
      </c>
      <c r="N254" s="8">
        <v>0.5</v>
      </c>
      <c r="O254" s="8">
        <v>-2.1489999999999999E-2</v>
      </c>
      <c r="P254" s="8">
        <v>9.5069000000000002E-4</v>
      </c>
      <c r="Q254" s="9">
        <v>-4.3068E-6</v>
      </c>
      <c r="R254" s="9">
        <v>-7.0328999999999994E-8</v>
      </c>
      <c r="S254" s="8">
        <v>-7.4299000000000001E-4</v>
      </c>
      <c r="T254" s="8">
        <v>0</v>
      </c>
      <c r="U254" s="9">
        <v>3.7969E-6</v>
      </c>
      <c r="V254">
        <v>-1.5608604636665101E-2</v>
      </c>
      <c r="W254">
        <v>2.8274333882308102E-3</v>
      </c>
      <c r="X254">
        <v>2.05837150663203E-3</v>
      </c>
      <c r="Y254">
        <v>7.0685834705770298E-4</v>
      </c>
      <c r="Z254">
        <v>0.32355555555555598</v>
      </c>
      <c r="AA254">
        <v>0.11111111111111099</v>
      </c>
    </row>
    <row r="255" spans="1:27" x14ac:dyDescent="0.35">
      <c r="A255">
        <v>254</v>
      </c>
      <c r="B255" t="s">
        <v>15</v>
      </c>
      <c r="C255" s="2">
        <v>5</v>
      </c>
      <c r="D255" t="s">
        <v>10</v>
      </c>
      <c r="E255">
        <v>4.5</v>
      </c>
      <c r="F255" t="s">
        <v>12</v>
      </c>
      <c r="G255" s="10">
        <v>3</v>
      </c>
      <c r="H255">
        <v>0.03</v>
      </c>
      <c r="I255">
        <v>6.5</v>
      </c>
      <c r="J255">
        <v>1</v>
      </c>
      <c r="K255">
        <v>1</v>
      </c>
      <c r="L255" s="8">
        <v>1.4</v>
      </c>
      <c r="M255" s="8">
        <v>0.52</v>
      </c>
      <c r="N255" s="8">
        <v>0.5</v>
      </c>
      <c r="O255" s="8">
        <v>-2.1489999999999999E-2</v>
      </c>
      <c r="P255" s="8">
        <v>9.5069000000000002E-4</v>
      </c>
      <c r="Q255" s="9">
        <v>-4.3068E-6</v>
      </c>
      <c r="R255" s="9">
        <v>-7.0328999999999994E-8</v>
      </c>
      <c r="S255" s="8">
        <v>-7.4299000000000001E-4</v>
      </c>
      <c r="T255" s="8">
        <v>0</v>
      </c>
      <c r="U255" s="9">
        <v>3.7969E-6</v>
      </c>
      <c r="V255">
        <v>-1.5608604636665101E-2</v>
      </c>
      <c r="W255">
        <v>3.5342917352885199E-3</v>
      </c>
      <c r="X255">
        <v>2.57296438329004E-3</v>
      </c>
      <c r="Y255">
        <v>7.0685834705770298E-4</v>
      </c>
      <c r="Z255">
        <v>0.404444444444444</v>
      </c>
      <c r="AA255">
        <v>0.11111111111111099</v>
      </c>
    </row>
    <row r="256" spans="1:27" x14ac:dyDescent="0.35">
      <c r="A256">
        <v>255</v>
      </c>
      <c r="B256" t="s">
        <v>15</v>
      </c>
      <c r="C256" s="2">
        <v>5</v>
      </c>
      <c r="D256" t="s">
        <v>10</v>
      </c>
      <c r="E256">
        <v>4.5</v>
      </c>
      <c r="F256" t="s">
        <v>12</v>
      </c>
      <c r="G256" s="10">
        <v>1</v>
      </c>
      <c r="H256">
        <v>0.01</v>
      </c>
      <c r="I256">
        <v>3.5</v>
      </c>
      <c r="J256">
        <v>0</v>
      </c>
      <c r="K256">
        <v>1</v>
      </c>
      <c r="L256" s="8">
        <v>1.4</v>
      </c>
      <c r="M256" s="8">
        <v>0.52</v>
      </c>
      <c r="N256" s="8">
        <v>0.5</v>
      </c>
      <c r="O256" s="8">
        <v>-2.1489999999999999E-2</v>
      </c>
      <c r="P256" s="8">
        <v>9.5069000000000002E-4</v>
      </c>
      <c r="Q256" s="9">
        <v>-4.3068E-6</v>
      </c>
      <c r="R256" s="9">
        <v>-7.0328999999999994E-8</v>
      </c>
      <c r="S256" s="8">
        <v>-7.4299000000000001E-4</v>
      </c>
      <c r="T256" s="8">
        <v>0</v>
      </c>
      <c r="U256" s="9">
        <v>3.7969E-6</v>
      </c>
      <c r="V256">
        <v>-2.10173126794992E-2</v>
      </c>
      <c r="W256">
        <v>3.1415926535897898E-4</v>
      </c>
      <c r="X256">
        <v>2.2870794518133701E-4</v>
      </c>
      <c r="Y256">
        <v>7.85398163397448E-5</v>
      </c>
      <c r="Z256">
        <v>3.5950617283950603E-2</v>
      </c>
      <c r="AA256">
        <v>1.2345679012345699E-2</v>
      </c>
    </row>
    <row r="257" spans="1:27" x14ac:dyDescent="0.35">
      <c r="A257">
        <v>256</v>
      </c>
      <c r="B257" t="s">
        <v>15</v>
      </c>
      <c r="C257" s="2">
        <v>5</v>
      </c>
      <c r="D257" t="s">
        <v>10</v>
      </c>
      <c r="E257">
        <v>4.5</v>
      </c>
      <c r="F257" t="s">
        <v>12</v>
      </c>
      <c r="G257" s="10">
        <v>1</v>
      </c>
      <c r="H257">
        <v>0.01</v>
      </c>
      <c r="I257">
        <v>3.5</v>
      </c>
      <c r="J257">
        <v>0</v>
      </c>
      <c r="K257">
        <v>1</v>
      </c>
      <c r="L257" s="8">
        <v>1.4</v>
      </c>
      <c r="M257" s="8">
        <v>0.52</v>
      </c>
      <c r="N257" s="8">
        <v>0.5</v>
      </c>
      <c r="O257" s="8">
        <v>-2.1489999999999999E-2</v>
      </c>
      <c r="P257" s="8">
        <v>9.5069000000000002E-4</v>
      </c>
      <c r="Q257" s="9">
        <v>-4.3068E-6</v>
      </c>
      <c r="R257" s="9">
        <v>-7.0328999999999994E-8</v>
      </c>
      <c r="S257" s="8">
        <v>-7.4299000000000001E-4</v>
      </c>
      <c r="T257" s="8">
        <v>0</v>
      </c>
      <c r="U257" s="9">
        <v>3.7969E-6</v>
      </c>
      <c r="V257">
        <v>-2.10173126794992E-2</v>
      </c>
      <c r="W257">
        <v>3.1415926535897898E-4</v>
      </c>
      <c r="X257">
        <v>2.2870794518133701E-4</v>
      </c>
      <c r="Y257">
        <v>7.85398163397448E-5</v>
      </c>
      <c r="Z257">
        <v>3.5950617283950603E-2</v>
      </c>
      <c r="AA257">
        <v>1.2345679012345699E-2</v>
      </c>
    </row>
    <row r="258" spans="1:27" x14ac:dyDescent="0.35">
      <c r="A258">
        <v>257</v>
      </c>
      <c r="B258" t="s">
        <v>15</v>
      </c>
      <c r="C258" s="2">
        <v>5</v>
      </c>
      <c r="D258" t="s">
        <v>10</v>
      </c>
      <c r="E258">
        <v>4.5</v>
      </c>
      <c r="F258" t="s">
        <v>12</v>
      </c>
      <c r="G258" s="10">
        <v>6</v>
      </c>
      <c r="H258">
        <v>0.06</v>
      </c>
      <c r="I258">
        <v>8</v>
      </c>
      <c r="J258">
        <v>1</v>
      </c>
      <c r="K258">
        <v>1</v>
      </c>
      <c r="L258" s="8">
        <v>1.4</v>
      </c>
      <c r="M258" s="8">
        <v>0.52</v>
      </c>
      <c r="N258" s="8">
        <v>0.5</v>
      </c>
      <c r="O258" s="8">
        <v>-2.1489999999999999E-2</v>
      </c>
      <c r="P258" s="8">
        <v>9.5069000000000002E-4</v>
      </c>
      <c r="Q258" s="9">
        <v>-4.3068E-6</v>
      </c>
      <c r="R258" s="9">
        <v>-7.0328999999999994E-8</v>
      </c>
      <c r="S258" s="8">
        <v>-7.4299000000000001E-4</v>
      </c>
      <c r="T258" s="8">
        <v>0</v>
      </c>
      <c r="U258" s="9">
        <v>3.7969E-6</v>
      </c>
      <c r="V258">
        <v>-7.2260138110757596E-4</v>
      </c>
      <c r="W258">
        <v>9.8174770424681E-3</v>
      </c>
      <c r="X258">
        <v>7.1471232869167803E-3</v>
      </c>
      <c r="Y258">
        <v>2.8274333882308102E-3</v>
      </c>
      <c r="Z258">
        <v>1.12345679012346</v>
      </c>
      <c r="AA258">
        <v>0.44444444444444398</v>
      </c>
    </row>
    <row r="259" spans="1:27" x14ac:dyDescent="0.35">
      <c r="A259">
        <v>258</v>
      </c>
      <c r="B259" t="s">
        <v>15</v>
      </c>
      <c r="C259" s="2">
        <v>5</v>
      </c>
      <c r="D259" t="s">
        <v>10</v>
      </c>
      <c r="E259">
        <v>4.5</v>
      </c>
      <c r="F259" t="s">
        <v>12</v>
      </c>
      <c r="G259" s="10">
        <v>5</v>
      </c>
      <c r="H259">
        <v>0.05</v>
      </c>
      <c r="I259">
        <v>10</v>
      </c>
      <c r="J259">
        <v>1</v>
      </c>
      <c r="K259">
        <v>1</v>
      </c>
      <c r="L259" s="8">
        <v>1.4</v>
      </c>
      <c r="M259" s="8">
        <v>0.52</v>
      </c>
      <c r="N259" s="8">
        <v>0.5</v>
      </c>
      <c r="O259" s="8">
        <v>-2.1489999999999999E-2</v>
      </c>
      <c r="P259" s="8">
        <v>9.5069000000000002E-4</v>
      </c>
      <c r="Q259" s="9">
        <v>-4.3068E-6</v>
      </c>
      <c r="R259" s="9">
        <v>-7.0328999999999994E-8</v>
      </c>
      <c r="S259" s="8">
        <v>-7.4299000000000001E-4</v>
      </c>
      <c r="T259" s="8">
        <v>0</v>
      </c>
      <c r="U259" s="9">
        <v>3.7969E-6</v>
      </c>
      <c r="V259">
        <v>-5.9532615231159399E-3</v>
      </c>
      <c r="W259">
        <v>1.5707963267949002E-2</v>
      </c>
      <c r="X259">
        <v>1.1435397259066799E-2</v>
      </c>
      <c r="Y259">
        <v>1.96349540849362E-3</v>
      </c>
      <c r="Z259">
        <v>1.7975308641975301</v>
      </c>
      <c r="AA259">
        <v>0.30864197530864201</v>
      </c>
    </row>
    <row r="260" spans="1:27" x14ac:dyDescent="0.35">
      <c r="A260">
        <v>259</v>
      </c>
      <c r="B260" t="s">
        <v>15</v>
      </c>
      <c r="C260" s="2">
        <v>5</v>
      </c>
      <c r="D260" t="s">
        <v>10</v>
      </c>
      <c r="E260">
        <v>4.5</v>
      </c>
      <c r="F260" t="s">
        <v>12</v>
      </c>
      <c r="G260" s="10">
        <v>5</v>
      </c>
      <c r="H260">
        <v>0.05</v>
      </c>
      <c r="I260">
        <v>10</v>
      </c>
      <c r="J260">
        <v>1</v>
      </c>
      <c r="K260">
        <v>1</v>
      </c>
      <c r="L260" s="8">
        <v>1.4</v>
      </c>
      <c r="M260" s="8">
        <v>0.52</v>
      </c>
      <c r="N260" s="8">
        <v>0.5</v>
      </c>
      <c r="O260" s="8">
        <v>-2.1489999999999999E-2</v>
      </c>
      <c r="P260" s="8">
        <v>9.5069000000000002E-4</v>
      </c>
      <c r="Q260" s="9">
        <v>-4.3068E-6</v>
      </c>
      <c r="R260" s="9">
        <v>-7.0328999999999994E-8</v>
      </c>
      <c r="S260" s="8">
        <v>-7.4299000000000001E-4</v>
      </c>
      <c r="T260" s="8">
        <v>0</v>
      </c>
      <c r="U260" s="9">
        <v>3.7969E-6</v>
      </c>
      <c r="V260">
        <v>-5.9532615231159399E-3</v>
      </c>
      <c r="W260">
        <v>1.3744467859455401E-2</v>
      </c>
      <c r="X260">
        <v>1.00059726016835E-2</v>
      </c>
      <c r="Y260">
        <v>1.96349540849362E-3</v>
      </c>
      <c r="Z260">
        <v>1.57283950617284</v>
      </c>
      <c r="AA260">
        <v>0.30864197530864201</v>
      </c>
    </row>
    <row r="261" spans="1:27" x14ac:dyDescent="0.35">
      <c r="A261">
        <v>260</v>
      </c>
      <c r="B261" t="s">
        <v>15</v>
      </c>
      <c r="C261" s="2">
        <v>5</v>
      </c>
      <c r="D261" t="s">
        <v>10</v>
      </c>
      <c r="E261">
        <v>4.5</v>
      </c>
      <c r="F261" t="s">
        <v>12</v>
      </c>
      <c r="G261" s="10">
        <v>2</v>
      </c>
      <c r="H261">
        <v>0.02</v>
      </c>
      <c r="I261">
        <v>4.5</v>
      </c>
      <c r="J261">
        <v>1</v>
      </c>
      <c r="K261">
        <v>1</v>
      </c>
      <c r="L261" s="8">
        <v>1.4</v>
      </c>
      <c r="M261" s="8">
        <v>0.52</v>
      </c>
      <c r="N261" s="8">
        <v>0.5</v>
      </c>
      <c r="O261" s="8">
        <v>-2.1489999999999999E-2</v>
      </c>
      <c r="P261" s="8">
        <v>9.5069000000000002E-4</v>
      </c>
      <c r="Q261" s="9">
        <v>-4.3068E-6</v>
      </c>
      <c r="R261" s="9">
        <v>-7.0328999999999994E-8</v>
      </c>
      <c r="S261" s="8">
        <v>-7.4299000000000001E-4</v>
      </c>
      <c r="T261" s="8">
        <v>0</v>
      </c>
      <c r="U261" s="9">
        <v>3.7969E-6</v>
      </c>
      <c r="V261">
        <v>-1.8373034115608099E-2</v>
      </c>
      <c r="W261">
        <v>1.2566370614359201E-3</v>
      </c>
      <c r="X261">
        <v>9.1483178072534696E-4</v>
      </c>
      <c r="Y261">
        <v>3.1415926535897898E-4</v>
      </c>
      <c r="Z261">
        <v>0.143802469135802</v>
      </c>
      <c r="AA261">
        <v>4.9382716049382699E-2</v>
      </c>
    </row>
    <row r="262" spans="1:27" x14ac:dyDescent="0.35">
      <c r="A262">
        <v>261</v>
      </c>
      <c r="B262" t="s">
        <v>15</v>
      </c>
      <c r="C262" s="2">
        <v>5</v>
      </c>
      <c r="D262" t="s">
        <v>10</v>
      </c>
      <c r="E262">
        <v>4.5</v>
      </c>
      <c r="F262" t="s">
        <v>12</v>
      </c>
      <c r="G262" s="10">
        <v>2</v>
      </c>
      <c r="H262">
        <v>0.02</v>
      </c>
      <c r="I262">
        <v>4.5</v>
      </c>
      <c r="J262">
        <v>1</v>
      </c>
      <c r="K262">
        <v>1</v>
      </c>
      <c r="L262" s="8">
        <v>1.4</v>
      </c>
      <c r="M262" s="8">
        <v>0.52</v>
      </c>
      <c r="N262" s="8">
        <v>0.5</v>
      </c>
      <c r="O262" s="8">
        <v>-2.1489999999999999E-2</v>
      </c>
      <c r="P262" s="8">
        <v>9.5069000000000002E-4</v>
      </c>
      <c r="Q262" s="9">
        <v>-4.3068E-6</v>
      </c>
      <c r="R262" s="9">
        <v>-7.0328999999999994E-8</v>
      </c>
      <c r="S262" s="8">
        <v>-7.4299000000000001E-4</v>
      </c>
      <c r="T262" s="8">
        <v>0</v>
      </c>
      <c r="U262" s="9">
        <v>3.7969E-6</v>
      </c>
      <c r="V262">
        <v>-1.8373034115608099E-2</v>
      </c>
      <c r="W262">
        <v>1.2566370614359201E-3</v>
      </c>
      <c r="X262">
        <v>9.1483178072534696E-4</v>
      </c>
      <c r="Y262">
        <v>3.1415926535897898E-4</v>
      </c>
      <c r="Z262">
        <v>0.143802469135802</v>
      </c>
      <c r="AA262">
        <v>4.9382716049382699E-2</v>
      </c>
    </row>
    <row r="263" spans="1:27" x14ac:dyDescent="0.35">
      <c r="A263">
        <v>262</v>
      </c>
      <c r="B263" t="s">
        <v>15</v>
      </c>
      <c r="C263" s="2">
        <v>5</v>
      </c>
      <c r="D263" t="s">
        <v>10</v>
      </c>
      <c r="E263">
        <v>4.5</v>
      </c>
      <c r="F263" t="s">
        <v>12</v>
      </c>
      <c r="G263" s="10">
        <v>2</v>
      </c>
      <c r="H263">
        <v>0.02</v>
      </c>
      <c r="I263">
        <v>4.5</v>
      </c>
      <c r="J263">
        <v>1</v>
      </c>
      <c r="K263">
        <v>1</v>
      </c>
      <c r="L263" s="8">
        <v>1.4</v>
      </c>
      <c r="M263" s="8">
        <v>0.52</v>
      </c>
      <c r="N263" s="8">
        <v>0.5</v>
      </c>
      <c r="O263" s="8">
        <v>-2.1489999999999999E-2</v>
      </c>
      <c r="P263" s="8">
        <v>9.5069000000000002E-4</v>
      </c>
      <c r="Q263" s="9">
        <v>-4.3068E-6</v>
      </c>
      <c r="R263" s="9">
        <v>-7.0328999999999994E-8</v>
      </c>
      <c r="S263" s="8">
        <v>-7.4299000000000001E-4</v>
      </c>
      <c r="T263" s="8">
        <v>0</v>
      </c>
      <c r="U263" s="9">
        <v>3.7969E-6</v>
      </c>
      <c r="V263">
        <v>-1.8373034115608099E-2</v>
      </c>
      <c r="W263">
        <v>1.2566370614359201E-3</v>
      </c>
      <c r="X263">
        <v>9.1483178072534696E-4</v>
      </c>
      <c r="Y263">
        <v>3.1415926535897898E-4</v>
      </c>
      <c r="Z263">
        <v>0.143802469135802</v>
      </c>
      <c r="AA263">
        <v>4.9382716049382699E-2</v>
      </c>
    </row>
    <row r="264" spans="1:27" x14ac:dyDescent="0.35">
      <c r="A264">
        <v>263</v>
      </c>
      <c r="B264" t="s">
        <v>15</v>
      </c>
      <c r="C264" s="2">
        <v>5</v>
      </c>
      <c r="D264" t="s">
        <v>10</v>
      </c>
      <c r="E264">
        <v>4.5</v>
      </c>
      <c r="F264" t="s">
        <v>12</v>
      </c>
      <c r="G264" s="10">
        <v>2</v>
      </c>
      <c r="H264">
        <v>0.02</v>
      </c>
      <c r="I264">
        <v>4.5</v>
      </c>
      <c r="J264">
        <v>1</v>
      </c>
      <c r="K264">
        <v>1</v>
      </c>
      <c r="L264" s="8">
        <v>1.4</v>
      </c>
      <c r="M264" s="8">
        <v>0.52</v>
      </c>
      <c r="N264" s="8">
        <v>0.5</v>
      </c>
      <c r="O264" s="8">
        <v>-2.1489999999999999E-2</v>
      </c>
      <c r="P264" s="8">
        <v>9.5069000000000002E-4</v>
      </c>
      <c r="Q264" s="9">
        <v>-4.3068E-6</v>
      </c>
      <c r="R264" s="9">
        <v>-7.0328999999999994E-8</v>
      </c>
      <c r="S264" s="8">
        <v>-7.4299000000000001E-4</v>
      </c>
      <c r="T264" s="8">
        <v>0</v>
      </c>
      <c r="U264" s="9">
        <v>3.7969E-6</v>
      </c>
      <c r="V264">
        <v>-1.8373034115608099E-2</v>
      </c>
      <c r="W264">
        <v>1.2566370614359201E-3</v>
      </c>
      <c r="X264">
        <v>9.1483178072534696E-4</v>
      </c>
      <c r="Y264">
        <v>3.1415926535897898E-4</v>
      </c>
      <c r="Z264">
        <v>0.143802469135802</v>
      </c>
      <c r="AA264">
        <v>4.9382716049382699E-2</v>
      </c>
    </row>
    <row r="265" spans="1:27" x14ac:dyDescent="0.35">
      <c r="A265">
        <v>264</v>
      </c>
      <c r="B265" t="s">
        <v>15</v>
      </c>
      <c r="C265" s="2">
        <v>5</v>
      </c>
      <c r="D265" t="s">
        <v>10</v>
      </c>
      <c r="E265">
        <v>4.5</v>
      </c>
      <c r="F265" t="s">
        <v>12</v>
      </c>
      <c r="G265" s="10">
        <v>2</v>
      </c>
      <c r="H265">
        <v>0.02</v>
      </c>
      <c r="I265">
        <v>4.5</v>
      </c>
      <c r="J265">
        <v>1</v>
      </c>
      <c r="K265">
        <v>1</v>
      </c>
      <c r="L265" s="8">
        <v>1.4</v>
      </c>
      <c r="M265" s="8">
        <v>0.52</v>
      </c>
      <c r="N265" s="8">
        <v>0.5</v>
      </c>
      <c r="O265" s="8">
        <v>-2.1489999999999999E-2</v>
      </c>
      <c r="P265" s="8">
        <v>9.5069000000000002E-4</v>
      </c>
      <c r="Q265" s="9">
        <v>-4.3068E-6</v>
      </c>
      <c r="R265" s="9">
        <v>-7.0328999999999994E-8</v>
      </c>
      <c r="S265" s="8">
        <v>-7.4299000000000001E-4</v>
      </c>
      <c r="T265" s="8">
        <v>0</v>
      </c>
      <c r="U265" s="9">
        <v>3.7969E-6</v>
      </c>
      <c r="V265">
        <v>-1.8373034115608099E-2</v>
      </c>
      <c r="W265">
        <v>1.2566370614359201E-3</v>
      </c>
      <c r="X265">
        <v>9.1483178072534696E-4</v>
      </c>
      <c r="Y265">
        <v>3.1415926535897898E-4</v>
      </c>
      <c r="Z265">
        <v>0.143802469135802</v>
      </c>
      <c r="AA265">
        <v>4.9382716049382699E-2</v>
      </c>
    </row>
    <row r="266" spans="1:27" x14ac:dyDescent="0.35">
      <c r="A266">
        <v>265</v>
      </c>
      <c r="B266" t="s">
        <v>15</v>
      </c>
      <c r="C266" s="2">
        <v>5</v>
      </c>
      <c r="D266" t="s">
        <v>10</v>
      </c>
      <c r="E266">
        <v>4.5</v>
      </c>
      <c r="F266" t="s">
        <v>12</v>
      </c>
      <c r="G266" s="10">
        <v>2</v>
      </c>
      <c r="H266">
        <v>0.02</v>
      </c>
      <c r="I266">
        <v>4.5</v>
      </c>
      <c r="J266">
        <v>1</v>
      </c>
      <c r="K266">
        <v>1</v>
      </c>
      <c r="L266" s="8">
        <v>1.4</v>
      </c>
      <c r="M266" s="8">
        <v>0.52</v>
      </c>
      <c r="N266" s="8">
        <v>0.5</v>
      </c>
      <c r="O266" s="8">
        <v>-2.1489999999999999E-2</v>
      </c>
      <c r="P266" s="8">
        <v>9.5069000000000002E-4</v>
      </c>
      <c r="Q266" s="9">
        <v>-4.3068E-6</v>
      </c>
      <c r="R266" s="9">
        <v>-7.0328999999999994E-8</v>
      </c>
      <c r="S266" s="8">
        <v>-7.4299000000000001E-4</v>
      </c>
      <c r="T266" s="8">
        <v>0</v>
      </c>
      <c r="U266" s="9">
        <v>3.7969E-6</v>
      </c>
      <c r="V266">
        <v>-1.8373034115608099E-2</v>
      </c>
      <c r="W266">
        <v>1.2566370614359201E-3</v>
      </c>
      <c r="X266">
        <v>9.1483178072534696E-4</v>
      </c>
      <c r="Y266">
        <v>3.1415926535897898E-4</v>
      </c>
      <c r="Z266">
        <v>0.143802469135802</v>
      </c>
      <c r="AA266">
        <v>4.9382716049382699E-2</v>
      </c>
    </row>
    <row r="267" spans="1:27" x14ac:dyDescent="0.35">
      <c r="A267">
        <v>266</v>
      </c>
      <c r="B267" t="s">
        <v>15</v>
      </c>
      <c r="C267" s="2">
        <v>5</v>
      </c>
      <c r="D267" t="s">
        <v>10</v>
      </c>
      <c r="E267">
        <v>4.5</v>
      </c>
      <c r="F267" t="s">
        <v>12</v>
      </c>
      <c r="G267" s="10">
        <v>2</v>
      </c>
      <c r="H267">
        <v>0.02</v>
      </c>
      <c r="I267">
        <v>4.5</v>
      </c>
      <c r="J267">
        <v>1</v>
      </c>
      <c r="K267">
        <v>1</v>
      </c>
      <c r="L267" s="8">
        <v>1.4</v>
      </c>
      <c r="M267" s="8">
        <v>0.52</v>
      </c>
      <c r="N267" s="8">
        <v>0.5</v>
      </c>
      <c r="O267" s="8">
        <v>-2.1489999999999999E-2</v>
      </c>
      <c r="P267" s="8">
        <v>9.5069000000000002E-4</v>
      </c>
      <c r="Q267" s="9">
        <v>-4.3068E-6</v>
      </c>
      <c r="R267" s="9">
        <v>-7.0328999999999994E-8</v>
      </c>
      <c r="S267" s="8">
        <v>-7.4299000000000001E-4</v>
      </c>
      <c r="T267" s="8">
        <v>0</v>
      </c>
      <c r="U267" s="9">
        <v>3.7969E-6</v>
      </c>
      <c r="V267">
        <v>-1.8373034115608099E-2</v>
      </c>
      <c r="W267">
        <v>1.2566370614359201E-3</v>
      </c>
      <c r="X267">
        <v>9.1483178072534696E-4</v>
      </c>
      <c r="Y267">
        <v>3.1415926535897898E-4</v>
      </c>
      <c r="Z267">
        <v>0.143802469135802</v>
      </c>
      <c r="AA267">
        <v>4.9382716049382699E-2</v>
      </c>
    </row>
    <row r="268" spans="1:27" x14ac:dyDescent="0.35">
      <c r="A268">
        <v>267</v>
      </c>
      <c r="B268" t="s">
        <v>15</v>
      </c>
      <c r="C268" s="2">
        <v>5</v>
      </c>
      <c r="D268" t="s">
        <v>10</v>
      </c>
      <c r="E268">
        <v>4.5</v>
      </c>
      <c r="F268" t="s">
        <v>12</v>
      </c>
      <c r="G268" s="10">
        <v>2</v>
      </c>
      <c r="H268">
        <v>0.02</v>
      </c>
      <c r="I268">
        <v>4.5</v>
      </c>
      <c r="J268">
        <v>1</v>
      </c>
      <c r="K268">
        <v>1</v>
      </c>
      <c r="L268" s="8">
        <v>1.4</v>
      </c>
      <c r="M268" s="8">
        <v>0.52</v>
      </c>
      <c r="N268" s="8">
        <v>0.5</v>
      </c>
      <c r="O268" s="8">
        <v>-2.1489999999999999E-2</v>
      </c>
      <c r="P268" s="8">
        <v>9.5069000000000002E-4</v>
      </c>
      <c r="Q268" s="9">
        <v>-4.3068E-6</v>
      </c>
      <c r="R268" s="9">
        <v>-7.0328999999999994E-8</v>
      </c>
      <c r="S268" s="8">
        <v>-7.4299000000000001E-4</v>
      </c>
      <c r="T268" s="8">
        <v>0</v>
      </c>
      <c r="U268" s="9">
        <v>3.7969E-6</v>
      </c>
      <c r="V268">
        <v>-1.8373034115608099E-2</v>
      </c>
      <c r="W268">
        <v>1.2566370614359201E-3</v>
      </c>
      <c r="X268">
        <v>9.1483178072534696E-4</v>
      </c>
      <c r="Y268">
        <v>3.1415926535897898E-4</v>
      </c>
      <c r="Z268">
        <v>0.143802469135802</v>
      </c>
      <c r="AA268">
        <v>4.9382716049382699E-2</v>
      </c>
    </row>
    <row r="269" spans="1:27" x14ac:dyDescent="0.35">
      <c r="A269">
        <v>268</v>
      </c>
      <c r="B269" t="s">
        <v>15</v>
      </c>
      <c r="C269" s="2">
        <v>5</v>
      </c>
      <c r="D269" t="s">
        <v>10</v>
      </c>
      <c r="E269">
        <v>4.5</v>
      </c>
      <c r="F269" t="s">
        <v>12</v>
      </c>
      <c r="G269" s="10">
        <v>2</v>
      </c>
      <c r="H269">
        <v>0.02</v>
      </c>
      <c r="I269">
        <v>4.5</v>
      </c>
      <c r="J269">
        <v>1</v>
      </c>
      <c r="K269">
        <v>1</v>
      </c>
      <c r="L269" s="8">
        <v>1.4</v>
      </c>
      <c r="M269" s="8">
        <v>0.52</v>
      </c>
      <c r="N269" s="8">
        <v>0.5</v>
      </c>
      <c r="O269" s="8">
        <v>-2.1489999999999999E-2</v>
      </c>
      <c r="P269" s="8">
        <v>9.5069000000000002E-4</v>
      </c>
      <c r="Q269" s="9">
        <v>-4.3068E-6</v>
      </c>
      <c r="R269" s="9">
        <v>-7.0328999999999994E-8</v>
      </c>
      <c r="S269" s="8">
        <v>-7.4299000000000001E-4</v>
      </c>
      <c r="T269" s="8">
        <v>0</v>
      </c>
      <c r="U269" s="9">
        <v>3.7969E-6</v>
      </c>
      <c r="V269">
        <v>-1.8373034115608099E-2</v>
      </c>
      <c r="W269">
        <v>1.2566370614359201E-3</v>
      </c>
      <c r="X269">
        <v>9.1483178072534696E-4</v>
      </c>
      <c r="Y269">
        <v>3.1415926535897898E-4</v>
      </c>
      <c r="Z269">
        <v>0.143802469135802</v>
      </c>
      <c r="AA269">
        <v>4.9382716049382699E-2</v>
      </c>
    </row>
    <row r="270" spans="1:27" x14ac:dyDescent="0.35">
      <c r="A270">
        <v>269</v>
      </c>
      <c r="B270" t="s">
        <v>15</v>
      </c>
      <c r="C270" s="2">
        <v>5</v>
      </c>
      <c r="D270" t="s">
        <v>10</v>
      </c>
      <c r="E270">
        <v>4.5</v>
      </c>
      <c r="F270" t="s">
        <v>12</v>
      </c>
      <c r="G270" s="10">
        <v>2</v>
      </c>
      <c r="H270">
        <v>0.02</v>
      </c>
      <c r="I270">
        <v>4.5</v>
      </c>
      <c r="J270">
        <v>1</v>
      </c>
      <c r="K270">
        <v>1</v>
      </c>
      <c r="L270" s="8">
        <v>1.4</v>
      </c>
      <c r="M270" s="8">
        <v>0.52</v>
      </c>
      <c r="N270" s="8">
        <v>0.5</v>
      </c>
      <c r="O270" s="8">
        <v>-2.1489999999999999E-2</v>
      </c>
      <c r="P270" s="8">
        <v>9.5069000000000002E-4</v>
      </c>
      <c r="Q270" s="9">
        <v>-4.3068E-6</v>
      </c>
      <c r="R270" s="9">
        <v>-7.0328999999999994E-8</v>
      </c>
      <c r="S270" s="8">
        <v>-7.4299000000000001E-4</v>
      </c>
      <c r="T270" s="8">
        <v>0</v>
      </c>
      <c r="U270" s="9">
        <v>3.7969E-6</v>
      </c>
      <c r="V270">
        <v>-1.8373034115608099E-2</v>
      </c>
      <c r="W270">
        <v>1.2566370614359201E-3</v>
      </c>
      <c r="X270">
        <v>9.1483178072534696E-4</v>
      </c>
      <c r="Y270">
        <v>3.1415926535897898E-4</v>
      </c>
      <c r="Z270">
        <v>0.143802469135802</v>
      </c>
      <c r="AA270">
        <v>4.9382716049382699E-2</v>
      </c>
    </row>
    <row r="271" spans="1:27" x14ac:dyDescent="0.35">
      <c r="A271">
        <v>270</v>
      </c>
      <c r="B271" t="s">
        <v>15</v>
      </c>
      <c r="C271" s="2">
        <v>5</v>
      </c>
      <c r="D271" t="s">
        <v>10</v>
      </c>
      <c r="E271">
        <v>4.5</v>
      </c>
      <c r="F271" t="s">
        <v>12</v>
      </c>
      <c r="G271" s="10">
        <v>3</v>
      </c>
      <c r="H271">
        <v>0.03</v>
      </c>
      <c r="I271">
        <v>5</v>
      </c>
      <c r="J271">
        <v>1</v>
      </c>
      <c r="K271">
        <v>1</v>
      </c>
      <c r="L271" s="8">
        <v>1.4</v>
      </c>
      <c r="M271" s="8">
        <v>0.52</v>
      </c>
      <c r="N271" s="8">
        <v>0.5</v>
      </c>
      <c r="O271" s="8">
        <v>-2.1489999999999999E-2</v>
      </c>
      <c r="P271" s="8">
        <v>9.5069000000000002E-4</v>
      </c>
      <c r="Q271" s="9">
        <v>-4.3068E-6</v>
      </c>
      <c r="R271" s="9">
        <v>-7.0328999999999994E-8</v>
      </c>
      <c r="S271" s="8">
        <v>-7.4299000000000001E-4</v>
      </c>
      <c r="T271" s="8">
        <v>0</v>
      </c>
      <c r="U271" s="9">
        <v>3.7969E-6</v>
      </c>
      <c r="V271">
        <v>-1.50000172994969E-2</v>
      </c>
      <c r="W271">
        <v>4.5945792558750699E-3</v>
      </c>
      <c r="X271">
        <v>3.34485369827705E-3</v>
      </c>
      <c r="Y271">
        <v>7.0685834705770298E-4</v>
      </c>
      <c r="Z271">
        <v>0.52577777777777801</v>
      </c>
      <c r="AA271">
        <v>0.11111111111111099</v>
      </c>
    </row>
    <row r="272" spans="1:27" x14ac:dyDescent="0.35">
      <c r="A272">
        <v>271</v>
      </c>
      <c r="B272" t="s">
        <v>15</v>
      </c>
      <c r="C272" s="2">
        <v>5</v>
      </c>
      <c r="D272" t="s">
        <v>10</v>
      </c>
      <c r="E272">
        <v>4.5</v>
      </c>
      <c r="F272" t="s">
        <v>12</v>
      </c>
      <c r="G272" s="10">
        <v>3</v>
      </c>
      <c r="H272">
        <v>0.03</v>
      </c>
      <c r="I272">
        <v>5</v>
      </c>
      <c r="J272">
        <v>1</v>
      </c>
      <c r="K272">
        <v>1</v>
      </c>
      <c r="L272" s="8">
        <v>1.4</v>
      </c>
      <c r="M272" s="8">
        <v>0.52</v>
      </c>
      <c r="N272" s="8">
        <v>0.5</v>
      </c>
      <c r="O272" s="8">
        <v>-2.1489999999999999E-2</v>
      </c>
      <c r="P272" s="8">
        <v>9.5069000000000002E-4</v>
      </c>
      <c r="Q272" s="9">
        <v>-4.3068E-6</v>
      </c>
      <c r="R272" s="9">
        <v>-7.0328999999999994E-8</v>
      </c>
      <c r="S272" s="8">
        <v>-7.4299000000000001E-4</v>
      </c>
      <c r="T272" s="8">
        <v>0</v>
      </c>
      <c r="U272" s="9">
        <v>3.7969E-6</v>
      </c>
      <c r="V272">
        <v>-1.50000172994969E-2</v>
      </c>
      <c r="W272">
        <v>4.5945792558750699E-3</v>
      </c>
      <c r="X272">
        <v>3.34485369827705E-3</v>
      </c>
      <c r="Y272">
        <v>7.0685834705770298E-4</v>
      </c>
      <c r="Z272">
        <v>0.52577777777777801</v>
      </c>
      <c r="AA272">
        <v>0.11111111111111099</v>
      </c>
    </row>
    <row r="273" spans="1:27" x14ac:dyDescent="0.35">
      <c r="A273">
        <v>272</v>
      </c>
      <c r="B273" t="s">
        <v>15</v>
      </c>
      <c r="C273" s="2">
        <v>5</v>
      </c>
      <c r="D273" t="s">
        <v>10</v>
      </c>
      <c r="E273">
        <v>4.5</v>
      </c>
      <c r="F273" t="s">
        <v>12</v>
      </c>
      <c r="G273" s="10">
        <v>6</v>
      </c>
      <c r="H273">
        <v>0.06</v>
      </c>
      <c r="I273">
        <v>9</v>
      </c>
      <c r="J273">
        <v>1</v>
      </c>
      <c r="K273">
        <v>1</v>
      </c>
      <c r="L273" s="8">
        <v>1.4</v>
      </c>
      <c r="M273" s="8">
        <v>0.52</v>
      </c>
      <c r="N273" s="8">
        <v>0.5</v>
      </c>
      <c r="O273" s="8">
        <v>-2.1489999999999999E-2</v>
      </c>
      <c r="P273" s="8">
        <v>9.5069000000000002E-4</v>
      </c>
      <c r="Q273" s="9">
        <v>-4.3068E-6</v>
      </c>
      <c r="R273" s="9">
        <v>-7.0328999999999994E-8</v>
      </c>
      <c r="S273" s="8">
        <v>-7.4299000000000001E-4</v>
      </c>
      <c r="T273" s="8">
        <v>0</v>
      </c>
      <c r="U273" s="9">
        <v>3.7969E-6</v>
      </c>
      <c r="V273">
        <v>-1.16530946889713E-4</v>
      </c>
      <c r="W273">
        <v>8.83572933822129E-3</v>
      </c>
      <c r="X273">
        <v>6.4324109582251003E-3</v>
      </c>
      <c r="Y273">
        <v>2.8274333882308102E-3</v>
      </c>
      <c r="Z273">
        <v>1.01111111111111</v>
      </c>
      <c r="AA273">
        <v>0.44444444444444398</v>
      </c>
    </row>
    <row r="274" spans="1:27" x14ac:dyDescent="0.35">
      <c r="A274">
        <v>273</v>
      </c>
      <c r="B274" t="s">
        <v>15</v>
      </c>
      <c r="C274" s="2">
        <v>5</v>
      </c>
      <c r="D274" t="s">
        <v>10</v>
      </c>
      <c r="E274">
        <v>4.5</v>
      </c>
      <c r="F274" t="s">
        <v>12</v>
      </c>
      <c r="G274" s="10">
        <v>6</v>
      </c>
      <c r="H274">
        <v>0.06</v>
      </c>
      <c r="I274">
        <v>9</v>
      </c>
      <c r="J274">
        <v>1</v>
      </c>
      <c r="K274">
        <v>1</v>
      </c>
      <c r="L274" s="8">
        <v>1.4</v>
      </c>
      <c r="M274" s="8">
        <v>0.52</v>
      </c>
      <c r="N274" s="8">
        <v>0.5</v>
      </c>
      <c r="O274" s="8">
        <v>-2.1489999999999999E-2</v>
      </c>
      <c r="P274" s="8">
        <v>9.5069000000000002E-4</v>
      </c>
      <c r="Q274" s="9">
        <v>-4.3068E-6</v>
      </c>
      <c r="R274" s="9">
        <v>-7.0328999999999994E-8</v>
      </c>
      <c r="S274" s="8">
        <v>-7.4299000000000001E-4</v>
      </c>
      <c r="T274" s="8">
        <v>0</v>
      </c>
      <c r="U274" s="9">
        <v>3.7969E-6</v>
      </c>
      <c r="V274">
        <v>-1.16530946889713E-4</v>
      </c>
      <c r="W274">
        <v>1.96349540849362E-2</v>
      </c>
      <c r="X274">
        <v>1.42942465738336E-2</v>
      </c>
      <c r="Y274">
        <v>2.8274333882308102E-3</v>
      </c>
      <c r="Z274">
        <v>2.2469135802469098</v>
      </c>
      <c r="AA274">
        <v>0.44444444444444398</v>
      </c>
    </row>
    <row r="275" spans="1:27" x14ac:dyDescent="0.35">
      <c r="A275">
        <v>274</v>
      </c>
      <c r="B275" t="s">
        <v>15</v>
      </c>
      <c r="C275" s="2">
        <v>5</v>
      </c>
      <c r="D275" t="s">
        <v>10</v>
      </c>
      <c r="E275">
        <v>4.5</v>
      </c>
      <c r="F275" t="s">
        <v>12</v>
      </c>
      <c r="G275" s="10">
        <v>6</v>
      </c>
      <c r="H275">
        <v>0.06</v>
      </c>
      <c r="I275">
        <v>9</v>
      </c>
      <c r="J275">
        <v>1</v>
      </c>
      <c r="K275">
        <v>1</v>
      </c>
      <c r="L275" s="8">
        <v>1.4</v>
      </c>
      <c r="M275" s="8">
        <v>0.52</v>
      </c>
      <c r="N275" s="8">
        <v>0.5</v>
      </c>
      <c r="O275" s="8">
        <v>-2.1489999999999999E-2</v>
      </c>
      <c r="P275" s="8">
        <v>9.5069000000000002E-4</v>
      </c>
      <c r="Q275" s="9">
        <v>-4.3068E-6</v>
      </c>
      <c r="R275" s="9">
        <v>-7.0328999999999994E-8</v>
      </c>
      <c r="S275" s="8">
        <v>-7.4299000000000001E-4</v>
      </c>
      <c r="T275" s="8">
        <v>0</v>
      </c>
      <c r="U275" s="9">
        <v>3.7969E-6</v>
      </c>
      <c r="V275">
        <v>-1.16530946889713E-4</v>
      </c>
      <c r="W275">
        <v>1.96349540849362E-2</v>
      </c>
      <c r="X275">
        <v>1.42942465738336E-2</v>
      </c>
      <c r="Y275">
        <v>2.8274333882308102E-3</v>
      </c>
      <c r="Z275">
        <v>2.2469135802469098</v>
      </c>
      <c r="AA275">
        <v>0.44444444444444398</v>
      </c>
    </row>
    <row r="276" spans="1:27" x14ac:dyDescent="0.35">
      <c r="A276">
        <v>275</v>
      </c>
      <c r="B276" t="s">
        <v>15</v>
      </c>
      <c r="C276" s="2">
        <v>5</v>
      </c>
      <c r="D276" t="s">
        <v>10</v>
      </c>
      <c r="E276">
        <v>4.5</v>
      </c>
      <c r="F276" t="s">
        <v>12</v>
      </c>
      <c r="G276" s="10">
        <v>2</v>
      </c>
      <c r="H276">
        <v>0.02</v>
      </c>
      <c r="I276">
        <v>4.5</v>
      </c>
      <c r="J276">
        <v>0</v>
      </c>
      <c r="K276">
        <v>1</v>
      </c>
      <c r="L276" s="8">
        <v>1.4</v>
      </c>
      <c r="M276" s="8">
        <v>0.52</v>
      </c>
      <c r="N276" s="8">
        <v>0.5</v>
      </c>
      <c r="O276" s="8">
        <v>-2.1489999999999999E-2</v>
      </c>
      <c r="P276" s="8">
        <v>9.5069000000000002E-4</v>
      </c>
      <c r="Q276" s="9">
        <v>-4.3068E-6</v>
      </c>
      <c r="R276" s="9">
        <v>-7.0328999999999994E-8</v>
      </c>
      <c r="S276" s="8">
        <v>-7.4299000000000001E-4</v>
      </c>
      <c r="T276" s="8">
        <v>0</v>
      </c>
      <c r="U276" s="9">
        <v>3.7969E-6</v>
      </c>
      <c r="V276">
        <v>-1.8373034115608099E-2</v>
      </c>
      <c r="W276">
        <v>1.2566370614359201E-3</v>
      </c>
      <c r="X276">
        <v>9.1483178072534696E-4</v>
      </c>
      <c r="Y276">
        <v>3.1415926535897898E-4</v>
      </c>
      <c r="Z276">
        <v>0.143802469135802</v>
      </c>
      <c r="AA276">
        <v>4.9382716049382699E-2</v>
      </c>
    </row>
    <row r="277" spans="1:27" x14ac:dyDescent="0.35">
      <c r="A277">
        <v>276</v>
      </c>
      <c r="B277" t="s">
        <v>15</v>
      </c>
      <c r="C277" s="2">
        <v>5</v>
      </c>
      <c r="D277" t="s">
        <v>10</v>
      </c>
      <c r="E277">
        <v>4.5</v>
      </c>
      <c r="F277" t="s">
        <v>12</v>
      </c>
      <c r="G277" s="10">
        <v>7</v>
      </c>
      <c r="H277">
        <v>7.0000000000000007E-2</v>
      </c>
      <c r="I277">
        <v>12</v>
      </c>
      <c r="J277">
        <v>1</v>
      </c>
      <c r="K277">
        <v>1</v>
      </c>
      <c r="L277" s="8">
        <v>1.4</v>
      </c>
      <c r="M277" s="8">
        <v>0.52</v>
      </c>
      <c r="N277" s="8">
        <v>0.5</v>
      </c>
      <c r="O277" s="8">
        <v>-2.1489999999999999E-2</v>
      </c>
      <c r="P277" s="8">
        <v>9.5069000000000002E-4</v>
      </c>
      <c r="Q277" s="9">
        <v>-4.3068E-6</v>
      </c>
      <c r="R277" s="9">
        <v>-7.0328999999999994E-8</v>
      </c>
      <c r="S277" s="8">
        <v>-7.4299000000000001E-4</v>
      </c>
      <c r="T277" s="8">
        <v>0</v>
      </c>
      <c r="U277" s="9">
        <v>3.7969E-6</v>
      </c>
      <c r="V277">
        <v>9.7047649298862108E-3</v>
      </c>
      <c r="W277">
        <v>9.7047649298862108E-3</v>
      </c>
      <c r="X277">
        <v>7.0650688689571596E-3</v>
      </c>
      <c r="Y277">
        <v>3.8484510006475E-3</v>
      </c>
      <c r="Z277">
        <v>1.11055865064612</v>
      </c>
      <c r="AA277">
        <v>0.60493827160493796</v>
      </c>
    </row>
    <row r="278" spans="1:27" x14ac:dyDescent="0.35">
      <c r="A278">
        <v>277</v>
      </c>
      <c r="B278" t="s">
        <v>15</v>
      </c>
      <c r="C278" s="2">
        <v>5</v>
      </c>
      <c r="D278" t="s">
        <v>10</v>
      </c>
      <c r="E278">
        <v>4.5</v>
      </c>
      <c r="F278" t="s">
        <v>12</v>
      </c>
      <c r="G278" s="10">
        <v>7</v>
      </c>
      <c r="H278">
        <v>7.0000000000000007E-2</v>
      </c>
      <c r="I278">
        <v>12</v>
      </c>
      <c r="J278">
        <v>1</v>
      </c>
      <c r="K278">
        <v>1</v>
      </c>
      <c r="L278" s="8">
        <v>1.4</v>
      </c>
      <c r="M278" s="8">
        <v>0.52</v>
      </c>
      <c r="N278" s="8">
        <v>0.5</v>
      </c>
      <c r="O278" s="8">
        <v>-2.1489999999999999E-2</v>
      </c>
      <c r="P278" s="8">
        <v>9.5069000000000002E-4</v>
      </c>
      <c r="Q278" s="9">
        <v>-4.3068E-6</v>
      </c>
      <c r="R278" s="9">
        <v>-7.0328999999999994E-8</v>
      </c>
      <c r="S278" s="8">
        <v>-7.4299000000000001E-4</v>
      </c>
      <c r="T278" s="8">
        <v>0</v>
      </c>
      <c r="U278" s="9">
        <v>3.7969E-6</v>
      </c>
      <c r="V278">
        <v>9.7047649298862108E-3</v>
      </c>
      <c r="W278">
        <v>9.7047649298862108E-3</v>
      </c>
      <c r="X278">
        <v>7.0650688689571596E-3</v>
      </c>
      <c r="Y278">
        <v>3.8484510006475E-3</v>
      </c>
      <c r="Z278">
        <v>1.11055865064612</v>
      </c>
      <c r="AA278">
        <v>0.60493827160493796</v>
      </c>
    </row>
    <row r="279" spans="1:27" x14ac:dyDescent="0.35">
      <c r="A279">
        <v>278</v>
      </c>
      <c r="B279" t="s">
        <v>15</v>
      </c>
      <c r="C279" s="2">
        <v>5</v>
      </c>
      <c r="D279" t="s">
        <v>10</v>
      </c>
      <c r="E279">
        <v>4.5</v>
      </c>
      <c r="F279" t="s">
        <v>12</v>
      </c>
      <c r="G279" s="10">
        <v>2</v>
      </c>
      <c r="H279">
        <v>0.02</v>
      </c>
      <c r="I279">
        <v>6</v>
      </c>
      <c r="J279">
        <v>1</v>
      </c>
      <c r="K279">
        <v>1</v>
      </c>
      <c r="L279" s="8">
        <v>1.4</v>
      </c>
      <c r="M279" s="8">
        <v>0.52</v>
      </c>
      <c r="N279" s="8">
        <v>0.5</v>
      </c>
      <c r="O279" s="8">
        <v>-2.1489999999999999E-2</v>
      </c>
      <c r="P279" s="8">
        <v>9.5069000000000002E-4</v>
      </c>
      <c r="Q279" s="9">
        <v>-4.3068E-6</v>
      </c>
      <c r="R279" s="9">
        <v>-7.0328999999999994E-8</v>
      </c>
      <c r="S279" s="8">
        <v>-7.4299000000000001E-4</v>
      </c>
      <c r="T279" s="8">
        <v>0</v>
      </c>
      <c r="U279" s="9">
        <v>3.7969E-6</v>
      </c>
      <c r="V279">
        <v>-1.9262675709905201E-2</v>
      </c>
      <c r="W279">
        <v>1.2566370614359201E-3</v>
      </c>
      <c r="X279">
        <v>9.1483178072534696E-4</v>
      </c>
      <c r="Y279">
        <v>3.1415926535897898E-4</v>
      </c>
      <c r="Z279">
        <v>0.143802469135802</v>
      </c>
      <c r="AA279">
        <v>4.9382716049382699E-2</v>
      </c>
    </row>
    <row r="280" spans="1:27" x14ac:dyDescent="0.35">
      <c r="A280">
        <v>279</v>
      </c>
      <c r="B280" t="s">
        <v>15</v>
      </c>
      <c r="C280" s="2">
        <v>5</v>
      </c>
      <c r="D280" t="s">
        <v>13</v>
      </c>
      <c r="E280">
        <v>9</v>
      </c>
      <c r="F280" t="s">
        <v>12</v>
      </c>
      <c r="G280" s="10">
        <v>12</v>
      </c>
      <c r="H280">
        <v>0.12</v>
      </c>
      <c r="I280">
        <v>15</v>
      </c>
      <c r="J280">
        <v>1</v>
      </c>
      <c r="K280">
        <v>1</v>
      </c>
      <c r="L280" s="8">
        <v>1.4</v>
      </c>
      <c r="M280" s="8">
        <v>0.52</v>
      </c>
      <c r="N280" s="8">
        <v>0.5</v>
      </c>
      <c r="O280" s="8">
        <v>-2.1489999999999999E-2</v>
      </c>
      <c r="P280" s="8">
        <v>9.5069000000000002E-4</v>
      </c>
      <c r="Q280" s="9">
        <v>-4.3068E-6</v>
      </c>
      <c r="R280" s="9">
        <v>-7.0328999999999994E-8</v>
      </c>
      <c r="S280" s="8">
        <v>-7.4299000000000001E-4</v>
      </c>
      <c r="T280" s="8">
        <v>0</v>
      </c>
      <c r="U280" s="9">
        <v>3.7969E-6</v>
      </c>
      <c r="V280">
        <v>7.4259874661765896E-2</v>
      </c>
      <c r="W280">
        <v>7.4259874661765896E-2</v>
      </c>
      <c r="X280">
        <v>5.4061188753765602E-2</v>
      </c>
      <c r="Y280">
        <v>1.13097335529233E-2</v>
      </c>
      <c r="Z280">
        <v>2.1244704739718001</v>
      </c>
      <c r="AA280">
        <v>0.44444444444444398</v>
      </c>
    </row>
    <row r="281" spans="1:27" x14ac:dyDescent="0.35">
      <c r="A281">
        <v>280</v>
      </c>
      <c r="B281" t="s">
        <v>15</v>
      </c>
      <c r="C281" s="2">
        <v>5</v>
      </c>
      <c r="D281" t="s">
        <v>13</v>
      </c>
      <c r="E281">
        <v>9</v>
      </c>
      <c r="F281" t="s">
        <v>12</v>
      </c>
      <c r="G281" s="10">
        <v>11</v>
      </c>
      <c r="H281">
        <v>0.11</v>
      </c>
      <c r="I281">
        <v>18.5</v>
      </c>
      <c r="J281">
        <v>1</v>
      </c>
      <c r="K281">
        <v>1</v>
      </c>
      <c r="L281" s="8">
        <v>1.4</v>
      </c>
      <c r="M281" s="8">
        <v>0.52</v>
      </c>
      <c r="N281" s="8">
        <v>0.5</v>
      </c>
      <c r="O281" s="8">
        <v>-2.1489999999999999E-2</v>
      </c>
      <c r="P281" s="8">
        <v>9.5069000000000002E-4</v>
      </c>
      <c r="Q281" s="9">
        <v>-4.3068E-6</v>
      </c>
      <c r="R281" s="9">
        <v>-7.0328999999999994E-8</v>
      </c>
      <c r="S281" s="8">
        <v>-7.4299000000000001E-4</v>
      </c>
      <c r="T281" s="8">
        <v>0</v>
      </c>
      <c r="U281" s="9">
        <v>3.7969E-6</v>
      </c>
      <c r="V281">
        <v>7.3457791899696201E-2</v>
      </c>
      <c r="W281">
        <v>7.3457791899696201E-2</v>
      </c>
      <c r="X281">
        <v>5.3477272502978901E-2</v>
      </c>
      <c r="Y281">
        <v>9.5033177771091208E-3</v>
      </c>
      <c r="Z281">
        <v>2.1015240152892298</v>
      </c>
      <c r="AA281">
        <v>0.37345679012345701</v>
      </c>
    </row>
    <row r="282" spans="1:27" x14ac:dyDescent="0.35">
      <c r="A282">
        <v>281</v>
      </c>
      <c r="B282" t="s">
        <v>15</v>
      </c>
      <c r="C282" s="2">
        <v>5</v>
      </c>
      <c r="D282" t="s">
        <v>13</v>
      </c>
      <c r="E282">
        <v>9</v>
      </c>
      <c r="F282" t="s">
        <v>12</v>
      </c>
      <c r="G282" s="10">
        <v>8</v>
      </c>
      <c r="H282">
        <v>0.08</v>
      </c>
      <c r="I282">
        <v>11</v>
      </c>
      <c r="J282">
        <v>1</v>
      </c>
      <c r="K282">
        <v>1</v>
      </c>
      <c r="L282" s="8">
        <v>1.4</v>
      </c>
      <c r="M282" s="8">
        <v>0.52</v>
      </c>
      <c r="N282" s="8">
        <v>0.5</v>
      </c>
      <c r="O282" s="8">
        <v>-2.1489999999999999E-2</v>
      </c>
      <c r="P282" s="8">
        <v>9.5069000000000002E-4</v>
      </c>
      <c r="Q282" s="9">
        <v>-4.3068E-6</v>
      </c>
      <c r="R282" s="9">
        <v>-7.0328999999999994E-8</v>
      </c>
      <c r="S282" s="8">
        <v>-7.4299000000000001E-4</v>
      </c>
      <c r="T282" s="8">
        <v>0</v>
      </c>
      <c r="U282" s="9">
        <v>3.7969E-6</v>
      </c>
      <c r="V282">
        <v>1.6775283743348201E-2</v>
      </c>
      <c r="W282">
        <v>1.6775283743348201E-2</v>
      </c>
      <c r="X282">
        <v>1.2212406565157499E-2</v>
      </c>
      <c r="Y282">
        <v>5.0265482457436698E-3</v>
      </c>
      <c r="Z282">
        <v>0.47991725231919302</v>
      </c>
      <c r="AA282">
        <v>0.19753086419753099</v>
      </c>
    </row>
    <row r="283" spans="1:27" x14ac:dyDescent="0.35">
      <c r="A283">
        <v>282</v>
      </c>
      <c r="B283" t="s">
        <v>15</v>
      </c>
      <c r="C283" s="2">
        <v>5</v>
      </c>
      <c r="D283" t="s">
        <v>13</v>
      </c>
      <c r="E283">
        <v>9</v>
      </c>
      <c r="F283" t="s">
        <v>12</v>
      </c>
      <c r="G283" s="10">
        <v>8</v>
      </c>
      <c r="H283">
        <v>0.08</v>
      </c>
      <c r="I283">
        <v>12</v>
      </c>
      <c r="J283">
        <v>1</v>
      </c>
      <c r="K283">
        <v>1</v>
      </c>
      <c r="L283" s="8">
        <v>1.4</v>
      </c>
      <c r="M283" s="8">
        <v>0.52</v>
      </c>
      <c r="N283" s="8">
        <v>0.5</v>
      </c>
      <c r="O283" s="8">
        <v>-2.1489999999999999E-2</v>
      </c>
      <c r="P283" s="8">
        <v>9.5069000000000002E-4</v>
      </c>
      <c r="Q283" s="9">
        <v>-4.3068E-6</v>
      </c>
      <c r="R283" s="9">
        <v>-7.0328999999999994E-8</v>
      </c>
      <c r="S283" s="8">
        <v>-7.4299000000000001E-4</v>
      </c>
      <c r="T283" s="8">
        <v>0</v>
      </c>
      <c r="U283" s="9">
        <v>3.7969E-6</v>
      </c>
      <c r="V283">
        <v>1.8430623404179999E-2</v>
      </c>
      <c r="W283">
        <v>1.8430623404179999E-2</v>
      </c>
      <c r="X283">
        <v>1.3417493838243E-2</v>
      </c>
      <c r="Y283">
        <v>5.0265482457436698E-3</v>
      </c>
      <c r="Z283">
        <v>0.52727418969417905</v>
      </c>
      <c r="AA283">
        <v>0.19753086419753099</v>
      </c>
    </row>
    <row r="284" spans="1:27" x14ac:dyDescent="0.35">
      <c r="A284">
        <v>283</v>
      </c>
      <c r="B284" t="s">
        <v>15</v>
      </c>
      <c r="C284" s="2">
        <v>5</v>
      </c>
      <c r="D284" t="s">
        <v>10</v>
      </c>
      <c r="E284">
        <v>9</v>
      </c>
      <c r="F284" t="s">
        <v>12</v>
      </c>
      <c r="G284" s="10">
        <v>7</v>
      </c>
      <c r="H284">
        <v>7.0000000000000007E-2</v>
      </c>
      <c r="I284">
        <v>10</v>
      </c>
      <c r="J284">
        <v>1</v>
      </c>
      <c r="K284">
        <v>1</v>
      </c>
      <c r="L284" s="8">
        <v>1.4</v>
      </c>
      <c r="M284" s="8">
        <v>0.52</v>
      </c>
      <c r="N284" s="8">
        <v>0.5</v>
      </c>
      <c r="O284" s="8">
        <v>-2.1489999999999999E-2</v>
      </c>
      <c r="P284" s="8">
        <v>9.5069000000000002E-4</v>
      </c>
      <c r="Q284" s="9">
        <v>-4.3068E-6</v>
      </c>
      <c r="R284" s="9">
        <v>-7.0328999999999994E-8</v>
      </c>
      <c r="S284" s="8">
        <v>-7.4299000000000001E-4</v>
      </c>
      <c r="T284" s="8">
        <v>0</v>
      </c>
      <c r="U284" s="9">
        <v>3.7969E-6</v>
      </c>
      <c r="V284">
        <v>7.5183026367375803E-3</v>
      </c>
      <c r="W284">
        <v>7.5183026367375803E-3</v>
      </c>
      <c r="X284">
        <v>5.4733243195449598E-3</v>
      </c>
      <c r="Y284">
        <v>3.8484510006475E-3</v>
      </c>
      <c r="Z284">
        <v>0.86035221787719995</v>
      </c>
      <c r="AA284">
        <v>0.60493827160493796</v>
      </c>
    </row>
    <row r="285" spans="1:27" x14ac:dyDescent="0.35">
      <c r="A285">
        <v>284</v>
      </c>
      <c r="B285" t="s">
        <v>15</v>
      </c>
      <c r="C285" s="2">
        <v>5</v>
      </c>
      <c r="D285" t="s">
        <v>13</v>
      </c>
      <c r="E285">
        <v>9</v>
      </c>
      <c r="F285" t="s">
        <v>12</v>
      </c>
      <c r="G285" s="10">
        <v>9</v>
      </c>
      <c r="H285">
        <v>0.09</v>
      </c>
      <c r="I285">
        <v>13</v>
      </c>
      <c r="J285">
        <v>1</v>
      </c>
      <c r="K285">
        <v>1</v>
      </c>
      <c r="L285" s="8">
        <v>1.4</v>
      </c>
      <c r="M285" s="8">
        <v>0.52</v>
      </c>
      <c r="N285" s="8">
        <v>0.5</v>
      </c>
      <c r="O285" s="8">
        <v>-2.1489999999999999E-2</v>
      </c>
      <c r="P285" s="8">
        <v>9.5069000000000002E-4</v>
      </c>
      <c r="Q285" s="9">
        <v>-4.3068E-6</v>
      </c>
      <c r="R285" s="9">
        <v>-7.0328999999999994E-8</v>
      </c>
      <c r="S285" s="8">
        <v>-7.4299000000000001E-4</v>
      </c>
      <c r="T285" s="8">
        <v>0</v>
      </c>
      <c r="U285" s="9">
        <v>3.7969E-6</v>
      </c>
      <c r="V285">
        <v>3.0158567913039499E-2</v>
      </c>
      <c r="W285">
        <v>3.0158567913039499E-2</v>
      </c>
      <c r="X285">
        <v>2.1955437440692699E-2</v>
      </c>
      <c r="Y285">
        <v>6.3617251235193297E-3</v>
      </c>
      <c r="Z285">
        <v>0.86279417195830199</v>
      </c>
      <c r="AA285">
        <v>0.25</v>
      </c>
    </row>
    <row r="286" spans="1:27" x14ac:dyDescent="0.35">
      <c r="A286">
        <v>285</v>
      </c>
      <c r="B286" t="s">
        <v>15</v>
      </c>
      <c r="C286" s="2">
        <v>5</v>
      </c>
      <c r="D286" t="s">
        <v>10</v>
      </c>
      <c r="E286">
        <v>9</v>
      </c>
      <c r="F286" t="s">
        <v>12</v>
      </c>
      <c r="G286" s="10">
        <v>7</v>
      </c>
      <c r="H286">
        <v>7.0000000000000007E-2</v>
      </c>
      <c r="I286">
        <v>11</v>
      </c>
      <c r="J286">
        <v>1</v>
      </c>
      <c r="K286">
        <v>1</v>
      </c>
      <c r="L286" s="8">
        <v>1.4</v>
      </c>
      <c r="M286" s="8">
        <v>0.52</v>
      </c>
      <c r="N286" s="8">
        <v>0.5</v>
      </c>
      <c r="O286" s="8">
        <v>-2.1489999999999999E-2</v>
      </c>
      <c r="P286" s="8">
        <v>9.5069000000000002E-4</v>
      </c>
      <c r="Q286" s="9">
        <v>-4.3068E-6</v>
      </c>
      <c r="R286" s="9">
        <v>-7.0328999999999994E-8</v>
      </c>
      <c r="S286" s="8">
        <v>-7.4299000000000001E-4</v>
      </c>
      <c r="T286" s="8">
        <v>0</v>
      </c>
      <c r="U286" s="9">
        <v>3.7969E-6</v>
      </c>
      <c r="V286">
        <v>8.6115337833119008E-3</v>
      </c>
      <c r="W286">
        <v>8.6115337833119008E-3</v>
      </c>
      <c r="X286">
        <v>6.2691965942510601E-3</v>
      </c>
      <c r="Y286">
        <v>3.8484510006475E-3</v>
      </c>
      <c r="Z286">
        <v>0.98545543426166105</v>
      </c>
      <c r="AA286">
        <v>0.60493827160493796</v>
      </c>
    </row>
    <row r="287" spans="1:27" x14ac:dyDescent="0.35">
      <c r="A287">
        <v>286</v>
      </c>
      <c r="B287" t="s">
        <v>15</v>
      </c>
      <c r="C287" s="2">
        <v>5</v>
      </c>
      <c r="D287" t="s">
        <v>10</v>
      </c>
      <c r="E287">
        <v>9</v>
      </c>
      <c r="F287" t="s">
        <v>12</v>
      </c>
      <c r="G287" s="10">
        <v>7</v>
      </c>
      <c r="H287">
        <v>7.0000000000000007E-2</v>
      </c>
      <c r="I287">
        <v>12</v>
      </c>
      <c r="J287">
        <v>1</v>
      </c>
      <c r="K287">
        <v>1</v>
      </c>
      <c r="L287" s="8">
        <v>1.4</v>
      </c>
      <c r="M287" s="8">
        <v>0.52</v>
      </c>
      <c r="N287" s="8">
        <v>0.5</v>
      </c>
      <c r="O287" s="8">
        <v>-2.1489999999999999E-2</v>
      </c>
      <c r="P287" s="8">
        <v>9.5069000000000002E-4</v>
      </c>
      <c r="Q287" s="9">
        <v>-4.3068E-6</v>
      </c>
      <c r="R287" s="9">
        <v>-7.0328999999999994E-8</v>
      </c>
      <c r="S287" s="8">
        <v>-7.4299000000000001E-4</v>
      </c>
      <c r="T287" s="8">
        <v>0</v>
      </c>
      <c r="U287" s="9">
        <v>3.7969E-6</v>
      </c>
      <c r="V287">
        <v>9.7047649298862108E-3</v>
      </c>
      <c r="W287">
        <v>9.7047649298862108E-3</v>
      </c>
      <c r="X287">
        <v>7.0650688689571596E-3</v>
      </c>
      <c r="Y287">
        <v>3.8484510006475E-3</v>
      </c>
      <c r="Z287">
        <v>1.11055865064612</v>
      </c>
      <c r="AA287">
        <v>0.60493827160493796</v>
      </c>
    </row>
    <row r="288" spans="1:27" x14ac:dyDescent="0.35">
      <c r="A288">
        <v>287</v>
      </c>
      <c r="B288" t="s">
        <v>15</v>
      </c>
      <c r="C288" s="2">
        <v>5</v>
      </c>
      <c r="D288" t="s">
        <v>13</v>
      </c>
      <c r="E288">
        <v>9</v>
      </c>
      <c r="F288" t="s">
        <v>11</v>
      </c>
      <c r="G288" s="10">
        <v>27</v>
      </c>
      <c r="H288">
        <v>0.27</v>
      </c>
      <c r="I288">
        <v>14</v>
      </c>
      <c r="J288">
        <v>1</v>
      </c>
      <c r="K288">
        <v>1</v>
      </c>
      <c r="L288" s="8">
        <v>1.42</v>
      </c>
      <c r="M288" s="8">
        <v>0.59</v>
      </c>
      <c r="N288" s="8">
        <v>0.5</v>
      </c>
      <c r="O288" s="8">
        <v>-1.115E-2</v>
      </c>
      <c r="P288" s="8">
        <v>0</v>
      </c>
      <c r="Q288" s="8">
        <v>-8.5599999999999996E-2</v>
      </c>
      <c r="R288" s="8">
        <v>-4.9959999999999997E-2</v>
      </c>
      <c r="S288" s="8">
        <v>0</v>
      </c>
      <c r="T288" s="8">
        <v>2.5600000000000002E-3</v>
      </c>
      <c r="U288" s="8">
        <v>3.6330000000000001E-2</v>
      </c>
      <c r="V288">
        <v>0.29312056837538603</v>
      </c>
      <c r="W288">
        <v>0.29312056837538603</v>
      </c>
      <c r="X288">
        <v>0.24557641218489801</v>
      </c>
      <c r="Y288">
        <v>5.7255526111673997E-2</v>
      </c>
      <c r="Z288">
        <v>9.6505431866664892</v>
      </c>
      <c r="AA288">
        <v>2.25</v>
      </c>
    </row>
    <row r="289" spans="1:27" x14ac:dyDescent="0.35">
      <c r="A289">
        <v>288</v>
      </c>
      <c r="B289" t="s">
        <v>15</v>
      </c>
      <c r="C289" s="2">
        <v>5</v>
      </c>
      <c r="D289" t="s">
        <v>14</v>
      </c>
      <c r="E289">
        <v>18</v>
      </c>
      <c r="F289" t="s">
        <v>12</v>
      </c>
      <c r="G289" s="10">
        <v>53</v>
      </c>
      <c r="H289">
        <v>0.53</v>
      </c>
      <c r="I289">
        <v>26</v>
      </c>
      <c r="J289">
        <v>1</v>
      </c>
      <c r="K289">
        <v>1</v>
      </c>
      <c r="L289" s="8">
        <v>1.4</v>
      </c>
      <c r="M289" s="8">
        <v>0.52</v>
      </c>
      <c r="N289" s="8">
        <v>0.5</v>
      </c>
      <c r="O289" s="8">
        <v>-2.1489999999999999E-2</v>
      </c>
      <c r="P289" s="8">
        <v>9.5069000000000002E-4</v>
      </c>
      <c r="Q289" s="9">
        <v>-4.3068E-6</v>
      </c>
      <c r="R289" s="9">
        <v>-7.0328999999999994E-8</v>
      </c>
      <c r="S289" s="8">
        <v>-7.4299000000000001E-4</v>
      </c>
      <c r="T289" s="8">
        <v>0</v>
      </c>
      <c r="U289" s="9">
        <v>3.7969E-6</v>
      </c>
      <c r="V289">
        <v>2.41030750251165</v>
      </c>
      <c r="W289">
        <v>2.41030750251165</v>
      </c>
      <c r="X289">
        <v>1.75470386182848</v>
      </c>
      <c r="Y289">
        <v>0.22061834409834299</v>
      </c>
      <c r="Z289">
        <v>17.2388761279284</v>
      </c>
      <c r="AA289">
        <v>2.1674382716049401</v>
      </c>
    </row>
    <row r="290" spans="1:27" x14ac:dyDescent="0.35">
      <c r="A290">
        <v>289</v>
      </c>
      <c r="B290" t="s">
        <v>9</v>
      </c>
      <c r="C290" s="2">
        <v>0</v>
      </c>
      <c r="D290" t="s">
        <v>14</v>
      </c>
      <c r="E290">
        <v>18</v>
      </c>
      <c r="F290" t="s">
        <v>17</v>
      </c>
      <c r="G290" s="10">
        <v>49</v>
      </c>
      <c r="H290">
        <v>0.49</v>
      </c>
      <c r="I290">
        <v>26</v>
      </c>
      <c r="J290">
        <v>1</v>
      </c>
      <c r="K290">
        <v>0</v>
      </c>
      <c r="L290" s="8">
        <v>1.39</v>
      </c>
      <c r="M290" s="8">
        <v>0.56000000000000005</v>
      </c>
      <c r="N290" s="8">
        <v>0.5</v>
      </c>
      <c r="O290" s="8">
        <v>0.16450000000000001</v>
      </c>
      <c r="P290" s="8">
        <v>-0.56120000000000003</v>
      </c>
      <c r="Q290" s="8">
        <v>0.29099999999999998</v>
      </c>
      <c r="R290" s="8">
        <v>0</v>
      </c>
      <c r="S290" s="8">
        <v>-7.2500000000000004E-3</v>
      </c>
      <c r="T290" s="8">
        <v>2.5000000000000001E-2</v>
      </c>
      <c r="U290" s="8">
        <v>2.3E-2</v>
      </c>
      <c r="V290">
        <v>2.2193531823906798</v>
      </c>
      <c r="W290">
        <v>2.2193531823906798</v>
      </c>
      <c r="X290">
        <v>1.72754451717291</v>
      </c>
      <c r="Y290">
        <v>0.188574099031727</v>
      </c>
      <c r="Z290">
        <v>16.9720524271216</v>
      </c>
      <c r="AA290">
        <v>1.8526234567901201</v>
      </c>
    </row>
    <row r="291" spans="1:27" x14ac:dyDescent="0.35">
      <c r="A291">
        <v>290</v>
      </c>
      <c r="B291" t="s">
        <v>9</v>
      </c>
      <c r="C291" s="2">
        <v>0</v>
      </c>
      <c r="D291" t="s">
        <v>14</v>
      </c>
      <c r="E291">
        <v>18</v>
      </c>
      <c r="F291" t="s">
        <v>17</v>
      </c>
      <c r="G291" s="10">
        <v>51</v>
      </c>
      <c r="H291">
        <v>0.51</v>
      </c>
      <c r="I291">
        <v>23</v>
      </c>
      <c r="J291">
        <v>1</v>
      </c>
      <c r="K291">
        <v>0</v>
      </c>
      <c r="L291" s="8">
        <v>1.39</v>
      </c>
      <c r="M291" s="8">
        <v>0.56000000000000005</v>
      </c>
      <c r="N291" s="8">
        <v>0.5</v>
      </c>
      <c r="O291" s="8">
        <v>0.16450000000000001</v>
      </c>
      <c r="P291" s="8">
        <v>-0.56120000000000003</v>
      </c>
      <c r="Q291" s="8">
        <v>0.29099999999999998</v>
      </c>
      <c r="R291" s="8">
        <v>0</v>
      </c>
      <c r="S291" s="8">
        <v>-7.2500000000000004E-3</v>
      </c>
      <c r="T291" s="8">
        <v>2.5000000000000001E-2</v>
      </c>
      <c r="U291" s="8">
        <v>2.3E-2</v>
      </c>
      <c r="V291">
        <v>2.12486949496911</v>
      </c>
      <c r="W291">
        <v>2.12486949496911</v>
      </c>
      <c r="X291">
        <v>1.6539984148839499</v>
      </c>
      <c r="Y291">
        <v>0.20428206229967599</v>
      </c>
      <c r="Z291">
        <v>16.2495076293173</v>
      </c>
      <c r="AA291">
        <v>2.0069444444444402</v>
      </c>
    </row>
    <row r="292" spans="1:27" x14ac:dyDescent="0.35">
      <c r="A292">
        <v>291</v>
      </c>
      <c r="B292" t="s">
        <v>9</v>
      </c>
      <c r="C292" s="2">
        <v>0</v>
      </c>
      <c r="D292" t="s">
        <v>14</v>
      </c>
      <c r="E292">
        <v>18</v>
      </c>
      <c r="F292" t="s">
        <v>11</v>
      </c>
      <c r="G292" s="10">
        <v>89</v>
      </c>
      <c r="H292">
        <v>0.89</v>
      </c>
      <c r="I292">
        <v>28</v>
      </c>
      <c r="J292">
        <v>1</v>
      </c>
      <c r="K292">
        <v>0</v>
      </c>
      <c r="L292" s="8">
        <v>1.42</v>
      </c>
      <c r="M292" s="8">
        <v>0.59</v>
      </c>
      <c r="N292" s="8">
        <v>0.5</v>
      </c>
      <c r="O292" s="8">
        <v>-1.115E-2</v>
      </c>
      <c r="P292" s="8">
        <v>0</v>
      </c>
      <c r="Q292" s="8">
        <v>-8.5599999999999996E-2</v>
      </c>
      <c r="R292" s="8">
        <v>-4.9959999999999997E-2</v>
      </c>
      <c r="S292" s="8">
        <v>0</v>
      </c>
      <c r="T292" s="8">
        <v>2.5600000000000002E-3</v>
      </c>
      <c r="U292" s="8">
        <v>3.6330000000000001E-2</v>
      </c>
      <c r="V292">
        <v>6.3805144182124698</v>
      </c>
      <c r="W292">
        <v>6.3805144182124698</v>
      </c>
      <c r="X292">
        <v>5.3455949795783999</v>
      </c>
      <c r="Y292">
        <v>0.62211388522711897</v>
      </c>
      <c r="Z292">
        <v>52.517152146118697</v>
      </c>
      <c r="AA292">
        <v>6.1118827160493803</v>
      </c>
    </row>
    <row r="293" spans="1:27" x14ac:dyDescent="0.35">
      <c r="A293">
        <v>292</v>
      </c>
      <c r="B293" t="s">
        <v>9</v>
      </c>
      <c r="C293" s="2">
        <v>0</v>
      </c>
      <c r="D293" t="s">
        <v>14</v>
      </c>
      <c r="E293">
        <v>18</v>
      </c>
      <c r="F293" t="s">
        <v>11</v>
      </c>
      <c r="G293" s="10">
        <v>80</v>
      </c>
      <c r="H293">
        <v>0.8</v>
      </c>
      <c r="I293">
        <v>29</v>
      </c>
      <c r="J293">
        <v>1</v>
      </c>
      <c r="K293">
        <v>0</v>
      </c>
      <c r="L293" s="8">
        <v>1.42</v>
      </c>
      <c r="M293" s="8">
        <v>0.59</v>
      </c>
      <c r="N293" s="8">
        <v>0.5</v>
      </c>
      <c r="O293" s="8">
        <v>-1.115E-2</v>
      </c>
      <c r="P293" s="8">
        <v>0</v>
      </c>
      <c r="Q293" s="8">
        <v>-8.5599999999999996E-2</v>
      </c>
      <c r="R293" s="8">
        <v>-4.9959999999999997E-2</v>
      </c>
      <c r="S293" s="8">
        <v>0</v>
      </c>
      <c r="T293" s="8">
        <v>2.5600000000000002E-3</v>
      </c>
      <c r="U293" s="8">
        <v>3.6330000000000001E-2</v>
      </c>
      <c r="V293">
        <v>5.4965376185711197</v>
      </c>
      <c r="W293">
        <v>5.4965376185711197</v>
      </c>
      <c r="X293">
        <v>4.6049992168388796</v>
      </c>
      <c r="Y293">
        <v>0.50265482457436705</v>
      </c>
      <c r="Z293">
        <v>45.24125853668</v>
      </c>
      <c r="AA293">
        <v>4.9382716049382704</v>
      </c>
    </row>
    <row r="294" spans="1:27" x14ac:dyDescent="0.35">
      <c r="A294">
        <v>293</v>
      </c>
      <c r="B294" t="s">
        <v>9</v>
      </c>
      <c r="C294" s="2">
        <v>0</v>
      </c>
      <c r="D294" t="s">
        <v>14</v>
      </c>
      <c r="E294">
        <v>18</v>
      </c>
      <c r="F294" t="s">
        <v>11</v>
      </c>
      <c r="G294" s="10">
        <v>78.5</v>
      </c>
      <c r="H294">
        <v>0.78500000000000003</v>
      </c>
      <c r="I294">
        <v>27</v>
      </c>
      <c r="J294">
        <v>1</v>
      </c>
      <c r="K294">
        <v>0</v>
      </c>
      <c r="L294" s="8">
        <v>1.42</v>
      </c>
      <c r="M294" s="8">
        <v>0.59</v>
      </c>
      <c r="N294" s="8">
        <v>0.5</v>
      </c>
      <c r="O294" s="8">
        <v>-1.115E-2</v>
      </c>
      <c r="P294" s="8">
        <v>0</v>
      </c>
      <c r="Q294" s="8">
        <v>-8.5599999999999996E-2</v>
      </c>
      <c r="R294" s="8">
        <v>-4.9959999999999997E-2</v>
      </c>
      <c r="S294" s="8">
        <v>0</v>
      </c>
      <c r="T294" s="8">
        <v>2.5600000000000002E-3</v>
      </c>
      <c r="U294" s="8">
        <v>3.6330000000000001E-2</v>
      </c>
      <c r="V294">
        <v>4.85514985527404</v>
      </c>
      <c r="W294">
        <v>4.85514985527404</v>
      </c>
      <c r="X294">
        <v>4.0676445487485902</v>
      </c>
      <c r="Y294">
        <v>0.48398198323959302</v>
      </c>
      <c r="Z294">
        <v>39.962082510749397</v>
      </c>
      <c r="AA294">
        <v>4.7548225308641996</v>
      </c>
    </row>
    <row r="295" spans="1:27" x14ac:dyDescent="0.35">
      <c r="A295">
        <v>294</v>
      </c>
      <c r="B295" t="s">
        <v>9</v>
      </c>
      <c r="C295" s="2">
        <v>0</v>
      </c>
      <c r="D295" t="s">
        <v>14</v>
      </c>
      <c r="E295">
        <v>18</v>
      </c>
      <c r="F295" t="s">
        <v>11</v>
      </c>
      <c r="G295" s="10">
        <v>69</v>
      </c>
      <c r="H295">
        <v>0.69</v>
      </c>
      <c r="I295">
        <v>25</v>
      </c>
      <c r="J295">
        <v>1</v>
      </c>
      <c r="K295">
        <v>0</v>
      </c>
      <c r="L295" s="8">
        <v>1.42</v>
      </c>
      <c r="M295" s="8">
        <v>0.59</v>
      </c>
      <c r="N295" s="8">
        <v>0.5</v>
      </c>
      <c r="O295" s="8">
        <v>-1.115E-2</v>
      </c>
      <c r="P295" s="8">
        <v>0</v>
      </c>
      <c r="Q295" s="8">
        <v>-8.5599999999999996E-2</v>
      </c>
      <c r="R295" s="8">
        <v>-4.9959999999999997E-2</v>
      </c>
      <c r="S295" s="8">
        <v>0</v>
      </c>
      <c r="T295" s="8">
        <v>2.5600000000000002E-3</v>
      </c>
      <c r="U295" s="8">
        <v>3.6330000000000001E-2</v>
      </c>
      <c r="V295">
        <v>3.4842635497527201</v>
      </c>
      <c r="W295">
        <v>3.4842635497527201</v>
      </c>
      <c r="X295">
        <v>2.9191160019828302</v>
      </c>
      <c r="Y295">
        <v>0.37392806559352498</v>
      </c>
      <c r="Z295">
        <v>28.6785025416184</v>
      </c>
      <c r="AA295">
        <v>3.6736111111111098</v>
      </c>
    </row>
    <row r="296" spans="1:27" x14ac:dyDescent="0.35">
      <c r="A296">
        <v>295</v>
      </c>
      <c r="B296" t="s">
        <v>9</v>
      </c>
      <c r="C296" s="2">
        <v>0</v>
      </c>
      <c r="D296" t="s">
        <v>14</v>
      </c>
      <c r="E296">
        <v>18</v>
      </c>
      <c r="F296" t="s">
        <v>11</v>
      </c>
      <c r="G296" s="10">
        <v>72.5</v>
      </c>
      <c r="H296">
        <v>0.72499999999999998</v>
      </c>
      <c r="I296">
        <v>25</v>
      </c>
      <c r="J296">
        <v>1</v>
      </c>
      <c r="K296">
        <v>0</v>
      </c>
      <c r="L296" s="8">
        <v>1.42</v>
      </c>
      <c r="M296" s="8">
        <v>0.59</v>
      </c>
      <c r="N296" s="8">
        <v>0.5</v>
      </c>
      <c r="O296" s="8">
        <v>-1.115E-2</v>
      </c>
      <c r="P296" s="8">
        <v>0</v>
      </c>
      <c r="Q296" s="8">
        <v>-8.5599999999999996E-2</v>
      </c>
      <c r="R296" s="8">
        <v>-4.9959999999999997E-2</v>
      </c>
      <c r="S296" s="8">
        <v>0</v>
      </c>
      <c r="T296" s="8">
        <v>2.5600000000000002E-3</v>
      </c>
      <c r="U296" s="8">
        <v>3.6330000000000001E-2</v>
      </c>
      <c r="V296">
        <v>3.8119721432296299</v>
      </c>
      <c r="W296">
        <v>3.8119721432296299</v>
      </c>
      <c r="X296">
        <v>3.1936702615977799</v>
      </c>
      <c r="Y296">
        <v>0.412824909635784</v>
      </c>
      <c r="Z296">
        <v>31.3758276999305</v>
      </c>
      <c r="AA296">
        <v>4.0557484567901199</v>
      </c>
    </row>
    <row r="297" spans="1:27" x14ac:dyDescent="0.35">
      <c r="A297">
        <v>296</v>
      </c>
      <c r="B297" t="s">
        <v>9</v>
      </c>
      <c r="C297" s="2">
        <v>1</v>
      </c>
      <c r="D297" t="s">
        <v>10</v>
      </c>
      <c r="E297">
        <v>4.5</v>
      </c>
      <c r="F297" t="s">
        <v>12</v>
      </c>
      <c r="G297" s="10">
        <v>1</v>
      </c>
      <c r="H297">
        <v>0.01</v>
      </c>
      <c r="I297">
        <v>2</v>
      </c>
      <c r="J297">
        <v>1</v>
      </c>
      <c r="K297">
        <v>0</v>
      </c>
      <c r="L297" s="8">
        <v>1.4</v>
      </c>
      <c r="M297" s="8">
        <v>0.52</v>
      </c>
      <c r="N297" s="8">
        <v>0.5</v>
      </c>
      <c r="O297" s="8">
        <v>-2.1489999999999999E-2</v>
      </c>
      <c r="P297" s="8">
        <v>9.5069000000000002E-4</v>
      </c>
      <c r="Q297" s="9">
        <v>-4.3068E-6</v>
      </c>
      <c r="R297" s="9">
        <v>-7.0328999999999994E-8</v>
      </c>
      <c r="S297" s="8">
        <v>-7.4299000000000001E-4</v>
      </c>
      <c r="T297" s="8">
        <v>0</v>
      </c>
      <c r="U297" s="9">
        <v>3.7969E-6</v>
      </c>
      <c r="V297">
        <v>-1.9959038530925E-2</v>
      </c>
      <c r="W297">
        <v>3.1415926535897898E-4</v>
      </c>
      <c r="X297">
        <v>2.2870794518133701E-4</v>
      </c>
      <c r="Y297">
        <v>7.85398163397448E-5</v>
      </c>
      <c r="Z297">
        <v>3.5950617283950603E-2</v>
      </c>
      <c r="AA297">
        <v>1.2345679012345699E-2</v>
      </c>
    </row>
    <row r="298" spans="1:27" x14ac:dyDescent="0.35">
      <c r="A298">
        <v>297</v>
      </c>
      <c r="B298" t="s">
        <v>9</v>
      </c>
      <c r="C298" s="2">
        <v>1</v>
      </c>
      <c r="D298" t="s">
        <v>10</v>
      </c>
      <c r="E298">
        <v>4.5</v>
      </c>
      <c r="F298" t="s">
        <v>12</v>
      </c>
      <c r="G298" s="10">
        <v>1</v>
      </c>
      <c r="H298">
        <v>0.01</v>
      </c>
      <c r="I298">
        <v>3</v>
      </c>
      <c r="J298">
        <v>1</v>
      </c>
      <c r="K298">
        <v>0</v>
      </c>
      <c r="L298" s="8">
        <v>1.4</v>
      </c>
      <c r="M298" s="8">
        <v>0.52</v>
      </c>
      <c r="N298" s="8">
        <v>0.5</v>
      </c>
      <c r="O298" s="8">
        <v>-2.1489999999999999E-2</v>
      </c>
      <c r="P298" s="8">
        <v>9.5069000000000002E-4</v>
      </c>
      <c r="Q298" s="9">
        <v>-4.3068E-6</v>
      </c>
      <c r="R298" s="9">
        <v>-7.0328999999999994E-8</v>
      </c>
      <c r="S298" s="8">
        <v>-7.4299000000000001E-4</v>
      </c>
      <c r="T298" s="8">
        <v>0</v>
      </c>
      <c r="U298" s="9">
        <v>3.7969E-6</v>
      </c>
      <c r="V298">
        <v>-2.0664554629974501E-2</v>
      </c>
      <c r="W298">
        <v>3.1415926535897898E-4</v>
      </c>
      <c r="X298">
        <v>2.2870794518133701E-4</v>
      </c>
      <c r="Y298">
        <v>7.85398163397448E-5</v>
      </c>
      <c r="Z298">
        <v>3.5950617283950603E-2</v>
      </c>
      <c r="AA298">
        <v>1.2345679012345699E-2</v>
      </c>
    </row>
    <row r="299" spans="1:27" x14ac:dyDescent="0.35">
      <c r="A299">
        <v>298</v>
      </c>
      <c r="B299" t="s">
        <v>9</v>
      </c>
      <c r="C299" s="2">
        <v>1</v>
      </c>
      <c r="D299" t="s">
        <v>10</v>
      </c>
      <c r="E299">
        <v>4.5</v>
      </c>
      <c r="F299" t="s">
        <v>12</v>
      </c>
      <c r="G299" s="10">
        <v>1</v>
      </c>
      <c r="H299">
        <v>0.01</v>
      </c>
      <c r="I299">
        <v>2.5</v>
      </c>
      <c r="J299">
        <v>1</v>
      </c>
      <c r="K299">
        <v>0</v>
      </c>
      <c r="L299" s="8">
        <v>1.4</v>
      </c>
      <c r="M299" s="8">
        <v>0.52</v>
      </c>
      <c r="N299" s="8">
        <v>0.5</v>
      </c>
      <c r="O299" s="8">
        <v>-2.1489999999999999E-2</v>
      </c>
      <c r="P299" s="8">
        <v>9.5069000000000002E-4</v>
      </c>
      <c r="Q299" s="9">
        <v>-4.3068E-6</v>
      </c>
      <c r="R299" s="9">
        <v>-7.0328999999999994E-8</v>
      </c>
      <c r="S299" s="8">
        <v>-7.4299000000000001E-4</v>
      </c>
      <c r="T299" s="8">
        <v>0</v>
      </c>
      <c r="U299" s="9">
        <v>3.7969E-6</v>
      </c>
      <c r="V299">
        <v>-2.0311796580449699E-2</v>
      </c>
      <c r="W299">
        <v>2.35619449019235E-4</v>
      </c>
      <c r="X299">
        <v>1.71530958886003E-4</v>
      </c>
      <c r="Y299">
        <v>7.85398163397448E-5</v>
      </c>
      <c r="Z299">
        <v>2.6962962962963001E-2</v>
      </c>
      <c r="AA299">
        <v>1.2345679012345699E-2</v>
      </c>
    </row>
    <row r="300" spans="1:27" x14ac:dyDescent="0.35">
      <c r="A300">
        <v>299</v>
      </c>
      <c r="B300" t="s">
        <v>9</v>
      </c>
      <c r="C300" s="2">
        <v>1</v>
      </c>
      <c r="D300" t="s">
        <v>10</v>
      </c>
      <c r="E300">
        <v>4.5</v>
      </c>
      <c r="F300" t="s">
        <v>12</v>
      </c>
      <c r="G300" s="10">
        <v>1</v>
      </c>
      <c r="H300">
        <v>0.01</v>
      </c>
      <c r="I300">
        <v>2</v>
      </c>
      <c r="J300">
        <v>1</v>
      </c>
      <c r="K300">
        <v>0</v>
      </c>
      <c r="L300" s="8">
        <v>1.4</v>
      </c>
      <c r="M300" s="8">
        <v>0.52</v>
      </c>
      <c r="N300" s="8">
        <v>0.5</v>
      </c>
      <c r="O300" s="8">
        <v>-2.1489999999999999E-2</v>
      </c>
      <c r="P300" s="8">
        <v>9.5069000000000002E-4</v>
      </c>
      <c r="Q300" s="9">
        <v>-4.3068E-6</v>
      </c>
      <c r="R300" s="9">
        <v>-7.0328999999999994E-8</v>
      </c>
      <c r="S300" s="8">
        <v>-7.4299000000000001E-4</v>
      </c>
      <c r="T300" s="8">
        <v>0</v>
      </c>
      <c r="U300" s="9">
        <v>3.7969E-6</v>
      </c>
      <c r="V300">
        <v>-1.9959038530925E-2</v>
      </c>
      <c r="W300">
        <v>2.35619449019235E-4</v>
      </c>
      <c r="X300">
        <v>1.71530958886003E-4</v>
      </c>
      <c r="Y300">
        <v>7.85398163397448E-5</v>
      </c>
      <c r="Z300">
        <v>2.6962962962963001E-2</v>
      </c>
      <c r="AA300">
        <v>1.2345679012345699E-2</v>
      </c>
    </row>
    <row r="301" spans="1:27" x14ac:dyDescent="0.35">
      <c r="A301">
        <v>300</v>
      </c>
      <c r="B301" t="s">
        <v>9</v>
      </c>
      <c r="C301" s="2">
        <v>1</v>
      </c>
      <c r="D301" t="s">
        <v>13</v>
      </c>
      <c r="E301">
        <v>9</v>
      </c>
      <c r="F301" t="s">
        <v>12</v>
      </c>
      <c r="G301" s="10">
        <v>21</v>
      </c>
      <c r="H301">
        <v>0.21</v>
      </c>
      <c r="I301">
        <v>17</v>
      </c>
      <c r="J301">
        <v>1</v>
      </c>
      <c r="K301">
        <v>0</v>
      </c>
      <c r="L301" s="8">
        <v>1.4</v>
      </c>
      <c r="M301" s="8">
        <v>0.52</v>
      </c>
      <c r="N301" s="8">
        <v>0.5</v>
      </c>
      <c r="O301" s="8">
        <v>-2.1489999999999999E-2</v>
      </c>
      <c r="P301" s="8">
        <v>9.5069000000000002E-4</v>
      </c>
      <c r="Q301" s="9">
        <v>-4.3068E-6</v>
      </c>
      <c r="R301" s="9">
        <v>-7.0328999999999994E-8</v>
      </c>
      <c r="S301" s="8">
        <v>-7.4299000000000001E-4</v>
      </c>
      <c r="T301" s="8">
        <v>0</v>
      </c>
      <c r="U301" s="9">
        <v>3.7969E-6</v>
      </c>
      <c r="V301">
        <v>0.27060106170031301</v>
      </c>
      <c r="W301">
        <v>0.27060106170031301</v>
      </c>
      <c r="X301">
        <v>0.19699757291782699</v>
      </c>
      <c r="Y301">
        <v>3.4636059005827502E-2</v>
      </c>
      <c r="Z301">
        <v>7.7415154338218102</v>
      </c>
      <c r="AA301">
        <v>1.3611111111111101</v>
      </c>
    </row>
    <row r="302" spans="1:27" x14ac:dyDescent="0.35">
      <c r="A302">
        <v>301</v>
      </c>
      <c r="B302" t="s">
        <v>9</v>
      </c>
      <c r="C302" s="2">
        <v>1</v>
      </c>
      <c r="D302" t="s">
        <v>13</v>
      </c>
      <c r="E302">
        <v>9</v>
      </c>
      <c r="F302" t="s">
        <v>12</v>
      </c>
      <c r="G302" s="10">
        <v>11</v>
      </c>
      <c r="H302">
        <v>0.11</v>
      </c>
      <c r="I302">
        <v>8</v>
      </c>
      <c r="J302">
        <v>1</v>
      </c>
      <c r="K302">
        <v>0</v>
      </c>
      <c r="L302" s="8">
        <v>1.4</v>
      </c>
      <c r="M302" s="8">
        <v>0.52</v>
      </c>
      <c r="N302" s="8">
        <v>0.5</v>
      </c>
      <c r="O302" s="8">
        <v>-2.1489999999999999E-2</v>
      </c>
      <c r="P302" s="8">
        <v>9.5069000000000002E-4</v>
      </c>
      <c r="Q302" s="9">
        <v>-4.3068E-6</v>
      </c>
      <c r="R302" s="9">
        <v>-7.0328999999999994E-8</v>
      </c>
      <c r="S302" s="8">
        <v>-7.4299000000000001E-4</v>
      </c>
      <c r="T302" s="8">
        <v>0</v>
      </c>
      <c r="U302" s="9">
        <v>3.7969E-6</v>
      </c>
      <c r="V302">
        <v>3.3648595742090802E-2</v>
      </c>
      <c r="W302">
        <v>3.3648595742090802E-2</v>
      </c>
      <c r="X302">
        <v>2.4496177700242101E-2</v>
      </c>
      <c r="Y302">
        <v>9.5033177771091208E-3</v>
      </c>
      <c r="Z302">
        <v>0.96263895502493602</v>
      </c>
      <c r="AA302">
        <v>0.37345679012345701</v>
      </c>
    </row>
    <row r="303" spans="1:27" x14ac:dyDescent="0.35">
      <c r="A303">
        <v>302</v>
      </c>
      <c r="B303" t="s">
        <v>9</v>
      </c>
      <c r="C303" s="2">
        <v>1</v>
      </c>
      <c r="D303" t="s">
        <v>13</v>
      </c>
      <c r="E303">
        <v>9</v>
      </c>
      <c r="F303" t="s">
        <v>12</v>
      </c>
      <c r="G303" s="10">
        <v>15</v>
      </c>
      <c r="H303">
        <v>0.15</v>
      </c>
      <c r="I303">
        <v>19</v>
      </c>
      <c r="J303">
        <v>1</v>
      </c>
      <c r="K303">
        <v>0</v>
      </c>
      <c r="L303" s="8">
        <v>1.4</v>
      </c>
      <c r="M303" s="8">
        <v>0.52</v>
      </c>
      <c r="N303" s="8">
        <v>0.5</v>
      </c>
      <c r="O303" s="8">
        <v>-2.1489999999999999E-2</v>
      </c>
      <c r="P303" s="8">
        <v>9.5069000000000002E-4</v>
      </c>
      <c r="Q303" s="9">
        <v>-4.3068E-6</v>
      </c>
      <c r="R303" s="9">
        <v>-7.0328999999999994E-8</v>
      </c>
      <c r="S303" s="8">
        <v>-7.4299000000000001E-4</v>
      </c>
      <c r="T303" s="8">
        <v>0</v>
      </c>
      <c r="U303" s="9">
        <v>3.7969E-6</v>
      </c>
      <c r="V303">
        <v>0.15247072314801299</v>
      </c>
      <c r="W303">
        <v>0.15247072314801299</v>
      </c>
      <c r="X303">
        <v>0.110998686451753</v>
      </c>
      <c r="Y303">
        <v>1.7671458676442601E-2</v>
      </c>
      <c r="Z303">
        <v>4.3619727470380099</v>
      </c>
      <c r="AA303">
        <v>0.69444444444444497</v>
      </c>
    </row>
    <row r="304" spans="1:27" x14ac:dyDescent="0.35">
      <c r="A304">
        <v>303</v>
      </c>
      <c r="B304" t="s">
        <v>9</v>
      </c>
      <c r="C304" s="2">
        <v>1</v>
      </c>
      <c r="D304" t="s">
        <v>13</v>
      </c>
      <c r="E304">
        <v>9</v>
      </c>
      <c r="F304" t="s">
        <v>12</v>
      </c>
      <c r="G304" s="10">
        <v>9.5</v>
      </c>
      <c r="H304">
        <v>9.5000000000000001E-2</v>
      </c>
      <c r="I304">
        <v>12</v>
      </c>
      <c r="J304">
        <v>1</v>
      </c>
      <c r="K304">
        <v>0</v>
      </c>
      <c r="L304" s="8">
        <v>1.4</v>
      </c>
      <c r="M304" s="8">
        <v>0.52</v>
      </c>
      <c r="N304" s="8">
        <v>0.5</v>
      </c>
      <c r="O304" s="8">
        <v>-2.1489999999999999E-2</v>
      </c>
      <c r="P304" s="8">
        <v>9.5069000000000002E-4</v>
      </c>
      <c r="Q304" s="9">
        <v>-4.3068E-6</v>
      </c>
      <c r="R304" s="9">
        <v>-7.0328999999999994E-8</v>
      </c>
      <c r="S304" s="8">
        <v>-7.4299000000000001E-4</v>
      </c>
      <c r="T304" s="8">
        <v>0</v>
      </c>
      <c r="U304" s="9">
        <v>3.7969E-6</v>
      </c>
      <c r="V304">
        <v>3.2845991272763601E-2</v>
      </c>
      <c r="W304">
        <v>3.2845991272763601E-2</v>
      </c>
      <c r="X304">
        <v>2.39118816465719E-2</v>
      </c>
      <c r="Y304">
        <v>7.0882184246619699E-3</v>
      </c>
      <c r="Z304">
        <v>0.93967757103216898</v>
      </c>
      <c r="AA304">
        <v>0.27854938271604901</v>
      </c>
    </row>
    <row r="305" spans="1:27" x14ac:dyDescent="0.35">
      <c r="A305">
        <v>304</v>
      </c>
      <c r="B305" t="s">
        <v>9</v>
      </c>
      <c r="C305" s="2">
        <v>1</v>
      </c>
      <c r="D305" t="s">
        <v>13</v>
      </c>
      <c r="E305">
        <v>9</v>
      </c>
      <c r="F305" t="s">
        <v>63</v>
      </c>
      <c r="G305" s="10">
        <v>10</v>
      </c>
      <c r="H305">
        <v>0.1</v>
      </c>
      <c r="I305">
        <v>12</v>
      </c>
      <c r="J305">
        <v>1</v>
      </c>
      <c r="K305">
        <v>0</v>
      </c>
      <c r="L305" s="8">
        <v>1.4</v>
      </c>
      <c r="M305" s="8">
        <v>0.52</v>
      </c>
      <c r="N305" s="8">
        <v>0.5</v>
      </c>
      <c r="O305" s="8">
        <v>-2.1489999999999999E-2</v>
      </c>
      <c r="P305" s="8">
        <v>9.5069000000000002E-4</v>
      </c>
      <c r="Q305" s="9">
        <v>-4.3068E-6</v>
      </c>
      <c r="R305" s="9">
        <v>-7.0328999999999994E-8</v>
      </c>
      <c r="S305" s="8">
        <v>-7.4299000000000001E-4</v>
      </c>
      <c r="T305" s="8">
        <v>0</v>
      </c>
      <c r="U305" s="9">
        <v>3.7969E-6</v>
      </c>
      <c r="V305">
        <v>3.7998326682898299E-2</v>
      </c>
      <c r="W305">
        <v>3.7998326682898299E-2</v>
      </c>
      <c r="X305">
        <v>2.7662781825149901E-2</v>
      </c>
      <c r="Y305">
        <v>7.85398163397448E-3</v>
      </c>
      <c r="Z305">
        <v>1.0870786338630301</v>
      </c>
      <c r="AA305">
        <v>0.30864197530864201</v>
      </c>
    </row>
    <row r="306" spans="1:27" x14ac:dyDescent="0.35">
      <c r="A306">
        <v>305</v>
      </c>
      <c r="B306" t="s">
        <v>9</v>
      </c>
      <c r="C306" s="2">
        <v>1</v>
      </c>
      <c r="D306" t="s">
        <v>14</v>
      </c>
      <c r="E306">
        <v>18</v>
      </c>
      <c r="F306" t="s">
        <v>11</v>
      </c>
      <c r="G306" s="10">
        <v>100</v>
      </c>
      <c r="H306">
        <v>1</v>
      </c>
      <c r="I306">
        <v>24</v>
      </c>
      <c r="J306">
        <v>1</v>
      </c>
      <c r="K306">
        <v>0</v>
      </c>
      <c r="L306" s="8">
        <v>1.42</v>
      </c>
      <c r="M306" s="8">
        <v>0.59</v>
      </c>
      <c r="N306" s="8">
        <v>0.5</v>
      </c>
      <c r="O306" s="8">
        <v>-1.115E-2</v>
      </c>
      <c r="P306" s="8">
        <v>0</v>
      </c>
      <c r="Q306" s="8">
        <v>-8.5599999999999996E-2</v>
      </c>
      <c r="R306" s="8">
        <v>-4.9959999999999997E-2</v>
      </c>
      <c r="S306" s="8">
        <v>0</v>
      </c>
      <c r="T306" s="8">
        <v>2.5600000000000002E-3</v>
      </c>
      <c r="U306" s="8">
        <v>3.6330000000000001E-2</v>
      </c>
      <c r="V306">
        <v>6.3934632023533604</v>
      </c>
      <c r="W306">
        <v>6.3934632023533604</v>
      </c>
      <c r="X306">
        <v>5.3564434709316497</v>
      </c>
      <c r="Y306">
        <v>0.78539816339744795</v>
      </c>
      <c r="Z306">
        <v>52.623731838955599</v>
      </c>
      <c r="AA306">
        <v>7.7160493827160499</v>
      </c>
    </row>
    <row r="307" spans="1:27" x14ac:dyDescent="0.35">
      <c r="A307">
        <v>306</v>
      </c>
      <c r="B307" t="s">
        <v>9</v>
      </c>
      <c r="C307" s="2">
        <v>1</v>
      </c>
      <c r="D307" t="s">
        <v>14</v>
      </c>
      <c r="E307">
        <v>18</v>
      </c>
      <c r="F307" t="s">
        <v>11</v>
      </c>
      <c r="G307" s="10">
        <v>96</v>
      </c>
      <c r="H307">
        <v>0.96</v>
      </c>
      <c r="I307">
        <v>24</v>
      </c>
      <c r="J307">
        <v>1</v>
      </c>
      <c r="K307">
        <v>0</v>
      </c>
      <c r="L307" s="8">
        <v>1.42</v>
      </c>
      <c r="M307" s="8">
        <v>0.59</v>
      </c>
      <c r="N307" s="8">
        <v>0.5</v>
      </c>
      <c r="O307" s="8">
        <v>-1.115E-2</v>
      </c>
      <c r="P307" s="8">
        <v>0</v>
      </c>
      <c r="Q307" s="8">
        <v>-8.5599999999999996E-2</v>
      </c>
      <c r="R307" s="8">
        <v>-4.9959999999999997E-2</v>
      </c>
      <c r="S307" s="8">
        <v>0</v>
      </c>
      <c r="T307" s="8">
        <v>2.5600000000000002E-3</v>
      </c>
      <c r="U307" s="8">
        <v>3.6330000000000001E-2</v>
      </c>
      <c r="V307">
        <v>5.9558585228318899</v>
      </c>
      <c r="W307">
        <v>5.9558585228318899</v>
      </c>
      <c r="X307">
        <v>4.9898182704285601</v>
      </c>
      <c r="Y307">
        <v>0.72382294738708797</v>
      </c>
      <c r="Z307">
        <v>49.021866843762801</v>
      </c>
      <c r="AA307">
        <v>7.1111111111111098</v>
      </c>
    </row>
    <row r="308" spans="1:27" x14ac:dyDescent="0.35">
      <c r="A308">
        <v>307</v>
      </c>
      <c r="B308" t="s">
        <v>9</v>
      </c>
      <c r="C308" s="2">
        <v>1</v>
      </c>
      <c r="D308" t="s">
        <v>14</v>
      </c>
      <c r="E308">
        <v>18</v>
      </c>
      <c r="F308" t="s">
        <v>11</v>
      </c>
      <c r="G308" s="10">
        <v>63.5</v>
      </c>
      <c r="H308">
        <v>0.63500000000000001</v>
      </c>
      <c r="I308">
        <v>26</v>
      </c>
      <c r="J308">
        <v>1</v>
      </c>
      <c r="K308">
        <v>0</v>
      </c>
      <c r="L308" s="8">
        <v>1.42</v>
      </c>
      <c r="M308" s="8">
        <v>0.59</v>
      </c>
      <c r="N308" s="8">
        <v>0.5</v>
      </c>
      <c r="O308" s="8">
        <v>-1.115E-2</v>
      </c>
      <c r="P308" s="8">
        <v>0</v>
      </c>
      <c r="Q308" s="8">
        <v>-8.5599999999999996E-2</v>
      </c>
      <c r="R308" s="8">
        <v>-4.9959999999999997E-2</v>
      </c>
      <c r="S308" s="8">
        <v>0</v>
      </c>
      <c r="T308" s="8">
        <v>2.5600000000000002E-3</v>
      </c>
      <c r="U308" s="8">
        <v>3.6330000000000001E-2</v>
      </c>
      <c r="V308">
        <v>3.1434522964489902</v>
      </c>
      <c r="W308">
        <v>3.1434522964489902</v>
      </c>
      <c r="X308">
        <v>2.6335843339649601</v>
      </c>
      <c r="Y308">
        <v>0.316692174435936</v>
      </c>
      <c r="Z308">
        <v>25.873331160487702</v>
      </c>
      <c r="AA308">
        <v>3.1113040123456801</v>
      </c>
    </row>
    <row r="309" spans="1:27" x14ac:dyDescent="0.35">
      <c r="A309">
        <v>308</v>
      </c>
      <c r="B309" t="s">
        <v>9</v>
      </c>
      <c r="C309" s="2">
        <v>1</v>
      </c>
      <c r="D309" t="s">
        <v>14</v>
      </c>
      <c r="E309">
        <v>18</v>
      </c>
      <c r="F309" t="s">
        <v>11</v>
      </c>
      <c r="G309" s="10">
        <v>57</v>
      </c>
      <c r="H309">
        <v>0.56999999999999995</v>
      </c>
      <c r="I309">
        <v>26</v>
      </c>
      <c r="J309">
        <v>1</v>
      </c>
      <c r="K309">
        <v>0</v>
      </c>
      <c r="L309" s="8">
        <v>1.42</v>
      </c>
      <c r="M309" s="8">
        <v>0.59</v>
      </c>
      <c r="N309" s="8">
        <v>0.5</v>
      </c>
      <c r="O309" s="8">
        <v>-1.115E-2</v>
      </c>
      <c r="P309" s="8">
        <v>0</v>
      </c>
      <c r="Q309" s="8">
        <v>-8.5599999999999996E-2</v>
      </c>
      <c r="R309" s="8">
        <v>-4.9959999999999997E-2</v>
      </c>
      <c r="S309" s="8">
        <v>0</v>
      </c>
      <c r="T309" s="8">
        <v>2.5600000000000002E-3</v>
      </c>
      <c r="U309" s="8">
        <v>3.6330000000000001E-2</v>
      </c>
      <c r="V309">
        <v>2.5755968049228999</v>
      </c>
      <c r="W309">
        <v>2.5755968049228999</v>
      </c>
      <c r="X309">
        <v>2.1578350031643998</v>
      </c>
      <c r="Y309">
        <v>0.25517586328783098</v>
      </c>
      <c r="Z309">
        <v>21.199389329032702</v>
      </c>
      <c r="AA309">
        <v>2.5069444444444402</v>
      </c>
    </row>
    <row r="310" spans="1:27" x14ac:dyDescent="0.35">
      <c r="A310">
        <v>309</v>
      </c>
      <c r="B310" t="s">
        <v>9</v>
      </c>
      <c r="C310" s="2">
        <v>1</v>
      </c>
      <c r="D310" t="s">
        <v>14</v>
      </c>
      <c r="E310">
        <v>18</v>
      </c>
      <c r="F310" t="s">
        <v>12</v>
      </c>
      <c r="G310" s="10">
        <v>47</v>
      </c>
      <c r="H310">
        <v>0.47</v>
      </c>
      <c r="I310">
        <v>24</v>
      </c>
      <c r="J310">
        <v>1</v>
      </c>
      <c r="K310">
        <v>0</v>
      </c>
      <c r="L310" s="8">
        <v>1.4</v>
      </c>
      <c r="M310" s="8">
        <v>0.52</v>
      </c>
      <c r="N310" s="8">
        <v>0.5</v>
      </c>
      <c r="O310" s="8">
        <v>-2.1489999999999999E-2</v>
      </c>
      <c r="P310" s="8">
        <v>9.5069000000000002E-4</v>
      </c>
      <c r="Q310" s="9">
        <v>-4.3068E-6</v>
      </c>
      <c r="R310" s="9">
        <v>-7.0328999999999994E-8</v>
      </c>
      <c r="S310" s="8">
        <v>-7.4299000000000001E-4</v>
      </c>
      <c r="T310" s="8">
        <v>0</v>
      </c>
      <c r="U310" s="9">
        <v>3.7969E-6</v>
      </c>
      <c r="V310">
        <v>1.76747127035889</v>
      </c>
      <c r="W310">
        <v>1.76747127035889</v>
      </c>
      <c r="X310">
        <v>1.28671908482127</v>
      </c>
      <c r="Y310">
        <v>0.173494454294496</v>
      </c>
      <c r="Z310">
        <v>12.6412162172831</v>
      </c>
      <c r="AA310">
        <v>1.7044753086419799</v>
      </c>
    </row>
    <row r="311" spans="1:27" x14ac:dyDescent="0.35">
      <c r="A311">
        <v>310</v>
      </c>
      <c r="B311" t="s">
        <v>9</v>
      </c>
      <c r="C311" s="2">
        <v>1</v>
      </c>
      <c r="D311" t="s">
        <v>14</v>
      </c>
      <c r="E311">
        <v>18</v>
      </c>
      <c r="F311" t="s">
        <v>12</v>
      </c>
      <c r="G311" s="10">
        <v>45</v>
      </c>
      <c r="H311">
        <v>0.45</v>
      </c>
      <c r="I311">
        <v>26</v>
      </c>
      <c r="J311">
        <v>1</v>
      </c>
      <c r="K311">
        <v>0</v>
      </c>
      <c r="L311" s="8">
        <v>1.4</v>
      </c>
      <c r="M311" s="8">
        <v>0.52</v>
      </c>
      <c r="N311" s="8">
        <v>0.5</v>
      </c>
      <c r="O311" s="8">
        <v>-2.1489999999999999E-2</v>
      </c>
      <c r="P311" s="8">
        <v>9.5069000000000002E-4</v>
      </c>
      <c r="Q311" s="9">
        <v>-4.3068E-6</v>
      </c>
      <c r="R311" s="9">
        <v>-7.0328999999999994E-8</v>
      </c>
      <c r="S311" s="8">
        <v>-7.4299000000000001E-4</v>
      </c>
      <c r="T311" s="8">
        <v>0</v>
      </c>
      <c r="U311" s="9">
        <v>3.7969E-6</v>
      </c>
      <c r="V311">
        <v>1.7818074332362701</v>
      </c>
      <c r="W311">
        <v>1.7818074332362701</v>
      </c>
      <c r="X311">
        <v>1.29715581139601</v>
      </c>
      <c r="Y311">
        <v>0.15904312808798299</v>
      </c>
      <c r="Z311">
        <v>12.743750576793399</v>
      </c>
      <c r="AA311">
        <v>1.5625</v>
      </c>
    </row>
    <row r="312" spans="1:27" x14ac:dyDescent="0.35">
      <c r="A312">
        <v>311</v>
      </c>
      <c r="B312" t="s">
        <v>9</v>
      </c>
      <c r="C312" s="2">
        <v>1</v>
      </c>
      <c r="D312" t="s">
        <v>14</v>
      </c>
      <c r="E312">
        <v>18</v>
      </c>
      <c r="F312" t="s">
        <v>12</v>
      </c>
      <c r="G312" s="10">
        <v>47</v>
      </c>
      <c r="H312">
        <v>0.47</v>
      </c>
      <c r="I312">
        <v>24</v>
      </c>
      <c r="J312">
        <v>1</v>
      </c>
      <c r="K312">
        <v>0</v>
      </c>
      <c r="L312" s="8">
        <v>1.4</v>
      </c>
      <c r="M312" s="8">
        <v>0.52</v>
      </c>
      <c r="N312" s="8">
        <v>0.5</v>
      </c>
      <c r="O312" s="8">
        <v>-2.1489999999999999E-2</v>
      </c>
      <c r="P312" s="8">
        <v>9.5069000000000002E-4</v>
      </c>
      <c r="Q312" s="9">
        <v>-4.3068E-6</v>
      </c>
      <c r="R312" s="9">
        <v>-7.0328999999999994E-8</v>
      </c>
      <c r="S312" s="8">
        <v>-7.4299000000000001E-4</v>
      </c>
      <c r="T312" s="8">
        <v>0</v>
      </c>
      <c r="U312" s="9">
        <v>3.7969E-6</v>
      </c>
      <c r="V312">
        <v>1.76747127035889</v>
      </c>
      <c r="W312">
        <v>1.76747127035889</v>
      </c>
      <c r="X312">
        <v>1.28671908482127</v>
      </c>
      <c r="Y312">
        <v>0.173494454294496</v>
      </c>
      <c r="Z312">
        <v>12.6412162172831</v>
      </c>
      <c r="AA312">
        <v>1.7044753086419799</v>
      </c>
    </row>
    <row r="313" spans="1:27" x14ac:dyDescent="0.35">
      <c r="A313">
        <v>312</v>
      </c>
      <c r="B313" t="s">
        <v>9</v>
      </c>
      <c r="C313" s="2">
        <v>1</v>
      </c>
      <c r="D313" t="s">
        <v>14</v>
      </c>
      <c r="E313">
        <v>18</v>
      </c>
      <c r="F313" t="s">
        <v>12</v>
      </c>
      <c r="G313" s="10">
        <v>40.5</v>
      </c>
      <c r="H313">
        <v>0.40500000000000003</v>
      </c>
      <c r="I313">
        <v>26</v>
      </c>
      <c r="J313">
        <v>1</v>
      </c>
      <c r="K313">
        <v>0</v>
      </c>
      <c r="L313" s="8">
        <v>1.4</v>
      </c>
      <c r="M313" s="8">
        <v>0.52</v>
      </c>
      <c r="N313" s="8">
        <v>0.5</v>
      </c>
      <c r="O313" s="8">
        <v>-2.1489999999999999E-2</v>
      </c>
      <c r="P313" s="8">
        <v>9.5069000000000002E-4</v>
      </c>
      <c r="Q313" s="9">
        <v>-4.3068E-6</v>
      </c>
      <c r="R313" s="9">
        <v>-7.0328999999999994E-8</v>
      </c>
      <c r="S313" s="8">
        <v>-7.4299000000000001E-4</v>
      </c>
      <c r="T313" s="8">
        <v>0</v>
      </c>
      <c r="U313" s="9">
        <v>3.7969E-6</v>
      </c>
      <c r="V313">
        <v>1.4637021868501701</v>
      </c>
      <c r="W313">
        <v>1.4637021868501701</v>
      </c>
      <c r="X313">
        <v>1.0655751920269201</v>
      </c>
      <c r="Y313">
        <v>0.128824933751266</v>
      </c>
      <c r="Z313">
        <v>10.4686147559988</v>
      </c>
      <c r="AA313">
        <v>1.265625</v>
      </c>
    </row>
    <row r="314" spans="1:27" x14ac:dyDescent="0.35">
      <c r="A314">
        <v>313</v>
      </c>
      <c r="B314" t="s">
        <v>9</v>
      </c>
      <c r="C314" s="2">
        <v>1</v>
      </c>
      <c r="D314" t="s">
        <v>14</v>
      </c>
      <c r="E314">
        <v>18</v>
      </c>
      <c r="F314" t="s">
        <v>12</v>
      </c>
      <c r="G314" s="10">
        <v>44.5</v>
      </c>
      <c r="H314">
        <v>0.44500000000000001</v>
      </c>
      <c r="I314">
        <v>26</v>
      </c>
      <c r="J314">
        <v>1</v>
      </c>
      <c r="K314">
        <v>0</v>
      </c>
      <c r="L314" s="8">
        <v>1.4</v>
      </c>
      <c r="M314" s="8">
        <v>0.52</v>
      </c>
      <c r="N314" s="8">
        <v>0.5</v>
      </c>
      <c r="O314" s="8">
        <v>-2.1489999999999999E-2</v>
      </c>
      <c r="P314" s="8">
        <v>9.5069000000000002E-4</v>
      </c>
      <c r="Q314" s="9">
        <v>-4.3068E-6</v>
      </c>
      <c r="R314" s="9">
        <v>-7.0328999999999994E-8</v>
      </c>
      <c r="S314" s="8">
        <v>-7.4299000000000001E-4</v>
      </c>
      <c r="T314" s="8">
        <v>0</v>
      </c>
      <c r="U314" s="9">
        <v>3.7969E-6</v>
      </c>
      <c r="V314">
        <v>1.7451657423475699</v>
      </c>
      <c r="W314">
        <v>1.7451657423475699</v>
      </c>
      <c r="X314">
        <v>1.27048066042903</v>
      </c>
      <c r="Y314">
        <v>0.15552847130677999</v>
      </c>
      <c r="Z314">
        <v>12.481683778391099</v>
      </c>
      <c r="AA314">
        <v>1.52797067901235</v>
      </c>
    </row>
    <row r="315" spans="1:27" x14ac:dyDescent="0.35">
      <c r="A315">
        <v>314</v>
      </c>
      <c r="B315" t="s">
        <v>51</v>
      </c>
      <c r="C315" s="2">
        <v>14</v>
      </c>
      <c r="D315" t="s">
        <v>13</v>
      </c>
      <c r="E315">
        <v>9</v>
      </c>
      <c r="F315" t="s">
        <v>11</v>
      </c>
      <c r="G315" s="10">
        <v>8</v>
      </c>
      <c r="H315">
        <v>0.08</v>
      </c>
      <c r="I315">
        <v>10.5</v>
      </c>
      <c r="J315">
        <v>1</v>
      </c>
      <c r="K315">
        <v>1</v>
      </c>
      <c r="L315" s="8">
        <v>1.42</v>
      </c>
      <c r="M315" s="8">
        <v>0.59</v>
      </c>
      <c r="N315" s="8">
        <v>0.5</v>
      </c>
      <c r="O315" s="8">
        <v>-1.115E-2</v>
      </c>
      <c r="P315" s="8">
        <v>0</v>
      </c>
      <c r="Q315" s="8">
        <v>-8.5599999999999996E-2</v>
      </c>
      <c r="R315" s="8">
        <v>-4.9959999999999997E-2</v>
      </c>
      <c r="S315" s="8">
        <v>0</v>
      </c>
      <c r="T315" s="8">
        <v>2.5600000000000002E-3</v>
      </c>
      <c r="U315" s="8">
        <v>3.6330000000000001E-2</v>
      </c>
      <c r="V315">
        <v>1.3501006407031399E-2</v>
      </c>
      <c r="W315">
        <v>1.3501006407031399E-2</v>
      </c>
      <c r="X315">
        <v>1.13111431678109E-2</v>
      </c>
      <c r="Y315">
        <v>5.0265482457436698E-3</v>
      </c>
      <c r="Z315">
        <v>0.44449983880919097</v>
      </c>
      <c r="AA315">
        <v>0.19753086419753099</v>
      </c>
    </row>
    <row r="316" spans="1:27" x14ac:dyDescent="0.35">
      <c r="A316">
        <v>315</v>
      </c>
      <c r="B316" t="s">
        <v>51</v>
      </c>
      <c r="C316" s="2">
        <v>14</v>
      </c>
      <c r="D316" t="s">
        <v>10</v>
      </c>
      <c r="E316">
        <v>9</v>
      </c>
      <c r="F316" t="s">
        <v>11</v>
      </c>
      <c r="G316" s="10">
        <v>7</v>
      </c>
      <c r="H316">
        <v>7.0000000000000007E-2</v>
      </c>
      <c r="I316">
        <v>7</v>
      </c>
      <c r="J316">
        <v>1</v>
      </c>
      <c r="K316">
        <v>1</v>
      </c>
      <c r="L316" s="8">
        <v>1.42</v>
      </c>
      <c r="M316" s="8">
        <v>0.59</v>
      </c>
      <c r="N316" s="8">
        <v>0.5</v>
      </c>
      <c r="O316" s="8">
        <v>-1.115E-2</v>
      </c>
      <c r="P316" s="8">
        <v>0</v>
      </c>
      <c r="Q316" s="8">
        <v>-8.5599999999999996E-2</v>
      </c>
      <c r="R316" s="8">
        <v>-4.9959999999999997E-2</v>
      </c>
      <c r="S316" s="8">
        <v>0</v>
      </c>
      <c r="T316" s="8">
        <v>2.5600000000000002E-3</v>
      </c>
      <c r="U316" s="8">
        <v>3.6330000000000001E-2</v>
      </c>
      <c r="V316">
        <v>4.1847628240010301E-4</v>
      </c>
      <c r="W316">
        <v>4.1847628240010301E-4</v>
      </c>
      <c r="X316">
        <v>3.50599429394806E-4</v>
      </c>
      <c r="Y316">
        <v>3.8484510006475E-3</v>
      </c>
      <c r="Z316">
        <v>5.5110747884821003E-2</v>
      </c>
      <c r="AA316">
        <v>0.60493827160493796</v>
      </c>
    </row>
    <row r="317" spans="1:27" x14ac:dyDescent="0.35">
      <c r="A317">
        <v>316</v>
      </c>
      <c r="B317" t="s">
        <v>51</v>
      </c>
      <c r="C317" s="2">
        <v>14</v>
      </c>
      <c r="D317" t="s">
        <v>13</v>
      </c>
      <c r="E317">
        <v>9</v>
      </c>
      <c r="F317" t="s">
        <v>11</v>
      </c>
      <c r="G317" s="10">
        <v>8</v>
      </c>
      <c r="H317">
        <v>0.08</v>
      </c>
      <c r="I317">
        <v>86</v>
      </c>
      <c r="J317">
        <v>1</v>
      </c>
      <c r="K317">
        <v>1</v>
      </c>
      <c r="L317" s="8">
        <v>1.42</v>
      </c>
      <c r="M317" s="8">
        <v>0.59</v>
      </c>
      <c r="N317" s="8">
        <v>0.5</v>
      </c>
      <c r="O317" s="8">
        <v>-1.115E-2</v>
      </c>
      <c r="P317" s="8">
        <v>0</v>
      </c>
      <c r="Q317" s="8">
        <v>-8.5599999999999996E-2</v>
      </c>
      <c r="R317" s="8">
        <v>-4.9959999999999997E-2</v>
      </c>
      <c r="S317" s="8">
        <v>0</v>
      </c>
      <c r="T317" s="8">
        <v>2.5600000000000002E-3</v>
      </c>
      <c r="U317" s="8">
        <v>3.6330000000000001E-2</v>
      </c>
      <c r="V317">
        <v>0.23533507877110801</v>
      </c>
      <c r="W317">
        <v>0.23533507877110801</v>
      </c>
      <c r="X317">
        <v>0.19716372899443399</v>
      </c>
      <c r="Y317">
        <v>5.0265482457436698E-3</v>
      </c>
      <c r="Z317">
        <v>7.7480449550358204</v>
      </c>
      <c r="AA317">
        <v>0.19753086419753099</v>
      </c>
    </row>
    <row r="318" spans="1:27" x14ac:dyDescent="0.35">
      <c r="A318">
        <v>317</v>
      </c>
      <c r="B318" t="s">
        <v>51</v>
      </c>
      <c r="C318" s="2">
        <v>14</v>
      </c>
      <c r="D318" t="s">
        <v>13</v>
      </c>
      <c r="E318">
        <v>9</v>
      </c>
      <c r="F318" t="s">
        <v>11</v>
      </c>
      <c r="G318" s="10">
        <v>14</v>
      </c>
      <c r="H318">
        <v>0.14000000000000001</v>
      </c>
      <c r="I318">
        <v>13.5</v>
      </c>
      <c r="J318">
        <v>1</v>
      </c>
      <c r="K318">
        <v>1</v>
      </c>
      <c r="L318" s="8">
        <v>1.42</v>
      </c>
      <c r="M318" s="8">
        <v>0.59</v>
      </c>
      <c r="N318" s="8">
        <v>0.5</v>
      </c>
      <c r="O318" s="8">
        <v>-1.115E-2</v>
      </c>
      <c r="P318" s="8">
        <v>0</v>
      </c>
      <c r="Q318" s="8">
        <v>-8.5599999999999996E-2</v>
      </c>
      <c r="R318" s="8">
        <v>-4.9959999999999997E-2</v>
      </c>
      <c r="S318" s="8">
        <v>0</v>
      </c>
      <c r="T318" s="8">
        <v>2.5600000000000002E-3</v>
      </c>
      <c r="U318" s="8">
        <v>3.6330000000000001E-2</v>
      </c>
      <c r="V318">
        <v>7.8116494303659606E-2</v>
      </c>
      <c r="W318">
        <v>7.8116494303659606E-2</v>
      </c>
      <c r="X318">
        <v>6.5445998927605997E-2</v>
      </c>
      <c r="Y318">
        <v>1.539380400259E-2</v>
      </c>
      <c r="Z318">
        <v>2.5718652431889799</v>
      </c>
      <c r="AA318">
        <v>0.60493827160493796</v>
      </c>
    </row>
    <row r="319" spans="1:27" x14ac:dyDescent="0.35">
      <c r="A319">
        <v>318</v>
      </c>
      <c r="B319" t="s">
        <v>51</v>
      </c>
      <c r="C319" s="2">
        <v>14</v>
      </c>
      <c r="D319" t="s">
        <v>13</v>
      </c>
      <c r="E319">
        <v>9</v>
      </c>
      <c r="F319" t="s">
        <v>11</v>
      </c>
      <c r="G319" s="10">
        <v>10</v>
      </c>
      <c r="H319">
        <v>0.1</v>
      </c>
      <c r="I319">
        <v>8</v>
      </c>
      <c r="J319">
        <v>0</v>
      </c>
      <c r="K319">
        <v>1</v>
      </c>
      <c r="L319" s="8">
        <v>1.42</v>
      </c>
      <c r="M319" s="8">
        <v>0.59</v>
      </c>
      <c r="N319" s="8">
        <v>0.5</v>
      </c>
      <c r="O319" s="8">
        <v>-1.115E-2</v>
      </c>
      <c r="P319" s="8">
        <v>0</v>
      </c>
      <c r="Q319" s="8">
        <v>-8.5599999999999996E-2</v>
      </c>
      <c r="R319" s="8">
        <v>-4.9959999999999997E-2</v>
      </c>
      <c r="S319" s="8">
        <v>0</v>
      </c>
      <c r="T319" s="8">
        <v>2.5600000000000002E-3</v>
      </c>
      <c r="U319" s="8">
        <v>3.6330000000000001E-2</v>
      </c>
      <c r="V319">
        <v>1.39715450355977E-2</v>
      </c>
      <c r="W319">
        <v>1.39715450355977E-2</v>
      </c>
      <c r="X319">
        <v>1.17053604308238E-2</v>
      </c>
      <c r="Y319">
        <v>7.85398163397448E-3</v>
      </c>
      <c r="Z319">
        <v>0.45999159833034198</v>
      </c>
      <c r="AA319">
        <v>0.30864197530864201</v>
      </c>
    </row>
    <row r="320" spans="1:27" x14ac:dyDescent="0.35">
      <c r="A320">
        <v>319</v>
      </c>
      <c r="B320" t="s">
        <v>51</v>
      </c>
      <c r="C320" s="2">
        <v>14</v>
      </c>
      <c r="D320" t="s">
        <v>10</v>
      </c>
      <c r="E320">
        <v>9</v>
      </c>
      <c r="F320" t="s">
        <v>11</v>
      </c>
      <c r="G320" s="10">
        <v>7</v>
      </c>
      <c r="H320">
        <v>7.0000000000000007E-2</v>
      </c>
      <c r="I320">
        <v>3.5</v>
      </c>
      <c r="J320">
        <v>1</v>
      </c>
      <c r="K320">
        <v>1</v>
      </c>
      <c r="L320" s="8">
        <v>1.42</v>
      </c>
      <c r="M320" s="8">
        <v>0.59</v>
      </c>
      <c r="N320" s="8">
        <v>0.5</v>
      </c>
      <c r="O320" s="8">
        <v>-1.115E-2</v>
      </c>
      <c r="P320" s="8">
        <v>0</v>
      </c>
      <c r="Q320" s="8">
        <v>-8.5599999999999996E-2</v>
      </c>
      <c r="R320" s="8">
        <v>-4.9959999999999997E-2</v>
      </c>
      <c r="S320" s="8">
        <v>0</v>
      </c>
      <c r="T320" s="8">
        <v>2.5600000000000002E-3</v>
      </c>
      <c r="U320" s="8">
        <v>3.6330000000000001E-2</v>
      </c>
      <c r="V320">
        <v>-7.7012814132719496E-3</v>
      </c>
      <c r="W320">
        <v>1.90066355542182E-2</v>
      </c>
      <c r="X320">
        <v>1.5923759267323999E-2</v>
      </c>
      <c r="Y320">
        <v>3.8484510006475E-3</v>
      </c>
      <c r="Z320">
        <v>2.5030567901234599</v>
      </c>
      <c r="AA320">
        <v>0.60493827160493796</v>
      </c>
    </row>
    <row r="321" spans="1:27" x14ac:dyDescent="0.35">
      <c r="A321">
        <v>320</v>
      </c>
      <c r="B321" t="s">
        <v>51</v>
      </c>
      <c r="C321" s="2">
        <v>14</v>
      </c>
      <c r="D321" t="s">
        <v>13</v>
      </c>
      <c r="E321">
        <v>9</v>
      </c>
      <c r="F321" t="s">
        <v>11</v>
      </c>
      <c r="G321" s="10">
        <v>15.5</v>
      </c>
      <c r="H321">
        <v>0.155</v>
      </c>
      <c r="I321">
        <v>14.8</v>
      </c>
      <c r="J321">
        <v>1</v>
      </c>
      <c r="K321">
        <v>1</v>
      </c>
      <c r="L321" s="8">
        <v>1.42</v>
      </c>
      <c r="M321" s="8">
        <v>0.59</v>
      </c>
      <c r="N321" s="8">
        <v>0.5</v>
      </c>
      <c r="O321" s="8">
        <v>-1.115E-2</v>
      </c>
      <c r="P321" s="8">
        <v>0</v>
      </c>
      <c r="Q321" s="8">
        <v>-8.5599999999999996E-2</v>
      </c>
      <c r="R321" s="8">
        <v>-4.9959999999999997E-2</v>
      </c>
      <c r="S321" s="8">
        <v>0</v>
      </c>
      <c r="T321" s="8">
        <v>2.5600000000000002E-3</v>
      </c>
      <c r="U321" s="8">
        <v>3.6330000000000001E-2</v>
      </c>
      <c r="V321">
        <v>0.10872779921386901</v>
      </c>
      <c r="W321">
        <v>0.10872779921386901</v>
      </c>
      <c r="X321">
        <v>9.1092150181379797E-2</v>
      </c>
      <c r="Y321">
        <v>1.88691908756237E-2</v>
      </c>
      <c r="Z321">
        <v>3.57969530326812</v>
      </c>
      <c r="AA321">
        <v>0.74151234567901203</v>
      </c>
    </row>
    <row r="322" spans="1:27" x14ac:dyDescent="0.35">
      <c r="A322">
        <v>321</v>
      </c>
      <c r="B322" t="s">
        <v>51</v>
      </c>
      <c r="C322" s="2">
        <v>14</v>
      </c>
      <c r="D322" t="s">
        <v>13</v>
      </c>
      <c r="E322">
        <v>9</v>
      </c>
      <c r="F322" t="s">
        <v>11</v>
      </c>
      <c r="G322" s="10">
        <v>33</v>
      </c>
      <c r="H322">
        <v>0.33</v>
      </c>
      <c r="I322">
        <v>22</v>
      </c>
      <c r="J322">
        <v>1</v>
      </c>
      <c r="K322">
        <v>1</v>
      </c>
      <c r="L322" s="8">
        <v>1.42</v>
      </c>
      <c r="M322" s="8">
        <v>0.59</v>
      </c>
      <c r="N322" s="8">
        <v>0.5</v>
      </c>
      <c r="O322" s="8">
        <v>-1.115E-2</v>
      </c>
      <c r="P322" s="8">
        <v>0</v>
      </c>
      <c r="Q322" s="8">
        <v>-8.5599999999999996E-2</v>
      </c>
      <c r="R322" s="8">
        <v>-4.9959999999999997E-2</v>
      </c>
      <c r="S322" s="8">
        <v>0</v>
      </c>
      <c r="T322" s="8">
        <v>2.5600000000000002E-3</v>
      </c>
      <c r="U322" s="8">
        <v>3.6330000000000001E-2</v>
      </c>
      <c r="V322">
        <v>0.75861103746455205</v>
      </c>
      <c r="W322">
        <v>0.75861103746455205</v>
      </c>
      <c r="X322">
        <v>0.63556432718780198</v>
      </c>
      <c r="Y322">
        <v>8.5529859993982105E-2</v>
      </c>
      <c r="Z322">
        <v>24.976099833287201</v>
      </c>
      <c r="AA322">
        <v>3.3611111111111098</v>
      </c>
    </row>
    <row r="323" spans="1:27" x14ac:dyDescent="0.35">
      <c r="A323">
        <v>322</v>
      </c>
      <c r="B323" t="s">
        <v>51</v>
      </c>
      <c r="C323" s="2">
        <v>14</v>
      </c>
      <c r="D323" t="s">
        <v>13</v>
      </c>
      <c r="E323">
        <v>9</v>
      </c>
      <c r="F323" t="s">
        <v>11</v>
      </c>
      <c r="G323" s="10">
        <v>21</v>
      </c>
      <c r="H323">
        <v>0.21</v>
      </c>
      <c r="I323">
        <v>16.600000000000001</v>
      </c>
      <c r="J323">
        <v>1</v>
      </c>
      <c r="K323">
        <v>1</v>
      </c>
      <c r="L323" s="8">
        <v>1.42</v>
      </c>
      <c r="M323" s="8">
        <v>0.59</v>
      </c>
      <c r="N323" s="8">
        <v>0.5</v>
      </c>
      <c r="O323" s="8">
        <v>-1.115E-2</v>
      </c>
      <c r="P323" s="8">
        <v>0</v>
      </c>
      <c r="Q323" s="8">
        <v>-8.5599999999999996E-2</v>
      </c>
      <c r="R323" s="8">
        <v>-4.9959999999999997E-2</v>
      </c>
      <c r="S323" s="8">
        <v>0</v>
      </c>
      <c r="T323" s="8">
        <v>2.5600000000000002E-3</v>
      </c>
      <c r="U323" s="8">
        <v>3.6330000000000001E-2</v>
      </c>
      <c r="V323">
        <v>0.22777217379415199</v>
      </c>
      <c r="W323">
        <v>0.22777217379415199</v>
      </c>
      <c r="X323">
        <v>0.19082752720474</v>
      </c>
      <c r="Y323">
        <v>3.4636059005827502E-2</v>
      </c>
      <c r="Z323">
        <v>7.4990479586759404</v>
      </c>
      <c r="AA323">
        <v>1.3611111111111101</v>
      </c>
    </row>
    <row r="324" spans="1:27" x14ac:dyDescent="0.35">
      <c r="A324">
        <v>323</v>
      </c>
      <c r="B324" t="s">
        <v>51</v>
      </c>
      <c r="C324" s="2">
        <v>14</v>
      </c>
      <c r="D324" t="s">
        <v>14</v>
      </c>
      <c r="E324">
        <v>18</v>
      </c>
      <c r="F324" t="s">
        <v>16</v>
      </c>
      <c r="G324" s="10">
        <v>71</v>
      </c>
      <c r="H324">
        <v>0.71</v>
      </c>
      <c r="I324">
        <v>30</v>
      </c>
      <c r="J324">
        <v>1</v>
      </c>
      <c r="K324">
        <v>1</v>
      </c>
      <c r="L324" s="8">
        <v>1.3</v>
      </c>
      <c r="M324" s="8">
        <v>0.46</v>
      </c>
      <c r="N324" s="8">
        <v>0.5</v>
      </c>
      <c r="O324" s="8">
        <v>-3.0880000000000001E-2</v>
      </c>
      <c r="P324" s="8">
        <v>1.4885E-3</v>
      </c>
      <c r="Q324" s="9">
        <v>-4.9257000000000001E-6</v>
      </c>
      <c r="R324" s="9">
        <v>-1.2312999999999999E-7</v>
      </c>
      <c r="S324" s="8">
        <v>-1.1638E-3</v>
      </c>
      <c r="T324" s="8">
        <v>0</v>
      </c>
      <c r="U324" s="9">
        <v>4.1134000000000003E-6</v>
      </c>
      <c r="V324">
        <v>4.7942998144140896</v>
      </c>
      <c r="W324">
        <v>4.7942998144140896</v>
      </c>
      <c r="X324">
        <v>2.8669912890196199</v>
      </c>
      <c r="Y324">
        <v>0.395919214168654</v>
      </c>
      <c r="Z324">
        <v>28.1664095956098</v>
      </c>
      <c r="AA324">
        <v>3.8896604938271602</v>
      </c>
    </row>
    <row r="325" spans="1:27" x14ac:dyDescent="0.35">
      <c r="A325">
        <v>324</v>
      </c>
      <c r="B325" t="s">
        <v>51</v>
      </c>
      <c r="C325" s="2">
        <v>14</v>
      </c>
      <c r="D325" t="s">
        <v>14</v>
      </c>
      <c r="E325">
        <v>18</v>
      </c>
      <c r="F325" t="s">
        <v>16</v>
      </c>
      <c r="G325" s="10">
        <v>55.5</v>
      </c>
      <c r="H325">
        <v>0.55500000000000005</v>
      </c>
      <c r="I325">
        <v>26</v>
      </c>
      <c r="J325">
        <v>1</v>
      </c>
      <c r="K325">
        <v>1</v>
      </c>
      <c r="L325" s="8">
        <v>1.3</v>
      </c>
      <c r="M325" s="8">
        <v>0.46</v>
      </c>
      <c r="N325" s="8">
        <v>0.5</v>
      </c>
      <c r="O325" s="8">
        <v>-3.0880000000000001E-2</v>
      </c>
      <c r="P325" s="8">
        <v>1.4885E-3</v>
      </c>
      <c r="Q325" s="9">
        <v>-4.9257000000000001E-6</v>
      </c>
      <c r="R325" s="9">
        <v>-1.2312999999999999E-7</v>
      </c>
      <c r="S325" s="8">
        <v>-1.1638E-3</v>
      </c>
      <c r="T325" s="8">
        <v>0</v>
      </c>
      <c r="U325" s="9">
        <v>4.1134000000000003E-6</v>
      </c>
      <c r="V325">
        <v>2.6473021689389702</v>
      </c>
      <c r="W325">
        <v>2.6473021689389702</v>
      </c>
      <c r="X325">
        <v>1.5830866970255</v>
      </c>
      <c r="Y325">
        <v>0.24192226928049901</v>
      </c>
      <c r="Z325">
        <v>15.552844023125299</v>
      </c>
      <c r="AA325">
        <v>2.3767361111111098</v>
      </c>
    </row>
    <row r="326" spans="1:27" x14ac:dyDescent="0.35">
      <c r="A326">
        <v>325</v>
      </c>
      <c r="B326" t="s">
        <v>51</v>
      </c>
      <c r="C326" s="2">
        <v>14</v>
      </c>
      <c r="D326" t="s">
        <v>14</v>
      </c>
      <c r="E326">
        <v>18</v>
      </c>
      <c r="F326" t="s">
        <v>16</v>
      </c>
      <c r="G326" s="10">
        <v>60</v>
      </c>
      <c r="H326">
        <v>0.6</v>
      </c>
      <c r="I326">
        <v>32</v>
      </c>
      <c r="J326">
        <v>0</v>
      </c>
      <c r="K326">
        <v>1</v>
      </c>
      <c r="L326" s="8">
        <v>1.3</v>
      </c>
      <c r="M326" s="8">
        <v>0.46</v>
      </c>
      <c r="N326" s="8">
        <v>0.5</v>
      </c>
      <c r="O326" s="8">
        <v>-3.0880000000000001E-2</v>
      </c>
      <c r="P326" s="8">
        <v>1.4885E-3</v>
      </c>
      <c r="Q326" s="9">
        <v>-4.9257000000000001E-6</v>
      </c>
      <c r="R326" s="9">
        <v>-1.2312999999999999E-7</v>
      </c>
      <c r="S326" s="8">
        <v>-1.1638E-3</v>
      </c>
      <c r="T326" s="8">
        <v>0</v>
      </c>
      <c r="U326" s="9">
        <v>4.1134000000000003E-6</v>
      </c>
      <c r="V326">
        <v>3.8896427290107098</v>
      </c>
      <c r="W326">
        <v>3.8896427290107098</v>
      </c>
      <c r="X326">
        <v>2.3260063519484002</v>
      </c>
      <c r="Y326">
        <v>0.282743338823081</v>
      </c>
      <c r="Z326">
        <v>22.851568430600999</v>
      </c>
      <c r="AA326">
        <v>2.7777777777777799</v>
      </c>
    </row>
    <row r="327" spans="1:27" x14ac:dyDescent="0.35">
      <c r="A327">
        <v>326</v>
      </c>
      <c r="B327" t="s">
        <v>51</v>
      </c>
      <c r="C327" s="2">
        <v>14</v>
      </c>
      <c r="D327" t="s">
        <v>14</v>
      </c>
      <c r="E327">
        <v>18</v>
      </c>
      <c r="F327" t="s">
        <v>11</v>
      </c>
      <c r="G327" s="10">
        <v>47</v>
      </c>
      <c r="H327">
        <v>0.47</v>
      </c>
      <c r="I327">
        <v>25</v>
      </c>
      <c r="J327">
        <v>1</v>
      </c>
      <c r="K327">
        <v>1</v>
      </c>
      <c r="L327" s="8">
        <v>1.42</v>
      </c>
      <c r="M327" s="8">
        <v>0.59</v>
      </c>
      <c r="N327" s="8">
        <v>0.5</v>
      </c>
      <c r="O327" s="8">
        <v>-1.115E-2</v>
      </c>
      <c r="P327" s="8">
        <v>0</v>
      </c>
      <c r="Q327" s="8">
        <v>-8.5599999999999996E-2</v>
      </c>
      <c r="R327" s="8">
        <v>-4.9959999999999997E-2</v>
      </c>
      <c r="S327" s="8">
        <v>0</v>
      </c>
      <c r="T327" s="8">
        <v>2.5600000000000002E-3</v>
      </c>
      <c r="U327" s="8">
        <v>3.6330000000000001E-2</v>
      </c>
      <c r="V327">
        <v>1.7160575607944499</v>
      </c>
      <c r="W327">
        <v>1.7160575607944499</v>
      </c>
      <c r="X327">
        <v>1.4377130244335901</v>
      </c>
      <c r="Y327">
        <v>0.173494454294496</v>
      </c>
      <c r="Z327">
        <v>14.124637937419999</v>
      </c>
      <c r="AA327">
        <v>1.7044753086419799</v>
      </c>
    </row>
    <row r="328" spans="1:27" x14ac:dyDescent="0.35">
      <c r="A328">
        <v>327</v>
      </c>
      <c r="B328" t="s">
        <v>51</v>
      </c>
      <c r="C328" s="2">
        <v>14</v>
      </c>
      <c r="D328" t="s">
        <v>14</v>
      </c>
      <c r="E328">
        <v>18</v>
      </c>
      <c r="F328" t="s">
        <v>17</v>
      </c>
      <c r="G328" s="10">
        <v>75</v>
      </c>
      <c r="H328">
        <v>0.75</v>
      </c>
      <c r="I328">
        <v>29.5</v>
      </c>
      <c r="J328">
        <v>1</v>
      </c>
      <c r="K328">
        <v>1</v>
      </c>
      <c r="L328" s="8">
        <v>1.39</v>
      </c>
      <c r="M328" s="8">
        <v>0.56000000000000005</v>
      </c>
      <c r="N328" s="8">
        <v>0.5</v>
      </c>
      <c r="O328" s="8">
        <v>0.16450000000000001</v>
      </c>
      <c r="P328" s="8">
        <v>-0.56120000000000003</v>
      </c>
      <c r="Q328" s="8">
        <v>0.29099999999999998</v>
      </c>
      <c r="R328" s="8">
        <v>0</v>
      </c>
      <c r="S328" s="8">
        <v>-7.2500000000000004E-3</v>
      </c>
      <c r="T328" s="8">
        <v>2.5000000000000001E-2</v>
      </c>
      <c r="U328" s="8">
        <v>2.3E-2</v>
      </c>
      <c r="V328">
        <v>5.7483491637274904</v>
      </c>
      <c r="W328">
        <v>5.7483491637274904</v>
      </c>
      <c r="X328">
        <v>4.4745149890454696</v>
      </c>
      <c r="Y328">
        <v>0.44178646691106499</v>
      </c>
      <c r="Z328">
        <v>43.959332002800302</v>
      </c>
      <c r="AA328">
        <v>4.3402777777777803</v>
      </c>
    </row>
    <row r="329" spans="1:27" x14ac:dyDescent="0.35">
      <c r="A329">
        <v>328</v>
      </c>
      <c r="B329" t="s">
        <v>51</v>
      </c>
      <c r="C329" s="2">
        <v>14</v>
      </c>
      <c r="D329" t="s">
        <v>14</v>
      </c>
      <c r="E329">
        <v>18</v>
      </c>
      <c r="F329" t="s">
        <v>11</v>
      </c>
      <c r="G329" s="10">
        <v>44</v>
      </c>
      <c r="H329">
        <v>0.44</v>
      </c>
      <c r="I329">
        <v>20</v>
      </c>
      <c r="J329">
        <v>1</v>
      </c>
      <c r="K329">
        <v>1</v>
      </c>
      <c r="L329" s="8">
        <v>1.42</v>
      </c>
      <c r="M329" s="8">
        <v>0.59</v>
      </c>
      <c r="N329" s="8">
        <v>0.5</v>
      </c>
      <c r="O329" s="8">
        <v>-1.115E-2</v>
      </c>
      <c r="P329" s="8">
        <v>0</v>
      </c>
      <c r="Q329" s="8">
        <v>-8.5599999999999996E-2</v>
      </c>
      <c r="R329" s="8">
        <v>-4.9959999999999997E-2</v>
      </c>
      <c r="S329" s="8">
        <v>0</v>
      </c>
      <c r="T329" s="8">
        <v>2.5600000000000002E-3</v>
      </c>
      <c r="U329" s="8">
        <v>3.6330000000000001E-2</v>
      </c>
      <c r="V329">
        <v>1.15246173433487</v>
      </c>
      <c r="W329">
        <v>1.15246173433487</v>
      </c>
      <c r="X329">
        <v>0.96553244102575697</v>
      </c>
      <c r="Y329">
        <v>0.15205308443374599</v>
      </c>
      <c r="Z329">
        <v>9.4857568336316795</v>
      </c>
      <c r="AA329">
        <v>1.49382716049383</v>
      </c>
    </row>
    <row r="330" spans="1:27" x14ac:dyDescent="0.35">
      <c r="A330">
        <v>329</v>
      </c>
      <c r="B330" t="s">
        <v>51</v>
      </c>
      <c r="C330" s="2">
        <v>14</v>
      </c>
      <c r="D330" t="s">
        <v>14</v>
      </c>
      <c r="E330">
        <v>18</v>
      </c>
      <c r="F330" t="s">
        <v>11</v>
      </c>
      <c r="G330" s="10">
        <v>55</v>
      </c>
      <c r="H330">
        <v>0.55000000000000004</v>
      </c>
      <c r="I330">
        <v>27.5</v>
      </c>
      <c r="J330">
        <v>1</v>
      </c>
      <c r="K330">
        <v>1</v>
      </c>
      <c r="L330" s="8">
        <v>1.42</v>
      </c>
      <c r="M330" s="8">
        <v>0.59</v>
      </c>
      <c r="N330" s="8">
        <v>0.5</v>
      </c>
      <c r="O330" s="8">
        <v>-1.115E-2</v>
      </c>
      <c r="P330" s="8">
        <v>0</v>
      </c>
      <c r="Q330" s="8">
        <v>-8.5599999999999996E-2</v>
      </c>
      <c r="R330" s="8">
        <v>-4.9959999999999997E-2</v>
      </c>
      <c r="S330" s="8">
        <v>0</v>
      </c>
      <c r="T330" s="8">
        <v>2.5600000000000002E-3</v>
      </c>
      <c r="U330" s="8">
        <v>3.6330000000000001E-2</v>
      </c>
      <c r="V330">
        <v>2.5799955064703002</v>
      </c>
      <c r="W330">
        <v>2.5799955064703002</v>
      </c>
      <c r="X330">
        <v>2.16152023532082</v>
      </c>
      <c r="Y330">
        <v>0.23758294442772801</v>
      </c>
      <c r="Z330">
        <v>21.2355944471892</v>
      </c>
      <c r="AA330">
        <v>2.3341049382716101</v>
      </c>
    </row>
    <row r="331" spans="1:27" x14ac:dyDescent="0.35">
      <c r="A331">
        <v>330</v>
      </c>
      <c r="B331" t="s">
        <v>51</v>
      </c>
      <c r="C331" s="2">
        <v>14</v>
      </c>
      <c r="D331" t="s">
        <v>14</v>
      </c>
      <c r="E331">
        <v>18</v>
      </c>
      <c r="F331" t="s">
        <v>11</v>
      </c>
      <c r="G331" s="10">
        <v>59</v>
      </c>
      <c r="H331">
        <v>0.59</v>
      </c>
      <c r="I331">
        <v>27</v>
      </c>
      <c r="J331">
        <v>1</v>
      </c>
      <c r="K331">
        <v>1</v>
      </c>
      <c r="L331" s="8">
        <v>1.42</v>
      </c>
      <c r="M331" s="8">
        <v>0.59</v>
      </c>
      <c r="N331" s="8">
        <v>0.5</v>
      </c>
      <c r="O331" s="8">
        <v>-1.115E-2</v>
      </c>
      <c r="P331" s="8">
        <v>0</v>
      </c>
      <c r="Q331" s="8">
        <v>-8.5599999999999996E-2</v>
      </c>
      <c r="R331" s="8">
        <v>-4.9959999999999997E-2</v>
      </c>
      <c r="S331" s="8">
        <v>0</v>
      </c>
      <c r="T331" s="8">
        <v>2.5600000000000002E-3</v>
      </c>
      <c r="U331" s="8">
        <v>3.6330000000000001E-2</v>
      </c>
      <c r="V331">
        <v>2.8747548335330002</v>
      </c>
      <c r="W331">
        <v>2.8747548335330002</v>
      </c>
      <c r="X331">
        <v>2.4084695995339498</v>
      </c>
      <c r="Y331">
        <v>0.27339710067865203</v>
      </c>
      <c r="Z331">
        <v>23.661718645209</v>
      </c>
      <c r="AA331">
        <v>2.68595679012346</v>
      </c>
    </row>
    <row r="332" spans="1:27" x14ac:dyDescent="0.35">
      <c r="A332">
        <v>331</v>
      </c>
      <c r="B332" t="s">
        <v>51</v>
      </c>
      <c r="C332" s="2">
        <v>14</v>
      </c>
      <c r="D332" t="s">
        <v>14</v>
      </c>
      <c r="E332">
        <v>18</v>
      </c>
      <c r="F332" t="s">
        <v>11</v>
      </c>
      <c r="G332" s="10">
        <v>47</v>
      </c>
      <c r="H332">
        <v>0.47</v>
      </c>
      <c r="I332">
        <v>25</v>
      </c>
      <c r="J332">
        <v>1</v>
      </c>
      <c r="K332">
        <v>1</v>
      </c>
      <c r="L332" s="8">
        <v>1.42</v>
      </c>
      <c r="M332" s="8">
        <v>0.59</v>
      </c>
      <c r="N332" s="8">
        <v>0.5</v>
      </c>
      <c r="O332" s="8">
        <v>-1.115E-2</v>
      </c>
      <c r="P332" s="8">
        <v>0</v>
      </c>
      <c r="Q332" s="8">
        <v>-8.5599999999999996E-2</v>
      </c>
      <c r="R332" s="8">
        <v>-4.9959999999999997E-2</v>
      </c>
      <c r="S332" s="8">
        <v>0</v>
      </c>
      <c r="T332" s="8">
        <v>2.5600000000000002E-3</v>
      </c>
      <c r="U332" s="8">
        <v>3.6330000000000001E-2</v>
      </c>
      <c r="V332">
        <v>1.7160575607944499</v>
      </c>
      <c r="W332">
        <v>1.7160575607944499</v>
      </c>
      <c r="X332">
        <v>1.4377130244335901</v>
      </c>
      <c r="Y332">
        <v>0.173494454294496</v>
      </c>
      <c r="Z332">
        <v>14.124637937419999</v>
      </c>
      <c r="AA332">
        <v>1.7044753086419799</v>
      </c>
    </row>
    <row r="333" spans="1:27" x14ac:dyDescent="0.35">
      <c r="A333">
        <v>332</v>
      </c>
      <c r="B333" t="s">
        <v>51</v>
      </c>
      <c r="C333" s="2">
        <v>14</v>
      </c>
      <c r="D333" t="s">
        <v>14</v>
      </c>
      <c r="E333">
        <v>18</v>
      </c>
      <c r="F333" t="s">
        <v>11</v>
      </c>
      <c r="G333" s="10">
        <v>51</v>
      </c>
      <c r="H333">
        <v>0.51</v>
      </c>
      <c r="I333">
        <v>25</v>
      </c>
      <c r="J333">
        <v>1</v>
      </c>
      <c r="K333">
        <v>1</v>
      </c>
      <c r="L333" s="8">
        <v>1.42</v>
      </c>
      <c r="M333" s="8">
        <v>0.59</v>
      </c>
      <c r="N333" s="8">
        <v>0.5</v>
      </c>
      <c r="O333" s="8">
        <v>-1.115E-2</v>
      </c>
      <c r="P333" s="8">
        <v>0</v>
      </c>
      <c r="Q333" s="8">
        <v>-8.5599999999999996E-2</v>
      </c>
      <c r="R333" s="8">
        <v>-4.9959999999999997E-2</v>
      </c>
      <c r="S333" s="8">
        <v>0</v>
      </c>
      <c r="T333" s="8">
        <v>2.5600000000000002E-3</v>
      </c>
      <c r="U333" s="8">
        <v>3.6330000000000001E-2</v>
      </c>
      <c r="V333">
        <v>1.9977171631122199</v>
      </c>
      <c r="W333">
        <v>1.9977171631122199</v>
      </c>
      <c r="X333">
        <v>1.67368743925542</v>
      </c>
      <c r="Y333">
        <v>0.20428206229967599</v>
      </c>
      <c r="Z333">
        <v>16.442940070883701</v>
      </c>
      <c r="AA333">
        <v>2.0069444444444402</v>
      </c>
    </row>
    <row r="334" spans="1:27" x14ac:dyDescent="0.35">
      <c r="A334">
        <v>333</v>
      </c>
      <c r="B334" t="s">
        <v>51</v>
      </c>
      <c r="C334" s="2">
        <v>14</v>
      </c>
      <c r="D334" t="s">
        <v>14</v>
      </c>
      <c r="E334">
        <v>18</v>
      </c>
      <c r="F334" t="s">
        <v>11</v>
      </c>
      <c r="G334" s="10">
        <v>46</v>
      </c>
      <c r="H334">
        <v>0.46</v>
      </c>
      <c r="I334">
        <v>27</v>
      </c>
      <c r="J334">
        <v>1</v>
      </c>
      <c r="K334">
        <v>1</v>
      </c>
      <c r="L334" s="8">
        <v>1.42</v>
      </c>
      <c r="M334" s="8">
        <v>0.59</v>
      </c>
      <c r="N334" s="8">
        <v>0.5</v>
      </c>
      <c r="O334" s="8">
        <v>-1.115E-2</v>
      </c>
      <c r="P334" s="8">
        <v>0</v>
      </c>
      <c r="Q334" s="8">
        <v>-8.5599999999999996E-2</v>
      </c>
      <c r="R334" s="8">
        <v>-4.9959999999999997E-2</v>
      </c>
      <c r="S334" s="8">
        <v>0</v>
      </c>
      <c r="T334" s="8">
        <v>2.5600000000000002E-3</v>
      </c>
      <c r="U334" s="8">
        <v>3.6330000000000001E-2</v>
      </c>
      <c r="V334">
        <v>1.8077297677270101</v>
      </c>
      <c r="W334">
        <v>1.8077297677270101</v>
      </c>
      <c r="X334">
        <v>1.5145159994016899</v>
      </c>
      <c r="Y334">
        <v>0.16619025137490001</v>
      </c>
      <c r="Z334">
        <v>14.879179487440799</v>
      </c>
      <c r="AA334">
        <v>1.63271604938272</v>
      </c>
    </row>
    <row r="335" spans="1:27" x14ac:dyDescent="0.35">
      <c r="A335">
        <v>334</v>
      </c>
      <c r="B335" t="s">
        <v>51</v>
      </c>
      <c r="C335" s="2">
        <v>14</v>
      </c>
      <c r="D335" t="s">
        <v>14</v>
      </c>
      <c r="E335">
        <v>18</v>
      </c>
      <c r="F335" t="s">
        <v>11</v>
      </c>
      <c r="G335" s="10">
        <v>41</v>
      </c>
      <c r="H335">
        <v>0.41</v>
      </c>
      <c r="I335">
        <v>24</v>
      </c>
      <c r="J335">
        <v>1</v>
      </c>
      <c r="K335">
        <v>1</v>
      </c>
      <c r="L335" s="8">
        <v>1.42</v>
      </c>
      <c r="M335" s="8">
        <v>0.59</v>
      </c>
      <c r="N335" s="8">
        <v>0.5</v>
      </c>
      <c r="O335" s="8">
        <v>-1.115E-2</v>
      </c>
      <c r="P335" s="8">
        <v>0</v>
      </c>
      <c r="Q335" s="8">
        <v>-8.5599999999999996E-2</v>
      </c>
      <c r="R335" s="8">
        <v>-4.9959999999999997E-2</v>
      </c>
      <c r="S335" s="8">
        <v>0</v>
      </c>
      <c r="T335" s="8">
        <v>2.5600000000000002E-3</v>
      </c>
      <c r="U335" s="8">
        <v>3.6330000000000001E-2</v>
      </c>
      <c r="V335">
        <v>1.2657924537915599</v>
      </c>
      <c r="W335">
        <v>1.2657924537915599</v>
      </c>
      <c r="X335">
        <v>1.0604809177865699</v>
      </c>
      <c r="Y335">
        <v>0.132025431267111</v>
      </c>
      <c r="Z335">
        <v>10.4185666740964</v>
      </c>
      <c r="AA335">
        <v>1.2970679012345701</v>
      </c>
    </row>
    <row r="336" spans="1:27" x14ac:dyDescent="0.35">
      <c r="A336">
        <v>335</v>
      </c>
      <c r="B336" t="s">
        <v>51</v>
      </c>
      <c r="C336" s="2">
        <v>14</v>
      </c>
      <c r="D336" t="s">
        <v>14</v>
      </c>
      <c r="E336">
        <v>18</v>
      </c>
      <c r="F336" t="s">
        <v>11</v>
      </c>
      <c r="G336" s="10">
        <v>48</v>
      </c>
      <c r="H336">
        <v>0.48</v>
      </c>
      <c r="I336">
        <v>25</v>
      </c>
      <c r="J336">
        <v>1</v>
      </c>
      <c r="K336">
        <v>1</v>
      </c>
      <c r="L336" s="8">
        <v>1.42</v>
      </c>
      <c r="M336" s="8">
        <v>0.59</v>
      </c>
      <c r="N336" s="8">
        <v>0.5</v>
      </c>
      <c r="O336" s="8">
        <v>-1.115E-2</v>
      </c>
      <c r="P336" s="8">
        <v>0</v>
      </c>
      <c r="Q336" s="8">
        <v>-8.5599999999999996E-2</v>
      </c>
      <c r="R336" s="8">
        <v>-4.9959999999999997E-2</v>
      </c>
      <c r="S336" s="8">
        <v>0</v>
      </c>
      <c r="T336" s="8">
        <v>2.5600000000000002E-3</v>
      </c>
      <c r="U336" s="8">
        <v>3.6330000000000001E-2</v>
      </c>
      <c r="V336">
        <v>1.7847151865850599</v>
      </c>
      <c r="W336">
        <v>1.7847151865850599</v>
      </c>
      <c r="X336">
        <v>1.49523438332096</v>
      </c>
      <c r="Y336">
        <v>0.18095573684677199</v>
      </c>
      <c r="Z336">
        <v>14.6897495794131</v>
      </c>
      <c r="AA336">
        <v>1.7777777777777799</v>
      </c>
    </row>
    <row r="337" spans="1:27" x14ac:dyDescent="0.35">
      <c r="A337">
        <v>336</v>
      </c>
      <c r="B337" t="s">
        <v>51</v>
      </c>
      <c r="C337" s="2">
        <v>14</v>
      </c>
      <c r="D337" t="s">
        <v>14</v>
      </c>
      <c r="E337">
        <v>18</v>
      </c>
      <c r="F337" t="s">
        <v>11</v>
      </c>
      <c r="G337" s="10">
        <v>49.5</v>
      </c>
      <c r="H337">
        <v>0.495</v>
      </c>
      <c r="I337">
        <v>25.5</v>
      </c>
      <c r="J337">
        <v>1</v>
      </c>
      <c r="K337">
        <v>1</v>
      </c>
      <c r="L337" s="8">
        <v>1.42</v>
      </c>
      <c r="M337" s="8">
        <v>0.59</v>
      </c>
      <c r="N337" s="8">
        <v>0.5</v>
      </c>
      <c r="O337" s="8">
        <v>-1.115E-2</v>
      </c>
      <c r="P337" s="8">
        <v>0</v>
      </c>
      <c r="Q337" s="8">
        <v>-8.5599999999999996E-2</v>
      </c>
      <c r="R337" s="8">
        <v>-4.9959999999999997E-2</v>
      </c>
      <c r="S337" s="8">
        <v>0</v>
      </c>
      <c r="T337" s="8">
        <v>2.5600000000000002E-3</v>
      </c>
      <c r="U337" s="8">
        <v>3.6330000000000001E-2</v>
      </c>
      <c r="V337">
        <v>1.9358258616020501</v>
      </c>
      <c r="W337">
        <v>1.9358258616020501</v>
      </c>
      <c r="X337">
        <v>1.6218349068502</v>
      </c>
      <c r="Y337">
        <v>0.19244218498646001</v>
      </c>
      <c r="Z337">
        <v>15.933521129888399</v>
      </c>
      <c r="AA337">
        <v>1.890625</v>
      </c>
    </row>
    <row r="338" spans="1:27" x14ac:dyDescent="0.35">
      <c r="A338">
        <v>337</v>
      </c>
      <c r="B338" t="s">
        <v>51</v>
      </c>
      <c r="C338" s="2">
        <v>14</v>
      </c>
      <c r="D338" t="s">
        <v>14</v>
      </c>
      <c r="E338">
        <v>18</v>
      </c>
      <c r="F338" t="s">
        <v>11</v>
      </c>
      <c r="G338" s="10">
        <v>46</v>
      </c>
      <c r="H338">
        <v>0.46</v>
      </c>
      <c r="I338">
        <v>30</v>
      </c>
      <c r="J338">
        <v>1</v>
      </c>
      <c r="K338">
        <v>1</v>
      </c>
      <c r="L338" s="8">
        <v>1.42</v>
      </c>
      <c r="M338" s="8">
        <v>0.59</v>
      </c>
      <c r="N338" s="8">
        <v>0.5</v>
      </c>
      <c r="O338" s="8">
        <v>-1.115E-2</v>
      </c>
      <c r="P338" s="8">
        <v>0</v>
      </c>
      <c r="Q338" s="8">
        <v>-8.5599999999999996E-2</v>
      </c>
      <c r="R338" s="8">
        <v>-4.9959999999999997E-2</v>
      </c>
      <c r="S338" s="8">
        <v>0</v>
      </c>
      <c r="T338" s="8">
        <v>2.5600000000000002E-3</v>
      </c>
      <c r="U338" s="8">
        <v>3.6330000000000001E-2</v>
      </c>
      <c r="V338">
        <v>2.0464440059191902</v>
      </c>
      <c r="W338">
        <v>2.0464440059191902</v>
      </c>
      <c r="X338">
        <v>1.71451078815909</v>
      </c>
      <c r="Y338">
        <v>0.16619025137490001</v>
      </c>
      <c r="Z338">
        <v>16.844004130858099</v>
      </c>
      <c r="AA338">
        <v>1.63271604938272</v>
      </c>
    </row>
    <row r="339" spans="1:27" x14ac:dyDescent="0.35">
      <c r="A339">
        <v>338</v>
      </c>
      <c r="B339" t="s">
        <v>51</v>
      </c>
      <c r="C339" s="2">
        <v>14</v>
      </c>
      <c r="D339" t="s">
        <v>14</v>
      </c>
      <c r="E339">
        <v>18</v>
      </c>
      <c r="F339" t="s">
        <v>11</v>
      </c>
      <c r="G339" s="10">
        <v>53</v>
      </c>
      <c r="H339">
        <v>0.53</v>
      </c>
      <c r="I339">
        <v>27.5</v>
      </c>
      <c r="J339">
        <v>1</v>
      </c>
      <c r="K339">
        <v>1</v>
      </c>
      <c r="L339" s="8">
        <v>1.42</v>
      </c>
      <c r="M339" s="8">
        <v>0.59</v>
      </c>
      <c r="N339" s="8">
        <v>0.5</v>
      </c>
      <c r="O339" s="8">
        <v>-1.115E-2</v>
      </c>
      <c r="P339" s="8">
        <v>0</v>
      </c>
      <c r="Q339" s="8">
        <v>-8.5599999999999996E-2</v>
      </c>
      <c r="R339" s="8">
        <v>-4.9959999999999997E-2</v>
      </c>
      <c r="S339" s="8">
        <v>0</v>
      </c>
      <c r="T339" s="8">
        <v>2.5600000000000002E-3</v>
      </c>
      <c r="U339" s="8">
        <v>3.6330000000000001E-2</v>
      </c>
      <c r="V339">
        <v>2.40794007695431</v>
      </c>
      <c r="W339">
        <v>2.40794007695431</v>
      </c>
      <c r="X339">
        <v>2.0173721964723201</v>
      </c>
      <c r="Y339">
        <v>0.22061834409834299</v>
      </c>
      <c r="Z339">
        <v>19.819429452143499</v>
      </c>
      <c r="AA339">
        <v>2.1674382716049401</v>
      </c>
    </row>
    <row r="340" spans="1:27" x14ac:dyDescent="0.35">
      <c r="A340">
        <v>339</v>
      </c>
      <c r="B340" t="s">
        <v>51</v>
      </c>
      <c r="C340" s="2">
        <v>14</v>
      </c>
      <c r="D340" t="s">
        <v>14</v>
      </c>
      <c r="E340">
        <v>18</v>
      </c>
      <c r="F340" t="s">
        <v>11</v>
      </c>
      <c r="G340" s="10">
        <v>60.5</v>
      </c>
      <c r="H340">
        <v>0.60499999999999998</v>
      </c>
      <c r="I340">
        <v>28.5</v>
      </c>
      <c r="J340">
        <v>1</v>
      </c>
      <c r="K340">
        <v>1</v>
      </c>
      <c r="L340" s="8">
        <v>1.42</v>
      </c>
      <c r="M340" s="8">
        <v>0.59</v>
      </c>
      <c r="N340" s="8">
        <v>0.5</v>
      </c>
      <c r="O340" s="8">
        <v>-1.115E-2</v>
      </c>
      <c r="P340" s="8">
        <v>0</v>
      </c>
      <c r="Q340" s="8">
        <v>-8.5599999999999996E-2</v>
      </c>
      <c r="R340" s="8">
        <v>-4.9959999999999997E-2</v>
      </c>
      <c r="S340" s="8">
        <v>0</v>
      </c>
      <c r="T340" s="8">
        <v>2.5600000000000002E-3</v>
      </c>
      <c r="U340" s="8">
        <v>3.6330000000000001E-2</v>
      </c>
      <c r="V340">
        <v>3.2156790313763799</v>
      </c>
      <c r="W340">
        <v>3.2156790313763799</v>
      </c>
      <c r="X340">
        <v>2.6940958924871299</v>
      </c>
      <c r="Y340">
        <v>0.28747536275755098</v>
      </c>
      <c r="Z340">
        <v>26.467819657586301</v>
      </c>
      <c r="AA340">
        <v>2.8242669753086398</v>
      </c>
    </row>
    <row r="341" spans="1:27" x14ac:dyDescent="0.35">
      <c r="A341">
        <v>340</v>
      </c>
      <c r="B341" t="s">
        <v>38</v>
      </c>
      <c r="C341" s="2">
        <v>72</v>
      </c>
      <c r="D341" t="s">
        <v>10</v>
      </c>
      <c r="E341">
        <v>4.5</v>
      </c>
      <c r="F341" t="s">
        <v>20</v>
      </c>
      <c r="G341" s="10">
        <v>1</v>
      </c>
      <c r="H341">
        <v>0.01</v>
      </c>
      <c r="I341">
        <v>2.5</v>
      </c>
      <c r="J341">
        <v>1</v>
      </c>
      <c r="K341">
        <v>1</v>
      </c>
      <c r="L341" s="8">
        <v>1.4</v>
      </c>
      <c r="M341" s="8">
        <v>0.52</v>
      </c>
      <c r="N341" s="8">
        <v>0.5</v>
      </c>
      <c r="O341" s="8">
        <v>-1.0343E-2</v>
      </c>
      <c r="P341" s="9">
        <v>-1.4341E-3</v>
      </c>
      <c r="Q341" s="8">
        <v>3.4520999999999997E-5</v>
      </c>
      <c r="R341" s="9">
        <v>-1.3052999999999999E-7</v>
      </c>
      <c r="S341" s="8">
        <v>7.7114999999999996E-4</v>
      </c>
      <c r="T341" s="8">
        <v>0</v>
      </c>
      <c r="U341" s="9">
        <v>3.0230999999999999E-6</v>
      </c>
      <c r="V341">
        <v>-1.2509229657615899E-2</v>
      </c>
      <c r="W341">
        <v>1.96349540849362E-4</v>
      </c>
      <c r="X341">
        <v>1.4294246573833599E-4</v>
      </c>
      <c r="Y341">
        <v>7.85398163397448E-5</v>
      </c>
      <c r="Z341">
        <v>2.2469135802469099E-2</v>
      </c>
      <c r="AA341">
        <v>1.2345679012345699E-2</v>
      </c>
    </row>
    <row r="342" spans="1:27" x14ac:dyDescent="0.35">
      <c r="A342">
        <v>341</v>
      </c>
      <c r="B342" t="s">
        <v>38</v>
      </c>
      <c r="C342" s="2">
        <v>72</v>
      </c>
      <c r="D342" t="s">
        <v>14</v>
      </c>
      <c r="E342">
        <v>18</v>
      </c>
      <c r="F342" t="s">
        <v>21</v>
      </c>
      <c r="G342" s="10">
        <v>43.5</v>
      </c>
      <c r="H342">
        <v>0.435</v>
      </c>
      <c r="I342">
        <v>22.5</v>
      </c>
      <c r="J342">
        <v>1</v>
      </c>
      <c r="K342">
        <v>1</v>
      </c>
      <c r="L342" s="8">
        <v>1.29</v>
      </c>
      <c r="M342" s="8">
        <v>0.53</v>
      </c>
      <c r="N342" s="8">
        <v>0.5</v>
      </c>
      <c r="O342" s="8">
        <v>0.16450000000000001</v>
      </c>
      <c r="P342" s="9">
        <v>-0.56120000000000003</v>
      </c>
      <c r="Q342" s="8">
        <v>0.29099999999999998</v>
      </c>
      <c r="R342" s="9">
        <v>0</v>
      </c>
      <c r="S342" s="8">
        <v>-7.2500000000000004E-3</v>
      </c>
      <c r="T342" s="8">
        <v>2.5000000000000001E-2</v>
      </c>
      <c r="U342" s="9">
        <v>2.3E-2</v>
      </c>
      <c r="V342">
        <v>1.5130866799712801</v>
      </c>
      <c r="W342">
        <v>1.5130866799712801</v>
      </c>
      <c r="X342">
        <v>1.0344973630963601</v>
      </c>
      <c r="Y342">
        <v>0.14861696746888201</v>
      </c>
      <c r="Z342">
        <v>10.163294379772699</v>
      </c>
      <c r="AA342">
        <v>1.46006944444444</v>
      </c>
    </row>
    <row r="343" spans="1:27" x14ac:dyDescent="0.35">
      <c r="A343">
        <v>342</v>
      </c>
      <c r="B343" t="s">
        <v>38</v>
      </c>
      <c r="C343" s="2">
        <v>72</v>
      </c>
      <c r="D343" t="s">
        <v>14</v>
      </c>
      <c r="E343">
        <v>18</v>
      </c>
      <c r="F343" t="s">
        <v>21</v>
      </c>
      <c r="G343" s="10">
        <v>40.5</v>
      </c>
      <c r="H343">
        <v>0.40500000000000003</v>
      </c>
      <c r="I343">
        <v>23</v>
      </c>
      <c r="J343">
        <v>1</v>
      </c>
      <c r="K343">
        <v>1</v>
      </c>
      <c r="L343" s="8">
        <v>1.29</v>
      </c>
      <c r="M343" s="8">
        <v>0.53</v>
      </c>
      <c r="N343" s="8">
        <v>0.5</v>
      </c>
      <c r="O343" s="8">
        <v>0.16450000000000001</v>
      </c>
      <c r="P343" s="9">
        <v>-0.56120000000000003</v>
      </c>
      <c r="Q343" s="8">
        <v>0.29099999999999998</v>
      </c>
      <c r="R343" s="9">
        <v>0</v>
      </c>
      <c r="S343" s="8">
        <v>-7.2500000000000004E-3</v>
      </c>
      <c r="T343" s="8">
        <v>2.5000000000000001E-2</v>
      </c>
      <c r="U343" s="9">
        <v>2.3E-2</v>
      </c>
      <c r="V343">
        <v>1.3427750880896301</v>
      </c>
      <c r="W343">
        <v>1.3427750880896301</v>
      </c>
      <c r="X343">
        <v>0.91805532772688203</v>
      </c>
      <c r="Y343">
        <v>0.128824933751266</v>
      </c>
      <c r="Z343">
        <v>9.0193236691100793</v>
      </c>
      <c r="AA343">
        <v>1.265625</v>
      </c>
    </row>
    <row r="344" spans="1:27" x14ac:dyDescent="0.35">
      <c r="A344">
        <v>343</v>
      </c>
      <c r="B344" t="s">
        <v>38</v>
      </c>
      <c r="C344" s="2">
        <v>72</v>
      </c>
      <c r="D344" t="s">
        <v>14</v>
      </c>
      <c r="E344">
        <v>18</v>
      </c>
      <c r="F344" t="s">
        <v>17</v>
      </c>
      <c r="G344" s="10">
        <v>71</v>
      </c>
      <c r="H344">
        <v>0.71</v>
      </c>
      <c r="I344">
        <v>28</v>
      </c>
      <c r="J344">
        <v>1</v>
      </c>
      <c r="K344">
        <v>1</v>
      </c>
      <c r="L344" s="8">
        <v>1.39</v>
      </c>
      <c r="M344" s="8">
        <v>0.56000000000000005</v>
      </c>
      <c r="N344" s="8">
        <v>0.5</v>
      </c>
      <c r="O344" s="8">
        <v>0.16450000000000001</v>
      </c>
      <c r="P344" s="8">
        <v>-0.56120000000000003</v>
      </c>
      <c r="Q344" s="8">
        <v>0.29099999999999998</v>
      </c>
      <c r="R344" s="8">
        <v>0</v>
      </c>
      <c r="S344" s="8">
        <v>-7.2500000000000004E-3</v>
      </c>
      <c r="T344" s="8">
        <v>2.5000000000000001E-2</v>
      </c>
      <c r="U344" s="8">
        <v>2.3E-2</v>
      </c>
      <c r="V344">
        <v>4.92297285880682</v>
      </c>
      <c r="W344">
        <v>4.92297285880682</v>
      </c>
      <c r="X344">
        <v>3.8320420732952298</v>
      </c>
      <c r="Y344">
        <v>0.395919214168654</v>
      </c>
      <c r="Z344">
        <v>37.647434450682098</v>
      </c>
      <c r="AA344">
        <v>3.8896604938271602</v>
      </c>
    </row>
    <row r="345" spans="1:27" x14ac:dyDescent="0.35">
      <c r="A345">
        <v>344</v>
      </c>
      <c r="B345" t="s">
        <v>38</v>
      </c>
      <c r="C345" s="2">
        <v>72</v>
      </c>
      <c r="D345" t="s">
        <v>14</v>
      </c>
      <c r="E345">
        <v>18</v>
      </c>
      <c r="F345" t="s">
        <v>17</v>
      </c>
      <c r="G345" s="10">
        <v>71</v>
      </c>
      <c r="H345">
        <v>0.71</v>
      </c>
      <c r="I345">
        <v>23</v>
      </c>
      <c r="J345">
        <v>1</v>
      </c>
      <c r="K345">
        <v>1</v>
      </c>
      <c r="L345" s="8">
        <v>1.39</v>
      </c>
      <c r="M345" s="8">
        <v>0.56000000000000005</v>
      </c>
      <c r="N345" s="8">
        <v>0.5</v>
      </c>
      <c r="O345" s="8">
        <v>0.16450000000000001</v>
      </c>
      <c r="P345" s="8">
        <v>-0.56120000000000003</v>
      </c>
      <c r="Q345" s="8">
        <v>0.29099999999999998</v>
      </c>
      <c r="R345" s="8">
        <v>0</v>
      </c>
      <c r="S345" s="8">
        <v>-7.2500000000000004E-3</v>
      </c>
      <c r="T345" s="8">
        <v>2.5000000000000001E-2</v>
      </c>
      <c r="U345" s="8">
        <v>2.3E-2</v>
      </c>
      <c r="V345">
        <v>4.1082507392629699</v>
      </c>
      <c r="W345">
        <v>4.1082507392629699</v>
      </c>
      <c r="X345">
        <v>3.1978623754423001</v>
      </c>
      <c r="Y345">
        <v>0.395919214168654</v>
      </c>
      <c r="Z345">
        <v>31.417012616002001</v>
      </c>
      <c r="AA345">
        <v>3.8896604938271602</v>
      </c>
    </row>
    <row r="346" spans="1:27" x14ac:dyDescent="0.35">
      <c r="A346">
        <v>345</v>
      </c>
      <c r="B346" t="s">
        <v>38</v>
      </c>
      <c r="C346" s="2">
        <v>72</v>
      </c>
      <c r="D346" t="s">
        <v>14</v>
      </c>
      <c r="E346">
        <v>18</v>
      </c>
      <c r="F346" t="s">
        <v>17</v>
      </c>
      <c r="G346" s="10">
        <v>86</v>
      </c>
      <c r="H346">
        <v>0.86</v>
      </c>
      <c r="I346">
        <v>23</v>
      </c>
      <c r="J346">
        <v>1</v>
      </c>
      <c r="K346">
        <v>1</v>
      </c>
      <c r="L346" s="8">
        <v>1.39</v>
      </c>
      <c r="M346" s="8">
        <v>0.56000000000000005</v>
      </c>
      <c r="N346" s="8">
        <v>0.5</v>
      </c>
      <c r="O346" s="8">
        <v>0.16450000000000001</v>
      </c>
      <c r="P346" s="8">
        <v>-0.56120000000000003</v>
      </c>
      <c r="Q346" s="8">
        <v>0.29099999999999998</v>
      </c>
      <c r="R346" s="8">
        <v>0</v>
      </c>
      <c r="S346" s="8">
        <v>-7.2500000000000004E-3</v>
      </c>
      <c r="T346" s="8">
        <v>2.5000000000000001E-2</v>
      </c>
      <c r="U346" s="8">
        <v>2.3E-2</v>
      </c>
      <c r="V346">
        <v>6.0206731419502697</v>
      </c>
      <c r="W346">
        <v>6.0206731419502697</v>
      </c>
      <c r="X346">
        <v>4.68649197369409</v>
      </c>
      <c r="Y346">
        <v>0.58088048164875306</v>
      </c>
      <c r="Z346">
        <v>46.041874282339897</v>
      </c>
      <c r="AA346">
        <v>5.7067901234567904</v>
      </c>
    </row>
    <row r="347" spans="1:27" x14ac:dyDescent="0.35">
      <c r="A347">
        <v>346</v>
      </c>
      <c r="B347" t="s">
        <v>38</v>
      </c>
      <c r="C347" s="2">
        <v>72</v>
      </c>
      <c r="D347" t="s">
        <v>14</v>
      </c>
      <c r="E347">
        <v>18</v>
      </c>
      <c r="F347" t="s">
        <v>17</v>
      </c>
      <c r="G347" s="10">
        <v>67</v>
      </c>
      <c r="H347">
        <v>0.67</v>
      </c>
      <c r="I347">
        <v>23.5</v>
      </c>
      <c r="J347">
        <v>1</v>
      </c>
      <c r="K347">
        <v>1</v>
      </c>
      <c r="L347" s="8">
        <v>1.39</v>
      </c>
      <c r="M347" s="8">
        <v>0.56000000000000005</v>
      </c>
      <c r="N347" s="8">
        <v>0.5</v>
      </c>
      <c r="O347" s="8">
        <v>0.16450000000000001</v>
      </c>
      <c r="P347" s="8">
        <v>-0.56120000000000003</v>
      </c>
      <c r="Q347" s="8">
        <v>0.29099999999999998</v>
      </c>
      <c r="R347" s="8">
        <v>0</v>
      </c>
      <c r="S347" s="8">
        <v>-7.2500000000000004E-3</v>
      </c>
      <c r="T347" s="8">
        <v>2.5000000000000001E-2</v>
      </c>
      <c r="U347" s="8">
        <v>2.3E-2</v>
      </c>
      <c r="V347">
        <v>3.7334149972610602</v>
      </c>
      <c r="W347">
        <v>3.7334149972610602</v>
      </c>
      <c r="X347">
        <v>2.9060902338680101</v>
      </c>
      <c r="Y347">
        <v>0.35256523554911501</v>
      </c>
      <c r="Z347">
        <v>28.550532456245399</v>
      </c>
      <c r="AA347">
        <v>3.4637345679012399</v>
      </c>
    </row>
    <row r="348" spans="1:27" x14ac:dyDescent="0.35">
      <c r="A348">
        <v>347</v>
      </c>
      <c r="B348" t="s">
        <v>38</v>
      </c>
      <c r="C348" s="2">
        <v>72</v>
      </c>
      <c r="D348" t="s">
        <v>14</v>
      </c>
      <c r="E348">
        <v>18</v>
      </c>
      <c r="F348" t="s">
        <v>17</v>
      </c>
      <c r="G348" s="10">
        <v>57</v>
      </c>
      <c r="H348">
        <v>0.56999999999999995</v>
      </c>
      <c r="I348">
        <v>20</v>
      </c>
      <c r="J348">
        <v>1</v>
      </c>
      <c r="K348">
        <v>1</v>
      </c>
      <c r="L348" s="8">
        <v>1.39</v>
      </c>
      <c r="M348" s="8">
        <v>0.56000000000000005</v>
      </c>
      <c r="N348" s="8">
        <v>0.5</v>
      </c>
      <c r="O348" s="8">
        <v>0.16450000000000001</v>
      </c>
      <c r="P348" s="8">
        <v>-0.56120000000000003</v>
      </c>
      <c r="Q348" s="8">
        <v>0.29099999999999998</v>
      </c>
      <c r="R348" s="8">
        <v>0</v>
      </c>
      <c r="S348" s="8">
        <v>-7.2500000000000004E-3</v>
      </c>
      <c r="T348" s="8">
        <v>2.5000000000000001E-2</v>
      </c>
      <c r="U348" s="8">
        <v>2.3E-2</v>
      </c>
      <c r="V348">
        <v>2.3180911687775398</v>
      </c>
      <c r="W348">
        <v>2.3180911687775398</v>
      </c>
      <c r="X348">
        <v>1.80440216577644</v>
      </c>
      <c r="Y348">
        <v>0.25517586328783098</v>
      </c>
      <c r="Z348">
        <v>17.727131111669198</v>
      </c>
      <c r="AA348">
        <v>2.5069444444444402</v>
      </c>
    </row>
    <row r="349" spans="1:27" x14ac:dyDescent="0.35">
      <c r="A349">
        <v>348</v>
      </c>
      <c r="B349" t="s">
        <v>38</v>
      </c>
      <c r="C349" s="2">
        <v>72</v>
      </c>
      <c r="D349" t="s">
        <v>14</v>
      </c>
      <c r="E349">
        <v>18</v>
      </c>
      <c r="F349" t="s">
        <v>17</v>
      </c>
      <c r="G349" s="10">
        <v>65.5</v>
      </c>
      <c r="H349">
        <v>0.65500000000000003</v>
      </c>
      <c r="I349">
        <v>26</v>
      </c>
      <c r="J349">
        <v>1</v>
      </c>
      <c r="K349">
        <v>1</v>
      </c>
      <c r="L349" s="8">
        <v>1.39</v>
      </c>
      <c r="M349" s="8">
        <v>0.56000000000000005</v>
      </c>
      <c r="N349" s="8">
        <v>0.5</v>
      </c>
      <c r="O349" s="8">
        <v>0.16450000000000001</v>
      </c>
      <c r="P349" s="8">
        <v>-0.56120000000000003</v>
      </c>
      <c r="Q349" s="8">
        <v>0.29099999999999998</v>
      </c>
      <c r="R349" s="8">
        <v>0</v>
      </c>
      <c r="S349" s="8">
        <v>-7.2500000000000004E-3</v>
      </c>
      <c r="T349" s="8">
        <v>2.5000000000000001E-2</v>
      </c>
      <c r="U349" s="8">
        <v>2.3E-2</v>
      </c>
      <c r="V349">
        <v>3.9230265431530702</v>
      </c>
      <c r="W349">
        <v>3.9230265431530702</v>
      </c>
      <c r="X349">
        <v>3.0536838611903501</v>
      </c>
      <c r="Y349">
        <v>0.33695544705158997</v>
      </c>
      <c r="Z349">
        <v>30.0005482190364</v>
      </c>
      <c r="AA349">
        <v>3.3103780864197501</v>
      </c>
    </row>
    <row r="350" spans="1:27" x14ac:dyDescent="0.35">
      <c r="A350">
        <v>349</v>
      </c>
      <c r="B350" t="s">
        <v>38</v>
      </c>
      <c r="C350" s="2">
        <v>72</v>
      </c>
      <c r="D350" t="s">
        <v>14</v>
      </c>
      <c r="E350">
        <v>18</v>
      </c>
      <c r="F350" t="s">
        <v>17</v>
      </c>
      <c r="G350" s="10">
        <v>94</v>
      </c>
      <c r="H350">
        <v>0.94</v>
      </c>
      <c r="I350">
        <v>28</v>
      </c>
      <c r="J350">
        <v>1</v>
      </c>
      <c r="K350">
        <v>1</v>
      </c>
      <c r="L350" s="8">
        <v>1.39</v>
      </c>
      <c r="M350" s="8">
        <v>0.56000000000000005</v>
      </c>
      <c r="N350" s="8">
        <v>0.5</v>
      </c>
      <c r="O350" s="8">
        <v>0.16450000000000001</v>
      </c>
      <c r="P350" s="8">
        <v>-0.56120000000000003</v>
      </c>
      <c r="Q350" s="8">
        <v>0.29099999999999998</v>
      </c>
      <c r="R350" s="8">
        <v>0</v>
      </c>
      <c r="S350" s="8">
        <v>-7.2500000000000004E-3</v>
      </c>
      <c r="T350" s="8">
        <v>2.5000000000000001E-2</v>
      </c>
      <c r="U350" s="8">
        <v>2.3E-2</v>
      </c>
      <c r="V350">
        <v>8.5253214663295598</v>
      </c>
      <c r="W350">
        <v>8.5253214663295598</v>
      </c>
      <c r="X350">
        <v>6.6361102293909298</v>
      </c>
      <c r="Y350">
        <v>0.69397781717798501</v>
      </c>
      <c r="Z350">
        <v>65.195663327793696</v>
      </c>
      <c r="AA350">
        <v>6.8179012345679002</v>
      </c>
    </row>
    <row r="351" spans="1:27" x14ac:dyDescent="0.35">
      <c r="A351">
        <v>350</v>
      </c>
      <c r="B351" t="s">
        <v>38</v>
      </c>
      <c r="C351" s="2">
        <v>72</v>
      </c>
      <c r="D351" t="s">
        <v>13</v>
      </c>
      <c r="E351">
        <v>9</v>
      </c>
      <c r="F351" t="s">
        <v>20</v>
      </c>
      <c r="G351" s="10">
        <v>14</v>
      </c>
      <c r="H351">
        <v>0.14000000000000001</v>
      </c>
      <c r="I351">
        <v>14</v>
      </c>
      <c r="J351">
        <v>1</v>
      </c>
      <c r="K351">
        <v>1</v>
      </c>
      <c r="L351" s="8">
        <v>1.4</v>
      </c>
      <c r="M351" s="8">
        <v>0.52</v>
      </c>
      <c r="N351" s="8">
        <v>0.5</v>
      </c>
      <c r="O351" s="8">
        <v>-1.0343E-2</v>
      </c>
      <c r="P351" s="9">
        <v>-1.4341E-3</v>
      </c>
      <c r="Q351" s="8">
        <v>3.4520999999999997E-5</v>
      </c>
      <c r="R351" s="9">
        <v>-1.3052999999999999E-7</v>
      </c>
      <c r="S351" s="8">
        <v>7.7114999999999996E-4</v>
      </c>
      <c r="T351" s="8">
        <v>0</v>
      </c>
      <c r="U351" s="9">
        <v>3.0230999999999999E-6</v>
      </c>
      <c r="V351">
        <v>7.4923505965175996E-2</v>
      </c>
      <c r="W351">
        <v>7.4923505965175996E-2</v>
      </c>
      <c r="X351">
        <v>5.4544312342648102E-2</v>
      </c>
      <c r="Y351">
        <v>1.539380400259E-2</v>
      </c>
      <c r="Z351">
        <v>2.14345603132857</v>
      </c>
      <c r="AA351">
        <v>0.60493827160493796</v>
      </c>
    </row>
    <row r="352" spans="1:27" x14ac:dyDescent="0.35">
      <c r="A352">
        <v>351</v>
      </c>
      <c r="B352" t="s">
        <v>38</v>
      </c>
      <c r="C352" s="2">
        <v>72</v>
      </c>
      <c r="D352" t="s">
        <v>13</v>
      </c>
      <c r="E352">
        <v>9</v>
      </c>
      <c r="F352" t="s">
        <v>21</v>
      </c>
      <c r="G352" s="10">
        <v>28</v>
      </c>
      <c r="H352">
        <v>0.28000000000000003</v>
      </c>
      <c r="I352">
        <v>14.5</v>
      </c>
      <c r="J352">
        <v>1</v>
      </c>
      <c r="K352">
        <v>1</v>
      </c>
      <c r="L352" s="8">
        <v>1.29</v>
      </c>
      <c r="M352" s="8">
        <v>0.53</v>
      </c>
      <c r="N352" s="8">
        <v>0.5</v>
      </c>
      <c r="O352" s="8">
        <v>0.16450000000000001</v>
      </c>
      <c r="P352" s="9">
        <v>-0.56120000000000003</v>
      </c>
      <c r="Q352" s="8">
        <v>0.29099999999999998</v>
      </c>
      <c r="R352" s="9">
        <v>0</v>
      </c>
      <c r="S352" s="8">
        <v>-7.2500000000000004E-3</v>
      </c>
      <c r="T352" s="8">
        <v>2.5000000000000001E-2</v>
      </c>
      <c r="U352" s="9">
        <v>2.3E-2</v>
      </c>
      <c r="V352">
        <v>0.36781307828573401</v>
      </c>
      <c r="W352">
        <v>0.36781307828573401</v>
      </c>
      <c r="X352">
        <v>0.25147380162395599</v>
      </c>
      <c r="Y352">
        <v>6.1575216010359902E-2</v>
      </c>
      <c r="Z352">
        <v>9.8822959472995997</v>
      </c>
      <c r="AA352">
        <v>2.4197530864197501</v>
      </c>
    </row>
    <row r="353" spans="1:27" x14ac:dyDescent="0.35">
      <c r="A353">
        <v>352</v>
      </c>
      <c r="B353" t="s">
        <v>38</v>
      </c>
      <c r="C353" s="2">
        <v>72</v>
      </c>
      <c r="D353" t="s">
        <v>13</v>
      </c>
      <c r="E353">
        <v>9</v>
      </c>
      <c r="F353" t="s">
        <v>21</v>
      </c>
      <c r="G353" s="10">
        <v>39</v>
      </c>
      <c r="H353">
        <v>0.39</v>
      </c>
      <c r="I353">
        <v>21</v>
      </c>
      <c r="J353">
        <v>1</v>
      </c>
      <c r="K353">
        <v>1</v>
      </c>
      <c r="L353" s="8">
        <v>1.29</v>
      </c>
      <c r="M353" s="8">
        <v>0.53</v>
      </c>
      <c r="N353" s="8">
        <v>0.5</v>
      </c>
      <c r="O353" s="8">
        <v>0.16450000000000001</v>
      </c>
      <c r="P353" s="9">
        <v>-0.56120000000000003</v>
      </c>
      <c r="Q353" s="8">
        <v>0.29099999999999998</v>
      </c>
      <c r="R353" s="9">
        <v>0</v>
      </c>
      <c r="S353" s="8">
        <v>-7.2500000000000004E-3</v>
      </c>
      <c r="T353" s="8">
        <v>2.5000000000000001E-2</v>
      </c>
      <c r="U353" s="9">
        <v>2.3E-2</v>
      </c>
      <c r="V353">
        <v>1.12980012087662</v>
      </c>
      <c r="W353">
        <v>1.12980012087662</v>
      </c>
      <c r="X353">
        <v>0.77244434264334805</v>
      </c>
      <c r="Y353">
        <v>0.119459060652752</v>
      </c>
      <c r="Z353">
        <v>30.355144541989802</v>
      </c>
      <c r="AA353">
        <v>4.6944444444444402</v>
      </c>
    </row>
    <row r="354" spans="1:27" x14ac:dyDescent="0.35">
      <c r="A354">
        <v>353</v>
      </c>
      <c r="B354" t="s">
        <v>41</v>
      </c>
      <c r="C354" s="2">
        <v>70</v>
      </c>
      <c r="D354" t="s">
        <v>13</v>
      </c>
      <c r="E354">
        <v>9</v>
      </c>
      <c r="F354" t="s">
        <v>20</v>
      </c>
      <c r="G354" s="10">
        <v>34</v>
      </c>
      <c r="H354">
        <v>0.34</v>
      </c>
      <c r="I354">
        <v>17</v>
      </c>
      <c r="J354">
        <v>1</v>
      </c>
      <c r="K354">
        <v>0</v>
      </c>
      <c r="L354" s="8">
        <v>1.4</v>
      </c>
      <c r="M354" s="8">
        <v>0.52</v>
      </c>
      <c r="N354" s="8">
        <v>0.5</v>
      </c>
      <c r="O354" s="8">
        <v>-1.0343E-2</v>
      </c>
      <c r="P354" s="9">
        <v>-1.4341E-3</v>
      </c>
      <c r="Q354" s="8">
        <v>3.4520999999999997E-5</v>
      </c>
      <c r="R354" s="9">
        <v>-1.3052999999999999E-7</v>
      </c>
      <c r="S354" s="8">
        <v>7.7114999999999996E-4</v>
      </c>
      <c r="T354" s="8">
        <v>0</v>
      </c>
      <c r="U354" s="9">
        <v>3.0230999999999999E-6</v>
      </c>
      <c r="V354">
        <v>0.67072326264150295</v>
      </c>
      <c r="W354">
        <v>0.67072326264150295</v>
      </c>
      <c r="X354">
        <v>0.48828653520301402</v>
      </c>
      <c r="Y354">
        <v>9.0792027688745003E-2</v>
      </c>
      <c r="Z354">
        <v>19.188448326610999</v>
      </c>
      <c r="AA354">
        <v>3.5679012345679002</v>
      </c>
    </row>
    <row r="355" spans="1:27" x14ac:dyDescent="0.35">
      <c r="A355">
        <v>354</v>
      </c>
      <c r="B355" t="s">
        <v>41</v>
      </c>
      <c r="C355" s="2">
        <v>70</v>
      </c>
      <c r="D355" t="s">
        <v>13</v>
      </c>
      <c r="E355">
        <v>9</v>
      </c>
      <c r="F355" t="s">
        <v>21</v>
      </c>
      <c r="G355" s="10">
        <v>29.5</v>
      </c>
      <c r="H355">
        <v>0.29499999999999998</v>
      </c>
      <c r="I355">
        <v>14</v>
      </c>
      <c r="J355">
        <v>1</v>
      </c>
      <c r="K355">
        <v>0</v>
      </c>
      <c r="L355" s="8">
        <v>1.29</v>
      </c>
      <c r="M355" s="8">
        <v>0.53</v>
      </c>
      <c r="N355" s="8">
        <v>0.5</v>
      </c>
      <c r="O355" s="8">
        <v>0.16450000000000001</v>
      </c>
      <c r="P355" s="9">
        <v>-0.56120000000000003</v>
      </c>
      <c r="Q355" s="8">
        <v>0.29099999999999998</v>
      </c>
      <c r="R355" s="9">
        <v>0</v>
      </c>
      <c r="S355" s="8">
        <v>-7.2500000000000004E-3</v>
      </c>
      <c r="T355" s="8">
        <v>2.5000000000000001E-2</v>
      </c>
      <c r="U355" s="9">
        <v>2.3E-2</v>
      </c>
      <c r="V355">
        <v>0.39377333531268499</v>
      </c>
      <c r="W355">
        <v>0.39377333531268499</v>
      </c>
      <c r="X355">
        <v>0.26922282935328301</v>
      </c>
      <c r="Y355">
        <v>6.8349275169662896E-2</v>
      </c>
      <c r="Z355">
        <v>10.5797886629039</v>
      </c>
      <c r="AA355">
        <v>2.68595679012346</v>
      </c>
    </row>
    <row r="356" spans="1:27" x14ac:dyDescent="0.35">
      <c r="A356">
        <v>355</v>
      </c>
      <c r="B356" t="s">
        <v>41</v>
      </c>
      <c r="C356" s="2">
        <v>70</v>
      </c>
      <c r="D356" t="s">
        <v>13</v>
      </c>
      <c r="E356">
        <v>9</v>
      </c>
      <c r="F356" t="s">
        <v>21</v>
      </c>
      <c r="G356" s="10">
        <v>8.5</v>
      </c>
      <c r="H356">
        <v>8.5000000000000006E-2</v>
      </c>
      <c r="I356">
        <v>8.5</v>
      </c>
      <c r="J356">
        <v>1</v>
      </c>
      <c r="K356">
        <v>0</v>
      </c>
      <c r="L356" s="8">
        <v>1.29</v>
      </c>
      <c r="M356" s="8">
        <v>0.53</v>
      </c>
      <c r="N356" s="8">
        <v>0.5</v>
      </c>
      <c r="O356" s="8">
        <v>0.16450000000000001</v>
      </c>
      <c r="P356" s="9">
        <v>-0.56120000000000003</v>
      </c>
      <c r="Q356" s="8">
        <v>0.29099999999999998</v>
      </c>
      <c r="R356" s="9">
        <v>0</v>
      </c>
      <c r="S356" s="8">
        <v>-7.2500000000000004E-3</v>
      </c>
      <c r="T356" s="8">
        <v>2.5000000000000001E-2</v>
      </c>
      <c r="U356" s="9">
        <v>2.3E-2</v>
      </c>
      <c r="V356">
        <v>4.4451053903589402E-2</v>
      </c>
      <c r="W356">
        <v>4.4451053903589402E-2</v>
      </c>
      <c r="X356">
        <v>3.0391185553884099E-2</v>
      </c>
      <c r="Y356">
        <v>5.6745017305465601E-3</v>
      </c>
      <c r="Z356">
        <v>1.1942981252650999</v>
      </c>
      <c r="AA356">
        <v>0.22299382716049401</v>
      </c>
    </row>
    <row r="357" spans="1:27" x14ac:dyDescent="0.35">
      <c r="A357">
        <v>356</v>
      </c>
      <c r="B357" t="s">
        <v>41</v>
      </c>
      <c r="C357" s="2">
        <v>70</v>
      </c>
      <c r="D357" t="s">
        <v>13</v>
      </c>
      <c r="E357">
        <v>9</v>
      </c>
      <c r="F357" t="s">
        <v>21</v>
      </c>
      <c r="G357" s="10">
        <v>18</v>
      </c>
      <c r="H357">
        <v>0.18</v>
      </c>
      <c r="I357">
        <v>13</v>
      </c>
      <c r="J357">
        <v>1</v>
      </c>
      <c r="K357">
        <v>0</v>
      </c>
      <c r="L357" s="8">
        <v>1.29</v>
      </c>
      <c r="M357" s="8">
        <v>0.53</v>
      </c>
      <c r="N357" s="8">
        <v>0.5</v>
      </c>
      <c r="O357" s="8">
        <v>0.16450000000000001</v>
      </c>
      <c r="P357" s="9">
        <v>-0.56120000000000003</v>
      </c>
      <c r="Q357" s="8">
        <v>0.29099999999999998</v>
      </c>
      <c r="R357" s="9">
        <v>0</v>
      </c>
      <c r="S357" s="8">
        <v>-7.2500000000000004E-3</v>
      </c>
      <c r="T357" s="8">
        <v>2.5000000000000001E-2</v>
      </c>
      <c r="U357" s="9">
        <v>2.3E-2</v>
      </c>
      <c r="V357">
        <v>0.12534940447119999</v>
      </c>
      <c r="W357">
        <v>0.12534940447119999</v>
      </c>
      <c r="X357">
        <v>8.5701387836959797E-2</v>
      </c>
      <c r="Y357">
        <v>2.5446900494077301E-2</v>
      </c>
      <c r="Z357">
        <v>3.3678517294043901</v>
      </c>
      <c r="AA357">
        <v>1</v>
      </c>
    </row>
    <row r="358" spans="1:27" x14ac:dyDescent="0.35">
      <c r="A358">
        <v>357</v>
      </c>
      <c r="B358" t="s">
        <v>41</v>
      </c>
      <c r="C358" s="2">
        <v>70</v>
      </c>
      <c r="D358" t="s">
        <v>13</v>
      </c>
      <c r="E358">
        <v>9</v>
      </c>
      <c r="F358" t="s">
        <v>21</v>
      </c>
      <c r="G358" s="10">
        <v>10</v>
      </c>
      <c r="H358">
        <v>0.1</v>
      </c>
      <c r="I358">
        <v>10</v>
      </c>
      <c r="J358">
        <v>1</v>
      </c>
      <c r="K358">
        <v>0</v>
      </c>
      <c r="L358" s="8">
        <v>1.29</v>
      </c>
      <c r="M358" s="8">
        <v>0.53</v>
      </c>
      <c r="N358" s="8">
        <v>0.5</v>
      </c>
      <c r="O358" s="8">
        <v>0.16450000000000001</v>
      </c>
      <c r="P358" s="9">
        <v>-0.56120000000000003</v>
      </c>
      <c r="Q358" s="8">
        <v>0.29099999999999998</v>
      </c>
      <c r="R358" s="9">
        <v>0</v>
      </c>
      <c r="S358" s="8">
        <v>-7.2500000000000004E-3</v>
      </c>
      <c r="T358" s="8">
        <v>2.5000000000000001E-2</v>
      </c>
      <c r="U358" s="9">
        <v>2.3E-2</v>
      </c>
      <c r="V358">
        <v>4.5654275549961099E-2</v>
      </c>
      <c r="W358">
        <v>4.5654275549961099E-2</v>
      </c>
      <c r="X358">
        <v>3.1213828193508399E-2</v>
      </c>
      <c r="Y358">
        <v>7.85398163397448E-3</v>
      </c>
      <c r="Z358">
        <v>1.22662593822668</v>
      </c>
      <c r="AA358">
        <v>0.30864197530864201</v>
      </c>
    </row>
    <row r="359" spans="1:27" x14ac:dyDescent="0.35">
      <c r="A359">
        <v>358</v>
      </c>
      <c r="B359" t="s">
        <v>41</v>
      </c>
      <c r="C359" s="2">
        <v>70</v>
      </c>
      <c r="D359" t="s">
        <v>13</v>
      </c>
      <c r="E359">
        <v>9</v>
      </c>
      <c r="F359" t="s">
        <v>21</v>
      </c>
      <c r="G359" s="10">
        <v>32.5</v>
      </c>
      <c r="H359">
        <v>0.32500000000000001</v>
      </c>
      <c r="I359">
        <v>18.5</v>
      </c>
      <c r="J359">
        <v>1</v>
      </c>
      <c r="K359">
        <v>0</v>
      </c>
      <c r="L359" s="8">
        <v>1.29</v>
      </c>
      <c r="M359" s="8">
        <v>0.53</v>
      </c>
      <c r="N359" s="8">
        <v>0.5</v>
      </c>
      <c r="O359" s="8">
        <v>0.16450000000000001</v>
      </c>
      <c r="P359" s="9">
        <v>-0.56120000000000003</v>
      </c>
      <c r="Q359" s="8">
        <v>0.29099999999999998</v>
      </c>
      <c r="R359" s="9">
        <v>0</v>
      </c>
      <c r="S359" s="8">
        <v>-7.2500000000000004E-3</v>
      </c>
      <c r="T359" s="8">
        <v>2.5000000000000001E-2</v>
      </c>
      <c r="U359" s="9">
        <v>2.3E-2</v>
      </c>
      <c r="V359">
        <v>0.67653530698029096</v>
      </c>
      <c r="W359">
        <v>0.67653530698029096</v>
      </c>
      <c r="X359">
        <v>0.46254718938242501</v>
      </c>
      <c r="Y359">
        <v>8.2957681008855505E-2</v>
      </c>
      <c r="Z359">
        <v>18.176955951475598</v>
      </c>
      <c r="AA359">
        <v>3.26003086419753</v>
      </c>
    </row>
    <row r="360" spans="1:27" x14ac:dyDescent="0.35">
      <c r="A360">
        <v>359</v>
      </c>
      <c r="B360" t="s">
        <v>41</v>
      </c>
      <c r="C360" s="2">
        <v>70</v>
      </c>
      <c r="D360" t="s">
        <v>13</v>
      </c>
      <c r="E360">
        <v>9</v>
      </c>
      <c r="F360" t="s">
        <v>21</v>
      </c>
      <c r="G360" s="10">
        <v>28</v>
      </c>
      <c r="H360">
        <v>0.28000000000000003</v>
      </c>
      <c r="I360">
        <v>22</v>
      </c>
      <c r="J360">
        <v>1</v>
      </c>
      <c r="K360">
        <v>0</v>
      </c>
      <c r="L360" s="8">
        <v>1.29</v>
      </c>
      <c r="M360" s="8">
        <v>0.53</v>
      </c>
      <c r="N360" s="8">
        <v>0.5</v>
      </c>
      <c r="O360" s="8">
        <v>0.16450000000000001</v>
      </c>
      <c r="P360" s="9">
        <v>-0.56120000000000003</v>
      </c>
      <c r="Q360" s="8">
        <v>0.29099999999999998</v>
      </c>
      <c r="R360" s="9">
        <v>0</v>
      </c>
      <c r="S360" s="8">
        <v>-7.2500000000000004E-3</v>
      </c>
      <c r="T360" s="8">
        <v>2.5000000000000001E-2</v>
      </c>
      <c r="U360" s="9">
        <v>2.3E-2</v>
      </c>
      <c r="V360">
        <v>0.61184822251953097</v>
      </c>
      <c r="W360">
        <v>0.61184822251953097</v>
      </c>
      <c r="X360">
        <v>0.418320629736603</v>
      </c>
      <c r="Y360">
        <v>6.1575216010359902E-2</v>
      </c>
      <c r="Z360">
        <v>16.438961980220999</v>
      </c>
      <c r="AA360">
        <v>2.4197530864197501</v>
      </c>
    </row>
    <row r="361" spans="1:27" x14ac:dyDescent="0.35">
      <c r="A361">
        <v>360</v>
      </c>
      <c r="B361" t="s">
        <v>41</v>
      </c>
      <c r="C361" s="2">
        <v>70</v>
      </c>
      <c r="D361" t="s">
        <v>13</v>
      </c>
      <c r="E361">
        <v>9</v>
      </c>
      <c r="F361" t="s">
        <v>21</v>
      </c>
      <c r="G361" s="10">
        <v>20</v>
      </c>
      <c r="H361">
        <v>0.2</v>
      </c>
      <c r="I361">
        <v>13.5</v>
      </c>
      <c r="J361">
        <v>1</v>
      </c>
      <c r="K361">
        <v>0</v>
      </c>
      <c r="L361" s="8">
        <v>1.29</v>
      </c>
      <c r="M361" s="8">
        <v>0.53</v>
      </c>
      <c r="N361" s="8">
        <v>0.5</v>
      </c>
      <c r="O361" s="8">
        <v>0.16450000000000001</v>
      </c>
      <c r="P361" s="9">
        <v>-0.56120000000000003</v>
      </c>
      <c r="Q361" s="8">
        <v>0.29099999999999998</v>
      </c>
      <c r="R361" s="9">
        <v>0</v>
      </c>
      <c r="S361" s="8">
        <v>-7.2500000000000004E-3</v>
      </c>
      <c r="T361" s="8">
        <v>2.5000000000000001E-2</v>
      </c>
      <c r="U361" s="9">
        <v>2.3E-2</v>
      </c>
      <c r="V361">
        <v>0.16353282656860199</v>
      </c>
      <c r="W361">
        <v>0.16353282656860199</v>
      </c>
      <c r="X361">
        <v>0.111807393524954</v>
      </c>
      <c r="Y361">
        <v>3.1415926535897899E-2</v>
      </c>
      <c r="Z361">
        <v>4.3937529268437396</v>
      </c>
      <c r="AA361">
        <v>1.2345679012345701</v>
      </c>
    </row>
    <row r="362" spans="1:27" x14ac:dyDescent="0.35">
      <c r="A362">
        <v>361</v>
      </c>
      <c r="B362" t="s">
        <v>41</v>
      </c>
      <c r="C362" s="2">
        <v>70</v>
      </c>
      <c r="D362" t="s">
        <v>13</v>
      </c>
      <c r="E362">
        <v>9</v>
      </c>
      <c r="F362" t="s">
        <v>21</v>
      </c>
      <c r="G362" s="10">
        <v>31</v>
      </c>
      <c r="H362">
        <v>0.31</v>
      </c>
      <c r="I362">
        <v>18</v>
      </c>
      <c r="J362">
        <v>1</v>
      </c>
      <c r="K362">
        <v>0</v>
      </c>
      <c r="L362" s="8">
        <v>1.29</v>
      </c>
      <c r="M362" s="8">
        <v>0.53</v>
      </c>
      <c r="N362" s="8">
        <v>0.5</v>
      </c>
      <c r="O362" s="8">
        <v>0.16450000000000001</v>
      </c>
      <c r="P362" s="9">
        <v>-0.56120000000000003</v>
      </c>
      <c r="Q362" s="8">
        <v>0.29099999999999998</v>
      </c>
      <c r="R362" s="9">
        <v>0</v>
      </c>
      <c r="S362" s="8">
        <v>-7.2500000000000004E-3</v>
      </c>
      <c r="T362" s="8">
        <v>2.5000000000000001E-2</v>
      </c>
      <c r="U362" s="9">
        <v>2.3E-2</v>
      </c>
      <c r="V362">
        <v>0.59437365102145701</v>
      </c>
      <c r="W362">
        <v>0.59437365102145701</v>
      </c>
      <c r="X362">
        <v>0.40637326520337003</v>
      </c>
      <c r="Y362">
        <v>7.5476763502494798E-2</v>
      </c>
      <c r="Z362">
        <v>15.969460221607401</v>
      </c>
      <c r="AA362">
        <v>2.9660493827160499</v>
      </c>
    </row>
    <row r="363" spans="1:27" x14ac:dyDescent="0.35">
      <c r="A363">
        <v>362</v>
      </c>
      <c r="B363" t="s">
        <v>41</v>
      </c>
      <c r="C363" s="2">
        <v>70</v>
      </c>
      <c r="D363" t="s">
        <v>13</v>
      </c>
      <c r="E363">
        <v>9</v>
      </c>
      <c r="F363" t="s">
        <v>21</v>
      </c>
      <c r="G363" s="10">
        <v>12</v>
      </c>
      <c r="H363">
        <v>0.12</v>
      </c>
      <c r="I363">
        <v>7.63216876123687</v>
      </c>
      <c r="J363">
        <v>1</v>
      </c>
      <c r="K363">
        <v>0</v>
      </c>
      <c r="L363" s="8">
        <v>1.29</v>
      </c>
      <c r="M363" s="8">
        <v>0.53</v>
      </c>
      <c r="N363" s="8">
        <v>0.5</v>
      </c>
      <c r="O363" s="8">
        <v>0.16450000000000001</v>
      </c>
      <c r="P363" s="9">
        <v>-0.56120000000000003</v>
      </c>
      <c r="Q363" s="8">
        <v>0.29099999999999998</v>
      </c>
      <c r="R363" s="9">
        <v>0</v>
      </c>
      <c r="S363" s="8">
        <v>-7.2500000000000004E-3</v>
      </c>
      <c r="T363" s="8">
        <v>2.5000000000000001E-2</v>
      </c>
      <c r="U363" s="9">
        <v>2.3E-2</v>
      </c>
      <c r="V363">
        <v>3.5836579328060003E-2</v>
      </c>
      <c r="W363">
        <v>3.5836579328060003E-2</v>
      </c>
      <c r="X363">
        <v>2.45014692865946E-2</v>
      </c>
      <c r="Y363">
        <v>1.13097335529233E-2</v>
      </c>
      <c r="Z363">
        <v>0.96284690122859096</v>
      </c>
      <c r="AA363">
        <v>0.44444444444444398</v>
      </c>
    </row>
    <row r="364" spans="1:27" x14ac:dyDescent="0.35">
      <c r="A364">
        <v>363</v>
      </c>
      <c r="B364" t="s">
        <v>41</v>
      </c>
      <c r="C364" s="2">
        <v>70</v>
      </c>
      <c r="D364" t="s">
        <v>13</v>
      </c>
      <c r="E364">
        <v>9</v>
      </c>
      <c r="F364" t="s">
        <v>21</v>
      </c>
      <c r="G364" s="10">
        <v>15.5</v>
      </c>
      <c r="H364">
        <v>0.155</v>
      </c>
      <c r="I364">
        <v>10</v>
      </c>
      <c r="J364">
        <v>1</v>
      </c>
      <c r="K364">
        <v>0</v>
      </c>
      <c r="L364" s="8">
        <v>1.29</v>
      </c>
      <c r="M364" s="8">
        <v>0.53</v>
      </c>
      <c r="N364" s="8">
        <v>0.5</v>
      </c>
      <c r="O364" s="8">
        <v>0.16450000000000001</v>
      </c>
      <c r="P364" s="9">
        <v>-0.56120000000000003</v>
      </c>
      <c r="Q364" s="8">
        <v>0.29099999999999998</v>
      </c>
      <c r="R364" s="9">
        <v>0</v>
      </c>
      <c r="S364" s="8">
        <v>-7.2500000000000004E-3</v>
      </c>
      <c r="T364" s="8">
        <v>2.5000000000000001E-2</v>
      </c>
      <c r="U364" s="9">
        <v>2.3E-2</v>
      </c>
      <c r="V364">
        <v>6.4000221789988196E-2</v>
      </c>
      <c r="W364">
        <v>6.4000221789988196E-2</v>
      </c>
      <c r="X364">
        <v>4.37569516378149E-2</v>
      </c>
      <c r="Y364">
        <v>1.88691908756237E-2</v>
      </c>
      <c r="Z364">
        <v>1.7195395426645099</v>
      </c>
      <c r="AA364">
        <v>0.74151234567901203</v>
      </c>
    </row>
    <row r="365" spans="1:27" x14ac:dyDescent="0.35">
      <c r="A365">
        <v>364</v>
      </c>
      <c r="B365" t="s">
        <v>41</v>
      </c>
      <c r="C365" s="2">
        <v>70</v>
      </c>
      <c r="D365" t="s">
        <v>13</v>
      </c>
      <c r="E365">
        <v>9</v>
      </c>
      <c r="F365" t="s">
        <v>21</v>
      </c>
      <c r="G365" s="10">
        <v>18</v>
      </c>
      <c r="H365">
        <v>0.18</v>
      </c>
      <c r="I365">
        <v>9.8488578017961004</v>
      </c>
      <c r="J365">
        <v>1</v>
      </c>
      <c r="K365">
        <v>0</v>
      </c>
      <c r="L365" s="8">
        <v>1.29</v>
      </c>
      <c r="M365" s="8">
        <v>0.53</v>
      </c>
      <c r="N365" s="8">
        <v>0.5</v>
      </c>
      <c r="O365" s="8">
        <v>0.16450000000000001</v>
      </c>
      <c r="P365" s="9">
        <v>-0.56120000000000003</v>
      </c>
      <c r="Q365" s="8">
        <v>0.29099999999999998</v>
      </c>
      <c r="R365" s="9">
        <v>0</v>
      </c>
      <c r="S365" s="8">
        <v>-7.2500000000000004E-3</v>
      </c>
      <c r="T365" s="8">
        <v>2.5000000000000001E-2</v>
      </c>
      <c r="U365" s="9">
        <v>2.3E-2</v>
      </c>
      <c r="V365">
        <v>8.0470849445124004E-2</v>
      </c>
      <c r="W365">
        <v>8.0470849445124004E-2</v>
      </c>
      <c r="X365">
        <v>5.50179197656313E-2</v>
      </c>
      <c r="Y365">
        <v>2.5446900494077301E-2</v>
      </c>
      <c r="Z365">
        <v>2.1620676269959298</v>
      </c>
      <c r="AA365">
        <v>1</v>
      </c>
    </row>
    <row r="366" spans="1:27" x14ac:dyDescent="0.35">
      <c r="A366">
        <v>365</v>
      </c>
      <c r="B366" t="s">
        <v>41</v>
      </c>
      <c r="C366" s="2">
        <v>70</v>
      </c>
      <c r="D366" t="s">
        <v>13</v>
      </c>
      <c r="E366">
        <v>9</v>
      </c>
      <c r="F366" t="s">
        <v>21</v>
      </c>
      <c r="G366" s="10">
        <v>31</v>
      </c>
      <c r="H366">
        <v>0.31</v>
      </c>
      <c r="I366">
        <v>18</v>
      </c>
      <c r="J366">
        <v>1</v>
      </c>
      <c r="K366">
        <v>0</v>
      </c>
      <c r="L366" s="8">
        <v>1.29</v>
      </c>
      <c r="M366" s="8">
        <v>0.53</v>
      </c>
      <c r="N366" s="8">
        <v>0.5</v>
      </c>
      <c r="O366" s="8">
        <v>0.16450000000000001</v>
      </c>
      <c r="P366" s="9">
        <v>-0.56120000000000003</v>
      </c>
      <c r="Q366" s="8">
        <v>0.29099999999999998</v>
      </c>
      <c r="R366" s="9">
        <v>0</v>
      </c>
      <c r="S366" s="8">
        <v>-7.2500000000000004E-3</v>
      </c>
      <c r="T366" s="8">
        <v>2.5000000000000001E-2</v>
      </c>
      <c r="U366" s="9">
        <v>2.3E-2</v>
      </c>
      <c r="V366">
        <v>0.59437365102145701</v>
      </c>
      <c r="W366">
        <v>0.59437365102145701</v>
      </c>
      <c r="X366">
        <v>0.40637326520337003</v>
      </c>
      <c r="Y366">
        <v>7.5476763502494798E-2</v>
      </c>
      <c r="Z366">
        <v>15.969460221607401</v>
      </c>
      <c r="AA366">
        <v>2.9660493827160499</v>
      </c>
    </row>
    <row r="367" spans="1:27" x14ac:dyDescent="0.35">
      <c r="A367">
        <v>366</v>
      </c>
      <c r="B367" t="s">
        <v>41</v>
      </c>
      <c r="C367" s="2">
        <v>70</v>
      </c>
      <c r="D367" t="s">
        <v>14</v>
      </c>
      <c r="E367">
        <v>18</v>
      </c>
      <c r="F367" t="s">
        <v>17</v>
      </c>
      <c r="G367" s="10">
        <v>106</v>
      </c>
      <c r="H367">
        <v>1.06</v>
      </c>
      <c r="I367">
        <v>30</v>
      </c>
      <c r="J367">
        <v>1</v>
      </c>
      <c r="K367">
        <v>0</v>
      </c>
      <c r="L367" s="8">
        <v>1.39</v>
      </c>
      <c r="M367" s="8">
        <v>0.56000000000000005</v>
      </c>
      <c r="N367" s="8">
        <v>0.5</v>
      </c>
      <c r="O367" s="8">
        <v>0.16450000000000001</v>
      </c>
      <c r="P367" s="8">
        <v>-0.56120000000000003</v>
      </c>
      <c r="Q367" s="8">
        <v>0.29099999999999998</v>
      </c>
      <c r="R367" s="8">
        <v>0</v>
      </c>
      <c r="S367" s="8">
        <v>-7.2500000000000004E-3</v>
      </c>
      <c r="T367" s="8">
        <v>2.5000000000000001E-2</v>
      </c>
      <c r="U367" s="8">
        <v>2.3E-2</v>
      </c>
      <c r="V367">
        <v>11.454507897045399</v>
      </c>
      <c r="W367">
        <v>11.454507897045399</v>
      </c>
      <c r="X367">
        <v>8.9161889470601494</v>
      </c>
      <c r="Y367">
        <v>0.88247337639337298</v>
      </c>
      <c r="Z367">
        <v>87.596021263329902</v>
      </c>
      <c r="AA367">
        <v>8.6697530864197496</v>
      </c>
    </row>
    <row r="368" spans="1:27" x14ac:dyDescent="0.35">
      <c r="A368">
        <v>367</v>
      </c>
      <c r="B368" t="s">
        <v>41</v>
      </c>
      <c r="C368" s="2">
        <v>70</v>
      </c>
      <c r="D368" t="s">
        <v>14</v>
      </c>
      <c r="E368">
        <v>18</v>
      </c>
      <c r="F368" t="s">
        <v>17</v>
      </c>
      <c r="G368" s="10">
        <v>79</v>
      </c>
      <c r="H368">
        <v>0.79</v>
      </c>
      <c r="I368">
        <v>26</v>
      </c>
      <c r="J368">
        <v>1</v>
      </c>
      <c r="K368">
        <v>0</v>
      </c>
      <c r="L368" s="8">
        <v>1.39</v>
      </c>
      <c r="M368" s="8">
        <v>0.56000000000000005</v>
      </c>
      <c r="N368" s="8">
        <v>0.5</v>
      </c>
      <c r="O368" s="8">
        <v>0.16450000000000001</v>
      </c>
      <c r="P368" s="8">
        <v>-0.56120000000000003</v>
      </c>
      <c r="Q368" s="8">
        <v>0.29099999999999998</v>
      </c>
      <c r="R368" s="8">
        <v>0</v>
      </c>
      <c r="S368" s="8">
        <v>-7.2500000000000004E-3</v>
      </c>
      <c r="T368" s="8">
        <v>2.5000000000000001E-2</v>
      </c>
      <c r="U368" s="8">
        <v>2.3E-2</v>
      </c>
      <c r="V368">
        <v>5.6722912827085903</v>
      </c>
      <c r="W368">
        <v>5.6722912827085903</v>
      </c>
      <c r="X368">
        <v>4.4153115344603702</v>
      </c>
      <c r="Y368">
        <v>0.49016699377634698</v>
      </c>
      <c r="Z368">
        <v>43.3776948148166</v>
      </c>
      <c r="AA368">
        <v>4.8155864197530898</v>
      </c>
    </row>
    <row r="369" spans="1:27" x14ac:dyDescent="0.35">
      <c r="A369">
        <v>368</v>
      </c>
      <c r="B369" t="s">
        <v>41</v>
      </c>
      <c r="C369" s="2">
        <v>70</v>
      </c>
      <c r="D369" t="s">
        <v>14</v>
      </c>
      <c r="E369">
        <v>18</v>
      </c>
      <c r="F369" t="s">
        <v>17</v>
      </c>
      <c r="G369" s="10">
        <v>89.5</v>
      </c>
      <c r="H369">
        <v>0.89500000000000002</v>
      </c>
      <c r="I369">
        <v>25</v>
      </c>
      <c r="J369">
        <v>0</v>
      </c>
      <c r="K369">
        <v>0</v>
      </c>
      <c r="L369" s="8">
        <v>1.39</v>
      </c>
      <c r="M369" s="8">
        <v>0.56000000000000005</v>
      </c>
      <c r="N369" s="8">
        <v>0.5</v>
      </c>
      <c r="O369" s="8">
        <v>0.16450000000000001</v>
      </c>
      <c r="P369" s="8">
        <v>-0.56120000000000003</v>
      </c>
      <c r="Q369" s="8">
        <v>0.29099999999999998</v>
      </c>
      <c r="R369" s="8">
        <v>0</v>
      </c>
      <c r="S369" s="8">
        <v>-7.2500000000000004E-3</v>
      </c>
      <c r="T369" s="8">
        <v>2.5000000000000001E-2</v>
      </c>
      <c r="U369" s="8">
        <v>2.3E-2</v>
      </c>
      <c r="V369">
        <v>7.0090607655339596</v>
      </c>
      <c r="W369">
        <v>7.0090607655339596</v>
      </c>
      <c r="X369">
        <v>5.4558528998916396</v>
      </c>
      <c r="Y369">
        <v>0.62912356383544099</v>
      </c>
      <c r="Z369">
        <v>53.600367765432502</v>
      </c>
      <c r="AA369">
        <v>6.1807484567901199</v>
      </c>
    </row>
    <row r="370" spans="1:27" x14ac:dyDescent="0.35">
      <c r="A370">
        <v>369</v>
      </c>
      <c r="B370" t="s">
        <v>41</v>
      </c>
      <c r="C370" s="2">
        <v>70</v>
      </c>
      <c r="D370" t="s">
        <v>14</v>
      </c>
      <c r="E370">
        <v>18</v>
      </c>
      <c r="F370" t="s">
        <v>17</v>
      </c>
      <c r="G370" s="10">
        <v>89.5</v>
      </c>
      <c r="H370">
        <v>0.89500000000000002</v>
      </c>
      <c r="I370">
        <v>25</v>
      </c>
      <c r="J370">
        <v>1</v>
      </c>
      <c r="K370">
        <v>0</v>
      </c>
      <c r="L370" s="8">
        <v>1.39</v>
      </c>
      <c r="M370" s="8">
        <v>0.56000000000000005</v>
      </c>
      <c r="N370" s="8">
        <v>0.5</v>
      </c>
      <c r="O370" s="8">
        <v>0.16450000000000001</v>
      </c>
      <c r="P370" s="8">
        <v>-0.56120000000000003</v>
      </c>
      <c r="Q370" s="8">
        <v>0.29099999999999998</v>
      </c>
      <c r="R370" s="8">
        <v>0</v>
      </c>
      <c r="S370" s="8">
        <v>-7.2500000000000004E-3</v>
      </c>
      <c r="T370" s="8">
        <v>2.5000000000000001E-2</v>
      </c>
      <c r="U370" s="8">
        <v>2.3E-2</v>
      </c>
      <c r="V370">
        <v>7.0090607655339596</v>
      </c>
      <c r="W370">
        <v>7.0090607655339596</v>
      </c>
      <c r="X370">
        <v>5.4558528998916396</v>
      </c>
      <c r="Y370">
        <v>0.62912356383544099</v>
      </c>
      <c r="Z370">
        <v>53.600367765432502</v>
      </c>
      <c r="AA370">
        <v>6.1807484567901199</v>
      </c>
    </row>
    <row r="371" spans="1:27" x14ac:dyDescent="0.35">
      <c r="A371">
        <v>370</v>
      </c>
      <c r="B371" t="s">
        <v>41</v>
      </c>
      <c r="C371" s="2">
        <v>70</v>
      </c>
      <c r="D371" t="s">
        <v>14</v>
      </c>
      <c r="E371">
        <v>18</v>
      </c>
      <c r="F371" t="s">
        <v>17</v>
      </c>
      <c r="G371" s="10">
        <v>76.5</v>
      </c>
      <c r="H371">
        <v>0.76500000000000001</v>
      </c>
      <c r="I371">
        <v>24.5</v>
      </c>
      <c r="J371">
        <v>1</v>
      </c>
      <c r="K371">
        <v>0</v>
      </c>
      <c r="L371" s="8">
        <v>1.39</v>
      </c>
      <c r="M371" s="8">
        <v>0.56000000000000005</v>
      </c>
      <c r="N371" s="8">
        <v>0.5</v>
      </c>
      <c r="O371" s="8">
        <v>0.16450000000000001</v>
      </c>
      <c r="P371" s="8">
        <v>-0.56120000000000003</v>
      </c>
      <c r="Q371" s="8">
        <v>0.29099999999999998</v>
      </c>
      <c r="R371" s="8">
        <v>0</v>
      </c>
      <c r="S371" s="8">
        <v>-7.2500000000000004E-3</v>
      </c>
      <c r="T371" s="8">
        <v>2.5000000000000001E-2</v>
      </c>
      <c r="U371" s="8">
        <v>2.3E-2</v>
      </c>
      <c r="V371">
        <v>5.04570530973752</v>
      </c>
      <c r="W371">
        <v>5.04570530973752</v>
      </c>
      <c r="X371">
        <v>3.9275770130996901</v>
      </c>
      <c r="Y371">
        <v>0.45963464017427202</v>
      </c>
      <c r="Z371">
        <v>38.586005926476403</v>
      </c>
      <c r="AA371">
        <v>4.515625</v>
      </c>
    </row>
    <row r="372" spans="1:27" x14ac:dyDescent="0.35">
      <c r="A372">
        <v>371</v>
      </c>
      <c r="B372" t="s">
        <v>41</v>
      </c>
      <c r="C372" s="2">
        <v>70</v>
      </c>
      <c r="D372" t="s">
        <v>14</v>
      </c>
      <c r="E372">
        <v>18</v>
      </c>
      <c r="F372" t="s">
        <v>17</v>
      </c>
      <c r="G372" s="10">
        <v>103</v>
      </c>
      <c r="H372">
        <v>1.03</v>
      </c>
      <c r="I372">
        <v>27</v>
      </c>
      <c r="J372">
        <v>1</v>
      </c>
      <c r="K372">
        <v>0</v>
      </c>
      <c r="L372" s="8">
        <v>1.39</v>
      </c>
      <c r="M372" s="8">
        <v>0.56000000000000005</v>
      </c>
      <c r="N372" s="8">
        <v>0.5</v>
      </c>
      <c r="O372" s="8">
        <v>0.16450000000000001</v>
      </c>
      <c r="P372" s="8">
        <v>-0.56120000000000003</v>
      </c>
      <c r="Q372" s="8">
        <v>0.29099999999999998</v>
      </c>
      <c r="R372" s="8">
        <v>0</v>
      </c>
      <c r="S372" s="8">
        <v>-7.2500000000000004E-3</v>
      </c>
      <c r="T372" s="8">
        <v>2.5000000000000001E-2</v>
      </c>
      <c r="U372" s="8">
        <v>2.3E-2</v>
      </c>
      <c r="V372">
        <v>9.8862335792113907</v>
      </c>
      <c r="W372">
        <v>9.8862335792113907</v>
      </c>
      <c r="X372">
        <v>7.6954442180581504</v>
      </c>
      <c r="Y372">
        <v>0.83322891154835299</v>
      </c>
      <c r="Z372">
        <v>75.602962135302405</v>
      </c>
      <c r="AA372">
        <v>8.1859567901234591</v>
      </c>
    </row>
    <row r="373" spans="1:27" x14ac:dyDescent="0.35">
      <c r="A373">
        <v>372</v>
      </c>
      <c r="B373" t="s">
        <v>41</v>
      </c>
      <c r="C373" s="2">
        <v>70</v>
      </c>
      <c r="D373" t="s">
        <v>14</v>
      </c>
      <c r="E373">
        <v>18</v>
      </c>
      <c r="F373" t="s">
        <v>17</v>
      </c>
      <c r="G373" s="10">
        <v>98</v>
      </c>
      <c r="H373">
        <v>0.98</v>
      </c>
      <c r="I373">
        <v>26</v>
      </c>
      <c r="J373">
        <v>1</v>
      </c>
      <c r="K373">
        <v>0</v>
      </c>
      <c r="L373" s="8">
        <v>1.39</v>
      </c>
      <c r="M373" s="8">
        <v>0.56000000000000005</v>
      </c>
      <c r="N373" s="8">
        <v>0.5</v>
      </c>
      <c r="O373" s="8">
        <v>0.16450000000000001</v>
      </c>
      <c r="P373" s="8">
        <v>-0.56120000000000003</v>
      </c>
      <c r="Q373" s="8">
        <v>0.29099999999999998</v>
      </c>
      <c r="R373" s="8">
        <v>0</v>
      </c>
      <c r="S373" s="8">
        <v>-7.2500000000000004E-3</v>
      </c>
      <c r="T373" s="8">
        <v>2.5000000000000001E-2</v>
      </c>
      <c r="U373" s="8">
        <v>2.3E-2</v>
      </c>
      <c r="V373">
        <v>8.6760187704767304</v>
      </c>
      <c r="W373">
        <v>8.6760187704767304</v>
      </c>
      <c r="X373">
        <v>6.75341301093908</v>
      </c>
      <c r="Y373">
        <v>0.75429639612690902</v>
      </c>
      <c r="Z373">
        <v>66.348090335313302</v>
      </c>
      <c r="AA373">
        <v>7.4104938271604901</v>
      </c>
    </row>
    <row r="374" spans="1:27" x14ac:dyDescent="0.35">
      <c r="A374">
        <v>373</v>
      </c>
      <c r="B374" t="s">
        <v>41</v>
      </c>
      <c r="C374" s="2">
        <v>70</v>
      </c>
      <c r="D374" t="s">
        <v>14</v>
      </c>
      <c r="E374">
        <v>18</v>
      </c>
      <c r="F374" t="s">
        <v>20</v>
      </c>
      <c r="G374" s="10">
        <v>42.5</v>
      </c>
      <c r="H374">
        <v>0.42499999999999999</v>
      </c>
      <c r="I374">
        <v>30.5</v>
      </c>
      <c r="J374">
        <v>1</v>
      </c>
      <c r="K374">
        <v>0</v>
      </c>
      <c r="L374" s="8">
        <v>1.4</v>
      </c>
      <c r="M374" s="8">
        <v>0.52</v>
      </c>
      <c r="N374" s="8">
        <v>0.5</v>
      </c>
      <c r="O374" s="8">
        <v>-1.0343E-2</v>
      </c>
      <c r="P374" s="9">
        <v>-1.4341E-3</v>
      </c>
      <c r="Q374" s="8">
        <v>3.4520999999999997E-5</v>
      </c>
      <c r="R374" s="9">
        <v>-1.3052999999999999E-7</v>
      </c>
      <c r="S374" s="8">
        <v>7.7114999999999996E-4</v>
      </c>
      <c r="T374" s="8">
        <v>0</v>
      </c>
      <c r="U374" s="9">
        <v>3.0230999999999999E-6</v>
      </c>
      <c r="V374">
        <v>1.77014268914701</v>
      </c>
      <c r="W374">
        <v>1.77014268914701</v>
      </c>
      <c r="X374">
        <v>1.28866387769903</v>
      </c>
      <c r="Y374">
        <v>0.14186254326366399</v>
      </c>
      <c r="Z374">
        <v>12.6603225999858</v>
      </c>
      <c r="AA374">
        <v>1.39371141975309</v>
      </c>
    </row>
    <row r="375" spans="1:27" x14ac:dyDescent="0.35">
      <c r="A375">
        <v>374</v>
      </c>
      <c r="B375" t="s">
        <v>41</v>
      </c>
      <c r="C375" s="2">
        <v>70</v>
      </c>
      <c r="D375" t="s">
        <v>14</v>
      </c>
      <c r="E375">
        <v>18</v>
      </c>
      <c r="F375" t="s">
        <v>11</v>
      </c>
      <c r="G375" s="10">
        <v>58.5</v>
      </c>
      <c r="H375">
        <v>0.58499999999999996</v>
      </c>
      <c r="I375">
        <v>24.5</v>
      </c>
      <c r="J375">
        <v>1</v>
      </c>
      <c r="K375">
        <v>0</v>
      </c>
      <c r="L375" s="8">
        <v>1.42</v>
      </c>
      <c r="M375" s="8">
        <v>0.59</v>
      </c>
      <c r="N375" s="8">
        <v>0.5</v>
      </c>
      <c r="O375" s="8">
        <v>-1.115E-2</v>
      </c>
      <c r="P375" s="8">
        <v>0</v>
      </c>
      <c r="Q375" s="8">
        <v>-8.5599999999999996E-2</v>
      </c>
      <c r="R375" s="8">
        <v>-4.9959999999999997E-2</v>
      </c>
      <c r="S375" s="8">
        <v>0</v>
      </c>
      <c r="T375" s="8">
        <v>2.5600000000000002E-3</v>
      </c>
      <c r="U375" s="8">
        <v>3.6330000000000001E-2</v>
      </c>
      <c r="V375">
        <v>2.5112406985181601</v>
      </c>
      <c r="W375">
        <v>2.5112406985181601</v>
      </c>
      <c r="X375">
        <v>2.1039174572185102</v>
      </c>
      <c r="Y375">
        <v>0.26878288646869197</v>
      </c>
      <c r="Z375">
        <v>20.669682911954201</v>
      </c>
      <c r="AA375">
        <v>2.640625</v>
      </c>
    </row>
    <row r="376" spans="1:27" x14ac:dyDescent="0.35">
      <c r="A376">
        <v>375</v>
      </c>
      <c r="B376" t="s">
        <v>40</v>
      </c>
      <c r="C376" s="2">
        <v>61</v>
      </c>
      <c r="D376" t="s">
        <v>10</v>
      </c>
      <c r="E376">
        <v>4.5</v>
      </c>
      <c r="F376" t="s">
        <v>11</v>
      </c>
      <c r="G376" s="10">
        <v>5.5</v>
      </c>
      <c r="H376">
        <v>5.5E-2</v>
      </c>
      <c r="I376">
        <v>8.1999999999999993</v>
      </c>
      <c r="J376">
        <v>1</v>
      </c>
      <c r="K376">
        <v>1</v>
      </c>
      <c r="L376" s="8">
        <v>1.42</v>
      </c>
      <c r="M376" s="8">
        <v>0.59</v>
      </c>
      <c r="N376" s="8">
        <v>0.5</v>
      </c>
      <c r="O376" s="8">
        <v>-1.115E-2</v>
      </c>
      <c r="P376" s="8">
        <v>0</v>
      </c>
      <c r="Q376" s="8">
        <v>-8.5599999999999996E-2</v>
      </c>
      <c r="R376" s="8">
        <v>-4.9959999999999997E-2</v>
      </c>
      <c r="S376" s="8">
        <v>0</v>
      </c>
      <c r="T376" s="8">
        <v>2.5600000000000002E-3</v>
      </c>
      <c r="U376" s="8">
        <v>3.6330000000000001E-2</v>
      </c>
      <c r="V376">
        <v>-1.4420568015018299E-3</v>
      </c>
      <c r="W376">
        <v>1.3744467859455401E-2</v>
      </c>
      <c r="X376">
        <v>1.15151151726517E-2</v>
      </c>
      <c r="Y376">
        <v>2.3758294442772802E-3</v>
      </c>
      <c r="Z376">
        <v>1.81006172839506</v>
      </c>
      <c r="AA376">
        <v>0.37345679012345701</v>
      </c>
    </row>
    <row r="377" spans="1:27" x14ac:dyDescent="0.35">
      <c r="A377">
        <v>376</v>
      </c>
      <c r="B377" t="s">
        <v>40</v>
      </c>
      <c r="C377" s="2">
        <v>61</v>
      </c>
      <c r="D377" t="s">
        <v>13</v>
      </c>
      <c r="E377">
        <v>9</v>
      </c>
      <c r="F377" t="s">
        <v>11</v>
      </c>
      <c r="G377" s="10">
        <v>22.5</v>
      </c>
      <c r="H377">
        <v>0.22500000000000001</v>
      </c>
      <c r="I377">
        <v>13</v>
      </c>
      <c r="J377">
        <v>1</v>
      </c>
      <c r="K377">
        <v>1</v>
      </c>
      <c r="L377" s="8">
        <v>1.42</v>
      </c>
      <c r="M377" s="8">
        <v>0.59</v>
      </c>
      <c r="N377" s="8">
        <v>0.5</v>
      </c>
      <c r="O377" s="8">
        <v>-1.115E-2</v>
      </c>
      <c r="P377" s="8">
        <v>0</v>
      </c>
      <c r="Q377" s="8">
        <v>-8.5599999999999996E-2</v>
      </c>
      <c r="R377" s="8">
        <v>-4.9959999999999997E-2</v>
      </c>
      <c r="S377" s="8">
        <v>0</v>
      </c>
      <c r="T377" s="8">
        <v>2.5600000000000002E-3</v>
      </c>
      <c r="U377" s="8">
        <v>3.6330000000000001E-2</v>
      </c>
      <c r="V377">
        <v>0.18793849413083899</v>
      </c>
      <c r="W377">
        <v>0.18793849413083899</v>
      </c>
      <c r="X377">
        <v>0.157454870382817</v>
      </c>
      <c r="Y377">
        <v>3.9760782021995802E-2</v>
      </c>
      <c r="Z377">
        <v>6.1875854161281403</v>
      </c>
      <c r="AA377">
        <v>1.5625</v>
      </c>
    </row>
    <row r="378" spans="1:27" x14ac:dyDescent="0.35">
      <c r="A378">
        <v>377</v>
      </c>
      <c r="B378" t="s">
        <v>40</v>
      </c>
      <c r="C378" s="2">
        <v>61</v>
      </c>
      <c r="D378" t="s">
        <v>13</v>
      </c>
      <c r="E378">
        <v>9</v>
      </c>
      <c r="F378" t="s">
        <v>11</v>
      </c>
      <c r="G378" s="10">
        <v>19</v>
      </c>
      <c r="H378">
        <v>0.19</v>
      </c>
      <c r="I378">
        <v>14.5</v>
      </c>
      <c r="J378">
        <v>1</v>
      </c>
      <c r="K378">
        <v>1</v>
      </c>
      <c r="L378" s="8">
        <v>1.42</v>
      </c>
      <c r="M378" s="8">
        <v>0.59</v>
      </c>
      <c r="N378" s="8">
        <v>0.5</v>
      </c>
      <c r="O378" s="8">
        <v>-1.115E-2</v>
      </c>
      <c r="P378" s="8">
        <v>0</v>
      </c>
      <c r="Q378" s="8">
        <v>-8.5599999999999996E-2</v>
      </c>
      <c r="R378" s="8">
        <v>-4.9959999999999997E-2</v>
      </c>
      <c r="S378" s="8">
        <v>0</v>
      </c>
      <c r="T378" s="8">
        <v>2.5600000000000002E-3</v>
      </c>
      <c r="U378" s="8">
        <v>3.6330000000000001E-2</v>
      </c>
      <c r="V378">
        <v>0.15757293214057499</v>
      </c>
      <c r="W378">
        <v>0.15757293214057499</v>
      </c>
      <c r="X378">
        <v>0.13201460254737299</v>
      </c>
      <c r="Y378">
        <v>2.8352873698647901E-2</v>
      </c>
      <c r="Z378">
        <v>5.1878460631423202</v>
      </c>
      <c r="AA378">
        <v>1.1141975308642</v>
      </c>
    </row>
    <row r="379" spans="1:27" x14ac:dyDescent="0.35">
      <c r="A379">
        <v>378</v>
      </c>
      <c r="B379" t="s">
        <v>40</v>
      </c>
      <c r="C379" s="2">
        <v>61</v>
      </c>
      <c r="D379" t="s">
        <v>13</v>
      </c>
      <c r="E379">
        <v>9</v>
      </c>
      <c r="F379" t="s">
        <v>11</v>
      </c>
      <c r="G379" s="10">
        <v>32</v>
      </c>
      <c r="H379">
        <v>0.32</v>
      </c>
      <c r="I379">
        <v>18</v>
      </c>
      <c r="J379">
        <v>1</v>
      </c>
      <c r="K379">
        <v>1</v>
      </c>
      <c r="L379" s="8">
        <v>1.42</v>
      </c>
      <c r="M379" s="8">
        <v>0.59</v>
      </c>
      <c r="N379" s="8">
        <v>0.5</v>
      </c>
      <c r="O379" s="8">
        <v>-1.115E-2</v>
      </c>
      <c r="P379" s="8">
        <v>0</v>
      </c>
      <c r="Q379" s="8">
        <v>-8.5599999999999996E-2</v>
      </c>
      <c r="R379" s="8">
        <v>-4.9959999999999997E-2</v>
      </c>
      <c r="S379" s="8">
        <v>0</v>
      </c>
      <c r="T379" s="8">
        <v>2.5600000000000002E-3</v>
      </c>
      <c r="U379" s="8">
        <v>3.6330000000000001E-2</v>
      </c>
      <c r="V379">
        <v>0.55880602031501003</v>
      </c>
      <c r="W379">
        <v>0.55880602031501003</v>
      </c>
      <c r="X379">
        <v>0.46816768381991503</v>
      </c>
      <c r="Y379">
        <v>8.0424771931898703E-2</v>
      </c>
      <c r="Z379">
        <v>18.397827426129101</v>
      </c>
      <c r="AA379">
        <v>3.1604938271604901</v>
      </c>
    </row>
    <row r="380" spans="1:27" x14ac:dyDescent="0.35">
      <c r="A380">
        <v>379</v>
      </c>
      <c r="B380" t="s">
        <v>40</v>
      </c>
      <c r="C380" s="2">
        <v>61</v>
      </c>
      <c r="D380" t="s">
        <v>13</v>
      </c>
      <c r="E380">
        <v>9</v>
      </c>
      <c r="F380" t="s">
        <v>11</v>
      </c>
      <c r="G380" s="10">
        <v>10</v>
      </c>
      <c r="H380">
        <v>0.1</v>
      </c>
      <c r="I380">
        <v>14</v>
      </c>
      <c r="J380">
        <v>1</v>
      </c>
      <c r="K380">
        <v>1</v>
      </c>
      <c r="L380" s="8">
        <v>1.42</v>
      </c>
      <c r="M380" s="8">
        <v>0.59</v>
      </c>
      <c r="N380" s="8">
        <v>0.5</v>
      </c>
      <c r="O380" s="8">
        <v>-1.115E-2</v>
      </c>
      <c r="P380" s="8">
        <v>0</v>
      </c>
      <c r="Q380" s="8">
        <v>-8.5599999999999996E-2</v>
      </c>
      <c r="R380" s="8">
        <v>-4.9959999999999997E-2</v>
      </c>
      <c r="S380" s="8">
        <v>0</v>
      </c>
      <c r="T380" s="8">
        <v>2.5600000000000002E-3</v>
      </c>
      <c r="U380" s="8">
        <v>3.6330000000000001E-2</v>
      </c>
      <c r="V380">
        <v>4.0310795025006299E-2</v>
      </c>
      <c r="W380">
        <v>4.0310795025006299E-2</v>
      </c>
      <c r="X380">
        <v>3.3772384071950198E-2</v>
      </c>
      <c r="Y380">
        <v>7.85398163397448E-3</v>
      </c>
      <c r="Z380">
        <v>1.32717083087626</v>
      </c>
      <c r="AA380">
        <v>0.30864197530864201</v>
      </c>
    </row>
    <row r="381" spans="1:27" x14ac:dyDescent="0.35">
      <c r="A381">
        <v>380</v>
      </c>
      <c r="B381" t="s">
        <v>40</v>
      </c>
      <c r="C381" s="2">
        <v>61</v>
      </c>
      <c r="D381" t="s">
        <v>13</v>
      </c>
      <c r="E381">
        <v>9</v>
      </c>
      <c r="F381" t="s">
        <v>11</v>
      </c>
      <c r="G381" s="10">
        <v>21</v>
      </c>
      <c r="H381">
        <v>0.21</v>
      </c>
      <c r="I381">
        <v>17</v>
      </c>
      <c r="J381">
        <v>1</v>
      </c>
      <c r="K381">
        <v>1</v>
      </c>
      <c r="L381" s="8">
        <v>1.42</v>
      </c>
      <c r="M381" s="8">
        <v>0.59</v>
      </c>
      <c r="N381" s="8">
        <v>0.5</v>
      </c>
      <c r="O381" s="8">
        <v>-1.115E-2</v>
      </c>
      <c r="P381" s="8">
        <v>0</v>
      </c>
      <c r="Q381" s="8">
        <v>-8.5599999999999996E-2</v>
      </c>
      <c r="R381" s="8">
        <v>-4.9959999999999997E-2</v>
      </c>
      <c r="S381" s="8">
        <v>0</v>
      </c>
      <c r="T381" s="8">
        <v>2.5600000000000002E-3</v>
      </c>
      <c r="U381" s="8">
        <v>3.6330000000000001E-2</v>
      </c>
      <c r="V381">
        <v>0.234772788398387</v>
      </c>
      <c r="W381">
        <v>0.234772788398387</v>
      </c>
      <c r="X381">
        <v>0.19669264212016899</v>
      </c>
      <c r="Y381">
        <v>3.4636059005827502E-2</v>
      </c>
      <c r="Z381">
        <v>7.7295324106740599</v>
      </c>
      <c r="AA381">
        <v>1.3611111111111101</v>
      </c>
    </row>
    <row r="382" spans="1:27" x14ac:dyDescent="0.35">
      <c r="A382">
        <v>381</v>
      </c>
      <c r="B382" t="s">
        <v>40</v>
      </c>
      <c r="C382" s="2">
        <v>61</v>
      </c>
      <c r="D382" t="s">
        <v>10</v>
      </c>
      <c r="E382">
        <v>9</v>
      </c>
      <c r="F382" t="s">
        <v>11</v>
      </c>
      <c r="G382" s="10">
        <v>7</v>
      </c>
      <c r="H382">
        <v>7.0000000000000007E-2</v>
      </c>
      <c r="I382">
        <v>9</v>
      </c>
      <c r="J382">
        <v>1</v>
      </c>
      <c r="K382">
        <v>1</v>
      </c>
      <c r="L382" s="8">
        <v>1.42</v>
      </c>
      <c r="M382" s="8">
        <v>0.59</v>
      </c>
      <c r="N382" s="8">
        <v>0.5</v>
      </c>
      <c r="O382" s="8">
        <v>-1.115E-2</v>
      </c>
      <c r="P382" s="8">
        <v>0</v>
      </c>
      <c r="Q382" s="8">
        <v>-8.5599999999999996E-2</v>
      </c>
      <c r="R382" s="8">
        <v>-4.9959999999999997E-2</v>
      </c>
      <c r="S382" s="8">
        <v>0</v>
      </c>
      <c r="T382" s="8">
        <v>2.5600000000000002E-3</v>
      </c>
      <c r="U382" s="8">
        <v>3.6330000000000001E-2</v>
      </c>
      <c r="V382">
        <v>5.0583378227841399E-3</v>
      </c>
      <c r="W382">
        <v>5.0583378227841399E-3</v>
      </c>
      <c r="X382">
        <v>4.2378754279285497E-3</v>
      </c>
      <c r="Y382">
        <v>3.8484510006475E-3</v>
      </c>
      <c r="Z382">
        <v>0.66615192351852803</v>
      </c>
      <c r="AA382">
        <v>0.60493827160493796</v>
      </c>
    </row>
    <row r="383" spans="1:27" x14ac:dyDescent="0.35">
      <c r="A383">
        <v>382</v>
      </c>
      <c r="B383" t="s">
        <v>40</v>
      </c>
      <c r="C383" s="2">
        <v>61</v>
      </c>
      <c r="D383" t="s">
        <v>13</v>
      </c>
      <c r="E383">
        <v>9</v>
      </c>
      <c r="F383" t="s">
        <v>11</v>
      </c>
      <c r="G383" s="10">
        <v>8</v>
      </c>
      <c r="H383">
        <v>0.08</v>
      </c>
      <c r="I383">
        <v>8.5</v>
      </c>
      <c r="J383">
        <v>1</v>
      </c>
      <c r="K383">
        <v>1</v>
      </c>
      <c r="L383" s="8">
        <v>1.42</v>
      </c>
      <c r="M383" s="8">
        <v>0.59</v>
      </c>
      <c r="N383" s="8">
        <v>0.5</v>
      </c>
      <c r="O383" s="8">
        <v>-1.115E-2</v>
      </c>
      <c r="P383" s="8">
        <v>0</v>
      </c>
      <c r="Q383" s="8">
        <v>-8.5599999999999996E-2</v>
      </c>
      <c r="R383" s="8">
        <v>-4.9959999999999997E-2</v>
      </c>
      <c r="S383" s="8">
        <v>0</v>
      </c>
      <c r="T383" s="8">
        <v>2.5600000000000002E-3</v>
      </c>
      <c r="U383" s="8">
        <v>3.6330000000000001E-2</v>
      </c>
      <c r="V383">
        <v>7.6246071391088098E-3</v>
      </c>
      <c r="W383">
        <v>7.6246071391088098E-3</v>
      </c>
      <c r="X383">
        <v>6.3878958611453601E-3</v>
      </c>
      <c r="Y383">
        <v>5.0265482457436698E-3</v>
      </c>
      <c r="Z383">
        <v>0.251028445001863</v>
      </c>
      <c r="AA383">
        <v>0.19753086419753099</v>
      </c>
    </row>
    <row r="384" spans="1:27" x14ac:dyDescent="0.35">
      <c r="A384">
        <v>383</v>
      </c>
      <c r="B384" t="s">
        <v>40</v>
      </c>
      <c r="C384" s="2">
        <v>61</v>
      </c>
      <c r="D384" t="s">
        <v>13</v>
      </c>
      <c r="E384">
        <v>9</v>
      </c>
      <c r="F384" t="s">
        <v>11</v>
      </c>
      <c r="G384" s="10">
        <v>10.5</v>
      </c>
      <c r="H384">
        <v>0.105</v>
      </c>
      <c r="I384">
        <v>15</v>
      </c>
      <c r="J384">
        <v>1</v>
      </c>
      <c r="K384">
        <v>1</v>
      </c>
      <c r="L384" s="8">
        <v>1.42</v>
      </c>
      <c r="M384" s="8">
        <v>0.59</v>
      </c>
      <c r="N384" s="8">
        <v>0.5</v>
      </c>
      <c r="O384" s="8">
        <v>-1.115E-2</v>
      </c>
      <c r="P384" s="8">
        <v>0</v>
      </c>
      <c r="Q384" s="8">
        <v>-8.5599999999999996E-2</v>
      </c>
      <c r="R384" s="8">
        <v>-4.9959999999999997E-2</v>
      </c>
      <c r="S384" s="8">
        <v>0</v>
      </c>
      <c r="T384" s="8">
        <v>2.5600000000000002E-3</v>
      </c>
      <c r="U384" s="8">
        <v>3.6330000000000001E-2</v>
      </c>
      <c r="V384">
        <v>4.9706625940399499E-2</v>
      </c>
      <c r="W384">
        <v>4.9706625940399499E-2</v>
      </c>
      <c r="X384">
        <v>4.1644211212866697E-2</v>
      </c>
      <c r="Y384">
        <v>8.6590147514568703E-3</v>
      </c>
      <c r="Z384">
        <v>1.6365140902939901</v>
      </c>
      <c r="AA384">
        <v>0.34027777777777801</v>
      </c>
    </row>
    <row r="385" spans="1:27" x14ac:dyDescent="0.35">
      <c r="A385">
        <v>384</v>
      </c>
      <c r="B385" t="s">
        <v>40</v>
      </c>
      <c r="C385" s="2">
        <v>61</v>
      </c>
      <c r="D385" t="s">
        <v>13</v>
      </c>
      <c r="E385">
        <v>9</v>
      </c>
      <c r="F385" t="s">
        <v>11</v>
      </c>
      <c r="G385" s="10">
        <v>8.5</v>
      </c>
      <c r="H385">
        <v>8.5000000000000006E-2</v>
      </c>
      <c r="I385">
        <v>13</v>
      </c>
      <c r="J385">
        <v>1</v>
      </c>
      <c r="K385">
        <v>1</v>
      </c>
      <c r="L385" s="8">
        <v>1.42</v>
      </c>
      <c r="M385" s="8">
        <v>0.59</v>
      </c>
      <c r="N385" s="8">
        <v>0.5</v>
      </c>
      <c r="O385" s="8">
        <v>-1.115E-2</v>
      </c>
      <c r="P385" s="8">
        <v>0</v>
      </c>
      <c r="Q385" s="8">
        <v>-8.5599999999999996E-2</v>
      </c>
      <c r="R385" s="8">
        <v>-4.9959999999999997E-2</v>
      </c>
      <c r="S385" s="8">
        <v>0</v>
      </c>
      <c r="T385" s="8">
        <v>2.5600000000000002E-3</v>
      </c>
      <c r="U385" s="8">
        <v>3.6330000000000001E-2</v>
      </c>
      <c r="V385">
        <v>2.43596611636656E-2</v>
      </c>
      <c r="W385">
        <v>2.43596611636656E-2</v>
      </c>
      <c r="X385">
        <v>2.0408524122918999E-2</v>
      </c>
      <c r="Y385">
        <v>5.6745017305465601E-3</v>
      </c>
      <c r="Z385">
        <v>0.80200431984512399</v>
      </c>
      <c r="AA385">
        <v>0.22299382716049401</v>
      </c>
    </row>
    <row r="386" spans="1:27" x14ac:dyDescent="0.35">
      <c r="A386">
        <v>385</v>
      </c>
      <c r="B386" t="s">
        <v>40</v>
      </c>
      <c r="C386" s="2">
        <v>61</v>
      </c>
      <c r="D386" t="s">
        <v>13</v>
      </c>
      <c r="E386">
        <v>9</v>
      </c>
      <c r="F386" t="s">
        <v>11</v>
      </c>
      <c r="G386" s="10">
        <v>16</v>
      </c>
      <c r="H386">
        <v>0.16</v>
      </c>
      <c r="I386">
        <v>14.5</v>
      </c>
      <c r="J386">
        <v>1</v>
      </c>
      <c r="K386">
        <v>1</v>
      </c>
      <c r="L386" s="8">
        <v>1.42</v>
      </c>
      <c r="M386" s="8">
        <v>0.59</v>
      </c>
      <c r="N386" s="8">
        <v>0.5</v>
      </c>
      <c r="O386" s="8">
        <v>-1.115E-2</v>
      </c>
      <c r="P386" s="8">
        <v>0</v>
      </c>
      <c r="Q386" s="8">
        <v>-8.5599999999999996E-2</v>
      </c>
      <c r="R386" s="8">
        <v>-4.9959999999999997E-2</v>
      </c>
      <c r="S386" s="8">
        <v>0</v>
      </c>
      <c r="T386" s="8">
        <v>2.5600000000000002E-3</v>
      </c>
      <c r="U386" s="8">
        <v>3.6330000000000001E-2</v>
      </c>
      <c r="V386">
        <v>0.112634169985428</v>
      </c>
      <c r="W386">
        <v>0.112634169985428</v>
      </c>
      <c r="X386">
        <v>9.4364907613791904E-2</v>
      </c>
      <c r="Y386">
        <v>2.01061929829747E-2</v>
      </c>
      <c r="Z386">
        <v>3.7083065434926001</v>
      </c>
      <c r="AA386">
        <v>0.79012345679012397</v>
      </c>
    </row>
    <row r="387" spans="1:27" x14ac:dyDescent="0.35">
      <c r="A387">
        <v>386</v>
      </c>
      <c r="B387" t="s">
        <v>40</v>
      </c>
      <c r="C387" s="2">
        <v>61</v>
      </c>
      <c r="D387" t="s">
        <v>13</v>
      </c>
      <c r="E387">
        <v>9</v>
      </c>
      <c r="F387" t="s">
        <v>11</v>
      </c>
      <c r="G387" s="10">
        <v>21.5</v>
      </c>
      <c r="H387">
        <v>0.215</v>
      </c>
      <c r="I387">
        <v>19</v>
      </c>
      <c r="J387">
        <v>1</v>
      </c>
      <c r="K387">
        <v>1</v>
      </c>
      <c r="L387" s="8">
        <v>1.42</v>
      </c>
      <c r="M387" s="8">
        <v>0.59</v>
      </c>
      <c r="N387" s="8">
        <v>0.5</v>
      </c>
      <c r="O387" s="8">
        <v>-1.115E-2</v>
      </c>
      <c r="P387" s="8">
        <v>0</v>
      </c>
      <c r="Q387" s="8">
        <v>-8.5599999999999996E-2</v>
      </c>
      <c r="R387" s="8">
        <v>-4.9959999999999997E-2</v>
      </c>
      <c r="S387" s="8">
        <v>0</v>
      </c>
      <c r="T387" s="8">
        <v>2.5600000000000002E-3</v>
      </c>
      <c r="U387" s="8">
        <v>3.6330000000000001E-2</v>
      </c>
      <c r="V387">
        <v>0.28217228213273199</v>
      </c>
      <c r="W387">
        <v>0.28217228213273199</v>
      </c>
      <c r="X387">
        <v>0.236403937970803</v>
      </c>
      <c r="Y387">
        <v>3.6305030103046997E-2</v>
      </c>
      <c r="Z387">
        <v>9.2900877270229802</v>
      </c>
      <c r="AA387">
        <v>1.4266975308642</v>
      </c>
    </row>
    <row r="388" spans="1:27" x14ac:dyDescent="0.35">
      <c r="A388">
        <v>387</v>
      </c>
      <c r="B388" t="s">
        <v>40</v>
      </c>
      <c r="C388" s="2">
        <v>61</v>
      </c>
      <c r="D388" t="s">
        <v>13</v>
      </c>
      <c r="E388">
        <v>9</v>
      </c>
      <c r="F388" t="s">
        <v>11</v>
      </c>
      <c r="G388" s="10">
        <v>13</v>
      </c>
      <c r="H388">
        <v>0.13</v>
      </c>
      <c r="I388">
        <v>13</v>
      </c>
      <c r="J388">
        <v>1</v>
      </c>
      <c r="K388">
        <v>1</v>
      </c>
      <c r="L388" s="8">
        <v>1.42</v>
      </c>
      <c r="M388" s="8">
        <v>0.59</v>
      </c>
      <c r="N388" s="8">
        <v>0.5</v>
      </c>
      <c r="O388" s="8">
        <v>-1.115E-2</v>
      </c>
      <c r="P388" s="8">
        <v>0</v>
      </c>
      <c r="Q388" s="8">
        <v>-8.5599999999999996E-2</v>
      </c>
      <c r="R388" s="8">
        <v>-4.9959999999999997E-2</v>
      </c>
      <c r="S388" s="8">
        <v>0</v>
      </c>
      <c r="T388" s="8">
        <v>2.5600000000000002E-3</v>
      </c>
      <c r="U388" s="8">
        <v>3.6330000000000001E-2</v>
      </c>
      <c r="V388">
        <v>6.3536938601742005E-2</v>
      </c>
      <c r="W388">
        <v>6.3536938601742005E-2</v>
      </c>
      <c r="X388">
        <v>5.3231247160539501E-2</v>
      </c>
      <c r="Y388">
        <v>1.3273228961416901E-2</v>
      </c>
      <c r="Z388">
        <v>2.0918558302583401</v>
      </c>
      <c r="AA388">
        <v>0.52160493827160503</v>
      </c>
    </row>
    <row r="389" spans="1:27" x14ac:dyDescent="0.35">
      <c r="A389">
        <v>388</v>
      </c>
      <c r="B389" t="s">
        <v>40</v>
      </c>
      <c r="C389" s="2">
        <v>61</v>
      </c>
      <c r="D389" t="s">
        <v>13</v>
      </c>
      <c r="E389">
        <v>9</v>
      </c>
      <c r="F389" t="s">
        <v>11</v>
      </c>
      <c r="G389" s="10">
        <v>13</v>
      </c>
      <c r="H389">
        <v>0.13</v>
      </c>
      <c r="I389">
        <v>16.5</v>
      </c>
      <c r="J389">
        <v>1</v>
      </c>
      <c r="K389">
        <v>1</v>
      </c>
      <c r="L389" s="8">
        <v>1.42</v>
      </c>
      <c r="M389" s="8">
        <v>0.59</v>
      </c>
      <c r="N389" s="8">
        <v>0.5</v>
      </c>
      <c r="O389" s="8">
        <v>-1.115E-2</v>
      </c>
      <c r="P389" s="8">
        <v>0</v>
      </c>
      <c r="Q389" s="8">
        <v>-8.5599999999999996E-2</v>
      </c>
      <c r="R389" s="8">
        <v>-4.9959999999999997E-2</v>
      </c>
      <c r="S389" s="8">
        <v>0</v>
      </c>
      <c r="T389" s="8">
        <v>2.5600000000000002E-3</v>
      </c>
      <c r="U389" s="8">
        <v>3.6330000000000001E-2</v>
      </c>
      <c r="V389">
        <v>8.8405251079430203E-2</v>
      </c>
      <c r="W389">
        <v>8.8405251079430203E-2</v>
      </c>
      <c r="X389">
        <v>7.4065919354346602E-2</v>
      </c>
      <c r="Y389">
        <v>1.3273228961416901E-2</v>
      </c>
      <c r="Z389">
        <v>2.9106067110839402</v>
      </c>
      <c r="AA389">
        <v>0.52160493827160503</v>
      </c>
    </row>
    <row r="390" spans="1:27" x14ac:dyDescent="0.35">
      <c r="A390">
        <v>389</v>
      </c>
      <c r="B390" t="s">
        <v>40</v>
      </c>
      <c r="C390" s="2">
        <v>61</v>
      </c>
      <c r="D390" t="s">
        <v>13</v>
      </c>
      <c r="E390">
        <v>9</v>
      </c>
      <c r="F390" t="s">
        <v>11</v>
      </c>
      <c r="G390" s="10">
        <v>31</v>
      </c>
      <c r="H390">
        <v>0.31</v>
      </c>
      <c r="I390">
        <v>21</v>
      </c>
      <c r="J390">
        <v>1</v>
      </c>
      <c r="K390">
        <v>1</v>
      </c>
      <c r="L390" s="8">
        <v>1.42</v>
      </c>
      <c r="M390" s="8">
        <v>0.59</v>
      </c>
      <c r="N390" s="8">
        <v>0.5</v>
      </c>
      <c r="O390" s="8">
        <v>-1.115E-2</v>
      </c>
      <c r="P390" s="8">
        <v>0</v>
      </c>
      <c r="Q390" s="8">
        <v>-8.5599999999999996E-2</v>
      </c>
      <c r="R390" s="8">
        <v>-4.9959999999999997E-2</v>
      </c>
      <c r="S390" s="8">
        <v>0</v>
      </c>
      <c r="T390" s="8">
        <v>2.5600000000000002E-3</v>
      </c>
      <c r="U390" s="8">
        <v>3.6330000000000001E-2</v>
      </c>
      <c r="V390">
        <v>0.63748457163599404</v>
      </c>
      <c r="W390">
        <v>0.63748457163599404</v>
      </c>
      <c r="X390">
        <v>0.53408457411663601</v>
      </c>
      <c r="Y390">
        <v>7.5476763502494798E-2</v>
      </c>
      <c r="Z390">
        <v>20.988197530812901</v>
      </c>
      <c r="AA390">
        <v>2.9660493827160499</v>
      </c>
    </row>
    <row r="391" spans="1:27" x14ac:dyDescent="0.35">
      <c r="A391">
        <v>390</v>
      </c>
      <c r="B391" t="s">
        <v>40</v>
      </c>
      <c r="C391" s="2">
        <v>61</v>
      </c>
      <c r="D391" t="s">
        <v>13</v>
      </c>
      <c r="E391">
        <v>9</v>
      </c>
      <c r="F391" t="s">
        <v>11</v>
      </c>
      <c r="G391" s="10">
        <v>22.5</v>
      </c>
      <c r="H391">
        <v>0.22500000000000001</v>
      </c>
      <c r="I391">
        <v>23.5</v>
      </c>
      <c r="J391">
        <v>1</v>
      </c>
      <c r="K391">
        <v>1</v>
      </c>
      <c r="L391" s="8">
        <v>1.42</v>
      </c>
      <c r="M391" s="8">
        <v>0.59</v>
      </c>
      <c r="N391" s="8">
        <v>0.5</v>
      </c>
      <c r="O391" s="8">
        <v>-1.115E-2</v>
      </c>
      <c r="P391" s="8">
        <v>0</v>
      </c>
      <c r="Q391" s="8">
        <v>-8.5599999999999996E-2</v>
      </c>
      <c r="R391" s="8">
        <v>-4.9959999999999997E-2</v>
      </c>
      <c r="S391" s="8">
        <v>0</v>
      </c>
      <c r="T391" s="8">
        <v>2.5600000000000002E-3</v>
      </c>
      <c r="U391" s="8">
        <v>3.6330000000000001E-2</v>
      </c>
      <c r="V391">
        <v>0.39753734654461598</v>
      </c>
      <c r="W391">
        <v>0.39753734654461598</v>
      </c>
      <c r="X391">
        <v>0.33305678893507901</v>
      </c>
      <c r="Y391">
        <v>3.9760782021995802E-2</v>
      </c>
      <c r="Z391">
        <v>13.088304762798</v>
      </c>
      <c r="AA391">
        <v>1.5625</v>
      </c>
    </row>
    <row r="392" spans="1:27" x14ac:dyDescent="0.35">
      <c r="A392">
        <v>391</v>
      </c>
      <c r="B392" t="s">
        <v>40</v>
      </c>
      <c r="C392" s="2">
        <v>61</v>
      </c>
      <c r="D392" t="s">
        <v>13</v>
      </c>
      <c r="E392">
        <v>9</v>
      </c>
      <c r="F392" t="s">
        <v>11</v>
      </c>
      <c r="G392" s="10">
        <v>10</v>
      </c>
      <c r="H392">
        <v>0.1</v>
      </c>
      <c r="I392">
        <v>11.8</v>
      </c>
      <c r="J392">
        <v>1</v>
      </c>
      <c r="K392">
        <v>1</v>
      </c>
      <c r="L392" s="8">
        <v>1.42</v>
      </c>
      <c r="M392" s="8">
        <v>0.59</v>
      </c>
      <c r="N392" s="8">
        <v>0.5</v>
      </c>
      <c r="O392" s="8">
        <v>-1.115E-2</v>
      </c>
      <c r="P392" s="8">
        <v>0</v>
      </c>
      <c r="Q392" s="8">
        <v>-8.5599999999999996E-2</v>
      </c>
      <c r="R392" s="8">
        <v>-4.9959999999999997E-2</v>
      </c>
      <c r="S392" s="8">
        <v>0</v>
      </c>
      <c r="T392" s="8">
        <v>2.5600000000000002E-3</v>
      </c>
      <c r="U392" s="8">
        <v>3.6330000000000001E-2</v>
      </c>
      <c r="V392">
        <v>3.0653070028889801E-2</v>
      </c>
      <c r="W392">
        <v>3.0653070028889801E-2</v>
      </c>
      <c r="X392">
        <v>2.5681142070203899E-2</v>
      </c>
      <c r="Y392">
        <v>7.85398163397448E-3</v>
      </c>
      <c r="Z392">
        <v>1.0092051122760901</v>
      </c>
      <c r="AA392">
        <v>0.30864197530864201</v>
      </c>
    </row>
    <row r="393" spans="1:27" x14ac:dyDescent="0.35">
      <c r="A393">
        <v>392</v>
      </c>
      <c r="B393" t="s">
        <v>40</v>
      </c>
      <c r="C393" s="2">
        <v>61</v>
      </c>
      <c r="D393" t="s">
        <v>13</v>
      </c>
      <c r="E393">
        <v>9</v>
      </c>
      <c r="F393" t="s">
        <v>11</v>
      </c>
      <c r="G393" s="10">
        <v>15</v>
      </c>
      <c r="H393">
        <v>0.15</v>
      </c>
      <c r="I393">
        <v>16</v>
      </c>
      <c r="J393">
        <v>1</v>
      </c>
      <c r="K393">
        <v>1</v>
      </c>
      <c r="L393" s="8">
        <v>1.42</v>
      </c>
      <c r="M393" s="8">
        <v>0.59</v>
      </c>
      <c r="N393" s="8">
        <v>0.5</v>
      </c>
      <c r="O393" s="8">
        <v>-1.115E-2</v>
      </c>
      <c r="P393" s="8">
        <v>0</v>
      </c>
      <c r="Q393" s="8">
        <v>-8.5599999999999996E-2</v>
      </c>
      <c r="R393" s="8">
        <v>-4.9959999999999997E-2</v>
      </c>
      <c r="S393" s="8">
        <v>0</v>
      </c>
      <c r="T393" s="8">
        <v>2.5600000000000002E-3</v>
      </c>
      <c r="U393" s="8">
        <v>3.6330000000000001E-2</v>
      </c>
      <c r="V393">
        <v>0.112997545885676</v>
      </c>
      <c r="W393">
        <v>0.112997545885676</v>
      </c>
      <c r="X393">
        <v>9.4669343943019596E-2</v>
      </c>
      <c r="Y393">
        <v>1.7671458676442601E-2</v>
      </c>
      <c r="Z393">
        <v>3.7202701352588501</v>
      </c>
      <c r="AA393">
        <v>0.69444444444444497</v>
      </c>
    </row>
    <row r="394" spans="1:27" x14ac:dyDescent="0.35">
      <c r="A394">
        <v>393</v>
      </c>
      <c r="B394" t="s">
        <v>40</v>
      </c>
      <c r="C394" s="2">
        <v>61</v>
      </c>
      <c r="D394" t="s">
        <v>13</v>
      </c>
      <c r="E394">
        <v>9</v>
      </c>
      <c r="F394" t="s">
        <v>11</v>
      </c>
      <c r="G394" s="10">
        <v>19</v>
      </c>
      <c r="H394">
        <v>0.19</v>
      </c>
      <c r="I394">
        <v>19.600000000000001</v>
      </c>
      <c r="J394">
        <v>1</v>
      </c>
      <c r="K394">
        <v>1</v>
      </c>
      <c r="L394" s="8">
        <v>1.42</v>
      </c>
      <c r="M394" s="8">
        <v>0.59</v>
      </c>
      <c r="N394" s="8">
        <v>0.5</v>
      </c>
      <c r="O394" s="8">
        <v>-1.115E-2</v>
      </c>
      <c r="P394" s="8">
        <v>0</v>
      </c>
      <c r="Q394" s="8">
        <v>-8.5599999999999996E-2</v>
      </c>
      <c r="R394" s="8">
        <v>-4.9959999999999997E-2</v>
      </c>
      <c r="S394" s="8">
        <v>0</v>
      </c>
      <c r="T394" s="8">
        <v>2.5600000000000002E-3</v>
      </c>
      <c r="U394" s="8">
        <v>3.6330000000000001E-2</v>
      </c>
      <c r="V394">
        <v>0.23138107637289401</v>
      </c>
      <c r="W394">
        <v>0.23138107637289401</v>
      </c>
      <c r="X394">
        <v>0.19385106578521</v>
      </c>
      <c r="Y394">
        <v>2.8352873698647901E-2</v>
      </c>
      <c r="Z394">
        <v>7.61786551687615</v>
      </c>
      <c r="AA394">
        <v>1.1141975308642</v>
      </c>
    </row>
    <row r="395" spans="1:27" x14ac:dyDescent="0.35">
      <c r="A395">
        <v>394</v>
      </c>
      <c r="B395" t="s">
        <v>40</v>
      </c>
      <c r="C395" s="2">
        <v>61</v>
      </c>
      <c r="D395" t="s">
        <v>13</v>
      </c>
      <c r="E395">
        <v>9</v>
      </c>
      <c r="F395" t="s">
        <v>11</v>
      </c>
      <c r="G395" s="10">
        <v>16.5</v>
      </c>
      <c r="H395">
        <v>0.16500000000000001</v>
      </c>
      <c r="I395">
        <v>16</v>
      </c>
      <c r="J395">
        <v>1</v>
      </c>
      <c r="K395">
        <v>1</v>
      </c>
      <c r="L395" s="8">
        <v>1.42</v>
      </c>
      <c r="M395" s="8">
        <v>0.59</v>
      </c>
      <c r="N395" s="8">
        <v>0.5</v>
      </c>
      <c r="O395" s="8">
        <v>-1.115E-2</v>
      </c>
      <c r="P395" s="8">
        <v>0</v>
      </c>
      <c r="Q395" s="8">
        <v>-8.5599999999999996E-2</v>
      </c>
      <c r="R395" s="8">
        <v>-4.9959999999999997E-2</v>
      </c>
      <c r="S395" s="8">
        <v>0</v>
      </c>
      <c r="T395" s="8">
        <v>2.5600000000000002E-3</v>
      </c>
      <c r="U395" s="8">
        <v>3.6330000000000001E-2</v>
      </c>
      <c r="V395">
        <v>0.13631271361823</v>
      </c>
      <c r="W395">
        <v>0.13631271361823</v>
      </c>
      <c r="X395">
        <v>0.114202791469353</v>
      </c>
      <c r="Y395">
        <v>2.1382464998495498E-2</v>
      </c>
      <c r="Z395">
        <v>4.4878861178371601</v>
      </c>
      <c r="AA395">
        <v>0.84027777777777801</v>
      </c>
    </row>
    <row r="396" spans="1:27" x14ac:dyDescent="0.35">
      <c r="A396">
        <v>395</v>
      </c>
      <c r="B396" t="s">
        <v>40</v>
      </c>
      <c r="C396" s="2">
        <v>61</v>
      </c>
      <c r="D396" t="s">
        <v>13</v>
      </c>
      <c r="E396">
        <v>9</v>
      </c>
      <c r="F396" t="s">
        <v>11</v>
      </c>
      <c r="G396" s="10">
        <v>33</v>
      </c>
      <c r="H396">
        <v>0.33</v>
      </c>
      <c r="I396">
        <v>22</v>
      </c>
      <c r="J396">
        <v>1</v>
      </c>
      <c r="K396">
        <v>1</v>
      </c>
      <c r="L396" s="8">
        <v>1.42</v>
      </c>
      <c r="M396" s="8">
        <v>0.59</v>
      </c>
      <c r="N396" s="8">
        <v>0.5</v>
      </c>
      <c r="O396" s="8">
        <v>-1.115E-2</v>
      </c>
      <c r="P396" s="8">
        <v>0</v>
      </c>
      <c r="Q396" s="8">
        <v>-8.5599999999999996E-2</v>
      </c>
      <c r="R396" s="8">
        <v>-4.9959999999999997E-2</v>
      </c>
      <c r="S396" s="8">
        <v>0</v>
      </c>
      <c r="T396" s="8">
        <v>2.5600000000000002E-3</v>
      </c>
      <c r="U396" s="8">
        <v>3.6330000000000001E-2</v>
      </c>
      <c r="V396">
        <v>0.75861103746455205</v>
      </c>
      <c r="W396">
        <v>0.75861103746455205</v>
      </c>
      <c r="X396">
        <v>0.63556432718780198</v>
      </c>
      <c r="Y396">
        <v>8.5529859993982105E-2</v>
      </c>
      <c r="Z396">
        <v>24.976099833287201</v>
      </c>
      <c r="AA396">
        <v>3.3611111111111098</v>
      </c>
    </row>
    <row r="397" spans="1:27" x14ac:dyDescent="0.35">
      <c r="A397">
        <v>396</v>
      </c>
      <c r="B397" t="s">
        <v>40</v>
      </c>
      <c r="C397" s="2">
        <v>61</v>
      </c>
      <c r="D397" t="s">
        <v>13</v>
      </c>
      <c r="E397">
        <v>9</v>
      </c>
      <c r="F397" t="s">
        <v>11</v>
      </c>
      <c r="G397" s="10">
        <v>27.5</v>
      </c>
      <c r="H397">
        <v>0.27500000000000002</v>
      </c>
      <c r="I397">
        <v>23</v>
      </c>
      <c r="J397">
        <v>1</v>
      </c>
      <c r="K397">
        <v>1</v>
      </c>
      <c r="L397" s="8">
        <v>1.42</v>
      </c>
      <c r="M397" s="8">
        <v>0.59</v>
      </c>
      <c r="N397" s="8">
        <v>0.5</v>
      </c>
      <c r="O397" s="8">
        <v>-1.115E-2</v>
      </c>
      <c r="P397" s="8">
        <v>0</v>
      </c>
      <c r="Q397" s="8">
        <v>-8.5599999999999996E-2</v>
      </c>
      <c r="R397" s="8">
        <v>-4.9959999999999997E-2</v>
      </c>
      <c r="S397" s="8">
        <v>0</v>
      </c>
      <c r="T397" s="8">
        <v>2.5600000000000002E-3</v>
      </c>
      <c r="U397" s="8">
        <v>3.6330000000000001E-2</v>
      </c>
      <c r="V397">
        <v>0.56728693931251795</v>
      </c>
      <c r="W397">
        <v>0.56728693931251795</v>
      </c>
      <c r="X397">
        <v>0.47527299775602699</v>
      </c>
      <c r="Y397">
        <v>5.9395736106932003E-2</v>
      </c>
      <c r="Z397">
        <v>18.677048619993801</v>
      </c>
      <c r="AA397">
        <v>2.3341049382716101</v>
      </c>
    </row>
    <row r="398" spans="1:27" x14ac:dyDescent="0.35">
      <c r="A398">
        <v>397</v>
      </c>
      <c r="B398" t="s">
        <v>40</v>
      </c>
      <c r="C398" s="2">
        <v>61</v>
      </c>
      <c r="D398" t="s">
        <v>14</v>
      </c>
      <c r="E398">
        <v>9</v>
      </c>
      <c r="F398" t="s">
        <v>11</v>
      </c>
      <c r="G398" s="10">
        <v>39.5</v>
      </c>
      <c r="H398">
        <v>0.39500000000000002</v>
      </c>
      <c r="I398">
        <v>24.5</v>
      </c>
      <c r="J398">
        <v>1</v>
      </c>
      <c r="K398">
        <v>1</v>
      </c>
      <c r="L398" s="8">
        <v>1.42</v>
      </c>
      <c r="M398" s="8">
        <v>0.59</v>
      </c>
      <c r="N398" s="8">
        <v>0.5</v>
      </c>
      <c r="O398" s="8">
        <v>-1.115E-2</v>
      </c>
      <c r="P398" s="8">
        <v>0</v>
      </c>
      <c r="Q398" s="8">
        <v>-8.5599999999999996E-2</v>
      </c>
      <c r="R398" s="8">
        <v>-4.9959999999999997E-2</v>
      </c>
      <c r="S398" s="8">
        <v>0</v>
      </c>
      <c r="T398" s="8">
        <v>2.5600000000000002E-3</v>
      </c>
      <c r="U398" s="8">
        <v>3.6330000000000001E-2</v>
      </c>
      <c r="V398">
        <v>1.21004235714285</v>
      </c>
      <c r="W398">
        <v>1.21004235714285</v>
      </c>
      <c r="X398">
        <v>1.01377348681428</v>
      </c>
      <c r="Y398">
        <v>0.122541748444087</v>
      </c>
      <c r="Z398">
        <v>9.9596951606172599</v>
      </c>
      <c r="AA398">
        <v>1.20389660493827</v>
      </c>
    </row>
    <row r="399" spans="1:27" x14ac:dyDescent="0.35">
      <c r="A399">
        <v>398</v>
      </c>
      <c r="B399" t="s">
        <v>40</v>
      </c>
      <c r="C399" s="2">
        <v>61</v>
      </c>
      <c r="D399" t="s">
        <v>14</v>
      </c>
      <c r="E399">
        <v>18</v>
      </c>
      <c r="F399" t="s">
        <v>11</v>
      </c>
      <c r="G399" s="10">
        <v>98</v>
      </c>
      <c r="H399">
        <v>0.98</v>
      </c>
      <c r="I399">
        <v>32</v>
      </c>
      <c r="J399">
        <v>1</v>
      </c>
      <c r="K399">
        <v>1</v>
      </c>
      <c r="L399" s="8">
        <v>1.42</v>
      </c>
      <c r="M399" s="8">
        <v>0.59</v>
      </c>
      <c r="N399" s="8">
        <v>0.5</v>
      </c>
      <c r="O399" s="8">
        <v>-1.115E-2</v>
      </c>
      <c r="P399" s="8">
        <v>0</v>
      </c>
      <c r="Q399" s="8">
        <v>-8.5599999999999996E-2</v>
      </c>
      <c r="R399" s="8">
        <v>-4.9959999999999997E-2</v>
      </c>
      <c r="S399" s="8">
        <v>0</v>
      </c>
      <c r="T399" s="8">
        <v>2.5600000000000002E-3</v>
      </c>
      <c r="U399" s="8">
        <v>3.6330000000000001E-2</v>
      </c>
      <c r="V399">
        <v>8.9913404783242701</v>
      </c>
      <c r="W399">
        <v>8.9913404783242701</v>
      </c>
      <c r="X399">
        <v>7.5329450527400796</v>
      </c>
      <c r="Y399">
        <v>0.75429639612690902</v>
      </c>
      <c r="Z399">
        <v>74.006508715013695</v>
      </c>
      <c r="AA399">
        <v>7.4104938271604901</v>
      </c>
    </row>
    <row r="400" spans="1:27" x14ac:dyDescent="0.35">
      <c r="A400">
        <v>399</v>
      </c>
      <c r="B400" t="s">
        <v>40</v>
      </c>
      <c r="C400" s="2">
        <v>61</v>
      </c>
      <c r="D400" t="s">
        <v>14</v>
      </c>
      <c r="E400">
        <v>18</v>
      </c>
      <c r="F400" t="s">
        <v>11</v>
      </c>
      <c r="G400" s="10">
        <v>42.5</v>
      </c>
      <c r="H400">
        <v>0.42499999999999999</v>
      </c>
      <c r="I400">
        <v>23</v>
      </c>
      <c r="J400">
        <v>1</v>
      </c>
      <c r="K400">
        <v>1</v>
      </c>
      <c r="L400" s="8">
        <v>1.42</v>
      </c>
      <c r="M400" s="8">
        <v>0.59</v>
      </c>
      <c r="N400" s="8">
        <v>0.5</v>
      </c>
      <c r="O400" s="8">
        <v>-1.115E-2</v>
      </c>
      <c r="P400" s="8">
        <v>0</v>
      </c>
      <c r="Q400" s="8">
        <v>-8.5599999999999996E-2</v>
      </c>
      <c r="R400" s="8">
        <v>-4.9959999999999997E-2</v>
      </c>
      <c r="S400" s="8">
        <v>0</v>
      </c>
      <c r="T400" s="8">
        <v>2.5600000000000002E-3</v>
      </c>
      <c r="U400" s="8">
        <v>3.6330000000000001E-2</v>
      </c>
      <c r="V400">
        <v>1.28555475703458</v>
      </c>
      <c r="W400">
        <v>1.28555475703458</v>
      </c>
      <c r="X400">
        <v>1.07703777544357</v>
      </c>
      <c r="Y400">
        <v>0.14186254326366399</v>
      </c>
      <c r="Z400">
        <v>10.5812275221323</v>
      </c>
      <c r="AA400">
        <v>1.39371141975309</v>
      </c>
    </row>
    <row r="401" spans="1:27" x14ac:dyDescent="0.35">
      <c r="A401">
        <v>400</v>
      </c>
      <c r="B401" t="s">
        <v>40</v>
      </c>
      <c r="C401" s="2">
        <v>61</v>
      </c>
      <c r="D401" t="s">
        <v>14</v>
      </c>
      <c r="E401">
        <v>18</v>
      </c>
      <c r="F401" t="s">
        <v>11</v>
      </c>
      <c r="G401" s="10">
        <v>98</v>
      </c>
      <c r="H401">
        <v>0.98</v>
      </c>
      <c r="I401">
        <v>32</v>
      </c>
      <c r="J401">
        <v>1</v>
      </c>
      <c r="K401">
        <v>1</v>
      </c>
      <c r="L401" s="8">
        <v>1.42</v>
      </c>
      <c r="M401" s="8">
        <v>0.59</v>
      </c>
      <c r="N401" s="8">
        <v>0.5</v>
      </c>
      <c r="O401" s="8">
        <v>-1.115E-2</v>
      </c>
      <c r="P401" s="8">
        <v>0</v>
      </c>
      <c r="Q401" s="8">
        <v>-8.5599999999999996E-2</v>
      </c>
      <c r="R401" s="8">
        <v>-4.9959999999999997E-2</v>
      </c>
      <c r="S401" s="8">
        <v>0</v>
      </c>
      <c r="T401" s="8">
        <v>2.5600000000000002E-3</v>
      </c>
      <c r="U401" s="8">
        <v>3.6330000000000001E-2</v>
      </c>
      <c r="V401">
        <v>8.9913404783242701</v>
      </c>
      <c r="W401">
        <v>8.9913404783242701</v>
      </c>
      <c r="X401">
        <v>7.5329450527400796</v>
      </c>
      <c r="Y401">
        <v>0.75429639612690902</v>
      </c>
      <c r="Z401">
        <v>74.006508715013695</v>
      </c>
      <c r="AA401">
        <v>7.4104938271604901</v>
      </c>
    </row>
    <row r="402" spans="1:27" x14ac:dyDescent="0.35">
      <c r="A402">
        <v>401</v>
      </c>
      <c r="B402" t="s">
        <v>41</v>
      </c>
      <c r="C402" s="2">
        <v>69</v>
      </c>
      <c r="D402" t="s">
        <v>14</v>
      </c>
      <c r="E402">
        <v>18</v>
      </c>
      <c r="F402" t="s">
        <v>21</v>
      </c>
      <c r="G402" s="10">
        <v>42</v>
      </c>
      <c r="H402">
        <v>0.42</v>
      </c>
      <c r="I402">
        <v>20</v>
      </c>
      <c r="J402">
        <v>1</v>
      </c>
      <c r="K402">
        <v>0</v>
      </c>
      <c r="L402" s="8">
        <v>1.29</v>
      </c>
      <c r="M402" s="8">
        <v>0.53</v>
      </c>
      <c r="N402" s="8">
        <v>0.5</v>
      </c>
      <c r="O402" s="8">
        <v>0.16450000000000001</v>
      </c>
      <c r="P402" s="9">
        <v>-0.56120000000000003</v>
      </c>
      <c r="Q402" s="8">
        <v>0.29099999999999998</v>
      </c>
      <c r="R402" s="9">
        <v>0</v>
      </c>
      <c r="S402" s="8">
        <v>-7.2500000000000004E-3</v>
      </c>
      <c r="T402" s="8">
        <v>2.5000000000000001E-2</v>
      </c>
      <c r="U402" s="9">
        <v>2.3E-2</v>
      </c>
      <c r="V402">
        <v>1.2462381629126</v>
      </c>
      <c r="W402">
        <v>1.2462381629126</v>
      </c>
      <c r="X402">
        <v>0.85205303198334603</v>
      </c>
      <c r="Y402">
        <v>0.13854423602331001</v>
      </c>
      <c r="Z402">
        <v>8.3708920874436004</v>
      </c>
      <c r="AA402">
        <v>1.3611111111111101</v>
      </c>
    </row>
    <row r="403" spans="1:27" x14ac:dyDescent="0.35">
      <c r="A403">
        <v>402</v>
      </c>
      <c r="B403" t="s">
        <v>41</v>
      </c>
      <c r="C403" s="2">
        <v>69</v>
      </c>
      <c r="D403" t="s">
        <v>14</v>
      </c>
      <c r="E403">
        <v>18</v>
      </c>
      <c r="F403" t="s">
        <v>11</v>
      </c>
      <c r="G403" s="10">
        <v>50</v>
      </c>
      <c r="H403">
        <v>0.5</v>
      </c>
      <c r="I403">
        <v>25</v>
      </c>
      <c r="J403">
        <v>1</v>
      </c>
      <c r="K403">
        <v>0</v>
      </c>
      <c r="L403" s="8">
        <v>1.42</v>
      </c>
      <c r="M403" s="8">
        <v>0.59</v>
      </c>
      <c r="N403" s="8">
        <v>0.5</v>
      </c>
      <c r="O403" s="8">
        <v>-1.115E-2</v>
      </c>
      <c r="P403" s="8">
        <v>0</v>
      </c>
      <c r="Q403" s="8">
        <v>-8.5599999999999996E-2</v>
      </c>
      <c r="R403" s="8">
        <v>-4.9959999999999997E-2</v>
      </c>
      <c r="S403" s="8">
        <v>0</v>
      </c>
      <c r="T403" s="8">
        <v>2.5600000000000002E-3</v>
      </c>
      <c r="U403" s="8">
        <v>3.6330000000000001E-2</v>
      </c>
      <c r="V403">
        <v>1.9255542821854399</v>
      </c>
      <c r="W403">
        <v>1.9255542821854399</v>
      </c>
      <c r="X403">
        <v>1.61322937761496</v>
      </c>
      <c r="Y403">
        <v>0.19634954084936199</v>
      </c>
      <c r="Z403">
        <v>15.8489771474372</v>
      </c>
      <c r="AA403">
        <v>1.92901234567901</v>
      </c>
    </row>
    <row r="404" spans="1:27" x14ac:dyDescent="0.35">
      <c r="A404">
        <v>403</v>
      </c>
      <c r="B404" t="s">
        <v>41</v>
      </c>
      <c r="C404" s="2">
        <v>69</v>
      </c>
      <c r="D404" t="s">
        <v>14</v>
      </c>
      <c r="E404">
        <v>18</v>
      </c>
      <c r="F404" t="s">
        <v>11</v>
      </c>
      <c r="G404" s="10">
        <v>80.5</v>
      </c>
      <c r="H404">
        <v>0.80500000000000005</v>
      </c>
      <c r="I404">
        <v>25</v>
      </c>
      <c r="J404">
        <v>1</v>
      </c>
      <c r="K404">
        <v>0</v>
      </c>
      <c r="L404" s="8">
        <v>1.42</v>
      </c>
      <c r="M404" s="8">
        <v>0.59</v>
      </c>
      <c r="N404" s="8">
        <v>0.5</v>
      </c>
      <c r="O404" s="8">
        <v>-1.115E-2</v>
      </c>
      <c r="P404" s="8">
        <v>0</v>
      </c>
      <c r="Q404" s="8">
        <v>-8.5599999999999996E-2</v>
      </c>
      <c r="R404" s="8">
        <v>-4.9959999999999997E-2</v>
      </c>
      <c r="S404" s="8">
        <v>0</v>
      </c>
      <c r="T404" s="8">
        <v>2.5600000000000002E-3</v>
      </c>
      <c r="U404" s="8">
        <v>3.6330000000000001E-2</v>
      </c>
      <c r="V404">
        <v>4.6040789945901199</v>
      </c>
      <c r="W404">
        <v>4.6040789945901199</v>
      </c>
      <c r="X404">
        <v>3.8572973816676002</v>
      </c>
      <c r="Y404">
        <v>0.508957644835631</v>
      </c>
      <c r="Z404">
        <v>37.895552177026197</v>
      </c>
      <c r="AA404">
        <v>5.0001929012345698</v>
      </c>
    </row>
    <row r="405" spans="1:27" x14ac:dyDescent="0.35">
      <c r="A405">
        <v>404</v>
      </c>
      <c r="B405" t="s">
        <v>41</v>
      </c>
      <c r="C405" s="2">
        <v>69</v>
      </c>
      <c r="D405" t="s">
        <v>14</v>
      </c>
      <c r="E405">
        <v>18</v>
      </c>
      <c r="F405" t="s">
        <v>11</v>
      </c>
      <c r="G405" s="10">
        <v>50.5</v>
      </c>
      <c r="H405">
        <v>0.505</v>
      </c>
      <c r="I405">
        <v>26</v>
      </c>
      <c r="J405">
        <v>1</v>
      </c>
      <c r="K405">
        <v>0</v>
      </c>
      <c r="L405" s="8">
        <v>1.42</v>
      </c>
      <c r="M405" s="8">
        <v>0.59</v>
      </c>
      <c r="N405" s="8">
        <v>0.5</v>
      </c>
      <c r="O405" s="8">
        <v>-1.115E-2</v>
      </c>
      <c r="P405" s="8">
        <v>0</v>
      </c>
      <c r="Q405" s="8">
        <v>-8.5599999999999996E-2</v>
      </c>
      <c r="R405" s="8">
        <v>-4.9959999999999997E-2</v>
      </c>
      <c r="S405" s="8">
        <v>0</v>
      </c>
      <c r="T405" s="8">
        <v>2.5600000000000002E-3</v>
      </c>
      <c r="U405" s="8">
        <v>3.6330000000000001E-2</v>
      </c>
      <c r="V405">
        <v>2.0569953237223801</v>
      </c>
      <c r="W405">
        <v>2.0569953237223801</v>
      </c>
      <c r="X405">
        <v>1.7233506822146101</v>
      </c>
      <c r="Y405">
        <v>0.20029616662043401</v>
      </c>
      <c r="Z405">
        <v>16.9308506021756</v>
      </c>
      <c r="AA405">
        <v>1.9677854938271599</v>
      </c>
    </row>
    <row r="406" spans="1:27" x14ac:dyDescent="0.35">
      <c r="A406">
        <v>405</v>
      </c>
      <c r="B406" t="s">
        <v>41</v>
      </c>
      <c r="C406" s="2">
        <v>69</v>
      </c>
      <c r="D406" t="s">
        <v>14</v>
      </c>
      <c r="E406">
        <v>18</v>
      </c>
      <c r="F406" t="s">
        <v>17</v>
      </c>
      <c r="G406" s="10">
        <v>76</v>
      </c>
      <c r="H406">
        <v>0.76</v>
      </c>
      <c r="I406">
        <v>26</v>
      </c>
      <c r="J406">
        <v>1</v>
      </c>
      <c r="K406">
        <v>0</v>
      </c>
      <c r="L406" s="8">
        <v>1.39</v>
      </c>
      <c r="M406" s="8">
        <v>0.56000000000000005</v>
      </c>
      <c r="N406" s="8">
        <v>0.5</v>
      </c>
      <c r="O406" s="8">
        <v>0.16450000000000001</v>
      </c>
      <c r="P406" s="8">
        <v>-0.56120000000000003</v>
      </c>
      <c r="Q406" s="8">
        <v>0.29099999999999998</v>
      </c>
      <c r="R406" s="8">
        <v>0</v>
      </c>
      <c r="S406" s="8">
        <v>-7.2500000000000004E-3</v>
      </c>
      <c r="T406" s="8">
        <v>2.5000000000000001E-2</v>
      </c>
      <c r="U406" s="8">
        <v>2.3E-2</v>
      </c>
      <c r="V406">
        <v>5.2559274383450001</v>
      </c>
      <c r="W406">
        <v>5.2559274383450001</v>
      </c>
      <c r="X406">
        <v>4.0912139180077496</v>
      </c>
      <c r="Y406">
        <v>0.45364597917836602</v>
      </c>
      <c r="Z406">
        <v>40.1936369319317</v>
      </c>
      <c r="AA406">
        <v>4.4567901234567904</v>
      </c>
    </row>
    <row r="407" spans="1:27" x14ac:dyDescent="0.35">
      <c r="A407">
        <v>406</v>
      </c>
      <c r="B407" t="s">
        <v>41</v>
      </c>
      <c r="C407" s="2">
        <v>69</v>
      </c>
      <c r="D407" t="s">
        <v>14</v>
      </c>
      <c r="E407">
        <v>18</v>
      </c>
      <c r="F407" t="s">
        <v>17</v>
      </c>
      <c r="G407" s="10">
        <v>83.5</v>
      </c>
      <c r="H407">
        <v>0.83499999999999996</v>
      </c>
      <c r="I407">
        <v>27</v>
      </c>
      <c r="J407">
        <v>1</v>
      </c>
      <c r="K407">
        <v>0</v>
      </c>
      <c r="L407" s="8">
        <v>1.39</v>
      </c>
      <c r="M407" s="8">
        <v>0.56000000000000005</v>
      </c>
      <c r="N407" s="8">
        <v>0.5</v>
      </c>
      <c r="O407" s="8">
        <v>0.16450000000000001</v>
      </c>
      <c r="P407" s="8">
        <v>-0.56120000000000003</v>
      </c>
      <c r="Q407" s="8">
        <v>0.29099999999999998</v>
      </c>
      <c r="R407" s="8">
        <v>0</v>
      </c>
      <c r="S407" s="8">
        <v>-7.2500000000000004E-3</v>
      </c>
      <c r="T407" s="8">
        <v>2.5000000000000001E-2</v>
      </c>
      <c r="U407" s="8">
        <v>2.3E-2</v>
      </c>
      <c r="V407">
        <v>6.5430510135592304</v>
      </c>
      <c r="W407">
        <v>6.5430510135592304</v>
      </c>
      <c r="X407">
        <v>5.0931109089545004</v>
      </c>
      <c r="Y407">
        <v>0.54759923447478598</v>
      </c>
      <c r="Z407">
        <v>50.036652893541103</v>
      </c>
      <c r="AA407">
        <v>5.3798225308641996</v>
      </c>
    </row>
    <row r="408" spans="1:27" x14ac:dyDescent="0.35">
      <c r="A408">
        <v>407</v>
      </c>
      <c r="B408" t="s">
        <v>41</v>
      </c>
      <c r="C408" s="2">
        <v>69</v>
      </c>
      <c r="D408" t="s">
        <v>14</v>
      </c>
      <c r="E408">
        <v>18</v>
      </c>
      <c r="F408" t="s">
        <v>17</v>
      </c>
      <c r="G408" s="10">
        <v>120</v>
      </c>
      <c r="H408">
        <v>1.2</v>
      </c>
      <c r="I408">
        <v>32.4</v>
      </c>
      <c r="J408">
        <v>1</v>
      </c>
      <c r="K408">
        <v>0</v>
      </c>
      <c r="L408" s="8">
        <v>1.39</v>
      </c>
      <c r="M408" s="8">
        <v>0.56000000000000005</v>
      </c>
      <c r="N408" s="8">
        <v>0.5</v>
      </c>
      <c r="O408" s="8">
        <v>0.16450000000000001</v>
      </c>
      <c r="P408" s="8">
        <v>-0.56120000000000003</v>
      </c>
      <c r="Q408" s="8">
        <v>0.29099999999999998</v>
      </c>
      <c r="R408" s="8">
        <v>0</v>
      </c>
      <c r="S408" s="8">
        <v>-7.2500000000000004E-3</v>
      </c>
      <c r="T408" s="8">
        <v>2.5000000000000001E-2</v>
      </c>
      <c r="U408" s="8">
        <v>2.3E-2</v>
      </c>
      <c r="V408">
        <v>15.5942669784444</v>
      </c>
      <c r="W408">
        <v>15.5942669784444</v>
      </c>
      <c r="X408">
        <v>12.1385774160211</v>
      </c>
      <c r="Y408">
        <v>1.13097335529233</v>
      </c>
      <c r="Z408">
        <v>119.25398752243299</v>
      </c>
      <c r="AA408">
        <v>11.1111111111111</v>
      </c>
    </row>
    <row r="409" spans="1:27" x14ac:dyDescent="0.35">
      <c r="A409">
        <v>408</v>
      </c>
      <c r="B409" t="s">
        <v>41</v>
      </c>
      <c r="C409" s="2">
        <v>69</v>
      </c>
      <c r="D409" t="s">
        <v>14</v>
      </c>
      <c r="E409">
        <v>18</v>
      </c>
      <c r="F409" t="s">
        <v>17</v>
      </c>
      <c r="G409" s="10">
        <v>100</v>
      </c>
      <c r="H409">
        <v>1</v>
      </c>
      <c r="I409">
        <v>35</v>
      </c>
      <c r="J409">
        <v>1</v>
      </c>
      <c r="K409">
        <v>0</v>
      </c>
      <c r="L409" s="8">
        <v>1.39</v>
      </c>
      <c r="M409" s="8">
        <v>0.56000000000000005</v>
      </c>
      <c r="N409" s="8">
        <v>0.5</v>
      </c>
      <c r="O409" s="8">
        <v>0.16450000000000001</v>
      </c>
      <c r="P409" s="8">
        <v>-0.56120000000000003</v>
      </c>
      <c r="Q409" s="8">
        <v>0.29099999999999998</v>
      </c>
      <c r="R409" s="8">
        <v>0</v>
      </c>
      <c r="S409" s="8">
        <v>-7.2500000000000004E-3</v>
      </c>
      <c r="T409" s="8">
        <v>2.5000000000000001E-2</v>
      </c>
      <c r="U409" s="8">
        <v>2.3E-2</v>
      </c>
      <c r="V409">
        <v>11.713668198290399</v>
      </c>
      <c r="W409">
        <v>11.713668198290399</v>
      </c>
      <c r="X409">
        <v>9.1179193255492592</v>
      </c>
      <c r="Y409">
        <v>0.78539816339744795</v>
      </c>
      <c r="Z409">
        <v>89.577896998412598</v>
      </c>
      <c r="AA409">
        <v>7.7160493827160499</v>
      </c>
    </row>
    <row r="410" spans="1:27" x14ac:dyDescent="0.35">
      <c r="A410">
        <v>409</v>
      </c>
      <c r="B410" t="s">
        <v>41</v>
      </c>
      <c r="C410" s="2">
        <v>69</v>
      </c>
      <c r="D410" t="s">
        <v>14</v>
      </c>
      <c r="E410">
        <v>18</v>
      </c>
      <c r="F410" t="s">
        <v>17</v>
      </c>
      <c r="G410" s="10">
        <v>80</v>
      </c>
      <c r="H410">
        <v>0.8</v>
      </c>
      <c r="I410">
        <v>27</v>
      </c>
      <c r="J410">
        <v>1</v>
      </c>
      <c r="K410">
        <v>0</v>
      </c>
      <c r="L410" s="8">
        <v>1.39</v>
      </c>
      <c r="M410" s="8">
        <v>0.56000000000000005</v>
      </c>
      <c r="N410" s="8">
        <v>0.5</v>
      </c>
      <c r="O410" s="8">
        <v>0.16450000000000001</v>
      </c>
      <c r="P410" s="8">
        <v>-0.56120000000000003</v>
      </c>
      <c r="Q410" s="8">
        <v>0.29099999999999998</v>
      </c>
      <c r="R410" s="8">
        <v>0</v>
      </c>
      <c r="S410" s="8">
        <v>-7.2500000000000004E-3</v>
      </c>
      <c r="T410" s="8">
        <v>2.5000000000000001E-2</v>
      </c>
      <c r="U410" s="8">
        <v>2.3E-2</v>
      </c>
      <c r="V410">
        <v>6.01545129201065</v>
      </c>
      <c r="W410">
        <v>6.01545129201065</v>
      </c>
      <c r="X410">
        <v>4.68242728570109</v>
      </c>
      <c r="Y410">
        <v>0.50265482457436705</v>
      </c>
      <c r="Z410">
        <v>46.001941246153997</v>
      </c>
      <c r="AA410">
        <v>4.9382716049382704</v>
      </c>
    </row>
    <row r="411" spans="1:27" x14ac:dyDescent="0.35">
      <c r="A411">
        <v>410</v>
      </c>
      <c r="B411" t="s">
        <v>41</v>
      </c>
      <c r="C411" s="2">
        <v>69</v>
      </c>
      <c r="D411" t="s">
        <v>13</v>
      </c>
      <c r="E411">
        <v>9</v>
      </c>
      <c r="F411" t="s">
        <v>21</v>
      </c>
      <c r="G411" s="10">
        <v>10</v>
      </c>
      <c r="H411">
        <v>0.1</v>
      </c>
      <c r="I411">
        <v>8.5</v>
      </c>
      <c r="J411">
        <v>1</v>
      </c>
      <c r="K411">
        <v>0</v>
      </c>
      <c r="L411" s="8">
        <v>1.29</v>
      </c>
      <c r="M411" s="8">
        <v>0.53</v>
      </c>
      <c r="N411" s="8">
        <v>0.5</v>
      </c>
      <c r="O411" s="8">
        <v>0.16450000000000001</v>
      </c>
      <c r="P411" s="9">
        <v>-0.56120000000000003</v>
      </c>
      <c r="Q411" s="8">
        <v>0.29099999999999998</v>
      </c>
      <c r="R411" s="9">
        <v>0</v>
      </c>
      <c r="S411" s="8">
        <v>-7.2500000000000004E-3</v>
      </c>
      <c r="T411" s="8">
        <v>2.5000000000000001E-2</v>
      </c>
      <c r="U411" s="9">
        <v>2.3E-2</v>
      </c>
      <c r="V411">
        <v>4.1343289580623603E-2</v>
      </c>
      <c r="W411">
        <v>4.1343289580623603E-2</v>
      </c>
      <c r="X411">
        <v>2.8266407086272399E-2</v>
      </c>
      <c r="Y411">
        <v>7.85398163397448E-3</v>
      </c>
      <c r="Z411">
        <v>1.1107996077106199</v>
      </c>
      <c r="AA411">
        <v>0.30864197530864201</v>
      </c>
    </row>
    <row r="412" spans="1:27" x14ac:dyDescent="0.35">
      <c r="A412">
        <v>411</v>
      </c>
      <c r="B412" t="s">
        <v>41</v>
      </c>
      <c r="C412" s="2">
        <v>69</v>
      </c>
      <c r="D412" t="s">
        <v>13</v>
      </c>
      <c r="E412">
        <v>9</v>
      </c>
      <c r="F412" t="s">
        <v>11</v>
      </c>
      <c r="G412" s="10">
        <v>24</v>
      </c>
      <c r="H412">
        <v>0.24</v>
      </c>
      <c r="I412">
        <v>16</v>
      </c>
      <c r="J412">
        <v>1</v>
      </c>
      <c r="K412">
        <v>0</v>
      </c>
      <c r="L412" s="8">
        <v>1.42</v>
      </c>
      <c r="M412" s="8">
        <v>0.59</v>
      </c>
      <c r="N412" s="8">
        <v>0.5</v>
      </c>
      <c r="O412" s="8">
        <v>-1.115E-2</v>
      </c>
      <c r="P412" s="8">
        <v>0</v>
      </c>
      <c r="Q412" s="8">
        <v>-8.5599999999999996E-2</v>
      </c>
      <c r="R412" s="8">
        <v>-4.9959999999999997E-2</v>
      </c>
      <c r="S412" s="8">
        <v>0</v>
      </c>
      <c r="T412" s="8">
        <v>2.5600000000000002E-3</v>
      </c>
      <c r="U412" s="8">
        <v>3.6330000000000001E-2</v>
      </c>
      <c r="V412">
        <v>0.28010745256022102</v>
      </c>
      <c r="W412">
        <v>0.28010745256022102</v>
      </c>
      <c r="X412">
        <v>0.234674023754953</v>
      </c>
      <c r="Y412">
        <v>4.5238934211692998E-2</v>
      </c>
      <c r="Z412">
        <v>9.2221063940408907</v>
      </c>
      <c r="AA412">
        <v>1.7777777777777799</v>
      </c>
    </row>
    <row r="413" spans="1:27" x14ac:dyDescent="0.35">
      <c r="A413">
        <v>412</v>
      </c>
      <c r="B413" t="s">
        <v>41</v>
      </c>
      <c r="C413" s="2">
        <v>69</v>
      </c>
      <c r="D413" t="s">
        <v>13</v>
      </c>
      <c r="E413">
        <v>9</v>
      </c>
      <c r="F413" t="s">
        <v>21</v>
      </c>
      <c r="G413" s="10">
        <v>12.5</v>
      </c>
      <c r="H413">
        <v>0.125</v>
      </c>
      <c r="I413">
        <v>8.0622577482985491</v>
      </c>
      <c r="J413">
        <v>1</v>
      </c>
      <c r="K413">
        <v>0</v>
      </c>
      <c r="L413" s="8">
        <v>1.29</v>
      </c>
      <c r="M413" s="8">
        <v>0.53</v>
      </c>
      <c r="N413" s="8">
        <v>0.5</v>
      </c>
      <c r="O413" s="8">
        <v>0.16450000000000001</v>
      </c>
      <c r="P413" s="9">
        <v>-0.56120000000000003</v>
      </c>
      <c r="Q413" s="8">
        <v>0.29099999999999998</v>
      </c>
      <c r="R413" s="9">
        <v>0</v>
      </c>
      <c r="S413" s="8">
        <v>-7.2500000000000004E-3</v>
      </c>
      <c r="T413" s="8">
        <v>2.5000000000000001E-2</v>
      </c>
      <c r="U413" s="9">
        <v>2.3E-2</v>
      </c>
      <c r="V413">
        <v>3.82887285219159E-2</v>
      </c>
      <c r="W413">
        <v>3.82887285219159E-2</v>
      </c>
      <c r="X413">
        <v>2.6178003690433899E-2</v>
      </c>
      <c r="Y413">
        <v>1.22718463030851E-2</v>
      </c>
      <c r="Z413">
        <v>1.0287305401507201</v>
      </c>
      <c r="AA413">
        <v>0.48225308641975301</v>
      </c>
    </row>
    <row r="414" spans="1:27" x14ac:dyDescent="0.35">
      <c r="A414">
        <v>413</v>
      </c>
      <c r="B414" t="s">
        <v>41</v>
      </c>
      <c r="C414" s="2">
        <v>69</v>
      </c>
      <c r="D414" t="s">
        <v>13</v>
      </c>
      <c r="E414">
        <v>9</v>
      </c>
      <c r="F414" t="s">
        <v>21</v>
      </c>
      <c r="G414" s="10">
        <v>10</v>
      </c>
      <c r="H414">
        <v>0.1</v>
      </c>
      <c r="I414">
        <v>10</v>
      </c>
      <c r="J414">
        <v>1</v>
      </c>
      <c r="K414">
        <v>0</v>
      </c>
      <c r="L414" s="8">
        <v>1.29</v>
      </c>
      <c r="M414" s="8">
        <v>0.53</v>
      </c>
      <c r="N414" s="8">
        <v>0.5</v>
      </c>
      <c r="O414" s="8">
        <v>0.16450000000000001</v>
      </c>
      <c r="P414" s="9">
        <v>-0.56120000000000003</v>
      </c>
      <c r="Q414" s="8">
        <v>0.29099999999999998</v>
      </c>
      <c r="R414" s="9">
        <v>0</v>
      </c>
      <c r="S414" s="8">
        <v>-7.2500000000000004E-3</v>
      </c>
      <c r="T414" s="8">
        <v>2.5000000000000001E-2</v>
      </c>
      <c r="U414" s="9">
        <v>2.3E-2</v>
      </c>
      <c r="V414">
        <v>4.5654275549961099E-2</v>
      </c>
      <c r="W414">
        <v>4.5654275549961099E-2</v>
      </c>
      <c r="X414">
        <v>3.1213828193508399E-2</v>
      </c>
      <c r="Y414">
        <v>7.85398163397448E-3</v>
      </c>
      <c r="Z414">
        <v>1.22662593822668</v>
      </c>
      <c r="AA414">
        <v>0.30864197530864201</v>
      </c>
    </row>
    <row r="415" spans="1:27" x14ac:dyDescent="0.35">
      <c r="A415">
        <v>414</v>
      </c>
      <c r="B415" t="s">
        <v>41</v>
      </c>
      <c r="C415" s="2">
        <v>69</v>
      </c>
      <c r="D415" t="s">
        <v>13</v>
      </c>
      <c r="E415">
        <v>9</v>
      </c>
      <c r="F415" t="s">
        <v>21</v>
      </c>
      <c r="G415" s="10">
        <v>12.5</v>
      </c>
      <c r="H415">
        <v>0.125</v>
      </c>
      <c r="I415">
        <v>9</v>
      </c>
      <c r="J415">
        <v>1</v>
      </c>
      <c r="K415">
        <v>0</v>
      </c>
      <c r="L415" s="8">
        <v>1.29</v>
      </c>
      <c r="M415" s="8">
        <v>0.53</v>
      </c>
      <c r="N415" s="8">
        <v>0.5</v>
      </c>
      <c r="O415" s="8">
        <v>0.16450000000000001</v>
      </c>
      <c r="P415" s="9">
        <v>-0.56120000000000003</v>
      </c>
      <c r="Q415" s="8">
        <v>0.29099999999999998</v>
      </c>
      <c r="R415" s="9">
        <v>0</v>
      </c>
      <c r="S415" s="8">
        <v>-7.2500000000000004E-3</v>
      </c>
      <c r="T415" s="8">
        <v>2.5000000000000001E-2</v>
      </c>
      <c r="U415" s="9">
        <v>2.3E-2</v>
      </c>
      <c r="V415">
        <v>4.4022427978865498E-2</v>
      </c>
      <c r="W415">
        <v>4.4022427978865498E-2</v>
      </c>
      <c r="X415">
        <v>3.0098134009150301E-2</v>
      </c>
      <c r="Y415">
        <v>1.22718463030851E-2</v>
      </c>
      <c r="Z415">
        <v>1.1827819272589</v>
      </c>
      <c r="AA415">
        <v>0.48225308641975301</v>
      </c>
    </row>
    <row r="416" spans="1:27" x14ac:dyDescent="0.35">
      <c r="A416">
        <v>415</v>
      </c>
      <c r="B416" t="s">
        <v>41</v>
      </c>
      <c r="C416" s="2">
        <v>69</v>
      </c>
      <c r="D416" t="s">
        <v>13</v>
      </c>
      <c r="E416">
        <v>9</v>
      </c>
      <c r="F416" t="s">
        <v>21</v>
      </c>
      <c r="G416" s="10">
        <v>19.5</v>
      </c>
      <c r="H416">
        <v>0.19500000000000001</v>
      </c>
      <c r="I416">
        <v>12</v>
      </c>
      <c r="J416">
        <v>1</v>
      </c>
      <c r="K416">
        <v>0</v>
      </c>
      <c r="L416" s="8">
        <v>1.29</v>
      </c>
      <c r="M416" s="8">
        <v>0.53</v>
      </c>
      <c r="N416" s="8">
        <v>0.5</v>
      </c>
      <c r="O416" s="8">
        <v>0.16450000000000001</v>
      </c>
      <c r="P416" s="9">
        <v>-0.56120000000000003</v>
      </c>
      <c r="Q416" s="8">
        <v>0.29099999999999998</v>
      </c>
      <c r="R416" s="9">
        <v>0</v>
      </c>
      <c r="S416" s="8">
        <v>-7.2500000000000004E-3</v>
      </c>
      <c r="T416" s="8">
        <v>2.5000000000000001E-2</v>
      </c>
      <c r="U416" s="9">
        <v>2.3E-2</v>
      </c>
      <c r="V416">
        <v>0.13027651785031399</v>
      </c>
      <c r="W416">
        <v>0.13027651785031399</v>
      </c>
      <c r="X416">
        <v>8.9070055254259803E-2</v>
      </c>
      <c r="Y416">
        <v>2.9864765163187999E-2</v>
      </c>
      <c r="Z416">
        <v>3.5002319938725202</v>
      </c>
      <c r="AA416">
        <v>1.1736111111111101</v>
      </c>
    </row>
    <row r="417" spans="1:27" x14ac:dyDescent="0.35">
      <c r="A417">
        <v>416</v>
      </c>
      <c r="B417" t="s">
        <v>41</v>
      </c>
      <c r="C417" s="2">
        <v>69</v>
      </c>
      <c r="D417" t="s">
        <v>13</v>
      </c>
      <c r="E417">
        <v>9</v>
      </c>
      <c r="F417" t="s">
        <v>20</v>
      </c>
      <c r="G417" s="10">
        <v>33.5</v>
      </c>
      <c r="H417">
        <v>0.33500000000000002</v>
      </c>
      <c r="I417">
        <v>25.4</v>
      </c>
      <c r="J417">
        <v>1</v>
      </c>
      <c r="K417">
        <v>0</v>
      </c>
      <c r="L417" s="8">
        <v>1.4</v>
      </c>
      <c r="M417" s="8">
        <v>0.52</v>
      </c>
      <c r="N417" s="8">
        <v>0.5</v>
      </c>
      <c r="O417" s="8">
        <v>-1.0343E-2</v>
      </c>
      <c r="P417" s="9">
        <v>-1.4341E-3</v>
      </c>
      <c r="Q417" s="8">
        <v>3.4520999999999997E-5</v>
      </c>
      <c r="R417" s="9">
        <v>-1.3052999999999999E-7</v>
      </c>
      <c r="S417" s="8">
        <v>7.7114999999999996E-4</v>
      </c>
      <c r="T417" s="8">
        <v>0</v>
      </c>
      <c r="U417" s="9">
        <v>3.0230999999999999E-6</v>
      </c>
      <c r="V417">
        <v>0.93901959262194001</v>
      </c>
      <c r="W417">
        <v>0.93901959262194001</v>
      </c>
      <c r="X417">
        <v>0.68360626342877195</v>
      </c>
      <c r="Y417">
        <v>8.8141308887278599E-2</v>
      </c>
      <c r="Z417">
        <v>26.864028630436898</v>
      </c>
      <c r="AA417">
        <v>3.4637345679012399</v>
      </c>
    </row>
    <row r="418" spans="1:27" x14ac:dyDescent="0.35">
      <c r="A418">
        <v>417</v>
      </c>
      <c r="B418" t="s">
        <v>41</v>
      </c>
      <c r="C418" s="2">
        <v>69</v>
      </c>
      <c r="D418" t="s">
        <v>13</v>
      </c>
      <c r="E418">
        <v>9</v>
      </c>
      <c r="F418" t="s">
        <v>21</v>
      </c>
      <c r="G418" s="10">
        <v>13</v>
      </c>
      <c r="H418">
        <v>0.13</v>
      </c>
      <c r="I418">
        <v>10.4</v>
      </c>
      <c r="J418">
        <v>1</v>
      </c>
      <c r="K418">
        <v>0</v>
      </c>
      <c r="L418" s="8">
        <v>1.29</v>
      </c>
      <c r="M418" s="8">
        <v>0.53</v>
      </c>
      <c r="N418" s="8">
        <v>0.5</v>
      </c>
      <c r="O418" s="8">
        <v>0.16450000000000001</v>
      </c>
      <c r="P418" s="9">
        <v>-0.56120000000000003</v>
      </c>
      <c r="Q418" s="8">
        <v>0.29099999999999998</v>
      </c>
      <c r="R418" s="9">
        <v>0</v>
      </c>
      <c r="S418" s="8">
        <v>-7.2500000000000004E-3</v>
      </c>
      <c r="T418" s="8">
        <v>2.5000000000000001E-2</v>
      </c>
      <c r="U418" s="9">
        <v>2.3E-2</v>
      </c>
      <c r="V418">
        <v>5.4523203939471097E-2</v>
      </c>
      <c r="W418">
        <v>5.4523203939471097E-2</v>
      </c>
      <c r="X418">
        <v>3.7277514533416399E-2</v>
      </c>
      <c r="Y418">
        <v>1.3273228961416901E-2</v>
      </c>
      <c r="Z418">
        <v>1.46491375411684</v>
      </c>
      <c r="AA418">
        <v>0.52160493827160503</v>
      </c>
    </row>
    <row r="419" spans="1:27" x14ac:dyDescent="0.35">
      <c r="A419">
        <v>418</v>
      </c>
      <c r="B419" t="s">
        <v>41</v>
      </c>
      <c r="C419" s="2">
        <v>69</v>
      </c>
      <c r="D419" t="s">
        <v>13</v>
      </c>
      <c r="E419">
        <v>9</v>
      </c>
      <c r="F419" t="s">
        <v>21</v>
      </c>
      <c r="G419" s="10">
        <v>12.5</v>
      </c>
      <c r="H419">
        <v>0.125</v>
      </c>
      <c r="I419">
        <v>8.5</v>
      </c>
      <c r="J419">
        <v>1</v>
      </c>
      <c r="K419">
        <v>0</v>
      </c>
      <c r="L419" s="8">
        <v>1.29</v>
      </c>
      <c r="M419" s="8">
        <v>0.53</v>
      </c>
      <c r="N419" s="8">
        <v>0.5</v>
      </c>
      <c r="O419" s="8">
        <v>0.16450000000000001</v>
      </c>
      <c r="P419" s="9">
        <v>-0.56120000000000003</v>
      </c>
      <c r="Q419" s="8">
        <v>0.29099999999999998</v>
      </c>
      <c r="R419" s="9">
        <v>0</v>
      </c>
      <c r="S419" s="8">
        <v>-7.2500000000000004E-3</v>
      </c>
      <c r="T419" s="8">
        <v>2.5000000000000001E-2</v>
      </c>
      <c r="U419" s="9">
        <v>2.3E-2</v>
      </c>
      <c r="V419">
        <v>4.0965244916810702E-2</v>
      </c>
      <c r="W419">
        <v>4.0965244916810702E-2</v>
      </c>
      <c r="X419">
        <v>2.8007937949623501E-2</v>
      </c>
      <c r="Y419">
        <v>1.22718463030851E-2</v>
      </c>
      <c r="Z419">
        <v>1.10064241246757</v>
      </c>
      <c r="AA419">
        <v>0.48225308641975301</v>
      </c>
    </row>
    <row r="420" spans="1:27" x14ac:dyDescent="0.35">
      <c r="A420">
        <v>419</v>
      </c>
      <c r="B420" t="s">
        <v>41</v>
      </c>
      <c r="C420" s="2">
        <v>69</v>
      </c>
      <c r="D420" t="s">
        <v>13</v>
      </c>
      <c r="E420">
        <v>9</v>
      </c>
      <c r="F420" t="s">
        <v>21</v>
      </c>
      <c r="G420" s="10">
        <v>14</v>
      </c>
      <c r="H420">
        <v>0.14000000000000001</v>
      </c>
      <c r="I420">
        <v>12</v>
      </c>
      <c r="J420">
        <v>1</v>
      </c>
      <c r="K420">
        <v>0</v>
      </c>
      <c r="L420" s="8">
        <v>1.29</v>
      </c>
      <c r="M420" s="8">
        <v>0.53</v>
      </c>
      <c r="N420" s="8">
        <v>0.5</v>
      </c>
      <c r="O420" s="8">
        <v>0.16450000000000001</v>
      </c>
      <c r="P420" s="9">
        <v>-0.56120000000000003</v>
      </c>
      <c r="Q420" s="8">
        <v>0.29099999999999998</v>
      </c>
      <c r="R420" s="9">
        <v>0</v>
      </c>
      <c r="S420" s="8">
        <v>-7.2500000000000004E-3</v>
      </c>
      <c r="T420" s="8">
        <v>2.5000000000000001E-2</v>
      </c>
      <c r="U420" s="9">
        <v>2.3E-2</v>
      </c>
      <c r="V420">
        <v>7.2301127473714699E-2</v>
      </c>
      <c r="W420">
        <v>7.2301127473714699E-2</v>
      </c>
      <c r="X420">
        <v>4.9432280853778703E-2</v>
      </c>
      <c r="Y420">
        <v>1.539380400259E-2</v>
      </c>
      <c r="Z420">
        <v>1.9425658879470999</v>
      </c>
      <c r="AA420">
        <v>0.60493827160493796</v>
      </c>
    </row>
    <row r="421" spans="1:27" x14ac:dyDescent="0.35">
      <c r="A421">
        <v>420</v>
      </c>
      <c r="B421" t="s">
        <v>41</v>
      </c>
      <c r="C421" s="2">
        <v>69</v>
      </c>
      <c r="D421" t="s">
        <v>13</v>
      </c>
      <c r="E421">
        <v>9</v>
      </c>
      <c r="F421" t="s">
        <v>11</v>
      </c>
      <c r="G421" s="10">
        <v>24</v>
      </c>
      <c r="H421">
        <v>0.24</v>
      </c>
      <c r="I421">
        <v>16</v>
      </c>
      <c r="J421">
        <v>1</v>
      </c>
      <c r="K421">
        <v>0</v>
      </c>
      <c r="L421" s="8">
        <v>1.42</v>
      </c>
      <c r="M421" s="8">
        <v>0.59</v>
      </c>
      <c r="N421" s="8">
        <v>0.5</v>
      </c>
      <c r="O421" s="8">
        <v>-1.115E-2</v>
      </c>
      <c r="P421" s="8">
        <v>0</v>
      </c>
      <c r="Q421" s="8">
        <v>-8.5599999999999996E-2</v>
      </c>
      <c r="R421" s="8">
        <v>-4.9959999999999997E-2</v>
      </c>
      <c r="S421" s="8">
        <v>0</v>
      </c>
      <c r="T421" s="8">
        <v>2.5600000000000002E-3</v>
      </c>
      <c r="U421" s="8">
        <v>3.6330000000000001E-2</v>
      </c>
      <c r="V421">
        <v>0.28010745256022102</v>
      </c>
      <c r="W421">
        <v>0.28010745256022102</v>
      </c>
      <c r="X421">
        <v>0.234674023754953</v>
      </c>
      <c r="Y421">
        <v>4.5238934211692998E-2</v>
      </c>
      <c r="Z421">
        <v>9.2221063940408907</v>
      </c>
      <c r="AA421">
        <v>1.7777777777777799</v>
      </c>
    </row>
    <row r="422" spans="1:27" x14ac:dyDescent="0.35">
      <c r="A422">
        <v>421</v>
      </c>
      <c r="B422" t="s">
        <v>41</v>
      </c>
      <c r="C422" s="2">
        <v>69</v>
      </c>
      <c r="D422" t="s">
        <v>13</v>
      </c>
      <c r="E422">
        <v>9</v>
      </c>
      <c r="F422" t="s">
        <v>11</v>
      </c>
      <c r="G422" s="10">
        <v>34</v>
      </c>
      <c r="H422">
        <v>0.34</v>
      </c>
      <c r="I422">
        <v>25</v>
      </c>
      <c r="J422">
        <v>1</v>
      </c>
      <c r="K422">
        <v>0</v>
      </c>
      <c r="L422" s="8">
        <v>1.42</v>
      </c>
      <c r="M422" s="8">
        <v>0.59</v>
      </c>
      <c r="N422" s="8">
        <v>0.5</v>
      </c>
      <c r="O422" s="8">
        <v>-1.115E-2</v>
      </c>
      <c r="P422" s="8">
        <v>0</v>
      </c>
      <c r="Q422" s="8">
        <v>-8.5599999999999996E-2</v>
      </c>
      <c r="R422" s="8">
        <v>-4.9959999999999997E-2</v>
      </c>
      <c r="S422" s="8">
        <v>0</v>
      </c>
      <c r="T422" s="8">
        <v>2.5600000000000002E-3</v>
      </c>
      <c r="U422" s="8">
        <v>3.6330000000000001E-2</v>
      </c>
      <c r="V422">
        <v>0.93490926303822697</v>
      </c>
      <c r="W422">
        <v>0.93490926303822697</v>
      </c>
      <c r="X422">
        <v>0.78326698057342603</v>
      </c>
      <c r="Y422">
        <v>9.0792027688745003E-2</v>
      </c>
      <c r="Z422">
        <v>30.780447338005999</v>
      </c>
      <c r="AA422">
        <v>3.5679012345679002</v>
      </c>
    </row>
    <row r="423" spans="1:27" x14ac:dyDescent="0.35">
      <c r="A423">
        <v>422</v>
      </c>
      <c r="B423" t="s">
        <v>41</v>
      </c>
      <c r="C423" s="2">
        <v>69</v>
      </c>
      <c r="D423" t="s">
        <v>13</v>
      </c>
      <c r="E423">
        <v>9</v>
      </c>
      <c r="F423" t="s">
        <v>21</v>
      </c>
      <c r="G423" s="10">
        <v>13</v>
      </c>
      <c r="H423">
        <v>0.13</v>
      </c>
      <c r="I423">
        <v>10.5</v>
      </c>
      <c r="J423">
        <v>1</v>
      </c>
      <c r="K423">
        <v>0</v>
      </c>
      <c r="L423" s="8">
        <v>1.29</v>
      </c>
      <c r="M423" s="8">
        <v>0.53</v>
      </c>
      <c r="N423" s="8">
        <v>0.5</v>
      </c>
      <c r="O423" s="8">
        <v>0.16450000000000001</v>
      </c>
      <c r="P423" s="9">
        <v>-0.56120000000000003</v>
      </c>
      <c r="Q423" s="8">
        <v>0.29099999999999998</v>
      </c>
      <c r="R423" s="9">
        <v>0</v>
      </c>
      <c r="S423" s="8">
        <v>-7.2500000000000004E-3</v>
      </c>
      <c r="T423" s="8">
        <v>2.5000000000000001E-2</v>
      </c>
      <c r="U423" s="9">
        <v>2.3E-2</v>
      </c>
      <c r="V423">
        <v>5.5202853074958098E-2</v>
      </c>
      <c r="W423">
        <v>5.5202853074958098E-2</v>
      </c>
      <c r="X423">
        <v>3.7742190647348899E-2</v>
      </c>
      <c r="Y423">
        <v>1.3273228961416901E-2</v>
      </c>
      <c r="Z423">
        <v>1.4831743715166099</v>
      </c>
      <c r="AA423">
        <v>0.52160493827160503</v>
      </c>
    </row>
    <row r="424" spans="1:27" x14ac:dyDescent="0.35">
      <c r="A424">
        <v>423</v>
      </c>
      <c r="B424" t="s">
        <v>41</v>
      </c>
      <c r="C424" s="2">
        <v>69</v>
      </c>
      <c r="D424" t="s">
        <v>13</v>
      </c>
      <c r="E424">
        <v>9</v>
      </c>
      <c r="F424" t="s">
        <v>21</v>
      </c>
      <c r="G424" s="10">
        <v>16</v>
      </c>
      <c r="H424">
        <v>0.16</v>
      </c>
      <c r="I424">
        <v>10.5</v>
      </c>
      <c r="J424">
        <v>1</v>
      </c>
      <c r="K424">
        <v>0</v>
      </c>
      <c r="L424" s="8">
        <v>1.29</v>
      </c>
      <c r="M424" s="8">
        <v>0.53</v>
      </c>
      <c r="N424" s="8">
        <v>0.5</v>
      </c>
      <c r="O424" s="8">
        <v>0.16450000000000001</v>
      </c>
      <c r="P424" s="9">
        <v>-0.56120000000000003</v>
      </c>
      <c r="Q424" s="8">
        <v>0.29099999999999998</v>
      </c>
      <c r="R424" s="9">
        <v>0</v>
      </c>
      <c r="S424" s="8">
        <v>-7.2500000000000004E-3</v>
      </c>
      <c r="T424" s="8">
        <v>2.5000000000000001E-2</v>
      </c>
      <c r="U424" s="9">
        <v>2.3E-2</v>
      </c>
      <c r="V424">
        <v>7.2774451095286699E-2</v>
      </c>
      <c r="W424">
        <v>7.2774451095286699E-2</v>
      </c>
      <c r="X424">
        <v>4.9755892213847498E-2</v>
      </c>
      <c r="Y424">
        <v>2.01061929829747E-2</v>
      </c>
      <c r="Z424">
        <v>1.9552830108102199</v>
      </c>
      <c r="AA424">
        <v>0.79012345679012397</v>
      </c>
    </row>
    <row r="425" spans="1:27" x14ac:dyDescent="0.35">
      <c r="A425">
        <v>424</v>
      </c>
      <c r="B425" t="s">
        <v>24</v>
      </c>
      <c r="C425" s="2">
        <v>23</v>
      </c>
      <c r="D425" t="s">
        <v>10</v>
      </c>
      <c r="E425">
        <v>4.5</v>
      </c>
      <c r="F425" t="s">
        <v>20</v>
      </c>
      <c r="G425" s="10">
        <v>2.5</v>
      </c>
      <c r="H425">
        <v>2.5000000000000001E-2</v>
      </c>
      <c r="I425">
        <v>5</v>
      </c>
      <c r="J425">
        <v>1</v>
      </c>
      <c r="K425">
        <v>1</v>
      </c>
      <c r="L425" s="8">
        <v>1.4</v>
      </c>
      <c r="M425" s="8">
        <v>0.52</v>
      </c>
      <c r="N425" s="8">
        <v>0.5</v>
      </c>
      <c r="O425" s="8">
        <v>-1.0343E-2</v>
      </c>
      <c r="P425" s="9">
        <v>-1.4341E-3</v>
      </c>
      <c r="Q425" s="8">
        <v>3.4520999999999997E-5</v>
      </c>
      <c r="R425" s="9">
        <v>-1.3052999999999999E-7</v>
      </c>
      <c r="S425" s="8">
        <v>7.7114999999999996E-4</v>
      </c>
      <c r="T425" s="8">
        <v>0</v>
      </c>
      <c r="U425" s="9">
        <v>3.0230999999999999E-6</v>
      </c>
      <c r="V425">
        <v>-1.47520544636767E-2</v>
      </c>
      <c r="W425">
        <v>1.09955742875643E-3</v>
      </c>
      <c r="X425">
        <v>8.0047780813468001E-4</v>
      </c>
      <c r="Y425">
        <v>4.90873852123405E-4</v>
      </c>
      <c r="Z425">
        <v>0.125827160493827</v>
      </c>
      <c r="AA425">
        <v>7.7160493827160503E-2</v>
      </c>
    </row>
    <row r="426" spans="1:27" x14ac:dyDescent="0.35">
      <c r="A426">
        <v>425</v>
      </c>
      <c r="B426" t="s">
        <v>24</v>
      </c>
      <c r="C426" s="2">
        <v>23</v>
      </c>
      <c r="D426" t="s">
        <v>10</v>
      </c>
      <c r="E426">
        <v>4.5</v>
      </c>
      <c r="F426" t="s">
        <v>20</v>
      </c>
      <c r="G426" s="10">
        <v>2</v>
      </c>
      <c r="H426">
        <v>0.02</v>
      </c>
      <c r="I426">
        <v>3</v>
      </c>
      <c r="J426">
        <v>1</v>
      </c>
      <c r="K426">
        <v>1</v>
      </c>
      <c r="L426" s="8">
        <v>1.4</v>
      </c>
      <c r="M426" s="8">
        <v>0.52</v>
      </c>
      <c r="N426" s="8">
        <v>0.5</v>
      </c>
      <c r="O426" s="8">
        <v>-1.0343E-2</v>
      </c>
      <c r="P426" s="9">
        <v>-1.4341E-3</v>
      </c>
      <c r="Q426" s="8">
        <v>3.4520999999999997E-5</v>
      </c>
      <c r="R426" s="9">
        <v>-1.3052999999999999E-7</v>
      </c>
      <c r="S426" s="8">
        <v>7.7114999999999996E-4</v>
      </c>
      <c r="T426" s="8">
        <v>0</v>
      </c>
      <c r="U426" s="9">
        <v>3.0230999999999999E-6</v>
      </c>
      <c r="V426">
        <v>-1.53517679764877E-2</v>
      </c>
      <c r="W426">
        <v>3.5342917352885198E-4</v>
      </c>
      <c r="X426">
        <v>2.5729643832900402E-4</v>
      </c>
      <c r="Y426">
        <v>3.1415926535897898E-4</v>
      </c>
      <c r="Z426">
        <v>4.0444444444444401E-2</v>
      </c>
      <c r="AA426">
        <v>4.9382716049382699E-2</v>
      </c>
    </row>
    <row r="427" spans="1:27" x14ac:dyDescent="0.35">
      <c r="A427">
        <v>426</v>
      </c>
      <c r="B427" t="s">
        <v>24</v>
      </c>
      <c r="C427" s="2">
        <v>23</v>
      </c>
      <c r="D427" t="s">
        <v>10</v>
      </c>
      <c r="E427">
        <v>4.5</v>
      </c>
      <c r="F427" t="s">
        <v>20</v>
      </c>
      <c r="G427" s="10">
        <v>2</v>
      </c>
      <c r="H427">
        <v>0.02</v>
      </c>
      <c r="I427">
        <v>3</v>
      </c>
      <c r="J427">
        <v>1</v>
      </c>
      <c r="K427">
        <v>1</v>
      </c>
      <c r="L427" s="8">
        <v>1.4</v>
      </c>
      <c r="M427" s="8">
        <v>0.52</v>
      </c>
      <c r="N427" s="8">
        <v>0.5</v>
      </c>
      <c r="O427" s="8">
        <v>-1.0343E-2</v>
      </c>
      <c r="P427" s="9">
        <v>-1.4341E-3</v>
      </c>
      <c r="Q427" s="8">
        <v>3.4520999999999997E-5</v>
      </c>
      <c r="R427" s="9">
        <v>-1.3052999999999999E-7</v>
      </c>
      <c r="S427" s="8">
        <v>7.7114999999999996E-4</v>
      </c>
      <c r="T427" s="8">
        <v>0</v>
      </c>
      <c r="U427" s="9">
        <v>3.0230999999999999E-6</v>
      </c>
      <c r="V427">
        <v>-1.53517679764877E-2</v>
      </c>
      <c r="W427">
        <v>5.3014376029327805E-4</v>
      </c>
      <c r="X427">
        <v>3.8594465749350597E-4</v>
      </c>
      <c r="Y427">
        <v>3.1415926535897898E-4</v>
      </c>
      <c r="Z427">
        <v>6.0666666666666702E-2</v>
      </c>
      <c r="AA427">
        <v>4.9382716049382699E-2</v>
      </c>
    </row>
    <row r="428" spans="1:27" x14ac:dyDescent="0.35">
      <c r="A428">
        <v>427</v>
      </c>
      <c r="B428" t="s">
        <v>24</v>
      </c>
      <c r="C428" s="2">
        <v>23</v>
      </c>
      <c r="D428" t="s">
        <v>10</v>
      </c>
      <c r="E428">
        <v>4.5</v>
      </c>
      <c r="F428" t="s">
        <v>20</v>
      </c>
      <c r="G428" s="10">
        <v>4</v>
      </c>
      <c r="H428">
        <v>0.04</v>
      </c>
      <c r="I428">
        <v>6.5</v>
      </c>
      <c r="J428">
        <v>1</v>
      </c>
      <c r="K428">
        <v>1</v>
      </c>
      <c r="L428" s="8">
        <v>1.4</v>
      </c>
      <c r="M428" s="8">
        <v>0.52</v>
      </c>
      <c r="N428" s="8">
        <v>0.5</v>
      </c>
      <c r="O428" s="8">
        <v>-1.0343E-2</v>
      </c>
      <c r="P428" s="9">
        <v>-1.4341E-3</v>
      </c>
      <c r="Q428" s="8">
        <v>3.4520999999999997E-5</v>
      </c>
      <c r="R428" s="9">
        <v>-1.3052999999999999E-7</v>
      </c>
      <c r="S428" s="8">
        <v>7.7114999999999996E-4</v>
      </c>
      <c r="T428" s="8">
        <v>0</v>
      </c>
      <c r="U428" s="9">
        <v>3.0230999999999999E-6</v>
      </c>
      <c r="V428">
        <v>-1.5056615925704399E-2</v>
      </c>
      <c r="W428">
        <v>4.5945792558750699E-3</v>
      </c>
      <c r="X428">
        <v>3.34485369827705E-3</v>
      </c>
      <c r="Y428">
        <v>1.2566370614359201E-3</v>
      </c>
      <c r="Z428">
        <v>0.52577777777777801</v>
      </c>
      <c r="AA428">
        <v>0.19753086419753099</v>
      </c>
    </row>
    <row r="429" spans="1:27" x14ac:dyDescent="0.35">
      <c r="A429">
        <v>428</v>
      </c>
      <c r="B429" t="s">
        <v>24</v>
      </c>
      <c r="C429" s="2">
        <v>23</v>
      </c>
      <c r="D429" t="s">
        <v>10</v>
      </c>
      <c r="E429">
        <v>4.5</v>
      </c>
      <c r="F429" t="s">
        <v>20</v>
      </c>
      <c r="G429" s="10">
        <v>1</v>
      </c>
      <c r="H429">
        <v>0.01</v>
      </c>
      <c r="I429">
        <v>2.5</v>
      </c>
      <c r="J429">
        <v>0</v>
      </c>
      <c r="K429">
        <v>1</v>
      </c>
      <c r="L429" s="8">
        <v>1.4</v>
      </c>
      <c r="M429" s="8">
        <v>0.52</v>
      </c>
      <c r="N429" s="8">
        <v>0.5</v>
      </c>
      <c r="O429" s="8">
        <v>-1.0343E-2</v>
      </c>
      <c r="P429" s="9">
        <v>-1.4341E-3</v>
      </c>
      <c r="Q429" s="8">
        <v>3.4520999999999997E-5</v>
      </c>
      <c r="R429" s="9">
        <v>-1.3052999999999999E-7</v>
      </c>
      <c r="S429" s="8">
        <v>7.7114999999999996E-4</v>
      </c>
      <c r="T429" s="8">
        <v>0</v>
      </c>
      <c r="U429" s="9">
        <v>3.0230999999999999E-6</v>
      </c>
      <c r="V429">
        <v>-1.2509229657615899E-2</v>
      </c>
      <c r="W429">
        <v>1.96349540849362E-4</v>
      </c>
      <c r="X429">
        <v>1.4294246573833599E-4</v>
      </c>
      <c r="Y429">
        <v>7.85398163397448E-5</v>
      </c>
      <c r="Z429">
        <v>2.2469135802469099E-2</v>
      </c>
      <c r="AA429">
        <v>1.2345679012345699E-2</v>
      </c>
    </row>
    <row r="430" spans="1:27" x14ac:dyDescent="0.35">
      <c r="A430">
        <v>429</v>
      </c>
      <c r="B430" t="s">
        <v>24</v>
      </c>
      <c r="C430" s="2">
        <v>23</v>
      </c>
      <c r="D430" t="s">
        <v>10</v>
      </c>
      <c r="E430">
        <v>4.5</v>
      </c>
      <c r="F430" t="s">
        <v>20</v>
      </c>
      <c r="G430" s="10">
        <v>2</v>
      </c>
      <c r="H430">
        <v>0.02</v>
      </c>
      <c r="I430">
        <v>4</v>
      </c>
      <c r="J430">
        <v>1</v>
      </c>
      <c r="K430">
        <v>1</v>
      </c>
      <c r="L430" s="8">
        <v>1.4</v>
      </c>
      <c r="M430" s="8">
        <v>0.52</v>
      </c>
      <c r="N430" s="8">
        <v>0.5</v>
      </c>
      <c r="O430" s="8">
        <v>-1.0343E-2</v>
      </c>
      <c r="P430" s="9">
        <v>-1.4341E-3</v>
      </c>
      <c r="Q430" s="8">
        <v>3.4520999999999997E-5</v>
      </c>
      <c r="R430" s="9">
        <v>-1.3052999999999999E-7</v>
      </c>
      <c r="S430" s="8">
        <v>7.7114999999999996E-4</v>
      </c>
      <c r="T430" s="8">
        <v>0</v>
      </c>
      <c r="U430" s="9">
        <v>3.0230999999999999E-6</v>
      </c>
      <c r="V430">
        <v>-1.44612707722279E-2</v>
      </c>
      <c r="W430">
        <v>6.1850105367549095E-4</v>
      </c>
      <c r="X430">
        <v>4.50268767075757E-4</v>
      </c>
      <c r="Y430">
        <v>3.1415926535897898E-4</v>
      </c>
      <c r="Z430">
        <v>7.0777777777777801E-2</v>
      </c>
      <c r="AA430">
        <v>4.9382716049382699E-2</v>
      </c>
    </row>
    <row r="431" spans="1:27" x14ac:dyDescent="0.35">
      <c r="A431">
        <v>430</v>
      </c>
      <c r="B431" t="s">
        <v>24</v>
      </c>
      <c r="C431" s="2">
        <v>23</v>
      </c>
      <c r="D431" t="s">
        <v>10</v>
      </c>
      <c r="E431">
        <v>4.5</v>
      </c>
      <c r="F431" t="s">
        <v>20</v>
      </c>
      <c r="G431" s="10">
        <v>2</v>
      </c>
      <c r="H431">
        <v>0.02</v>
      </c>
      <c r="I431">
        <v>4</v>
      </c>
      <c r="J431">
        <v>1</v>
      </c>
      <c r="K431">
        <v>1</v>
      </c>
      <c r="L431" s="8">
        <v>1.4</v>
      </c>
      <c r="M431" s="8">
        <v>0.52</v>
      </c>
      <c r="N431" s="8">
        <v>0.5</v>
      </c>
      <c r="O431" s="8">
        <v>-1.0343E-2</v>
      </c>
      <c r="P431" s="9">
        <v>-1.4341E-3</v>
      </c>
      <c r="Q431" s="8">
        <v>3.4520999999999997E-5</v>
      </c>
      <c r="R431" s="9">
        <v>-1.3052999999999999E-7</v>
      </c>
      <c r="S431" s="8">
        <v>7.7114999999999996E-4</v>
      </c>
      <c r="T431" s="8">
        <v>0</v>
      </c>
      <c r="U431" s="9">
        <v>3.0230999999999999E-6</v>
      </c>
      <c r="V431">
        <v>-1.44612707722279E-2</v>
      </c>
      <c r="W431">
        <v>5.3014376029327805E-4</v>
      </c>
      <c r="X431">
        <v>3.8594465749350597E-4</v>
      </c>
      <c r="Y431">
        <v>3.1415926535897898E-4</v>
      </c>
      <c r="Z431">
        <v>6.0666666666666702E-2</v>
      </c>
      <c r="AA431">
        <v>4.9382716049382699E-2</v>
      </c>
    </row>
    <row r="432" spans="1:27" x14ac:dyDescent="0.35">
      <c r="A432">
        <v>431</v>
      </c>
      <c r="B432" t="s">
        <v>24</v>
      </c>
      <c r="C432" s="2">
        <v>23</v>
      </c>
      <c r="D432" t="s">
        <v>10</v>
      </c>
      <c r="E432">
        <v>4.5</v>
      </c>
      <c r="F432" t="s">
        <v>20</v>
      </c>
      <c r="G432" s="10">
        <v>2</v>
      </c>
      <c r="H432">
        <v>0.02</v>
      </c>
      <c r="I432">
        <v>4</v>
      </c>
      <c r="J432">
        <v>1</v>
      </c>
      <c r="K432">
        <v>1</v>
      </c>
      <c r="L432" s="8">
        <v>1.4</v>
      </c>
      <c r="M432" s="8">
        <v>0.52</v>
      </c>
      <c r="N432" s="8">
        <v>0.5</v>
      </c>
      <c r="O432" s="8">
        <v>-1.0343E-2</v>
      </c>
      <c r="P432" s="9">
        <v>-1.4341E-3</v>
      </c>
      <c r="Q432" s="8">
        <v>3.4520999999999997E-5</v>
      </c>
      <c r="R432" s="9">
        <v>-1.3052999999999999E-7</v>
      </c>
      <c r="S432" s="8">
        <v>7.7114999999999996E-4</v>
      </c>
      <c r="T432" s="8">
        <v>0</v>
      </c>
      <c r="U432" s="9">
        <v>3.0230999999999999E-6</v>
      </c>
      <c r="V432">
        <v>-1.44612707722279E-2</v>
      </c>
      <c r="W432">
        <v>5.3014376029327805E-4</v>
      </c>
      <c r="X432">
        <v>3.8594465749350597E-4</v>
      </c>
      <c r="Y432">
        <v>3.1415926535897898E-4</v>
      </c>
      <c r="Z432">
        <v>6.0666666666666702E-2</v>
      </c>
      <c r="AA432">
        <v>4.9382716049382699E-2</v>
      </c>
    </row>
    <row r="433" spans="1:27" x14ac:dyDescent="0.35">
      <c r="A433">
        <v>432</v>
      </c>
      <c r="B433" t="s">
        <v>24</v>
      </c>
      <c r="C433" s="2">
        <v>23</v>
      </c>
      <c r="D433" t="s">
        <v>10</v>
      </c>
      <c r="E433">
        <v>4.5</v>
      </c>
      <c r="F433" t="s">
        <v>20</v>
      </c>
      <c r="G433" s="10">
        <v>2</v>
      </c>
      <c r="H433">
        <v>0.02</v>
      </c>
      <c r="I433">
        <v>4</v>
      </c>
      <c r="J433">
        <v>1</v>
      </c>
      <c r="K433">
        <v>1</v>
      </c>
      <c r="L433" s="8">
        <v>1.4</v>
      </c>
      <c r="M433" s="8">
        <v>0.52</v>
      </c>
      <c r="N433" s="8">
        <v>0.5</v>
      </c>
      <c r="O433" s="8">
        <v>-1.0343E-2</v>
      </c>
      <c r="P433" s="9">
        <v>-1.4341E-3</v>
      </c>
      <c r="Q433" s="8">
        <v>3.4520999999999997E-5</v>
      </c>
      <c r="R433" s="9">
        <v>-1.3052999999999999E-7</v>
      </c>
      <c r="S433" s="8">
        <v>7.7114999999999996E-4</v>
      </c>
      <c r="T433" s="8">
        <v>0</v>
      </c>
      <c r="U433" s="9">
        <v>3.0230999999999999E-6</v>
      </c>
      <c r="V433">
        <v>-1.44612707722279E-2</v>
      </c>
      <c r="W433">
        <v>6.1850105367549095E-4</v>
      </c>
      <c r="X433">
        <v>4.50268767075757E-4</v>
      </c>
      <c r="Y433">
        <v>3.1415926535897898E-4</v>
      </c>
      <c r="Z433">
        <v>7.0777777777777801E-2</v>
      </c>
      <c r="AA433">
        <v>4.9382716049382699E-2</v>
      </c>
    </row>
    <row r="434" spans="1:27" x14ac:dyDescent="0.35">
      <c r="A434">
        <v>433</v>
      </c>
      <c r="B434" t="s">
        <v>24</v>
      </c>
      <c r="C434" s="2">
        <v>23</v>
      </c>
      <c r="D434" t="s">
        <v>10</v>
      </c>
      <c r="E434">
        <v>4.5</v>
      </c>
      <c r="F434" t="s">
        <v>20</v>
      </c>
      <c r="G434" s="10">
        <v>2</v>
      </c>
      <c r="H434">
        <v>0.02</v>
      </c>
      <c r="I434">
        <v>4</v>
      </c>
      <c r="J434">
        <v>1</v>
      </c>
      <c r="K434">
        <v>1</v>
      </c>
      <c r="L434" s="8">
        <v>1.4</v>
      </c>
      <c r="M434" s="8">
        <v>0.52</v>
      </c>
      <c r="N434" s="8">
        <v>0.5</v>
      </c>
      <c r="O434" s="8">
        <v>-1.0343E-2</v>
      </c>
      <c r="P434" s="9">
        <v>-1.4341E-3</v>
      </c>
      <c r="Q434" s="8">
        <v>3.4520999999999997E-5</v>
      </c>
      <c r="R434" s="9">
        <v>-1.3052999999999999E-7</v>
      </c>
      <c r="S434" s="8">
        <v>7.7114999999999996E-4</v>
      </c>
      <c r="T434" s="8">
        <v>0</v>
      </c>
      <c r="U434" s="9">
        <v>3.0230999999999999E-6</v>
      </c>
      <c r="V434">
        <v>-1.44612707722279E-2</v>
      </c>
      <c r="W434">
        <v>7.0685834705770298E-4</v>
      </c>
      <c r="X434">
        <v>5.1459287665800804E-4</v>
      </c>
      <c r="Y434">
        <v>3.1415926535897898E-4</v>
      </c>
      <c r="Z434">
        <v>8.0888888888888899E-2</v>
      </c>
      <c r="AA434">
        <v>4.9382716049382699E-2</v>
      </c>
    </row>
    <row r="435" spans="1:27" x14ac:dyDescent="0.35">
      <c r="A435">
        <v>434</v>
      </c>
      <c r="B435" t="s">
        <v>24</v>
      </c>
      <c r="C435" s="2">
        <v>23</v>
      </c>
      <c r="D435" t="s">
        <v>10</v>
      </c>
      <c r="E435">
        <v>4.5</v>
      </c>
      <c r="F435" t="s">
        <v>20</v>
      </c>
      <c r="G435" s="10">
        <v>2</v>
      </c>
      <c r="H435">
        <v>0.02</v>
      </c>
      <c r="I435">
        <v>4</v>
      </c>
      <c r="J435">
        <v>1</v>
      </c>
      <c r="K435">
        <v>1</v>
      </c>
      <c r="L435" s="8">
        <v>1.4</v>
      </c>
      <c r="M435" s="8">
        <v>0.52</v>
      </c>
      <c r="N435" s="8">
        <v>0.5</v>
      </c>
      <c r="O435" s="8">
        <v>-1.0343E-2</v>
      </c>
      <c r="P435" s="9">
        <v>-1.4341E-3</v>
      </c>
      <c r="Q435" s="8">
        <v>3.4520999999999997E-5</v>
      </c>
      <c r="R435" s="9">
        <v>-1.3052999999999999E-7</v>
      </c>
      <c r="S435" s="8">
        <v>7.7114999999999996E-4</v>
      </c>
      <c r="T435" s="8">
        <v>0</v>
      </c>
      <c r="U435" s="9">
        <v>3.0230999999999999E-6</v>
      </c>
      <c r="V435">
        <v>-1.44612707722279E-2</v>
      </c>
      <c r="W435">
        <v>3.5342917352885198E-4</v>
      </c>
      <c r="X435">
        <v>2.5729643832900402E-4</v>
      </c>
      <c r="Y435">
        <v>3.1415926535897898E-4</v>
      </c>
      <c r="Z435">
        <v>4.0444444444444401E-2</v>
      </c>
      <c r="AA435">
        <v>4.9382716049382699E-2</v>
      </c>
    </row>
    <row r="436" spans="1:27" x14ac:dyDescent="0.35">
      <c r="A436">
        <v>435</v>
      </c>
      <c r="B436" t="s">
        <v>24</v>
      </c>
      <c r="C436" s="2">
        <v>23</v>
      </c>
      <c r="D436" t="s">
        <v>10</v>
      </c>
      <c r="E436">
        <v>4.5</v>
      </c>
      <c r="F436" t="s">
        <v>20</v>
      </c>
      <c r="G436" s="10">
        <v>2</v>
      </c>
      <c r="H436">
        <v>0.02</v>
      </c>
      <c r="I436">
        <v>4</v>
      </c>
      <c r="J436">
        <v>1</v>
      </c>
      <c r="K436">
        <v>1</v>
      </c>
      <c r="L436" s="8">
        <v>1.4</v>
      </c>
      <c r="M436" s="8">
        <v>0.52</v>
      </c>
      <c r="N436" s="8">
        <v>0.5</v>
      </c>
      <c r="O436" s="8">
        <v>-1.0343E-2</v>
      </c>
      <c r="P436" s="9">
        <v>-1.4341E-3</v>
      </c>
      <c r="Q436" s="8">
        <v>3.4520999999999997E-5</v>
      </c>
      <c r="R436" s="9">
        <v>-1.3052999999999999E-7</v>
      </c>
      <c r="S436" s="8">
        <v>7.7114999999999996E-4</v>
      </c>
      <c r="T436" s="8">
        <v>0</v>
      </c>
      <c r="U436" s="9">
        <v>3.0230999999999999E-6</v>
      </c>
      <c r="V436">
        <v>-1.44612707722279E-2</v>
      </c>
      <c r="W436">
        <v>5.3014376029327805E-4</v>
      </c>
      <c r="X436">
        <v>3.8594465749350597E-4</v>
      </c>
      <c r="Y436">
        <v>3.1415926535897898E-4</v>
      </c>
      <c r="Z436">
        <v>6.0666666666666702E-2</v>
      </c>
      <c r="AA436">
        <v>4.9382716049382699E-2</v>
      </c>
    </row>
    <row r="437" spans="1:27" x14ac:dyDescent="0.35">
      <c r="A437">
        <v>436</v>
      </c>
      <c r="B437" t="s">
        <v>24</v>
      </c>
      <c r="C437" s="2">
        <v>23</v>
      </c>
      <c r="D437" t="s">
        <v>10</v>
      </c>
      <c r="E437">
        <v>4.5</v>
      </c>
      <c r="F437" t="s">
        <v>20</v>
      </c>
      <c r="G437" s="10">
        <v>2</v>
      </c>
      <c r="H437">
        <v>0.02</v>
      </c>
      <c r="I437">
        <v>4</v>
      </c>
      <c r="J437">
        <v>1</v>
      </c>
      <c r="K437">
        <v>1</v>
      </c>
      <c r="L437" s="8">
        <v>1.4</v>
      </c>
      <c r="M437" s="8">
        <v>0.52</v>
      </c>
      <c r="N437" s="8">
        <v>0.5</v>
      </c>
      <c r="O437" s="8">
        <v>-1.0343E-2</v>
      </c>
      <c r="P437" s="9">
        <v>-1.4341E-3</v>
      </c>
      <c r="Q437" s="8">
        <v>3.4520999999999997E-5</v>
      </c>
      <c r="R437" s="9">
        <v>-1.3052999999999999E-7</v>
      </c>
      <c r="S437" s="8">
        <v>7.7114999999999996E-4</v>
      </c>
      <c r="T437" s="8">
        <v>0</v>
      </c>
      <c r="U437" s="9">
        <v>3.0230999999999999E-6</v>
      </c>
      <c r="V437">
        <v>-1.44612707722279E-2</v>
      </c>
      <c r="W437">
        <v>3.5342917352885198E-4</v>
      </c>
      <c r="X437">
        <v>2.5729643832900402E-4</v>
      </c>
      <c r="Y437">
        <v>3.1415926535897898E-4</v>
      </c>
      <c r="Z437">
        <v>4.0444444444444401E-2</v>
      </c>
      <c r="AA437">
        <v>4.9382716049382699E-2</v>
      </c>
    </row>
    <row r="438" spans="1:27" x14ac:dyDescent="0.35">
      <c r="A438">
        <v>437</v>
      </c>
      <c r="B438" t="s">
        <v>24</v>
      </c>
      <c r="C438" s="2">
        <v>23</v>
      </c>
      <c r="D438" t="s">
        <v>10</v>
      </c>
      <c r="E438">
        <v>4.5</v>
      </c>
      <c r="F438" t="s">
        <v>20</v>
      </c>
      <c r="G438" s="10">
        <v>2</v>
      </c>
      <c r="H438">
        <v>0.02</v>
      </c>
      <c r="I438">
        <v>4</v>
      </c>
      <c r="J438">
        <v>1</v>
      </c>
      <c r="K438">
        <v>1</v>
      </c>
      <c r="L438" s="8">
        <v>1.4</v>
      </c>
      <c r="M438" s="8">
        <v>0.52</v>
      </c>
      <c r="N438" s="8">
        <v>0.5</v>
      </c>
      <c r="O438" s="8">
        <v>-1.0343E-2</v>
      </c>
      <c r="P438" s="9">
        <v>-1.4341E-3</v>
      </c>
      <c r="Q438" s="8">
        <v>3.4520999999999997E-5</v>
      </c>
      <c r="R438" s="9">
        <v>-1.3052999999999999E-7</v>
      </c>
      <c r="S438" s="8">
        <v>7.7114999999999996E-4</v>
      </c>
      <c r="T438" s="8">
        <v>0</v>
      </c>
      <c r="U438" s="9">
        <v>3.0230999999999999E-6</v>
      </c>
      <c r="V438">
        <v>-1.44612707722279E-2</v>
      </c>
      <c r="W438">
        <v>4.4178646691106499E-4</v>
      </c>
      <c r="X438">
        <v>3.21620547911255E-4</v>
      </c>
      <c r="Y438">
        <v>3.1415926535897898E-4</v>
      </c>
      <c r="Z438">
        <v>5.0555555555555597E-2</v>
      </c>
      <c r="AA438">
        <v>4.9382716049382699E-2</v>
      </c>
    </row>
    <row r="439" spans="1:27" x14ac:dyDescent="0.35">
      <c r="A439">
        <v>438</v>
      </c>
      <c r="B439" t="s">
        <v>24</v>
      </c>
      <c r="C439" s="2">
        <v>23</v>
      </c>
      <c r="D439" t="s">
        <v>10</v>
      </c>
      <c r="E439">
        <v>4.5</v>
      </c>
      <c r="F439" t="s">
        <v>20</v>
      </c>
      <c r="G439" s="10">
        <v>2</v>
      </c>
      <c r="H439">
        <v>0.02</v>
      </c>
      <c r="I439">
        <v>4</v>
      </c>
      <c r="J439">
        <v>1</v>
      </c>
      <c r="K439">
        <v>1</v>
      </c>
      <c r="L439" s="8">
        <v>1.4</v>
      </c>
      <c r="M439" s="8">
        <v>0.52</v>
      </c>
      <c r="N439" s="8">
        <v>0.5</v>
      </c>
      <c r="O439" s="8">
        <v>-1.0343E-2</v>
      </c>
      <c r="P439" s="9">
        <v>-1.4341E-3</v>
      </c>
      <c r="Q439" s="8">
        <v>3.4520999999999997E-5</v>
      </c>
      <c r="R439" s="9">
        <v>-1.3052999999999999E-7</v>
      </c>
      <c r="S439" s="8">
        <v>7.7114999999999996E-4</v>
      </c>
      <c r="T439" s="8">
        <v>0</v>
      </c>
      <c r="U439" s="9">
        <v>3.0230999999999999E-6</v>
      </c>
      <c r="V439">
        <v>-1.44612707722279E-2</v>
      </c>
      <c r="W439">
        <v>4.4178646691106499E-4</v>
      </c>
      <c r="X439">
        <v>3.21620547911255E-4</v>
      </c>
      <c r="Y439">
        <v>3.1415926535897898E-4</v>
      </c>
      <c r="Z439">
        <v>5.0555555555555597E-2</v>
      </c>
      <c r="AA439">
        <v>4.9382716049382699E-2</v>
      </c>
    </row>
    <row r="440" spans="1:27" x14ac:dyDescent="0.35">
      <c r="A440">
        <v>439</v>
      </c>
      <c r="B440" t="s">
        <v>24</v>
      </c>
      <c r="C440" s="2">
        <v>23</v>
      </c>
      <c r="D440" t="s">
        <v>10</v>
      </c>
      <c r="E440">
        <v>4.5</v>
      </c>
      <c r="F440" t="s">
        <v>20</v>
      </c>
      <c r="G440" s="10">
        <v>2</v>
      </c>
      <c r="H440">
        <v>0.02</v>
      </c>
      <c r="I440">
        <v>4</v>
      </c>
      <c r="J440">
        <v>1</v>
      </c>
      <c r="K440">
        <v>1</v>
      </c>
      <c r="L440" s="8">
        <v>1.4</v>
      </c>
      <c r="M440" s="8">
        <v>0.52</v>
      </c>
      <c r="N440" s="8">
        <v>0.5</v>
      </c>
      <c r="O440" s="8">
        <v>-1.0343E-2</v>
      </c>
      <c r="P440" s="9">
        <v>-1.4341E-3</v>
      </c>
      <c r="Q440" s="8">
        <v>3.4520999999999997E-5</v>
      </c>
      <c r="R440" s="9">
        <v>-1.3052999999999999E-7</v>
      </c>
      <c r="S440" s="8">
        <v>7.7114999999999996E-4</v>
      </c>
      <c r="T440" s="8">
        <v>0</v>
      </c>
      <c r="U440" s="9">
        <v>3.0230999999999999E-6</v>
      </c>
      <c r="V440">
        <v>-1.44612707722279E-2</v>
      </c>
      <c r="W440">
        <v>4.4178646691106499E-4</v>
      </c>
      <c r="X440">
        <v>3.21620547911255E-4</v>
      </c>
      <c r="Y440">
        <v>3.1415926535897898E-4</v>
      </c>
      <c r="Z440">
        <v>5.0555555555555597E-2</v>
      </c>
      <c r="AA440">
        <v>4.9382716049382699E-2</v>
      </c>
    </row>
    <row r="441" spans="1:27" x14ac:dyDescent="0.35">
      <c r="A441">
        <v>440</v>
      </c>
      <c r="B441" t="s">
        <v>24</v>
      </c>
      <c r="C441" s="2">
        <v>23</v>
      </c>
      <c r="D441" t="s">
        <v>10</v>
      </c>
      <c r="E441">
        <v>4.5</v>
      </c>
      <c r="F441" t="s">
        <v>20</v>
      </c>
      <c r="G441" s="10">
        <v>2</v>
      </c>
      <c r="H441">
        <v>0.02</v>
      </c>
      <c r="I441">
        <v>4</v>
      </c>
      <c r="J441">
        <v>1</v>
      </c>
      <c r="K441">
        <v>1</v>
      </c>
      <c r="L441" s="8">
        <v>1.4</v>
      </c>
      <c r="M441" s="8">
        <v>0.52</v>
      </c>
      <c r="N441" s="8">
        <v>0.5</v>
      </c>
      <c r="O441" s="8">
        <v>-1.0343E-2</v>
      </c>
      <c r="P441" s="9">
        <v>-1.4341E-3</v>
      </c>
      <c r="Q441" s="8">
        <v>3.4520999999999997E-5</v>
      </c>
      <c r="R441" s="9">
        <v>-1.3052999999999999E-7</v>
      </c>
      <c r="S441" s="8">
        <v>7.7114999999999996E-4</v>
      </c>
      <c r="T441" s="8">
        <v>0</v>
      </c>
      <c r="U441" s="9">
        <v>3.0230999999999999E-6</v>
      </c>
      <c r="V441">
        <v>-1.44612707722279E-2</v>
      </c>
      <c r="W441">
        <v>5.3014376029327805E-4</v>
      </c>
      <c r="X441">
        <v>3.8594465749350597E-4</v>
      </c>
      <c r="Y441">
        <v>3.1415926535897898E-4</v>
      </c>
      <c r="Z441">
        <v>6.0666666666666702E-2</v>
      </c>
      <c r="AA441">
        <v>4.9382716049382699E-2</v>
      </c>
    </row>
    <row r="442" spans="1:27" x14ac:dyDescent="0.35">
      <c r="A442">
        <v>441</v>
      </c>
      <c r="B442" t="s">
        <v>24</v>
      </c>
      <c r="C442" s="2">
        <v>23</v>
      </c>
      <c r="D442" t="s">
        <v>10</v>
      </c>
      <c r="E442">
        <v>4.5</v>
      </c>
      <c r="F442" t="s">
        <v>20</v>
      </c>
      <c r="G442" s="10">
        <v>2</v>
      </c>
      <c r="H442">
        <v>0.02</v>
      </c>
      <c r="I442">
        <v>4</v>
      </c>
      <c r="J442">
        <v>1</v>
      </c>
      <c r="K442">
        <v>1</v>
      </c>
      <c r="L442" s="8">
        <v>1.4</v>
      </c>
      <c r="M442" s="8">
        <v>0.52</v>
      </c>
      <c r="N442" s="8">
        <v>0.5</v>
      </c>
      <c r="O442" s="8">
        <v>-1.0343E-2</v>
      </c>
      <c r="P442" s="9">
        <v>-1.4341E-3</v>
      </c>
      <c r="Q442" s="8">
        <v>3.4520999999999997E-5</v>
      </c>
      <c r="R442" s="9">
        <v>-1.3052999999999999E-7</v>
      </c>
      <c r="S442" s="8">
        <v>7.7114999999999996E-4</v>
      </c>
      <c r="T442" s="8">
        <v>0</v>
      </c>
      <c r="U442" s="9">
        <v>3.0230999999999999E-6</v>
      </c>
      <c r="V442">
        <v>-1.44612707722279E-2</v>
      </c>
      <c r="W442">
        <v>4.4178646691106499E-4</v>
      </c>
      <c r="X442">
        <v>3.21620547911255E-4</v>
      </c>
      <c r="Y442">
        <v>3.1415926535897898E-4</v>
      </c>
      <c r="Z442">
        <v>5.0555555555555597E-2</v>
      </c>
      <c r="AA442">
        <v>4.9382716049382699E-2</v>
      </c>
    </row>
    <row r="443" spans="1:27" x14ac:dyDescent="0.35">
      <c r="A443">
        <v>442</v>
      </c>
      <c r="B443" t="s">
        <v>24</v>
      </c>
      <c r="C443" s="2">
        <v>23</v>
      </c>
      <c r="D443" t="s">
        <v>10</v>
      </c>
      <c r="E443">
        <v>4.5</v>
      </c>
      <c r="F443" t="s">
        <v>20</v>
      </c>
      <c r="G443" s="10">
        <v>2</v>
      </c>
      <c r="H443">
        <v>0.02</v>
      </c>
      <c r="I443">
        <v>4</v>
      </c>
      <c r="J443">
        <v>1</v>
      </c>
      <c r="K443">
        <v>1</v>
      </c>
      <c r="L443" s="8">
        <v>1.4</v>
      </c>
      <c r="M443" s="8">
        <v>0.52</v>
      </c>
      <c r="N443" s="8">
        <v>0.5</v>
      </c>
      <c r="O443" s="8">
        <v>-1.0343E-2</v>
      </c>
      <c r="P443" s="9">
        <v>-1.4341E-3</v>
      </c>
      <c r="Q443" s="8">
        <v>3.4520999999999997E-5</v>
      </c>
      <c r="R443" s="9">
        <v>-1.3052999999999999E-7</v>
      </c>
      <c r="S443" s="8">
        <v>7.7114999999999996E-4</v>
      </c>
      <c r="T443" s="8">
        <v>0</v>
      </c>
      <c r="U443" s="9">
        <v>3.0230999999999999E-6</v>
      </c>
      <c r="V443">
        <v>-1.44612707722279E-2</v>
      </c>
      <c r="W443">
        <v>5.3014376029327805E-4</v>
      </c>
      <c r="X443">
        <v>3.8594465749350597E-4</v>
      </c>
      <c r="Y443">
        <v>3.1415926535897898E-4</v>
      </c>
      <c r="Z443">
        <v>6.0666666666666702E-2</v>
      </c>
      <c r="AA443">
        <v>4.9382716049382699E-2</v>
      </c>
    </row>
    <row r="444" spans="1:27" x14ac:dyDescent="0.35">
      <c r="A444">
        <v>443</v>
      </c>
      <c r="B444" t="s">
        <v>24</v>
      </c>
      <c r="C444" s="2">
        <v>23</v>
      </c>
      <c r="D444" t="s">
        <v>10</v>
      </c>
      <c r="E444">
        <v>4.5</v>
      </c>
      <c r="F444" t="s">
        <v>20</v>
      </c>
      <c r="G444" s="10">
        <v>2</v>
      </c>
      <c r="H444">
        <v>0.02</v>
      </c>
      <c r="I444">
        <v>4</v>
      </c>
      <c r="J444">
        <v>1</v>
      </c>
      <c r="K444">
        <v>1</v>
      </c>
      <c r="L444" s="8">
        <v>1.4</v>
      </c>
      <c r="M444" s="8">
        <v>0.52</v>
      </c>
      <c r="N444" s="8">
        <v>0.5</v>
      </c>
      <c r="O444" s="8">
        <v>-1.0343E-2</v>
      </c>
      <c r="P444" s="9">
        <v>-1.4341E-3</v>
      </c>
      <c r="Q444" s="8">
        <v>3.4520999999999997E-5</v>
      </c>
      <c r="R444" s="9">
        <v>-1.3052999999999999E-7</v>
      </c>
      <c r="S444" s="8">
        <v>7.7114999999999996E-4</v>
      </c>
      <c r="T444" s="8">
        <v>0</v>
      </c>
      <c r="U444" s="9">
        <v>3.0230999999999999E-6</v>
      </c>
      <c r="V444">
        <v>-1.44612707722279E-2</v>
      </c>
      <c r="W444">
        <v>9.4247779607693804E-4</v>
      </c>
      <c r="X444">
        <v>6.86123835544011E-4</v>
      </c>
      <c r="Y444">
        <v>3.1415926535897898E-4</v>
      </c>
      <c r="Z444">
        <v>0.107851851851852</v>
      </c>
      <c r="AA444">
        <v>4.9382716049382699E-2</v>
      </c>
    </row>
    <row r="445" spans="1:27" x14ac:dyDescent="0.35">
      <c r="A445">
        <v>444</v>
      </c>
      <c r="B445" t="s">
        <v>24</v>
      </c>
      <c r="C445" s="2">
        <v>23</v>
      </c>
      <c r="D445" t="s">
        <v>10</v>
      </c>
      <c r="E445">
        <v>4.5</v>
      </c>
      <c r="F445" t="s">
        <v>20</v>
      </c>
      <c r="G445" s="10">
        <v>2</v>
      </c>
      <c r="H445">
        <v>0.02</v>
      </c>
      <c r="I445">
        <v>4</v>
      </c>
      <c r="J445">
        <v>1</v>
      </c>
      <c r="K445">
        <v>1</v>
      </c>
      <c r="L445" s="8">
        <v>1.4</v>
      </c>
      <c r="M445" s="8">
        <v>0.52</v>
      </c>
      <c r="N445" s="8">
        <v>0.5</v>
      </c>
      <c r="O445" s="8">
        <v>-1.0343E-2</v>
      </c>
      <c r="P445" s="9">
        <v>-1.4341E-3</v>
      </c>
      <c r="Q445" s="8">
        <v>3.4520999999999997E-5</v>
      </c>
      <c r="R445" s="9">
        <v>-1.3052999999999999E-7</v>
      </c>
      <c r="S445" s="8">
        <v>7.7114999999999996E-4</v>
      </c>
      <c r="T445" s="8">
        <v>0</v>
      </c>
      <c r="U445" s="9">
        <v>3.0230999999999999E-6</v>
      </c>
      <c r="V445">
        <v>-1.44612707722279E-2</v>
      </c>
      <c r="W445">
        <v>9.4247779607693804E-4</v>
      </c>
      <c r="X445">
        <v>6.86123835544011E-4</v>
      </c>
      <c r="Y445">
        <v>3.1415926535897898E-4</v>
      </c>
      <c r="Z445">
        <v>0.107851851851852</v>
      </c>
      <c r="AA445">
        <v>4.9382716049382699E-2</v>
      </c>
    </row>
    <row r="446" spans="1:27" x14ac:dyDescent="0.35">
      <c r="A446">
        <v>445</v>
      </c>
      <c r="B446" t="s">
        <v>24</v>
      </c>
      <c r="C446" s="2">
        <v>23</v>
      </c>
      <c r="D446" t="s">
        <v>10</v>
      </c>
      <c r="E446">
        <v>4.5</v>
      </c>
      <c r="F446" t="s">
        <v>20</v>
      </c>
      <c r="G446" s="10">
        <v>5</v>
      </c>
      <c r="H446">
        <v>0.05</v>
      </c>
      <c r="I446">
        <v>8</v>
      </c>
      <c r="J446">
        <v>1</v>
      </c>
      <c r="K446">
        <v>1</v>
      </c>
      <c r="L446" s="8">
        <v>1.4</v>
      </c>
      <c r="M446" s="8">
        <v>0.52</v>
      </c>
      <c r="N446" s="8">
        <v>0.5</v>
      </c>
      <c r="O446" s="8">
        <v>-1.0343E-2</v>
      </c>
      <c r="P446" s="9">
        <v>-1.4341E-3</v>
      </c>
      <c r="Q446" s="8">
        <v>3.4520999999999997E-5</v>
      </c>
      <c r="R446" s="9">
        <v>-1.3052999999999999E-7</v>
      </c>
      <c r="S446" s="8">
        <v>7.7114999999999996E-4</v>
      </c>
      <c r="T446" s="8">
        <v>0</v>
      </c>
      <c r="U446" s="9">
        <v>3.0230999999999999E-6</v>
      </c>
      <c r="V446">
        <v>-1.2721420733213799E-2</v>
      </c>
      <c r="W446">
        <v>5.0265482457436698E-3</v>
      </c>
      <c r="X446">
        <v>3.65932712290139E-3</v>
      </c>
      <c r="Y446">
        <v>1.96349540849362E-3</v>
      </c>
      <c r="Z446">
        <v>0.57520987654320999</v>
      </c>
      <c r="AA446">
        <v>0.30864197530864201</v>
      </c>
    </row>
    <row r="447" spans="1:27" x14ac:dyDescent="0.35">
      <c r="A447">
        <v>446</v>
      </c>
      <c r="B447" t="s">
        <v>24</v>
      </c>
      <c r="C447" s="2">
        <v>23</v>
      </c>
      <c r="D447" t="s">
        <v>10</v>
      </c>
      <c r="E447">
        <v>4.5</v>
      </c>
      <c r="F447" t="s">
        <v>20</v>
      </c>
      <c r="G447" s="10">
        <v>1</v>
      </c>
      <c r="H447">
        <v>0.01</v>
      </c>
      <c r="I447">
        <v>2</v>
      </c>
      <c r="J447">
        <v>1</v>
      </c>
      <c r="K447">
        <v>1</v>
      </c>
      <c r="L447" s="8">
        <v>1.4</v>
      </c>
      <c r="M447" s="8">
        <v>0.52</v>
      </c>
      <c r="N447" s="8">
        <v>0.5</v>
      </c>
      <c r="O447" s="8">
        <v>-1.0343E-2</v>
      </c>
      <c r="P447" s="9">
        <v>-1.4341E-3</v>
      </c>
      <c r="Q447" s="8">
        <v>3.4520999999999997E-5</v>
      </c>
      <c r="R447" s="9">
        <v>-1.3052999999999999E-7</v>
      </c>
      <c r="S447" s="8">
        <v>7.7114999999999996E-4</v>
      </c>
      <c r="T447" s="8">
        <v>0</v>
      </c>
      <c r="U447" s="9">
        <v>3.0230999999999999E-6</v>
      </c>
      <c r="V447">
        <v>-1.29097230581483E-2</v>
      </c>
      <c r="W447">
        <v>1.5707963267949001E-4</v>
      </c>
      <c r="X447">
        <v>1.1435397259066901E-4</v>
      </c>
      <c r="Y447">
        <v>7.85398163397448E-5</v>
      </c>
      <c r="Z447">
        <v>1.7975308641975302E-2</v>
      </c>
      <c r="AA447">
        <v>1.2345679012345699E-2</v>
      </c>
    </row>
    <row r="448" spans="1:27" x14ac:dyDescent="0.35">
      <c r="A448">
        <v>447</v>
      </c>
      <c r="B448" t="s">
        <v>24</v>
      </c>
      <c r="C448" s="2">
        <v>23</v>
      </c>
      <c r="D448" t="s">
        <v>10</v>
      </c>
      <c r="E448">
        <v>4.5</v>
      </c>
      <c r="F448" t="s">
        <v>20</v>
      </c>
      <c r="G448" s="10">
        <v>1</v>
      </c>
      <c r="H448">
        <v>0.01</v>
      </c>
      <c r="I448">
        <v>2</v>
      </c>
      <c r="J448">
        <v>1</v>
      </c>
      <c r="K448">
        <v>1</v>
      </c>
      <c r="L448" s="8">
        <v>1.4</v>
      </c>
      <c r="M448" s="8">
        <v>0.52</v>
      </c>
      <c r="N448" s="8">
        <v>0.5</v>
      </c>
      <c r="O448" s="8">
        <v>-1.0343E-2</v>
      </c>
      <c r="P448" s="9">
        <v>-1.4341E-3</v>
      </c>
      <c r="Q448" s="8">
        <v>3.4520999999999997E-5</v>
      </c>
      <c r="R448" s="9">
        <v>-1.3052999999999999E-7</v>
      </c>
      <c r="S448" s="8">
        <v>7.7114999999999996E-4</v>
      </c>
      <c r="T448" s="8">
        <v>0</v>
      </c>
      <c r="U448" s="9">
        <v>3.0230999999999999E-6</v>
      </c>
      <c r="V448">
        <v>-1.29097230581483E-2</v>
      </c>
      <c r="W448">
        <v>1.5707963267949001E-4</v>
      </c>
      <c r="X448">
        <v>1.1435397259066901E-4</v>
      </c>
      <c r="Y448">
        <v>7.85398163397448E-5</v>
      </c>
      <c r="Z448">
        <v>1.7975308641975302E-2</v>
      </c>
      <c r="AA448">
        <v>1.2345679012345699E-2</v>
      </c>
    </row>
    <row r="449" spans="1:27" x14ac:dyDescent="0.35">
      <c r="A449">
        <v>448</v>
      </c>
      <c r="B449" t="s">
        <v>24</v>
      </c>
      <c r="C449" s="2">
        <v>23</v>
      </c>
      <c r="D449" t="s">
        <v>10</v>
      </c>
      <c r="E449">
        <v>4.5</v>
      </c>
      <c r="F449" t="s">
        <v>20</v>
      </c>
      <c r="G449" s="10">
        <v>1</v>
      </c>
      <c r="H449">
        <v>0.01</v>
      </c>
      <c r="I449">
        <v>2</v>
      </c>
      <c r="J449">
        <v>1</v>
      </c>
      <c r="K449">
        <v>1</v>
      </c>
      <c r="L449" s="8">
        <v>1.4</v>
      </c>
      <c r="M449" s="8">
        <v>0.52</v>
      </c>
      <c r="N449" s="8">
        <v>0.5</v>
      </c>
      <c r="O449" s="8">
        <v>-1.0343E-2</v>
      </c>
      <c r="P449" s="9">
        <v>-1.4341E-3</v>
      </c>
      <c r="Q449" s="8">
        <v>3.4520999999999997E-5</v>
      </c>
      <c r="R449" s="9">
        <v>-1.3052999999999999E-7</v>
      </c>
      <c r="S449" s="8">
        <v>7.7114999999999996E-4</v>
      </c>
      <c r="T449" s="8">
        <v>0</v>
      </c>
      <c r="U449" s="9">
        <v>3.0230999999999999E-6</v>
      </c>
      <c r="V449">
        <v>-1.29097230581483E-2</v>
      </c>
      <c r="W449">
        <v>1.5707963267949001E-4</v>
      </c>
      <c r="X449">
        <v>1.1435397259066901E-4</v>
      </c>
      <c r="Y449">
        <v>7.85398163397448E-5</v>
      </c>
      <c r="Z449">
        <v>1.7975308641975302E-2</v>
      </c>
      <c r="AA449">
        <v>1.2345679012345699E-2</v>
      </c>
    </row>
    <row r="450" spans="1:27" x14ac:dyDescent="0.35">
      <c r="A450">
        <v>449</v>
      </c>
      <c r="B450" t="s">
        <v>24</v>
      </c>
      <c r="C450" s="2">
        <v>23</v>
      </c>
      <c r="D450" t="s">
        <v>10</v>
      </c>
      <c r="E450">
        <v>4.5</v>
      </c>
      <c r="F450" t="s">
        <v>20</v>
      </c>
      <c r="G450" s="10">
        <v>1</v>
      </c>
      <c r="H450">
        <v>0.01</v>
      </c>
      <c r="I450">
        <v>2</v>
      </c>
      <c r="J450">
        <v>1</v>
      </c>
      <c r="K450">
        <v>1</v>
      </c>
      <c r="L450" s="8">
        <v>1.4</v>
      </c>
      <c r="M450" s="8">
        <v>0.52</v>
      </c>
      <c r="N450" s="8">
        <v>0.5</v>
      </c>
      <c r="O450" s="8">
        <v>-1.0343E-2</v>
      </c>
      <c r="P450" s="9">
        <v>-1.4341E-3</v>
      </c>
      <c r="Q450" s="8">
        <v>3.4520999999999997E-5</v>
      </c>
      <c r="R450" s="9">
        <v>-1.3052999999999999E-7</v>
      </c>
      <c r="S450" s="8">
        <v>7.7114999999999996E-4</v>
      </c>
      <c r="T450" s="8">
        <v>0</v>
      </c>
      <c r="U450" s="9">
        <v>3.0230999999999999E-6</v>
      </c>
      <c r="V450">
        <v>-1.29097230581483E-2</v>
      </c>
      <c r="W450">
        <v>1.5707963267949001E-4</v>
      </c>
      <c r="X450">
        <v>1.1435397259066901E-4</v>
      </c>
      <c r="Y450">
        <v>7.85398163397448E-5</v>
      </c>
      <c r="Z450">
        <v>1.7975308641975302E-2</v>
      </c>
      <c r="AA450">
        <v>1.2345679012345699E-2</v>
      </c>
    </row>
    <row r="451" spans="1:27" x14ac:dyDescent="0.35">
      <c r="A451">
        <v>450</v>
      </c>
      <c r="B451" t="s">
        <v>24</v>
      </c>
      <c r="C451" s="2">
        <v>23</v>
      </c>
      <c r="D451" t="s">
        <v>10</v>
      </c>
      <c r="E451">
        <v>4.5</v>
      </c>
      <c r="F451" t="s">
        <v>20</v>
      </c>
      <c r="G451" s="10">
        <v>1</v>
      </c>
      <c r="H451">
        <v>0.01</v>
      </c>
      <c r="I451">
        <v>2</v>
      </c>
      <c r="J451">
        <v>1</v>
      </c>
      <c r="K451">
        <v>1</v>
      </c>
      <c r="L451" s="8">
        <v>1.4</v>
      </c>
      <c r="M451" s="8">
        <v>0.52</v>
      </c>
      <c r="N451" s="8">
        <v>0.5</v>
      </c>
      <c r="O451" s="8">
        <v>-1.0343E-2</v>
      </c>
      <c r="P451" s="9">
        <v>-1.4341E-3</v>
      </c>
      <c r="Q451" s="8">
        <v>3.4520999999999997E-5</v>
      </c>
      <c r="R451" s="9">
        <v>-1.3052999999999999E-7</v>
      </c>
      <c r="S451" s="8">
        <v>7.7114999999999996E-4</v>
      </c>
      <c r="T451" s="8">
        <v>0</v>
      </c>
      <c r="U451" s="9">
        <v>3.0230999999999999E-6</v>
      </c>
      <c r="V451">
        <v>-1.29097230581483E-2</v>
      </c>
      <c r="W451">
        <v>1.5707963267949001E-4</v>
      </c>
      <c r="X451">
        <v>1.1435397259066901E-4</v>
      </c>
      <c r="Y451">
        <v>7.85398163397448E-5</v>
      </c>
      <c r="Z451">
        <v>1.7975308641975302E-2</v>
      </c>
      <c r="AA451">
        <v>1.2345679012345699E-2</v>
      </c>
    </row>
    <row r="452" spans="1:27" x14ac:dyDescent="0.35">
      <c r="A452">
        <v>451</v>
      </c>
      <c r="B452" t="s">
        <v>24</v>
      </c>
      <c r="C452" s="2">
        <v>23</v>
      </c>
      <c r="D452" t="s">
        <v>10</v>
      </c>
      <c r="E452">
        <v>4.5</v>
      </c>
      <c r="F452" t="s">
        <v>20</v>
      </c>
      <c r="G452" s="10">
        <v>1</v>
      </c>
      <c r="H452">
        <v>0.01</v>
      </c>
      <c r="I452">
        <v>2</v>
      </c>
      <c r="J452">
        <v>1</v>
      </c>
      <c r="K452">
        <v>1</v>
      </c>
      <c r="L452" s="8">
        <v>1.4</v>
      </c>
      <c r="M452" s="8">
        <v>0.52</v>
      </c>
      <c r="N452" s="8">
        <v>0.5</v>
      </c>
      <c r="O452" s="8">
        <v>-1.0343E-2</v>
      </c>
      <c r="P452" s="9">
        <v>-1.4341E-3</v>
      </c>
      <c r="Q452" s="8">
        <v>3.4520999999999997E-5</v>
      </c>
      <c r="R452" s="9">
        <v>-1.3052999999999999E-7</v>
      </c>
      <c r="S452" s="8">
        <v>7.7114999999999996E-4</v>
      </c>
      <c r="T452" s="8">
        <v>0</v>
      </c>
      <c r="U452" s="9">
        <v>3.0230999999999999E-6</v>
      </c>
      <c r="V452">
        <v>-1.29097230581483E-2</v>
      </c>
      <c r="W452">
        <v>1.5707963267949001E-4</v>
      </c>
      <c r="X452">
        <v>1.1435397259066901E-4</v>
      </c>
      <c r="Y452">
        <v>7.85398163397448E-5</v>
      </c>
      <c r="Z452">
        <v>1.7975308641975302E-2</v>
      </c>
      <c r="AA452">
        <v>1.2345679012345699E-2</v>
      </c>
    </row>
    <row r="453" spans="1:27" x14ac:dyDescent="0.35">
      <c r="A453">
        <v>452</v>
      </c>
      <c r="B453" t="s">
        <v>24</v>
      </c>
      <c r="C453" s="2">
        <v>23</v>
      </c>
      <c r="D453" t="s">
        <v>10</v>
      </c>
      <c r="E453">
        <v>4.5</v>
      </c>
      <c r="F453" t="s">
        <v>20</v>
      </c>
      <c r="G453" s="10">
        <v>1</v>
      </c>
      <c r="H453">
        <v>0.01</v>
      </c>
      <c r="I453">
        <v>2</v>
      </c>
      <c r="J453">
        <v>1</v>
      </c>
      <c r="K453">
        <v>1</v>
      </c>
      <c r="L453" s="8">
        <v>1.4</v>
      </c>
      <c r="M453" s="8">
        <v>0.52</v>
      </c>
      <c r="N453" s="8">
        <v>0.5</v>
      </c>
      <c r="O453" s="8">
        <v>-1.0343E-2</v>
      </c>
      <c r="P453" s="9">
        <v>-1.4341E-3</v>
      </c>
      <c r="Q453" s="8">
        <v>3.4520999999999997E-5</v>
      </c>
      <c r="R453" s="9">
        <v>-1.3052999999999999E-7</v>
      </c>
      <c r="S453" s="8">
        <v>7.7114999999999996E-4</v>
      </c>
      <c r="T453" s="8">
        <v>0</v>
      </c>
      <c r="U453" s="9">
        <v>3.0230999999999999E-6</v>
      </c>
      <c r="V453">
        <v>-1.29097230581483E-2</v>
      </c>
      <c r="W453">
        <v>1.5707963267949001E-4</v>
      </c>
      <c r="X453">
        <v>1.1435397259066901E-4</v>
      </c>
      <c r="Y453">
        <v>7.85398163397448E-5</v>
      </c>
      <c r="Z453">
        <v>1.7975308641975302E-2</v>
      </c>
      <c r="AA453">
        <v>1.2345679012345699E-2</v>
      </c>
    </row>
    <row r="454" spans="1:27" x14ac:dyDescent="0.35">
      <c r="A454">
        <v>453</v>
      </c>
      <c r="B454" t="s">
        <v>24</v>
      </c>
      <c r="C454" s="2">
        <v>23</v>
      </c>
      <c r="D454" t="s">
        <v>10</v>
      </c>
      <c r="E454">
        <v>4.5</v>
      </c>
      <c r="F454" t="s">
        <v>20</v>
      </c>
      <c r="G454" s="10">
        <v>1</v>
      </c>
      <c r="H454">
        <v>0.01</v>
      </c>
      <c r="I454">
        <v>2</v>
      </c>
      <c r="J454">
        <v>1</v>
      </c>
      <c r="K454">
        <v>1</v>
      </c>
      <c r="L454" s="8">
        <v>1.4</v>
      </c>
      <c r="M454" s="8">
        <v>0.52</v>
      </c>
      <c r="N454" s="8">
        <v>0.5</v>
      </c>
      <c r="O454" s="8">
        <v>-1.0343E-2</v>
      </c>
      <c r="P454" s="9">
        <v>-1.4341E-3</v>
      </c>
      <c r="Q454" s="8">
        <v>3.4520999999999997E-5</v>
      </c>
      <c r="R454" s="9">
        <v>-1.3052999999999999E-7</v>
      </c>
      <c r="S454" s="8">
        <v>7.7114999999999996E-4</v>
      </c>
      <c r="T454" s="8">
        <v>0</v>
      </c>
      <c r="U454" s="9">
        <v>3.0230999999999999E-6</v>
      </c>
      <c r="V454">
        <v>-1.29097230581483E-2</v>
      </c>
      <c r="W454">
        <v>1.5707963267949001E-4</v>
      </c>
      <c r="X454">
        <v>1.1435397259066901E-4</v>
      </c>
      <c r="Y454">
        <v>7.85398163397448E-5</v>
      </c>
      <c r="Z454">
        <v>1.7975308641975302E-2</v>
      </c>
      <c r="AA454">
        <v>1.2345679012345699E-2</v>
      </c>
    </row>
    <row r="455" spans="1:27" x14ac:dyDescent="0.35">
      <c r="A455">
        <v>454</v>
      </c>
      <c r="B455" t="s">
        <v>24</v>
      </c>
      <c r="C455" s="2">
        <v>23</v>
      </c>
      <c r="D455" t="s">
        <v>10</v>
      </c>
      <c r="E455">
        <v>4.5</v>
      </c>
      <c r="F455" t="s">
        <v>20</v>
      </c>
      <c r="G455" s="10">
        <v>1</v>
      </c>
      <c r="H455">
        <v>0.01</v>
      </c>
      <c r="I455">
        <v>2</v>
      </c>
      <c r="J455">
        <v>1</v>
      </c>
      <c r="K455">
        <v>1</v>
      </c>
      <c r="L455" s="8">
        <v>1.4</v>
      </c>
      <c r="M455" s="8">
        <v>0.52</v>
      </c>
      <c r="N455" s="8">
        <v>0.5</v>
      </c>
      <c r="O455" s="8">
        <v>-1.0343E-2</v>
      </c>
      <c r="P455" s="9">
        <v>-1.4341E-3</v>
      </c>
      <c r="Q455" s="8">
        <v>3.4520999999999997E-5</v>
      </c>
      <c r="R455" s="9">
        <v>-1.3052999999999999E-7</v>
      </c>
      <c r="S455" s="8">
        <v>7.7114999999999996E-4</v>
      </c>
      <c r="T455" s="8">
        <v>0</v>
      </c>
      <c r="U455" s="9">
        <v>3.0230999999999999E-6</v>
      </c>
      <c r="V455">
        <v>-1.29097230581483E-2</v>
      </c>
      <c r="W455">
        <v>1.5707963267949001E-4</v>
      </c>
      <c r="X455">
        <v>1.1435397259066901E-4</v>
      </c>
      <c r="Y455">
        <v>7.85398163397448E-5</v>
      </c>
      <c r="Z455">
        <v>1.7975308641975302E-2</v>
      </c>
      <c r="AA455">
        <v>1.2345679012345699E-2</v>
      </c>
    </row>
    <row r="456" spans="1:27" x14ac:dyDescent="0.35">
      <c r="A456">
        <v>455</v>
      </c>
      <c r="B456" t="s">
        <v>24</v>
      </c>
      <c r="C456" s="2">
        <v>23</v>
      </c>
      <c r="D456" t="s">
        <v>10</v>
      </c>
      <c r="E456">
        <v>4.5</v>
      </c>
      <c r="F456" t="s">
        <v>20</v>
      </c>
      <c r="G456" s="10">
        <v>1</v>
      </c>
      <c r="H456">
        <v>0.01</v>
      </c>
      <c r="I456">
        <v>3</v>
      </c>
      <c r="J456">
        <v>1</v>
      </c>
      <c r="K456">
        <v>1</v>
      </c>
      <c r="L456" s="8">
        <v>1.4</v>
      </c>
      <c r="M456" s="8">
        <v>0.52</v>
      </c>
      <c r="N456" s="8">
        <v>0.5</v>
      </c>
      <c r="O456" s="8">
        <v>-1.0343E-2</v>
      </c>
      <c r="P456" s="9">
        <v>-1.4341E-3</v>
      </c>
      <c r="Q456" s="8">
        <v>3.4520999999999997E-5</v>
      </c>
      <c r="R456" s="9">
        <v>-1.3052999999999999E-7</v>
      </c>
      <c r="S456" s="8">
        <v>7.7114999999999996E-4</v>
      </c>
      <c r="T456" s="8">
        <v>0</v>
      </c>
      <c r="U456" s="9">
        <v>3.0230999999999999E-6</v>
      </c>
      <c r="V456">
        <v>-1.21087362570834E-2</v>
      </c>
      <c r="W456">
        <v>2.35619449019235E-4</v>
      </c>
      <c r="X456">
        <v>1.71530958886003E-4</v>
      </c>
      <c r="Y456">
        <v>7.85398163397448E-5</v>
      </c>
      <c r="Z456">
        <v>2.6962962962963001E-2</v>
      </c>
      <c r="AA456">
        <v>1.2345679012345699E-2</v>
      </c>
    </row>
    <row r="457" spans="1:27" x14ac:dyDescent="0.35">
      <c r="A457">
        <v>456</v>
      </c>
      <c r="B457" t="s">
        <v>24</v>
      </c>
      <c r="C457" s="2">
        <v>23</v>
      </c>
      <c r="D457" t="s">
        <v>10</v>
      </c>
      <c r="E457">
        <v>4.5</v>
      </c>
      <c r="F457" t="s">
        <v>20</v>
      </c>
      <c r="G457" s="10">
        <v>1</v>
      </c>
      <c r="H457">
        <v>0.01</v>
      </c>
      <c r="I457">
        <v>3</v>
      </c>
      <c r="J457">
        <v>1</v>
      </c>
      <c r="K457">
        <v>1</v>
      </c>
      <c r="L457" s="8">
        <v>1.4</v>
      </c>
      <c r="M457" s="8">
        <v>0.52</v>
      </c>
      <c r="N457" s="8">
        <v>0.5</v>
      </c>
      <c r="O457" s="8">
        <v>-1.0343E-2</v>
      </c>
      <c r="P457" s="9">
        <v>-1.4341E-3</v>
      </c>
      <c r="Q457" s="8">
        <v>3.4520999999999997E-5</v>
      </c>
      <c r="R457" s="9">
        <v>-1.3052999999999999E-7</v>
      </c>
      <c r="S457" s="8">
        <v>7.7114999999999996E-4</v>
      </c>
      <c r="T457" s="8">
        <v>0</v>
      </c>
      <c r="U457" s="9">
        <v>3.0230999999999999E-6</v>
      </c>
      <c r="V457">
        <v>-1.21087362570834E-2</v>
      </c>
      <c r="W457">
        <v>2.35619449019235E-4</v>
      </c>
      <c r="X457">
        <v>1.71530958886003E-4</v>
      </c>
      <c r="Y457">
        <v>7.85398163397448E-5</v>
      </c>
      <c r="Z457">
        <v>2.6962962962963001E-2</v>
      </c>
      <c r="AA457">
        <v>1.2345679012345699E-2</v>
      </c>
    </row>
    <row r="458" spans="1:27" x14ac:dyDescent="0.35">
      <c r="A458">
        <v>457</v>
      </c>
      <c r="B458" t="s">
        <v>24</v>
      </c>
      <c r="C458" s="2">
        <v>23</v>
      </c>
      <c r="D458" t="s">
        <v>10</v>
      </c>
      <c r="E458">
        <v>4.5</v>
      </c>
      <c r="F458" t="s">
        <v>20</v>
      </c>
      <c r="G458" s="10">
        <v>1</v>
      </c>
      <c r="H458">
        <v>0.01</v>
      </c>
      <c r="I458">
        <v>3</v>
      </c>
      <c r="J458">
        <v>1</v>
      </c>
      <c r="K458">
        <v>1</v>
      </c>
      <c r="L458" s="8">
        <v>1.4</v>
      </c>
      <c r="M458" s="8">
        <v>0.52</v>
      </c>
      <c r="N458" s="8">
        <v>0.5</v>
      </c>
      <c r="O458" s="8">
        <v>-1.0343E-2</v>
      </c>
      <c r="P458" s="9">
        <v>-1.4341E-3</v>
      </c>
      <c r="Q458" s="8">
        <v>3.4520999999999997E-5</v>
      </c>
      <c r="R458" s="9">
        <v>-1.3052999999999999E-7</v>
      </c>
      <c r="S458" s="8">
        <v>7.7114999999999996E-4</v>
      </c>
      <c r="T458" s="8">
        <v>0</v>
      </c>
      <c r="U458" s="9">
        <v>3.0230999999999999E-6</v>
      </c>
      <c r="V458">
        <v>-1.21087362570834E-2</v>
      </c>
      <c r="W458">
        <v>2.35619449019235E-4</v>
      </c>
      <c r="X458">
        <v>1.71530958886003E-4</v>
      </c>
      <c r="Y458">
        <v>7.85398163397448E-5</v>
      </c>
      <c r="Z458">
        <v>2.6962962962963001E-2</v>
      </c>
      <c r="AA458">
        <v>1.2345679012345699E-2</v>
      </c>
    </row>
    <row r="459" spans="1:27" x14ac:dyDescent="0.35">
      <c r="A459">
        <v>458</v>
      </c>
      <c r="B459" t="s">
        <v>24</v>
      </c>
      <c r="C459" s="2">
        <v>23</v>
      </c>
      <c r="D459" t="s">
        <v>10</v>
      </c>
      <c r="E459">
        <v>4.5</v>
      </c>
      <c r="F459" t="s">
        <v>20</v>
      </c>
      <c r="G459" s="10">
        <v>1</v>
      </c>
      <c r="H459">
        <v>0.01</v>
      </c>
      <c r="I459">
        <v>3</v>
      </c>
      <c r="J459">
        <v>1</v>
      </c>
      <c r="K459">
        <v>1</v>
      </c>
      <c r="L459" s="8">
        <v>1.4</v>
      </c>
      <c r="M459" s="8">
        <v>0.52</v>
      </c>
      <c r="N459" s="8">
        <v>0.5</v>
      </c>
      <c r="O459" s="8">
        <v>-1.0343E-2</v>
      </c>
      <c r="P459" s="9">
        <v>-1.4341E-3</v>
      </c>
      <c r="Q459" s="8">
        <v>3.4520999999999997E-5</v>
      </c>
      <c r="R459" s="9">
        <v>-1.3052999999999999E-7</v>
      </c>
      <c r="S459" s="8">
        <v>7.7114999999999996E-4</v>
      </c>
      <c r="T459" s="8">
        <v>0</v>
      </c>
      <c r="U459" s="9">
        <v>3.0230999999999999E-6</v>
      </c>
      <c r="V459">
        <v>-1.21087362570834E-2</v>
      </c>
      <c r="W459">
        <v>2.35619449019235E-4</v>
      </c>
      <c r="X459">
        <v>1.71530958886003E-4</v>
      </c>
      <c r="Y459">
        <v>7.85398163397448E-5</v>
      </c>
      <c r="Z459">
        <v>2.6962962962963001E-2</v>
      </c>
      <c r="AA459">
        <v>1.2345679012345699E-2</v>
      </c>
    </row>
    <row r="460" spans="1:27" x14ac:dyDescent="0.35">
      <c r="A460">
        <v>459</v>
      </c>
      <c r="B460" t="s">
        <v>24</v>
      </c>
      <c r="C460" s="2">
        <v>23</v>
      </c>
      <c r="D460" t="s">
        <v>10</v>
      </c>
      <c r="E460">
        <v>4.5</v>
      </c>
      <c r="F460" t="s">
        <v>20</v>
      </c>
      <c r="G460" s="10">
        <v>1</v>
      </c>
      <c r="H460">
        <v>0.01</v>
      </c>
      <c r="I460">
        <v>3</v>
      </c>
      <c r="J460">
        <v>1</v>
      </c>
      <c r="K460">
        <v>1</v>
      </c>
      <c r="L460" s="8">
        <v>1.4</v>
      </c>
      <c r="M460" s="8">
        <v>0.52</v>
      </c>
      <c r="N460" s="8">
        <v>0.5</v>
      </c>
      <c r="O460" s="8">
        <v>-1.0343E-2</v>
      </c>
      <c r="P460" s="9">
        <v>-1.4341E-3</v>
      </c>
      <c r="Q460" s="8">
        <v>3.4520999999999997E-5</v>
      </c>
      <c r="R460" s="9">
        <v>-1.3052999999999999E-7</v>
      </c>
      <c r="S460" s="8">
        <v>7.7114999999999996E-4</v>
      </c>
      <c r="T460" s="8">
        <v>0</v>
      </c>
      <c r="U460" s="9">
        <v>3.0230999999999999E-6</v>
      </c>
      <c r="V460">
        <v>-1.21087362570834E-2</v>
      </c>
      <c r="W460">
        <v>2.35619449019235E-4</v>
      </c>
      <c r="X460">
        <v>1.71530958886003E-4</v>
      </c>
      <c r="Y460">
        <v>7.85398163397448E-5</v>
      </c>
      <c r="Z460">
        <v>2.6962962962963001E-2</v>
      </c>
      <c r="AA460">
        <v>1.2345679012345699E-2</v>
      </c>
    </row>
    <row r="461" spans="1:27" x14ac:dyDescent="0.35">
      <c r="A461">
        <v>460</v>
      </c>
      <c r="B461" t="s">
        <v>24</v>
      </c>
      <c r="C461" s="2">
        <v>23</v>
      </c>
      <c r="D461" t="s">
        <v>10</v>
      </c>
      <c r="E461">
        <v>4.5</v>
      </c>
      <c r="F461" t="s">
        <v>20</v>
      </c>
      <c r="G461" s="10">
        <v>1</v>
      </c>
      <c r="H461">
        <v>0.01</v>
      </c>
      <c r="I461">
        <v>3</v>
      </c>
      <c r="J461">
        <v>1</v>
      </c>
      <c r="K461">
        <v>1</v>
      </c>
      <c r="L461" s="8">
        <v>1.4</v>
      </c>
      <c r="M461" s="8">
        <v>0.52</v>
      </c>
      <c r="N461" s="8">
        <v>0.5</v>
      </c>
      <c r="O461" s="8">
        <v>-1.0343E-2</v>
      </c>
      <c r="P461" s="9">
        <v>-1.4341E-3</v>
      </c>
      <c r="Q461" s="8">
        <v>3.4520999999999997E-5</v>
      </c>
      <c r="R461" s="9">
        <v>-1.3052999999999999E-7</v>
      </c>
      <c r="S461" s="8">
        <v>7.7114999999999996E-4</v>
      </c>
      <c r="T461" s="8">
        <v>0</v>
      </c>
      <c r="U461" s="9">
        <v>3.0230999999999999E-6</v>
      </c>
      <c r="V461">
        <v>-1.21087362570834E-2</v>
      </c>
      <c r="W461">
        <v>2.35619449019235E-4</v>
      </c>
      <c r="X461">
        <v>1.71530958886003E-4</v>
      </c>
      <c r="Y461">
        <v>7.85398163397448E-5</v>
      </c>
      <c r="Z461">
        <v>2.6962962962963001E-2</v>
      </c>
      <c r="AA461">
        <v>1.2345679012345699E-2</v>
      </c>
    </row>
    <row r="462" spans="1:27" x14ac:dyDescent="0.35">
      <c r="A462">
        <v>461</v>
      </c>
      <c r="B462" t="s">
        <v>24</v>
      </c>
      <c r="C462" s="2">
        <v>23</v>
      </c>
      <c r="D462" t="s">
        <v>10</v>
      </c>
      <c r="E462">
        <v>4.5</v>
      </c>
      <c r="F462" t="s">
        <v>20</v>
      </c>
      <c r="G462" s="10">
        <v>1</v>
      </c>
      <c r="H462">
        <v>0.01</v>
      </c>
      <c r="I462">
        <v>3</v>
      </c>
      <c r="J462">
        <v>1</v>
      </c>
      <c r="K462">
        <v>1</v>
      </c>
      <c r="L462" s="8">
        <v>1.4</v>
      </c>
      <c r="M462" s="8">
        <v>0.52</v>
      </c>
      <c r="N462" s="8">
        <v>0.5</v>
      </c>
      <c r="O462" s="8">
        <v>-1.0343E-2</v>
      </c>
      <c r="P462" s="9">
        <v>-1.4341E-3</v>
      </c>
      <c r="Q462" s="8">
        <v>3.4520999999999997E-5</v>
      </c>
      <c r="R462" s="9">
        <v>-1.3052999999999999E-7</v>
      </c>
      <c r="S462" s="8">
        <v>7.7114999999999996E-4</v>
      </c>
      <c r="T462" s="8">
        <v>0</v>
      </c>
      <c r="U462" s="9">
        <v>3.0230999999999999E-6</v>
      </c>
      <c r="V462">
        <v>-1.21087362570834E-2</v>
      </c>
      <c r="W462">
        <v>2.35619449019235E-4</v>
      </c>
      <c r="X462">
        <v>1.71530958886003E-4</v>
      </c>
      <c r="Y462">
        <v>7.85398163397448E-5</v>
      </c>
      <c r="Z462">
        <v>2.6962962962963001E-2</v>
      </c>
      <c r="AA462">
        <v>1.2345679012345699E-2</v>
      </c>
    </row>
    <row r="463" spans="1:27" x14ac:dyDescent="0.35">
      <c r="A463">
        <v>462</v>
      </c>
      <c r="B463" t="s">
        <v>24</v>
      </c>
      <c r="C463" s="2">
        <v>23</v>
      </c>
      <c r="D463" t="s">
        <v>10</v>
      </c>
      <c r="E463">
        <v>4.5</v>
      </c>
      <c r="F463" t="s">
        <v>20</v>
      </c>
      <c r="G463" s="10">
        <v>1</v>
      </c>
      <c r="H463">
        <v>0.01</v>
      </c>
      <c r="I463">
        <v>3</v>
      </c>
      <c r="J463">
        <v>1</v>
      </c>
      <c r="K463">
        <v>1</v>
      </c>
      <c r="L463" s="8">
        <v>1.4</v>
      </c>
      <c r="M463" s="8">
        <v>0.52</v>
      </c>
      <c r="N463" s="8">
        <v>0.5</v>
      </c>
      <c r="O463" s="8">
        <v>-1.0343E-2</v>
      </c>
      <c r="P463" s="9">
        <v>-1.4341E-3</v>
      </c>
      <c r="Q463" s="8">
        <v>3.4520999999999997E-5</v>
      </c>
      <c r="R463" s="9">
        <v>-1.3052999999999999E-7</v>
      </c>
      <c r="S463" s="8">
        <v>7.7114999999999996E-4</v>
      </c>
      <c r="T463" s="8">
        <v>0</v>
      </c>
      <c r="U463" s="9">
        <v>3.0230999999999999E-6</v>
      </c>
      <c r="V463">
        <v>-1.21087362570834E-2</v>
      </c>
      <c r="W463">
        <v>2.35619449019235E-4</v>
      </c>
      <c r="X463">
        <v>1.71530958886003E-4</v>
      </c>
      <c r="Y463">
        <v>7.85398163397448E-5</v>
      </c>
      <c r="Z463">
        <v>2.6962962962963001E-2</v>
      </c>
      <c r="AA463">
        <v>1.2345679012345699E-2</v>
      </c>
    </row>
    <row r="464" spans="1:27" x14ac:dyDescent="0.35">
      <c r="A464">
        <v>463</v>
      </c>
      <c r="B464" t="s">
        <v>24</v>
      </c>
      <c r="C464" s="2">
        <v>23</v>
      </c>
      <c r="D464" t="s">
        <v>10</v>
      </c>
      <c r="E464">
        <v>4.5</v>
      </c>
      <c r="F464" t="s">
        <v>20</v>
      </c>
      <c r="G464" s="10">
        <v>1</v>
      </c>
      <c r="H464">
        <v>0.01</v>
      </c>
      <c r="I464">
        <v>3</v>
      </c>
      <c r="J464">
        <v>1</v>
      </c>
      <c r="K464">
        <v>1</v>
      </c>
      <c r="L464" s="8">
        <v>1.4</v>
      </c>
      <c r="M464" s="8">
        <v>0.52</v>
      </c>
      <c r="N464" s="8">
        <v>0.5</v>
      </c>
      <c r="O464" s="8">
        <v>-1.0343E-2</v>
      </c>
      <c r="P464" s="9">
        <v>-1.4341E-3</v>
      </c>
      <c r="Q464" s="8">
        <v>3.4520999999999997E-5</v>
      </c>
      <c r="R464" s="9">
        <v>-1.3052999999999999E-7</v>
      </c>
      <c r="S464" s="8">
        <v>7.7114999999999996E-4</v>
      </c>
      <c r="T464" s="8">
        <v>0</v>
      </c>
      <c r="U464" s="9">
        <v>3.0230999999999999E-6</v>
      </c>
      <c r="V464">
        <v>-1.21087362570834E-2</v>
      </c>
      <c r="W464">
        <v>2.35619449019235E-4</v>
      </c>
      <c r="X464">
        <v>1.71530958886003E-4</v>
      </c>
      <c r="Y464">
        <v>7.85398163397448E-5</v>
      </c>
      <c r="Z464">
        <v>2.6962962962963001E-2</v>
      </c>
      <c r="AA464">
        <v>1.2345679012345699E-2</v>
      </c>
    </row>
    <row r="465" spans="1:27" x14ac:dyDescent="0.35">
      <c r="A465">
        <v>464</v>
      </c>
      <c r="B465" t="s">
        <v>24</v>
      </c>
      <c r="C465" s="2">
        <v>23</v>
      </c>
      <c r="D465" t="s">
        <v>10</v>
      </c>
      <c r="E465">
        <v>4.5</v>
      </c>
      <c r="F465" t="s">
        <v>20</v>
      </c>
      <c r="G465" s="10">
        <v>1</v>
      </c>
      <c r="H465">
        <v>0.01</v>
      </c>
      <c r="I465">
        <v>3</v>
      </c>
      <c r="J465">
        <v>1</v>
      </c>
      <c r="K465">
        <v>1</v>
      </c>
      <c r="L465" s="8">
        <v>1.4</v>
      </c>
      <c r="M465" s="8">
        <v>0.52</v>
      </c>
      <c r="N465" s="8">
        <v>0.5</v>
      </c>
      <c r="O465" s="8">
        <v>-1.0343E-2</v>
      </c>
      <c r="P465" s="9">
        <v>-1.4341E-3</v>
      </c>
      <c r="Q465" s="8">
        <v>3.4520999999999997E-5</v>
      </c>
      <c r="R465" s="9">
        <v>-1.3052999999999999E-7</v>
      </c>
      <c r="S465" s="8">
        <v>7.7114999999999996E-4</v>
      </c>
      <c r="T465" s="8">
        <v>0</v>
      </c>
      <c r="U465" s="9">
        <v>3.0230999999999999E-6</v>
      </c>
      <c r="V465">
        <v>-1.21087362570834E-2</v>
      </c>
      <c r="W465">
        <v>2.35619449019235E-4</v>
      </c>
      <c r="X465">
        <v>1.71530958886003E-4</v>
      </c>
      <c r="Y465">
        <v>7.85398163397448E-5</v>
      </c>
      <c r="Z465">
        <v>2.6962962962963001E-2</v>
      </c>
      <c r="AA465">
        <v>1.2345679012345699E-2</v>
      </c>
    </row>
    <row r="466" spans="1:27" x14ac:dyDescent="0.35">
      <c r="A466">
        <v>465</v>
      </c>
      <c r="B466" t="s">
        <v>24</v>
      </c>
      <c r="C466" s="2">
        <v>23</v>
      </c>
      <c r="D466" t="s">
        <v>10</v>
      </c>
      <c r="E466">
        <v>4.5</v>
      </c>
      <c r="F466" t="s">
        <v>20</v>
      </c>
      <c r="G466" s="10">
        <v>1</v>
      </c>
      <c r="H466">
        <v>0.01</v>
      </c>
      <c r="I466">
        <v>3</v>
      </c>
      <c r="J466">
        <v>1</v>
      </c>
      <c r="K466">
        <v>1</v>
      </c>
      <c r="L466" s="8">
        <v>1.4</v>
      </c>
      <c r="M466" s="8">
        <v>0.52</v>
      </c>
      <c r="N466" s="8">
        <v>0.5</v>
      </c>
      <c r="O466" s="8">
        <v>-1.0343E-2</v>
      </c>
      <c r="P466" s="9">
        <v>-1.4341E-3</v>
      </c>
      <c r="Q466" s="8">
        <v>3.4520999999999997E-5</v>
      </c>
      <c r="R466" s="9">
        <v>-1.3052999999999999E-7</v>
      </c>
      <c r="S466" s="8">
        <v>7.7114999999999996E-4</v>
      </c>
      <c r="T466" s="8">
        <v>0</v>
      </c>
      <c r="U466" s="9">
        <v>3.0230999999999999E-6</v>
      </c>
      <c r="V466">
        <v>-1.21087362570834E-2</v>
      </c>
      <c r="W466">
        <v>2.35619449019235E-4</v>
      </c>
      <c r="X466">
        <v>1.71530958886003E-4</v>
      </c>
      <c r="Y466">
        <v>7.85398163397448E-5</v>
      </c>
      <c r="Z466">
        <v>2.6962962962963001E-2</v>
      </c>
      <c r="AA466">
        <v>1.2345679012345699E-2</v>
      </c>
    </row>
    <row r="467" spans="1:27" x14ac:dyDescent="0.35">
      <c r="A467">
        <v>466</v>
      </c>
      <c r="B467" t="s">
        <v>24</v>
      </c>
      <c r="C467" s="2">
        <v>23</v>
      </c>
      <c r="D467" t="s">
        <v>10</v>
      </c>
      <c r="E467">
        <v>4.5</v>
      </c>
      <c r="F467" t="s">
        <v>20</v>
      </c>
      <c r="G467" s="10">
        <v>1</v>
      </c>
      <c r="H467">
        <v>0.01</v>
      </c>
      <c r="I467">
        <v>3</v>
      </c>
      <c r="J467">
        <v>1</v>
      </c>
      <c r="K467">
        <v>1</v>
      </c>
      <c r="L467" s="8">
        <v>1.4</v>
      </c>
      <c r="M467" s="8">
        <v>0.52</v>
      </c>
      <c r="N467" s="8">
        <v>0.5</v>
      </c>
      <c r="O467" s="8">
        <v>-1.0343E-2</v>
      </c>
      <c r="P467" s="9">
        <v>-1.4341E-3</v>
      </c>
      <c r="Q467" s="8">
        <v>3.4520999999999997E-5</v>
      </c>
      <c r="R467" s="9">
        <v>-1.3052999999999999E-7</v>
      </c>
      <c r="S467" s="8">
        <v>7.7114999999999996E-4</v>
      </c>
      <c r="T467" s="8">
        <v>0</v>
      </c>
      <c r="U467" s="9">
        <v>3.0230999999999999E-6</v>
      </c>
      <c r="V467">
        <v>-1.21087362570834E-2</v>
      </c>
      <c r="W467">
        <v>2.35619449019235E-4</v>
      </c>
      <c r="X467">
        <v>1.71530958886003E-4</v>
      </c>
      <c r="Y467">
        <v>7.85398163397448E-5</v>
      </c>
      <c r="Z467">
        <v>2.6962962962963001E-2</v>
      </c>
      <c r="AA467">
        <v>1.2345679012345699E-2</v>
      </c>
    </row>
    <row r="468" spans="1:27" x14ac:dyDescent="0.35">
      <c r="A468">
        <v>467</v>
      </c>
      <c r="B468" t="s">
        <v>24</v>
      </c>
      <c r="C468" s="2">
        <v>23</v>
      </c>
      <c r="D468" t="s">
        <v>10</v>
      </c>
      <c r="E468">
        <v>4.5</v>
      </c>
      <c r="F468" t="s">
        <v>20</v>
      </c>
      <c r="G468" s="10">
        <v>1</v>
      </c>
      <c r="H468">
        <v>0.01</v>
      </c>
      <c r="I468">
        <v>3</v>
      </c>
      <c r="J468">
        <v>1</v>
      </c>
      <c r="K468">
        <v>1</v>
      </c>
      <c r="L468" s="8">
        <v>1.4</v>
      </c>
      <c r="M468" s="8">
        <v>0.52</v>
      </c>
      <c r="N468" s="8">
        <v>0.5</v>
      </c>
      <c r="O468" s="8">
        <v>-1.0343E-2</v>
      </c>
      <c r="P468" s="9">
        <v>-1.4341E-3</v>
      </c>
      <c r="Q468" s="8">
        <v>3.4520999999999997E-5</v>
      </c>
      <c r="R468" s="9">
        <v>-1.3052999999999999E-7</v>
      </c>
      <c r="S468" s="8">
        <v>7.7114999999999996E-4</v>
      </c>
      <c r="T468" s="8">
        <v>0</v>
      </c>
      <c r="U468" s="9">
        <v>3.0230999999999999E-6</v>
      </c>
      <c r="V468">
        <v>-1.21087362570834E-2</v>
      </c>
      <c r="W468">
        <v>2.35619449019235E-4</v>
      </c>
      <c r="X468">
        <v>1.71530958886003E-4</v>
      </c>
      <c r="Y468">
        <v>7.85398163397448E-5</v>
      </c>
      <c r="Z468">
        <v>2.6962962962963001E-2</v>
      </c>
      <c r="AA468">
        <v>1.2345679012345699E-2</v>
      </c>
    </row>
    <row r="469" spans="1:27" x14ac:dyDescent="0.35">
      <c r="A469">
        <v>468</v>
      </c>
      <c r="B469" t="s">
        <v>24</v>
      </c>
      <c r="C469" s="2">
        <v>23</v>
      </c>
      <c r="D469" t="s">
        <v>10</v>
      </c>
      <c r="E469">
        <v>4.5</v>
      </c>
      <c r="F469" t="s">
        <v>20</v>
      </c>
      <c r="G469" s="10">
        <v>4.5</v>
      </c>
      <c r="H469">
        <v>4.4999999999999998E-2</v>
      </c>
      <c r="I469">
        <v>6</v>
      </c>
      <c r="J469">
        <v>1</v>
      </c>
      <c r="K469">
        <v>1</v>
      </c>
      <c r="L469" s="8">
        <v>1.4</v>
      </c>
      <c r="M469" s="8">
        <v>0.52</v>
      </c>
      <c r="N469" s="8">
        <v>0.5</v>
      </c>
      <c r="O469" s="8">
        <v>-1.0343E-2</v>
      </c>
      <c r="P469" s="9">
        <v>-1.4341E-3</v>
      </c>
      <c r="Q469" s="8">
        <v>3.4520999999999997E-5</v>
      </c>
      <c r="R469" s="9">
        <v>-1.3052999999999999E-7</v>
      </c>
      <c r="S469" s="8">
        <v>7.7114999999999996E-4</v>
      </c>
      <c r="T469" s="8">
        <v>0</v>
      </c>
      <c r="U469" s="9">
        <v>3.0230999999999999E-6</v>
      </c>
      <c r="V469">
        <v>-1.5834495948951199E-2</v>
      </c>
      <c r="W469">
        <v>4.3295073757284299E-3</v>
      </c>
      <c r="X469">
        <v>3.1518813695303001E-3</v>
      </c>
      <c r="Y469">
        <v>1.59043128087983E-3</v>
      </c>
      <c r="Z469">
        <v>0.49544444444444502</v>
      </c>
      <c r="AA469">
        <v>0.25</v>
      </c>
    </row>
    <row r="470" spans="1:27" x14ac:dyDescent="0.35">
      <c r="A470">
        <v>469</v>
      </c>
      <c r="B470" t="s">
        <v>24</v>
      </c>
      <c r="C470" s="2">
        <v>23</v>
      </c>
      <c r="D470" t="s">
        <v>10</v>
      </c>
      <c r="E470">
        <v>4.5</v>
      </c>
      <c r="F470" t="s">
        <v>20</v>
      </c>
      <c r="G470" s="10">
        <v>2</v>
      </c>
      <c r="H470">
        <v>0.02</v>
      </c>
      <c r="I470">
        <v>3.5</v>
      </c>
      <c r="J470">
        <v>1</v>
      </c>
      <c r="K470">
        <v>1</v>
      </c>
      <c r="L470" s="8">
        <v>1.4</v>
      </c>
      <c r="M470" s="8">
        <v>0.52</v>
      </c>
      <c r="N470" s="8">
        <v>0.5</v>
      </c>
      <c r="O470" s="8">
        <v>-1.0343E-2</v>
      </c>
      <c r="P470" s="9">
        <v>-1.4341E-3</v>
      </c>
      <c r="Q470" s="8">
        <v>3.4520999999999997E-5</v>
      </c>
      <c r="R470" s="9">
        <v>-1.3052999999999999E-7</v>
      </c>
      <c r="S470" s="8">
        <v>7.7114999999999996E-4</v>
      </c>
      <c r="T470" s="8">
        <v>0</v>
      </c>
      <c r="U470" s="9">
        <v>3.0230999999999999E-6</v>
      </c>
      <c r="V470">
        <v>-1.49065193743578E-2</v>
      </c>
      <c r="W470">
        <v>1.2566370614359201E-3</v>
      </c>
      <c r="X470">
        <v>9.1483178072534696E-4</v>
      </c>
      <c r="Y470">
        <v>3.1415926535897898E-4</v>
      </c>
      <c r="Z470">
        <v>0.143802469135802</v>
      </c>
      <c r="AA470">
        <v>4.9382716049382699E-2</v>
      </c>
    </row>
    <row r="471" spans="1:27" x14ac:dyDescent="0.35">
      <c r="A471">
        <v>470</v>
      </c>
      <c r="B471" t="s">
        <v>24</v>
      </c>
      <c r="C471" s="2">
        <v>23</v>
      </c>
      <c r="D471" t="s">
        <v>10</v>
      </c>
      <c r="E471">
        <v>4.5</v>
      </c>
      <c r="F471" t="s">
        <v>20</v>
      </c>
      <c r="G471" s="10">
        <v>2.5</v>
      </c>
      <c r="H471">
        <v>2.5000000000000001E-2</v>
      </c>
      <c r="I471">
        <v>4</v>
      </c>
      <c r="J471">
        <v>1</v>
      </c>
      <c r="K471">
        <v>1</v>
      </c>
      <c r="L471" s="8">
        <v>1.4</v>
      </c>
      <c r="M471" s="8">
        <v>0.52</v>
      </c>
      <c r="N471" s="8">
        <v>0.5</v>
      </c>
      <c r="O471" s="8">
        <v>-1.0343E-2</v>
      </c>
      <c r="P471" s="9">
        <v>-1.4341E-3</v>
      </c>
      <c r="Q471" s="8">
        <v>3.4520999999999997E-5</v>
      </c>
      <c r="R471" s="9">
        <v>-1.3052999999999999E-7</v>
      </c>
      <c r="S471" s="8">
        <v>7.7114999999999996E-4</v>
      </c>
      <c r="T471" s="8">
        <v>0</v>
      </c>
      <c r="U471" s="9">
        <v>3.0230999999999999E-6</v>
      </c>
      <c r="V471">
        <v>-1.5709684470332601E-2</v>
      </c>
      <c r="W471">
        <v>1.09955742875643E-3</v>
      </c>
      <c r="X471">
        <v>8.0047780813468001E-4</v>
      </c>
      <c r="Y471">
        <v>4.90873852123405E-4</v>
      </c>
      <c r="Z471">
        <v>0.125827160493827</v>
      </c>
      <c r="AA471">
        <v>7.7160493827160503E-2</v>
      </c>
    </row>
    <row r="472" spans="1:27" x14ac:dyDescent="0.35">
      <c r="A472">
        <v>471</v>
      </c>
      <c r="B472" t="s">
        <v>24</v>
      </c>
      <c r="C472" s="2">
        <v>23</v>
      </c>
      <c r="D472" t="s">
        <v>10</v>
      </c>
      <c r="E472">
        <v>4.5</v>
      </c>
      <c r="F472" t="s">
        <v>20</v>
      </c>
      <c r="G472" s="10">
        <v>1</v>
      </c>
      <c r="H472">
        <v>0.01</v>
      </c>
      <c r="I472">
        <v>3.5</v>
      </c>
      <c r="J472">
        <v>1</v>
      </c>
      <c r="K472">
        <v>1</v>
      </c>
      <c r="L472" s="8">
        <v>1.4</v>
      </c>
      <c r="M472" s="8">
        <v>0.52</v>
      </c>
      <c r="N472" s="8">
        <v>0.5</v>
      </c>
      <c r="O472" s="8">
        <v>-1.0343E-2</v>
      </c>
      <c r="P472" s="9">
        <v>-1.4341E-3</v>
      </c>
      <c r="Q472" s="8">
        <v>3.4520999999999997E-5</v>
      </c>
      <c r="R472" s="9">
        <v>-1.3052999999999999E-7</v>
      </c>
      <c r="S472" s="8">
        <v>7.7114999999999996E-4</v>
      </c>
      <c r="T472" s="8">
        <v>0</v>
      </c>
      <c r="U472" s="9">
        <v>3.0230999999999999E-6</v>
      </c>
      <c r="V472">
        <v>-1.17082428565509E-2</v>
      </c>
      <c r="W472">
        <v>2.7488935718910702E-4</v>
      </c>
      <c r="X472">
        <v>2.0011945203367E-4</v>
      </c>
      <c r="Y472">
        <v>7.85398163397448E-5</v>
      </c>
      <c r="Z472">
        <v>3.1456790123456799E-2</v>
      </c>
      <c r="AA472">
        <v>1.2345679012345699E-2</v>
      </c>
    </row>
    <row r="473" spans="1:27" x14ac:dyDescent="0.35">
      <c r="A473">
        <v>472</v>
      </c>
      <c r="B473" t="s">
        <v>24</v>
      </c>
      <c r="C473" s="2">
        <v>23</v>
      </c>
      <c r="D473" t="s">
        <v>10</v>
      </c>
      <c r="E473">
        <v>4.5</v>
      </c>
      <c r="F473" t="s">
        <v>20</v>
      </c>
      <c r="G473" s="10">
        <v>2.5</v>
      </c>
      <c r="H473">
        <v>2.5000000000000001E-2</v>
      </c>
      <c r="I473">
        <v>4</v>
      </c>
      <c r="J473">
        <v>1</v>
      </c>
      <c r="K473">
        <v>1</v>
      </c>
      <c r="L473" s="8">
        <v>1.4</v>
      </c>
      <c r="M473" s="8">
        <v>0.52</v>
      </c>
      <c r="N473" s="8">
        <v>0.5</v>
      </c>
      <c r="O473" s="8">
        <v>-1.0343E-2</v>
      </c>
      <c r="P473" s="9">
        <v>-1.4341E-3</v>
      </c>
      <c r="Q473" s="8">
        <v>3.4520999999999997E-5</v>
      </c>
      <c r="R473" s="9">
        <v>-1.3052999999999999E-7</v>
      </c>
      <c r="S473" s="8">
        <v>7.7114999999999996E-4</v>
      </c>
      <c r="T473" s="8">
        <v>0</v>
      </c>
      <c r="U473" s="9">
        <v>3.0230999999999999E-6</v>
      </c>
      <c r="V473">
        <v>-1.5709684470332601E-2</v>
      </c>
      <c r="W473">
        <v>1.09955742875643E-3</v>
      </c>
      <c r="X473">
        <v>8.0047780813468001E-4</v>
      </c>
      <c r="Y473">
        <v>4.90873852123405E-4</v>
      </c>
      <c r="Z473">
        <v>0.125827160493827</v>
      </c>
      <c r="AA473">
        <v>7.7160493827160503E-2</v>
      </c>
    </row>
    <row r="474" spans="1:27" x14ac:dyDescent="0.35">
      <c r="A474">
        <v>473</v>
      </c>
      <c r="B474" t="s">
        <v>24</v>
      </c>
      <c r="C474" s="2">
        <v>23</v>
      </c>
      <c r="D474" t="s">
        <v>10</v>
      </c>
      <c r="E474">
        <v>4.5</v>
      </c>
      <c r="F474" t="s">
        <v>20</v>
      </c>
      <c r="G474" s="10">
        <v>2.5</v>
      </c>
      <c r="H474">
        <v>2.5000000000000001E-2</v>
      </c>
      <c r="I474">
        <v>4</v>
      </c>
      <c r="J474">
        <v>1</v>
      </c>
      <c r="K474">
        <v>1</v>
      </c>
      <c r="L474" s="8">
        <v>1.4</v>
      </c>
      <c r="M474" s="8">
        <v>0.52</v>
      </c>
      <c r="N474" s="8">
        <v>0.5</v>
      </c>
      <c r="O474" s="8">
        <v>-1.0343E-2</v>
      </c>
      <c r="P474" s="9">
        <v>-1.4341E-3</v>
      </c>
      <c r="Q474" s="8">
        <v>3.4520999999999997E-5</v>
      </c>
      <c r="R474" s="9">
        <v>-1.3052999999999999E-7</v>
      </c>
      <c r="S474" s="8">
        <v>7.7114999999999996E-4</v>
      </c>
      <c r="T474" s="8">
        <v>0</v>
      </c>
      <c r="U474" s="9">
        <v>3.0230999999999999E-6</v>
      </c>
      <c r="V474">
        <v>-1.5709684470332601E-2</v>
      </c>
      <c r="W474">
        <v>1.5707963267948999E-3</v>
      </c>
      <c r="X474">
        <v>1.1435397259066801E-3</v>
      </c>
      <c r="Y474">
        <v>4.90873852123405E-4</v>
      </c>
      <c r="Z474">
        <v>0.17975308641975299</v>
      </c>
      <c r="AA474">
        <v>7.7160493827160503E-2</v>
      </c>
    </row>
    <row r="475" spans="1:27" x14ac:dyDescent="0.35">
      <c r="A475">
        <v>474</v>
      </c>
      <c r="B475" t="s">
        <v>24</v>
      </c>
      <c r="C475" s="2">
        <v>23</v>
      </c>
      <c r="D475" t="s">
        <v>10</v>
      </c>
      <c r="E475">
        <v>4.5</v>
      </c>
      <c r="F475" t="s">
        <v>20</v>
      </c>
      <c r="G475" s="10">
        <v>1</v>
      </c>
      <c r="H475">
        <v>0.01</v>
      </c>
      <c r="I475">
        <v>2.5</v>
      </c>
      <c r="J475">
        <v>0</v>
      </c>
      <c r="K475">
        <v>1</v>
      </c>
      <c r="L475" s="8">
        <v>1.4</v>
      </c>
      <c r="M475" s="8">
        <v>0.52</v>
      </c>
      <c r="N475" s="8">
        <v>0.5</v>
      </c>
      <c r="O475" s="8">
        <v>-1.0343E-2</v>
      </c>
      <c r="P475" s="9">
        <v>-1.4341E-3</v>
      </c>
      <c r="Q475" s="8">
        <v>3.4520999999999997E-5</v>
      </c>
      <c r="R475" s="9">
        <v>-1.3052999999999999E-7</v>
      </c>
      <c r="S475" s="8">
        <v>7.7114999999999996E-4</v>
      </c>
      <c r="T475" s="8">
        <v>0</v>
      </c>
      <c r="U475" s="9">
        <v>3.0230999999999999E-6</v>
      </c>
      <c r="V475">
        <v>-1.2509229657615899E-2</v>
      </c>
      <c r="W475">
        <v>1.96349540849362E-4</v>
      </c>
      <c r="X475">
        <v>1.4294246573833599E-4</v>
      </c>
      <c r="Y475">
        <v>7.85398163397448E-5</v>
      </c>
      <c r="Z475">
        <v>2.2469135802469099E-2</v>
      </c>
      <c r="AA475">
        <v>1.2345679012345699E-2</v>
      </c>
    </row>
    <row r="476" spans="1:27" x14ac:dyDescent="0.35">
      <c r="A476">
        <v>475</v>
      </c>
      <c r="B476" t="s">
        <v>24</v>
      </c>
      <c r="C476" s="2">
        <v>23</v>
      </c>
      <c r="D476" t="s">
        <v>10</v>
      </c>
      <c r="E476">
        <v>4.5</v>
      </c>
      <c r="F476" t="s">
        <v>20</v>
      </c>
      <c r="G476" s="10">
        <v>1</v>
      </c>
      <c r="H476">
        <v>0.01</v>
      </c>
      <c r="I476">
        <v>2.5</v>
      </c>
      <c r="J476">
        <v>0</v>
      </c>
      <c r="K476">
        <v>1</v>
      </c>
      <c r="L476" s="8">
        <v>1.4</v>
      </c>
      <c r="M476" s="8">
        <v>0.52</v>
      </c>
      <c r="N476" s="8">
        <v>0.5</v>
      </c>
      <c r="O476" s="8">
        <v>-1.0343E-2</v>
      </c>
      <c r="P476" s="9">
        <v>-1.4341E-3</v>
      </c>
      <c r="Q476" s="8">
        <v>3.4520999999999997E-5</v>
      </c>
      <c r="R476" s="9">
        <v>-1.3052999999999999E-7</v>
      </c>
      <c r="S476" s="8">
        <v>7.7114999999999996E-4</v>
      </c>
      <c r="T476" s="8">
        <v>0</v>
      </c>
      <c r="U476" s="9">
        <v>3.0230999999999999E-6</v>
      </c>
      <c r="V476">
        <v>-1.2509229657615899E-2</v>
      </c>
      <c r="W476">
        <v>1.96349540849362E-4</v>
      </c>
      <c r="X476">
        <v>1.4294246573833599E-4</v>
      </c>
      <c r="Y476">
        <v>7.85398163397448E-5</v>
      </c>
      <c r="Z476">
        <v>2.2469135802469099E-2</v>
      </c>
      <c r="AA476">
        <v>1.2345679012345699E-2</v>
      </c>
    </row>
    <row r="477" spans="1:27" x14ac:dyDescent="0.35">
      <c r="A477">
        <v>476</v>
      </c>
      <c r="B477" t="s">
        <v>24</v>
      </c>
      <c r="C477" s="2">
        <v>23</v>
      </c>
      <c r="D477" t="s">
        <v>10</v>
      </c>
      <c r="E477">
        <v>4.5</v>
      </c>
      <c r="F477" t="s">
        <v>20</v>
      </c>
      <c r="G477" s="10">
        <v>1</v>
      </c>
      <c r="H477">
        <v>0.01</v>
      </c>
      <c r="I477">
        <v>2.5</v>
      </c>
      <c r="J477">
        <v>0</v>
      </c>
      <c r="K477">
        <v>1</v>
      </c>
      <c r="L477" s="8">
        <v>1.4</v>
      </c>
      <c r="M477" s="8">
        <v>0.52</v>
      </c>
      <c r="N477" s="8">
        <v>0.5</v>
      </c>
      <c r="O477" s="8">
        <v>-1.0343E-2</v>
      </c>
      <c r="P477" s="9">
        <v>-1.4341E-3</v>
      </c>
      <c r="Q477" s="8">
        <v>3.4520999999999997E-5</v>
      </c>
      <c r="R477" s="9">
        <v>-1.3052999999999999E-7</v>
      </c>
      <c r="S477" s="8">
        <v>7.7114999999999996E-4</v>
      </c>
      <c r="T477" s="8">
        <v>0</v>
      </c>
      <c r="U477" s="9">
        <v>3.0230999999999999E-6</v>
      </c>
      <c r="V477">
        <v>-1.2509229657615899E-2</v>
      </c>
      <c r="W477">
        <v>1.96349540849362E-4</v>
      </c>
      <c r="X477">
        <v>1.4294246573833599E-4</v>
      </c>
      <c r="Y477">
        <v>7.85398163397448E-5</v>
      </c>
      <c r="Z477">
        <v>2.2469135802469099E-2</v>
      </c>
      <c r="AA477">
        <v>1.2345679012345699E-2</v>
      </c>
    </row>
    <row r="478" spans="1:27" x14ac:dyDescent="0.35">
      <c r="A478">
        <v>477</v>
      </c>
      <c r="B478" t="s">
        <v>24</v>
      </c>
      <c r="C478" s="2">
        <v>23</v>
      </c>
      <c r="D478" t="s">
        <v>10</v>
      </c>
      <c r="E478">
        <v>4.5</v>
      </c>
      <c r="F478" t="s">
        <v>20</v>
      </c>
      <c r="G478" s="10">
        <v>1</v>
      </c>
      <c r="H478">
        <v>0.01</v>
      </c>
      <c r="I478">
        <v>2.5</v>
      </c>
      <c r="J478">
        <v>0</v>
      </c>
      <c r="K478">
        <v>1</v>
      </c>
      <c r="L478" s="8">
        <v>1.4</v>
      </c>
      <c r="M478" s="8">
        <v>0.52</v>
      </c>
      <c r="N478" s="8">
        <v>0.5</v>
      </c>
      <c r="O478" s="8">
        <v>-1.0343E-2</v>
      </c>
      <c r="P478" s="9">
        <v>-1.4341E-3</v>
      </c>
      <c r="Q478" s="8">
        <v>3.4520999999999997E-5</v>
      </c>
      <c r="R478" s="9">
        <v>-1.3052999999999999E-7</v>
      </c>
      <c r="S478" s="8">
        <v>7.7114999999999996E-4</v>
      </c>
      <c r="T478" s="8">
        <v>0</v>
      </c>
      <c r="U478" s="9">
        <v>3.0230999999999999E-6</v>
      </c>
      <c r="V478">
        <v>-1.2509229657615899E-2</v>
      </c>
      <c r="W478">
        <v>1.96349540849362E-4</v>
      </c>
      <c r="X478">
        <v>1.4294246573833599E-4</v>
      </c>
      <c r="Y478">
        <v>7.85398163397448E-5</v>
      </c>
      <c r="Z478">
        <v>2.2469135802469099E-2</v>
      </c>
      <c r="AA478">
        <v>1.2345679012345699E-2</v>
      </c>
    </row>
    <row r="479" spans="1:27" x14ac:dyDescent="0.35">
      <c r="A479">
        <v>478</v>
      </c>
      <c r="B479" t="s">
        <v>24</v>
      </c>
      <c r="C479" s="2">
        <v>23</v>
      </c>
      <c r="D479" t="s">
        <v>10</v>
      </c>
      <c r="E479">
        <v>4.5</v>
      </c>
      <c r="F479" t="s">
        <v>20</v>
      </c>
      <c r="G479" s="10">
        <v>1</v>
      </c>
      <c r="H479">
        <v>0.01</v>
      </c>
      <c r="I479">
        <v>2.5</v>
      </c>
      <c r="J479">
        <v>0</v>
      </c>
      <c r="K479">
        <v>1</v>
      </c>
      <c r="L479" s="8">
        <v>1.4</v>
      </c>
      <c r="M479" s="8">
        <v>0.52</v>
      </c>
      <c r="N479" s="8">
        <v>0.5</v>
      </c>
      <c r="O479" s="8">
        <v>-1.0343E-2</v>
      </c>
      <c r="P479" s="9">
        <v>-1.4341E-3</v>
      </c>
      <c r="Q479" s="8">
        <v>3.4520999999999997E-5</v>
      </c>
      <c r="R479" s="9">
        <v>-1.3052999999999999E-7</v>
      </c>
      <c r="S479" s="8">
        <v>7.7114999999999996E-4</v>
      </c>
      <c r="T479" s="8">
        <v>0</v>
      </c>
      <c r="U479" s="9">
        <v>3.0230999999999999E-6</v>
      </c>
      <c r="V479">
        <v>-1.2509229657615899E-2</v>
      </c>
      <c r="W479">
        <v>1.96349540849362E-4</v>
      </c>
      <c r="X479">
        <v>1.4294246573833599E-4</v>
      </c>
      <c r="Y479">
        <v>7.85398163397448E-5</v>
      </c>
      <c r="Z479">
        <v>2.2469135802469099E-2</v>
      </c>
      <c r="AA479">
        <v>1.2345679012345699E-2</v>
      </c>
    </row>
    <row r="480" spans="1:27" x14ac:dyDescent="0.35">
      <c r="A480">
        <v>479</v>
      </c>
      <c r="B480" t="s">
        <v>24</v>
      </c>
      <c r="C480" s="2">
        <v>23</v>
      </c>
      <c r="D480" t="s">
        <v>10</v>
      </c>
      <c r="E480">
        <v>4.5</v>
      </c>
      <c r="F480" t="s">
        <v>20</v>
      </c>
      <c r="G480" s="10">
        <v>1</v>
      </c>
      <c r="H480">
        <v>0.01</v>
      </c>
      <c r="I480">
        <v>2.5</v>
      </c>
      <c r="J480">
        <v>0</v>
      </c>
      <c r="K480">
        <v>1</v>
      </c>
      <c r="L480" s="8">
        <v>1.4</v>
      </c>
      <c r="M480" s="8">
        <v>0.52</v>
      </c>
      <c r="N480" s="8">
        <v>0.5</v>
      </c>
      <c r="O480" s="8">
        <v>-1.0343E-2</v>
      </c>
      <c r="P480" s="9">
        <v>-1.4341E-3</v>
      </c>
      <c r="Q480" s="8">
        <v>3.4520999999999997E-5</v>
      </c>
      <c r="R480" s="9">
        <v>-1.3052999999999999E-7</v>
      </c>
      <c r="S480" s="8">
        <v>7.7114999999999996E-4</v>
      </c>
      <c r="T480" s="8">
        <v>0</v>
      </c>
      <c r="U480" s="9">
        <v>3.0230999999999999E-6</v>
      </c>
      <c r="V480">
        <v>-1.2509229657615899E-2</v>
      </c>
      <c r="W480">
        <v>1.96349540849362E-4</v>
      </c>
      <c r="X480">
        <v>1.4294246573833599E-4</v>
      </c>
      <c r="Y480">
        <v>7.85398163397448E-5</v>
      </c>
      <c r="Z480">
        <v>2.2469135802469099E-2</v>
      </c>
      <c r="AA480">
        <v>1.2345679012345699E-2</v>
      </c>
    </row>
    <row r="481" spans="1:27" x14ac:dyDescent="0.35">
      <c r="A481">
        <v>480</v>
      </c>
      <c r="B481" t="s">
        <v>24</v>
      </c>
      <c r="C481" s="2">
        <v>23</v>
      </c>
      <c r="D481" t="s">
        <v>10</v>
      </c>
      <c r="E481">
        <v>4.5</v>
      </c>
      <c r="F481" t="s">
        <v>20</v>
      </c>
      <c r="G481" s="10">
        <v>6</v>
      </c>
      <c r="H481">
        <v>0.06</v>
      </c>
      <c r="I481">
        <v>9</v>
      </c>
      <c r="J481">
        <v>1</v>
      </c>
      <c r="K481">
        <v>1</v>
      </c>
      <c r="L481" s="8">
        <v>1.4</v>
      </c>
      <c r="M481" s="8">
        <v>0.52</v>
      </c>
      <c r="N481" s="8">
        <v>0.5</v>
      </c>
      <c r="O481" s="8">
        <v>-1.0343E-2</v>
      </c>
      <c r="P481" s="9">
        <v>-1.4341E-3</v>
      </c>
      <c r="Q481" s="8">
        <v>3.4520999999999997E-5</v>
      </c>
      <c r="R481" s="9">
        <v>-1.3052999999999999E-7</v>
      </c>
      <c r="S481" s="8">
        <v>7.7114999999999996E-4</v>
      </c>
      <c r="T481" s="8">
        <v>0</v>
      </c>
      <c r="U481" s="9">
        <v>3.0230999999999999E-6</v>
      </c>
      <c r="V481">
        <v>-9.3763703626973394E-3</v>
      </c>
      <c r="W481">
        <v>3.92699081698724E-3</v>
      </c>
      <c r="X481">
        <v>2.8588493147667102E-3</v>
      </c>
      <c r="Y481">
        <v>2.8274333882308102E-3</v>
      </c>
      <c r="Z481">
        <v>0.44938271604938301</v>
      </c>
      <c r="AA481">
        <v>0.44444444444444398</v>
      </c>
    </row>
    <row r="482" spans="1:27" x14ac:dyDescent="0.35">
      <c r="A482">
        <v>481</v>
      </c>
      <c r="B482" t="s">
        <v>24</v>
      </c>
      <c r="C482" s="2">
        <v>23</v>
      </c>
      <c r="D482" t="s">
        <v>10</v>
      </c>
      <c r="E482">
        <v>4.5</v>
      </c>
      <c r="F482" t="s">
        <v>20</v>
      </c>
      <c r="G482" s="10">
        <v>1</v>
      </c>
      <c r="H482">
        <v>0.01</v>
      </c>
      <c r="I482">
        <v>2.5</v>
      </c>
      <c r="J482">
        <v>1</v>
      </c>
      <c r="K482">
        <v>1</v>
      </c>
      <c r="L482" s="8">
        <v>1.4</v>
      </c>
      <c r="M482" s="8">
        <v>0.52</v>
      </c>
      <c r="N482" s="8">
        <v>0.5</v>
      </c>
      <c r="O482" s="8">
        <v>-1.0343E-2</v>
      </c>
      <c r="P482" s="9">
        <v>-1.4341E-3</v>
      </c>
      <c r="Q482" s="8">
        <v>3.4520999999999997E-5</v>
      </c>
      <c r="R482" s="9">
        <v>-1.3052999999999999E-7</v>
      </c>
      <c r="S482" s="8">
        <v>7.7114999999999996E-4</v>
      </c>
      <c r="T482" s="8">
        <v>0</v>
      </c>
      <c r="U482" s="9">
        <v>3.0230999999999999E-6</v>
      </c>
      <c r="V482">
        <v>-1.2509229657615899E-2</v>
      </c>
      <c r="W482">
        <v>1.96349540849362E-4</v>
      </c>
      <c r="X482">
        <v>1.4294246573833599E-4</v>
      </c>
      <c r="Y482">
        <v>7.85398163397448E-5</v>
      </c>
      <c r="Z482">
        <v>2.2469135802469099E-2</v>
      </c>
      <c r="AA482">
        <v>1.2345679012345699E-2</v>
      </c>
    </row>
    <row r="483" spans="1:27" x14ac:dyDescent="0.35">
      <c r="A483">
        <v>482</v>
      </c>
      <c r="B483" t="s">
        <v>24</v>
      </c>
      <c r="C483" s="2">
        <v>23</v>
      </c>
      <c r="D483" t="s">
        <v>10</v>
      </c>
      <c r="E483">
        <v>4.5</v>
      </c>
      <c r="F483" t="s">
        <v>20</v>
      </c>
      <c r="G483" s="10">
        <v>1</v>
      </c>
      <c r="H483">
        <v>0.01</v>
      </c>
      <c r="I483">
        <v>2.5</v>
      </c>
      <c r="J483">
        <v>1</v>
      </c>
      <c r="K483">
        <v>1</v>
      </c>
      <c r="L483" s="8">
        <v>1.4</v>
      </c>
      <c r="M483" s="8">
        <v>0.52</v>
      </c>
      <c r="N483" s="8">
        <v>0.5</v>
      </c>
      <c r="O483" s="8">
        <v>-1.0343E-2</v>
      </c>
      <c r="P483" s="9">
        <v>-1.4341E-3</v>
      </c>
      <c r="Q483" s="8">
        <v>3.4520999999999997E-5</v>
      </c>
      <c r="R483" s="9">
        <v>-1.3052999999999999E-7</v>
      </c>
      <c r="S483" s="8">
        <v>7.7114999999999996E-4</v>
      </c>
      <c r="T483" s="8">
        <v>0</v>
      </c>
      <c r="U483" s="9">
        <v>3.0230999999999999E-6</v>
      </c>
      <c r="V483">
        <v>-1.2509229657615899E-2</v>
      </c>
      <c r="W483">
        <v>1.96349540849362E-4</v>
      </c>
      <c r="X483">
        <v>1.4294246573833599E-4</v>
      </c>
      <c r="Y483">
        <v>7.85398163397448E-5</v>
      </c>
      <c r="Z483">
        <v>2.2469135802469099E-2</v>
      </c>
      <c r="AA483">
        <v>1.2345679012345699E-2</v>
      </c>
    </row>
    <row r="484" spans="1:27" x14ac:dyDescent="0.35">
      <c r="A484">
        <v>483</v>
      </c>
      <c r="B484" t="s">
        <v>24</v>
      </c>
      <c r="C484" s="2">
        <v>23</v>
      </c>
      <c r="D484" t="s">
        <v>10</v>
      </c>
      <c r="E484">
        <v>4.5</v>
      </c>
      <c r="F484" t="s">
        <v>20</v>
      </c>
      <c r="G484" s="10">
        <v>2</v>
      </c>
      <c r="H484">
        <v>0.02</v>
      </c>
      <c r="I484">
        <v>4</v>
      </c>
      <c r="J484">
        <v>1</v>
      </c>
      <c r="K484">
        <v>1</v>
      </c>
      <c r="L484" s="8">
        <v>1.4</v>
      </c>
      <c r="M484" s="8">
        <v>0.52</v>
      </c>
      <c r="N484" s="8">
        <v>0.5</v>
      </c>
      <c r="O484" s="8">
        <v>-1.0343E-2</v>
      </c>
      <c r="P484" s="9">
        <v>-1.4341E-3</v>
      </c>
      <c r="Q484" s="8">
        <v>3.4520999999999997E-5</v>
      </c>
      <c r="R484" s="9">
        <v>-1.3052999999999999E-7</v>
      </c>
      <c r="S484" s="8">
        <v>7.7114999999999996E-4</v>
      </c>
      <c r="T484" s="8">
        <v>0</v>
      </c>
      <c r="U484" s="9">
        <v>3.0230999999999999E-6</v>
      </c>
      <c r="V484">
        <v>-1.44612707722279E-2</v>
      </c>
      <c r="W484">
        <v>1.2566370614359201E-3</v>
      </c>
      <c r="X484">
        <v>9.1483178072534696E-4</v>
      </c>
      <c r="Y484">
        <v>3.1415926535897898E-4</v>
      </c>
      <c r="Z484">
        <v>0.143802469135802</v>
      </c>
      <c r="AA484">
        <v>4.9382716049382699E-2</v>
      </c>
    </row>
    <row r="485" spans="1:27" x14ac:dyDescent="0.35">
      <c r="A485">
        <v>484</v>
      </c>
      <c r="B485" t="s">
        <v>24</v>
      </c>
      <c r="C485" s="2">
        <v>23</v>
      </c>
      <c r="D485" t="s">
        <v>10</v>
      </c>
      <c r="E485">
        <v>4.5</v>
      </c>
      <c r="F485" t="s">
        <v>20</v>
      </c>
      <c r="G485" s="10">
        <v>2</v>
      </c>
      <c r="H485">
        <v>0.02</v>
      </c>
      <c r="I485">
        <v>4</v>
      </c>
      <c r="J485">
        <v>1</v>
      </c>
      <c r="K485">
        <v>1</v>
      </c>
      <c r="L485" s="8">
        <v>1.4</v>
      </c>
      <c r="M485" s="8">
        <v>0.52</v>
      </c>
      <c r="N485" s="8">
        <v>0.5</v>
      </c>
      <c r="O485" s="8">
        <v>-1.0343E-2</v>
      </c>
      <c r="P485" s="9">
        <v>-1.4341E-3</v>
      </c>
      <c r="Q485" s="8">
        <v>3.4520999999999997E-5</v>
      </c>
      <c r="R485" s="9">
        <v>-1.3052999999999999E-7</v>
      </c>
      <c r="S485" s="8">
        <v>7.7114999999999996E-4</v>
      </c>
      <c r="T485" s="8">
        <v>0</v>
      </c>
      <c r="U485" s="9">
        <v>3.0230999999999999E-6</v>
      </c>
      <c r="V485">
        <v>-1.44612707722279E-2</v>
      </c>
      <c r="W485">
        <v>1.2566370614359201E-3</v>
      </c>
      <c r="X485">
        <v>9.1483178072534696E-4</v>
      </c>
      <c r="Y485">
        <v>3.1415926535897898E-4</v>
      </c>
      <c r="Z485">
        <v>0.143802469135802</v>
      </c>
      <c r="AA485">
        <v>4.9382716049382699E-2</v>
      </c>
    </row>
    <row r="486" spans="1:27" x14ac:dyDescent="0.35">
      <c r="A486">
        <v>485</v>
      </c>
      <c r="B486" t="s">
        <v>24</v>
      </c>
      <c r="C486" s="2">
        <v>23</v>
      </c>
      <c r="D486" t="s">
        <v>10</v>
      </c>
      <c r="E486">
        <v>4.5</v>
      </c>
      <c r="F486" t="s">
        <v>20</v>
      </c>
      <c r="G486" s="10">
        <v>2</v>
      </c>
      <c r="H486">
        <v>0.02</v>
      </c>
      <c r="I486">
        <v>4</v>
      </c>
      <c r="J486">
        <v>1</v>
      </c>
      <c r="K486">
        <v>1</v>
      </c>
      <c r="L486" s="8">
        <v>1.4</v>
      </c>
      <c r="M486" s="8">
        <v>0.52</v>
      </c>
      <c r="N486" s="8">
        <v>0.5</v>
      </c>
      <c r="O486" s="8">
        <v>-1.0343E-2</v>
      </c>
      <c r="P486" s="9">
        <v>-1.4341E-3</v>
      </c>
      <c r="Q486" s="8">
        <v>3.4520999999999997E-5</v>
      </c>
      <c r="R486" s="9">
        <v>-1.3052999999999999E-7</v>
      </c>
      <c r="S486" s="8">
        <v>7.7114999999999996E-4</v>
      </c>
      <c r="T486" s="8">
        <v>0</v>
      </c>
      <c r="U486" s="9">
        <v>3.0230999999999999E-6</v>
      </c>
      <c r="V486">
        <v>-1.44612707722279E-2</v>
      </c>
      <c r="W486">
        <v>1.2566370614359201E-3</v>
      </c>
      <c r="X486">
        <v>9.1483178072534696E-4</v>
      </c>
      <c r="Y486">
        <v>3.1415926535897898E-4</v>
      </c>
      <c r="Z486">
        <v>0.143802469135802</v>
      </c>
      <c r="AA486">
        <v>4.9382716049382699E-2</v>
      </c>
    </row>
    <row r="487" spans="1:27" x14ac:dyDescent="0.35">
      <c r="A487">
        <v>486</v>
      </c>
      <c r="B487" t="s">
        <v>24</v>
      </c>
      <c r="C487" s="2">
        <v>23</v>
      </c>
      <c r="D487" t="s">
        <v>10</v>
      </c>
      <c r="E487">
        <v>4.5</v>
      </c>
      <c r="F487" t="s">
        <v>20</v>
      </c>
      <c r="G487" s="10">
        <v>2</v>
      </c>
      <c r="H487">
        <v>0.02</v>
      </c>
      <c r="I487">
        <v>4</v>
      </c>
      <c r="J487">
        <v>1</v>
      </c>
      <c r="K487">
        <v>1</v>
      </c>
      <c r="L487" s="8">
        <v>1.4</v>
      </c>
      <c r="M487" s="8">
        <v>0.52</v>
      </c>
      <c r="N487" s="8">
        <v>0.5</v>
      </c>
      <c r="O487" s="8">
        <v>-1.0343E-2</v>
      </c>
      <c r="P487" s="9">
        <v>-1.4341E-3</v>
      </c>
      <c r="Q487" s="8">
        <v>3.4520999999999997E-5</v>
      </c>
      <c r="R487" s="9">
        <v>-1.3052999999999999E-7</v>
      </c>
      <c r="S487" s="8">
        <v>7.7114999999999996E-4</v>
      </c>
      <c r="T487" s="8">
        <v>0</v>
      </c>
      <c r="U487" s="9">
        <v>3.0230999999999999E-6</v>
      </c>
      <c r="V487">
        <v>-1.44612707722279E-2</v>
      </c>
      <c r="W487">
        <v>1.2566370614359201E-3</v>
      </c>
      <c r="X487">
        <v>9.1483178072534696E-4</v>
      </c>
      <c r="Y487">
        <v>3.1415926535897898E-4</v>
      </c>
      <c r="Z487">
        <v>0.143802469135802</v>
      </c>
      <c r="AA487">
        <v>4.9382716049382699E-2</v>
      </c>
    </row>
    <row r="488" spans="1:27" x14ac:dyDescent="0.35">
      <c r="A488">
        <v>487</v>
      </c>
      <c r="B488" t="s">
        <v>24</v>
      </c>
      <c r="C488" s="2">
        <v>23</v>
      </c>
      <c r="D488" t="s">
        <v>10</v>
      </c>
      <c r="E488">
        <v>4.5</v>
      </c>
      <c r="F488" t="s">
        <v>20</v>
      </c>
      <c r="G488" s="10">
        <v>2</v>
      </c>
      <c r="H488">
        <v>0.02</v>
      </c>
      <c r="I488">
        <v>4</v>
      </c>
      <c r="J488">
        <v>1</v>
      </c>
      <c r="K488">
        <v>1</v>
      </c>
      <c r="L488" s="8">
        <v>1.4</v>
      </c>
      <c r="M488" s="8">
        <v>0.52</v>
      </c>
      <c r="N488" s="8">
        <v>0.5</v>
      </c>
      <c r="O488" s="8">
        <v>-1.0343E-2</v>
      </c>
      <c r="P488" s="9">
        <v>-1.4341E-3</v>
      </c>
      <c r="Q488" s="8">
        <v>3.4520999999999997E-5</v>
      </c>
      <c r="R488" s="9">
        <v>-1.3052999999999999E-7</v>
      </c>
      <c r="S488" s="8">
        <v>7.7114999999999996E-4</v>
      </c>
      <c r="T488" s="8">
        <v>0</v>
      </c>
      <c r="U488" s="9">
        <v>3.0230999999999999E-6</v>
      </c>
      <c r="V488">
        <v>-1.44612707722279E-2</v>
      </c>
      <c r="W488">
        <v>1.2566370614359201E-3</v>
      </c>
      <c r="X488">
        <v>9.1483178072534696E-4</v>
      </c>
      <c r="Y488">
        <v>3.1415926535897898E-4</v>
      </c>
      <c r="Z488">
        <v>0.143802469135802</v>
      </c>
      <c r="AA488">
        <v>4.9382716049382699E-2</v>
      </c>
    </row>
    <row r="489" spans="1:27" x14ac:dyDescent="0.35">
      <c r="A489">
        <v>488</v>
      </c>
      <c r="B489" t="s">
        <v>24</v>
      </c>
      <c r="C489" s="2">
        <v>23</v>
      </c>
      <c r="D489" t="s">
        <v>10</v>
      </c>
      <c r="E489">
        <v>4.5</v>
      </c>
      <c r="F489" t="s">
        <v>20</v>
      </c>
      <c r="G489" s="10">
        <v>1</v>
      </c>
      <c r="H489">
        <v>0.01</v>
      </c>
      <c r="I489">
        <v>3.5</v>
      </c>
      <c r="J489">
        <v>1</v>
      </c>
      <c r="K489">
        <v>1</v>
      </c>
      <c r="L489" s="8">
        <v>1.4</v>
      </c>
      <c r="M489" s="8">
        <v>0.52</v>
      </c>
      <c r="N489" s="8">
        <v>0.5</v>
      </c>
      <c r="O489" s="8">
        <v>-1.0343E-2</v>
      </c>
      <c r="P489" s="9">
        <v>-1.4341E-3</v>
      </c>
      <c r="Q489" s="8">
        <v>3.4520999999999997E-5</v>
      </c>
      <c r="R489" s="9">
        <v>-1.3052999999999999E-7</v>
      </c>
      <c r="S489" s="8">
        <v>7.7114999999999996E-4</v>
      </c>
      <c r="T489" s="8">
        <v>0</v>
      </c>
      <c r="U489" s="9">
        <v>3.0230999999999999E-6</v>
      </c>
      <c r="V489">
        <v>-1.17082428565509E-2</v>
      </c>
      <c r="W489">
        <v>2.7488935718910702E-4</v>
      </c>
      <c r="X489">
        <v>2.0011945203367E-4</v>
      </c>
      <c r="Y489">
        <v>7.85398163397448E-5</v>
      </c>
      <c r="Z489">
        <v>3.1456790123456799E-2</v>
      </c>
      <c r="AA489">
        <v>1.2345679012345699E-2</v>
      </c>
    </row>
    <row r="490" spans="1:27" x14ac:dyDescent="0.35">
      <c r="A490">
        <v>489</v>
      </c>
      <c r="B490" t="s">
        <v>24</v>
      </c>
      <c r="C490" s="2">
        <v>23</v>
      </c>
      <c r="D490" t="s">
        <v>10</v>
      </c>
      <c r="E490">
        <v>4.5</v>
      </c>
      <c r="F490" t="s">
        <v>20</v>
      </c>
      <c r="G490" s="10">
        <v>1</v>
      </c>
      <c r="H490">
        <v>0.01</v>
      </c>
      <c r="I490">
        <v>3.5</v>
      </c>
      <c r="J490">
        <v>0</v>
      </c>
      <c r="K490">
        <v>1</v>
      </c>
      <c r="L490" s="8">
        <v>1.4</v>
      </c>
      <c r="M490" s="8">
        <v>0.52</v>
      </c>
      <c r="N490" s="8">
        <v>0.5</v>
      </c>
      <c r="O490" s="8">
        <v>-1.0343E-2</v>
      </c>
      <c r="P490" s="9">
        <v>-1.4341E-3</v>
      </c>
      <c r="Q490" s="8">
        <v>3.4520999999999997E-5</v>
      </c>
      <c r="R490" s="9">
        <v>-1.3052999999999999E-7</v>
      </c>
      <c r="S490" s="8">
        <v>7.7114999999999996E-4</v>
      </c>
      <c r="T490" s="8">
        <v>0</v>
      </c>
      <c r="U490" s="9">
        <v>3.0230999999999999E-6</v>
      </c>
      <c r="V490">
        <v>-1.17082428565509E-2</v>
      </c>
      <c r="W490">
        <v>2.7488935718910702E-4</v>
      </c>
      <c r="X490">
        <v>2.0011945203367E-4</v>
      </c>
      <c r="Y490">
        <v>7.85398163397448E-5</v>
      </c>
      <c r="Z490">
        <v>3.1456790123456799E-2</v>
      </c>
      <c r="AA490">
        <v>1.2345679012345699E-2</v>
      </c>
    </row>
    <row r="491" spans="1:27" x14ac:dyDescent="0.35">
      <c r="A491">
        <v>490</v>
      </c>
      <c r="B491" t="s">
        <v>24</v>
      </c>
      <c r="C491" s="2">
        <v>23</v>
      </c>
      <c r="D491" t="s">
        <v>10</v>
      </c>
      <c r="E491">
        <v>4.5</v>
      </c>
      <c r="F491" t="s">
        <v>20</v>
      </c>
      <c r="G491" s="10">
        <v>1</v>
      </c>
      <c r="H491">
        <v>0.01</v>
      </c>
      <c r="I491">
        <v>2</v>
      </c>
      <c r="J491">
        <v>0</v>
      </c>
      <c r="K491">
        <v>1</v>
      </c>
      <c r="L491" s="8">
        <v>1.4</v>
      </c>
      <c r="M491" s="8">
        <v>0.52</v>
      </c>
      <c r="N491" s="8">
        <v>0.5</v>
      </c>
      <c r="O491" s="8">
        <v>-1.0343E-2</v>
      </c>
      <c r="P491" s="9">
        <v>-1.4341E-3</v>
      </c>
      <c r="Q491" s="8">
        <v>3.4520999999999997E-5</v>
      </c>
      <c r="R491" s="9">
        <v>-1.3052999999999999E-7</v>
      </c>
      <c r="S491" s="8">
        <v>7.7114999999999996E-4</v>
      </c>
      <c r="T491" s="8">
        <v>0</v>
      </c>
      <c r="U491" s="9">
        <v>3.0230999999999999E-6</v>
      </c>
      <c r="V491">
        <v>-1.29097230581483E-2</v>
      </c>
      <c r="W491">
        <v>1.5707963267949001E-4</v>
      </c>
      <c r="X491">
        <v>1.1435397259066901E-4</v>
      </c>
      <c r="Y491">
        <v>7.85398163397448E-5</v>
      </c>
      <c r="Z491">
        <v>1.7975308641975302E-2</v>
      </c>
      <c r="AA491">
        <v>1.2345679012345699E-2</v>
      </c>
    </row>
    <row r="492" spans="1:27" x14ac:dyDescent="0.35">
      <c r="A492">
        <v>491</v>
      </c>
      <c r="B492" t="s">
        <v>24</v>
      </c>
      <c r="C492" s="2">
        <v>23</v>
      </c>
      <c r="D492" t="s">
        <v>10</v>
      </c>
      <c r="E492">
        <v>4.5</v>
      </c>
      <c r="F492" t="s">
        <v>20</v>
      </c>
      <c r="G492" s="10">
        <v>2</v>
      </c>
      <c r="H492">
        <v>0.02</v>
      </c>
      <c r="I492">
        <v>5</v>
      </c>
      <c r="J492">
        <v>0</v>
      </c>
      <c r="K492">
        <v>1</v>
      </c>
      <c r="L492" s="8">
        <v>1.4</v>
      </c>
      <c r="M492" s="8">
        <v>0.52</v>
      </c>
      <c r="N492" s="8">
        <v>0.5</v>
      </c>
      <c r="O492" s="8">
        <v>-1.0343E-2</v>
      </c>
      <c r="P492" s="9">
        <v>-1.4341E-3</v>
      </c>
      <c r="Q492" s="8">
        <v>3.4520999999999997E-5</v>
      </c>
      <c r="R492" s="9">
        <v>-1.3052999999999999E-7</v>
      </c>
      <c r="S492" s="8">
        <v>7.7114999999999996E-4</v>
      </c>
      <c r="T492" s="8">
        <v>0</v>
      </c>
      <c r="U492" s="9">
        <v>3.0230999999999999E-6</v>
      </c>
      <c r="V492">
        <v>-1.35707735679682E-2</v>
      </c>
      <c r="W492">
        <v>1.2566370614359201E-3</v>
      </c>
      <c r="X492">
        <v>9.1483178072534696E-4</v>
      </c>
      <c r="Y492">
        <v>3.1415926535897898E-4</v>
      </c>
      <c r="Z492">
        <v>0.143802469135802</v>
      </c>
      <c r="AA492">
        <v>4.9382716049382699E-2</v>
      </c>
    </row>
    <row r="493" spans="1:27" x14ac:dyDescent="0.35">
      <c r="A493">
        <v>492</v>
      </c>
      <c r="B493" t="s">
        <v>24</v>
      </c>
      <c r="C493" s="2">
        <v>23</v>
      </c>
      <c r="D493" t="s">
        <v>10</v>
      </c>
      <c r="E493">
        <v>4.5</v>
      </c>
      <c r="F493" t="s">
        <v>20</v>
      </c>
      <c r="G493" s="10">
        <v>2</v>
      </c>
      <c r="H493">
        <v>0.02</v>
      </c>
      <c r="I493">
        <v>3</v>
      </c>
      <c r="J493">
        <v>1</v>
      </c>
      <c r="K493">
        <v>1</v>
      </c>
      <c r="L493" s="8">
        <v>1.4</v>
      </c>
      <c r="M493" s="8">
        <v>0.52</v>
      </c>
      <c r="N493" s="8">
        <v>0.5</v>
      </c>
      <c r="O493" s="8">
        <v>-1.0343E-2</v>
      </c>
      <c r="P493" s="9">
        <v>-1.4341E-3</v>
      </c>
      <c r="Q493" s="8">
        <v>3.4520999999999997E-5</v>
      </c>
      <c r="R493" s="9">
        <v>-1.3052999999999999E-7</v>
      </c>
      <c r="S493" s="8">
        <v>7.7114999999999996E-4</v>
      </c>
      <c r="T493" s="8">
        <v>0</v>
      </c>
      <c r="U493" s="9">
        <v>3.0230999999999999E-6</v>
      </c>
      <c r="V493">
        <v>-1.53517679764877E-2</v>
      </c>
      <c r="W493">
        <v>1.2566370614359201E-3</v>
      </c>
      <c r="X493">
        <v>9.1483178072534696E-4</v>
      </c>
      <c r="Y493">
        <v>3.1415926535897898E-4</v>
      </c>
      <c r="Z493">
        <v>0.143802469135802</v>
      </c>
      <c r="AA493">
        <v>4.9382716049382699E-2</v>
      </c>
    </row>
    <row r="494" spans="1:27" x14ac:dyDescent="0.35">
      <c r="A494">
        <v>493</v>
      </c>
      <c r="B494" t="s">
        <v>24</v>
      </c>
      <c r="C494" s="2">
        <v>23</v>
      </c>
      <c r="D494" t="s">
        <v>10</v>
      </c>
      <c r="E494">
        <v>4.5</v>
      </c>
      <c r="F494" t="s">
        <v>20</v>
      </c>
      <c r="G494" s="10">
        <v>4.5</v>
      </c>
      <c r="H494">
        <v>4.4999999999999998E-2</v>
      </c>
      <c r="I494">
        <v>7</v>
      </c>
      <c r="J494">
        <v>1</v>
      </c>
      <c r="K494">
        <v>1</v>
      </c>
      <c r="L494" s="8">
        <v>1.4</v>
      </c>
      <c r="M494" s="8">
        <v>0.52</v>
      </c>
      <c r="N494" s="8">
        <v>0.5</v>
      </c>
      <c r="O494" s="8">
        <v>-1.0343E-2</v>
      </c>
      <c r="P494" s="9">
        <v>-1.4341E-3</v>
      </c>
      <c r="Q494" s="8">
        <v>3.4520999999999997E-5</v>
      </c>
      <c r="R494" s="9">
        <v>-1.3052999999999999E-7</v>
      </c>
      <c r="S494" s="8">
        <v>7.7114999999999996E-4</v>
      </c>
      <c r="T494" s="8">
        <v>0</v>
      </c>
      <c r="U494" s="9">
        <v>3.0230999999999999E-6</v>
      </c>
      <c r="V494">
        <v>-1.4459150727386299E-2</v>
      </c>
      <c r="W494">
        <v>3.8484510006475E-3</v>
      </c>
      <c r="X494">
        <v>2.8016723284713801E-3</v>
      </c>
      <c r="Y494">
        <v>1.59043128087983E-3</v>
      </c>
      <c r="Z494">
        <v>0.44039506172839499</v>
      </c>
      <c r="AA494">
        <v>0.25</v>
      </c>
    </row>
    <row r="495" spans="1:27" x14ac:dyDescent="0.35">
      <c r="A495">
        <v>494</v>
      </c>
      <c r="B495" t="s">
        <v>24</v>
      </c>
      <c r="C495" s="2">
        <v>23</v>
      </c>
      <c r="D495" t="s">
        <v>10</v>
      </c>
      <c r="E495">
        <v>4.5</v>
      </c>
      <c r="F495" t="s">
        <v>20</v>
      </c>
      <c r="G495" s="10">
        <v>4.5</v>
      </c>
      <c r="H495">
        <v>4.4999999999999998E-2</v>
      </c>
      <c r="I495">
        <v>7</v>
      </c>
      <c r="J495">
        <v>1</v>
      </c>
      <c r="K495">
        <v>1</v>
      </c>
      <c r="L495" s="8">
        <v>1.4</v>
      </c>
      <c r="M495" s="8">
        <v>0.52</v>
      </c>
      <c r="N495" s="8">
        <v>0.5</v>
      </c>
      <c r="O495" s="8">
        <v>-1.0343E-2</v>
      </c>
      <c r="P495" s="9">
        <v>-1.4341E-3</v>
      </c>
      <c r="Q495" s="8">
        <v>3.4520999999999997E-5</v>
      </c>
      <c r="R495" s="9">
        <v>-1.3052999999999999E-7</v>
      </c>
      <c r="S495" s="8">
        <v>7.7114999999999996E-4</v>
      </c>
      <c r="T495" s="8">
        <v>0</v>
      </c>
      <c r="U495" s="9">
        <v>3.0230999999999999E-6</v>
      </c>
      <c r="V495">
        <v>-1.4459150727386299E-2</v>
      </c>
      <c r="W495">
        <v>8.1681408993334592E-3</v>
      </c>
      <c r="X495">
        <v>5.9464065747147597E-3</v>
      </c>
      <c r="Y495">
        <v>1.59043128087983E-3</v>
      </c>
      <c r="Z495">
        <v>0.93471604938271602</v>
      </c>
      <c r="AA495">
        <v>0.25</v>
      </c>
    </row>
    <row r="496" spans="1:27" x14ac:dyDescent="0.35">
      <c r="A496">
        <v>495</v>
      </c>
      <c r="B496" t="s">
        <v>24</v>
      </c>
      <c r="C496" s="2">
        <v>23</v>
      </c>
      <c r="D496" t="s">
        <v>10</v>
      </c>
      <c r="E496">
        <v>4.5</v>
      </c>
      <c r="F496" t="s">
        <v>20</v>
      </c>
      <c r="G496" s="10">
        <v>3.5</v>
      </c>
      <c r="H496">
        <v>3.5000000000000003E-2</v>
      </c>
      <c r="I496">
        <v>6</v>
      </c>
      <c r="J496">
        <v>1</v>
      </c>
      <c r="K496">
        <v>1</v>
      </c>
      <c r="L496" s="8">
        <v>1.4</v>
      </c>
      <c r="M496" s="8">
        <v>0.52</v>
      </c>
      <c r="N496" s="8">
        <v>0.5</v>
      </c>
      <c r="O496" s="8">
        <v>-1.0343E-2</v>
      </c>
      <c r="P496" s="9">
        <v>-1.4341E-3</v>
      </c>
      <c r="Q496" s="8">
        <v>3.4520999999999997E-5</v>
      </c>
      <c r="R496" s="9">
        <v>-1.3052999999999999E-7</v>
      </c>
      <c r="S496" s="8">
        <v>7.7114999999999996E-4</v>
      </c>
      <c r="T496" s="8">
        <v>0</v>
      </c>
      <c r="U496" s="9">
        <v>3.0230999999999999E-6</v>
      </c>
      <c r="V496">
        <v>-1.52916935053073E-2</v>
      </c>
      <c r="W496">
        <v>3.8877209088173702E-3</v>
      </c>
      <c r="X496">
        <v>2.83026082161904E-3</v>
      </c>
      <c r="Y496">
        <v>9.6211275016187402E-4</v>
      </c>
      <c r="Z496">
        <v>0.444888888888889</v>
      </c>
      <c r="AA496">
        <v>0.15123456790123499</v>
      </c>
    </row>
    <row r="497" spans="1:27" x14ac:dyDescent="0.35">
      <c r="A497">
        <v>496</v>
      </c>
      <c r="B497" t="s">
        <v>24</v>
      </c>
      <c r="C497" s="2">
        <v>23</v>
      </c>
      <c r="D497" t="s">
        <v>10</v>
      </c>
      <c r="E497">
        <v>4.5</v>
      </c>
      <c r="F497" t="s">
        <v>20</v>
      </c>
      <c r="G497" s="10">
        <v>3.5</v>
      </c>
      <c r="H497">
        <v>3.5000000000000003E-2</v>
      </c>
      <c r="I497">
        <v>6</v>
      </c>
      <c r="J497">
        <v>1</v>
      </c>
      <c r="K497">
        <v>1</v>
      </c>
      <c r="L497" s="8">
        <v>1.4</v>
      </c>
      <c r="M497" s="8">
        <v>0.52</v>
      </c>
      <c r="N497" s="8">
        <v>0.5</v>
      </c>
      <c r="O497" s="8">
        <v>-1.0343E-2</v>
      </c>
      <c r="P497" s="9">
        <v>-1.4341E-3</v>
      </c>
      <c r="Q497" s="8">
        <v>3.4520999999999997E-5</v>
      </c>
      <c r="R497" s="9">
        <v>-1.3052999999999999E-7</v>
      </c>
      <c r="S497" s="8">
        <v>7.7114999999999996E-4</v>
      </c>
      <c r="T497" s="8">
        <v>0</v>
      </c>
      <c r="U497" s="9">
        <v>3.0230999999999999E-6</v>
      </c>
      <c r="V497">
        <v>-1.52916935053073E-2</v>
      </c>
      <c r="W497">
        <v>3.8877209088173702E-3</v>
      </c>
      <c r="X497">
        <v>2.83026082161904E-3</v>
      </c>
      <c r="Y497">
        <v>9.6211275016187402E-4</v>
      </c>
      <c r="Z497">
        <v>0.444888888888889</v>
      </c>
      <c r="AA497">
        <v>0.15123456790123499</v>
      </c>
    </row>
    <row r="498" spans="1:27" x14ac:dyDescent="0.35">
      <c r="A498">
        <v>497</v>
      </c>
      <c r="B498" t="s">
        <v>24</v>
      </c>
      <c r="C498" s="2">
        <v>23</v>
      </c>
      <c r="D498" t="s">
        <v>10</v>
      </c>
      <c r="E498">
        <v>4.5</v>
      </c>
      <c r="F498" t="s">
        <v>20</v>
      </c>
      <c r="G498" s="10">
        <v>3.5</v>
      </c>
      <c r="H498">
        <v>3.5000000000000003E-2</v>
      </c>
      <c r="I498">
        <v>6</v>
      </c>
      <c r="J498">
        <v>1</v>
      </c>
      <c r="K498">
        <v>1</v>
      </c>
      <c r="L498" s="8">
        <v>1.4</v>
      </c>
      <c r="M498" s="8">
        <v>0.52</v>
      </c>
      <c r="N498" s="8">
        <v>0.5</v>
      </c>
      <c r="O498" s="8">
        <v>-1.0343E-2</v>
      </c>
      <c r="P498" s="9">
        <v>-1.4341E-3</v>
      </c>
      <c r="Q498" s="8">
        <v>3.4520999999999997E-5</v>
      </c>
      <c r="R498" s="9">
        <v>-1.3052999999999999E-7</v>
      </c>
      <c r="S498" s="8">
        <v>7.7114999999999996E-4</v>
      </c>
      <c r="T498" s="8">
        <v>0</v>
      </c>
      <c r="U498" s="9">
        <v>3.0230999999999999E-6</v>
      </c>
      <c r="V498">
        <v>-1.52916935053073E-2</v>
      </c>
      <c r="W498">
        <v>3.8877209088173702E-3</v>
      </c>
      <c r="X498">
        <v>2.83026082161904E-3</v>
      </c>
      <c r="Y498">
        <v>9.6211275016187402E-4</v>
      </c>
      <c r="Z498">
        <v>0.444888888888889</v>
      </c>
      <c r="AA498">
        <v>0.15123456790123499</v>
      </c>
    </row>
    <row r="499" spans="1:27" x14ac:dyDescent="0.35">
      <c r="A499">
        <v>498</v>
      </c>
      <c r="B499" t="s">
        <v>24</v>
      </c>
      <c r="C499" s="2">
        <v>23</v>
      </c>
      <c r="D499" t="s">
        <v>10</v>
      </c>
      <c r="E499">
        <v>4.5</v>
      </c>
      <c r="F499" t="s">
        <v>20</v>
      </c>
      <c r="G499" s="10">
        <v>1</v>
      </c>
      <c r="H499">
        <v>0.01</v>
      </c>
      <c r="I499">
        <v>2.5</v>
      </c>
      <c r="J499">
        <v>0</v>
      </c>
      <c r="K499">
        <v>1</v>
      </c>
      <c r="L499" s="8">
        <v>1.4</v>
      </c>
      <c r="M499" s="8">
        <v>0.52</v>
      </c>
      <c r="N499" s="8">
        <v>0.5</v>
      </c>
      <c r="O499" s="8">
        <v>-1.0343E-2</v>
      </c>
      <c r="P499" s="9">
        <v>-1.4341E-3</v>
      </c>
      <c r="Q499" s="8">
        <v>3.4520999999999997E-5</v>
      </c>
      <c r="R499" s="9">
        <v>-1.3052999999999999E-7</v>
      </c>
      <c r="S499" s="8">
        <v>7.7114999999999996E-4</v>
      </c>
      <c r="T499" s="8">
        <v>0</v>
      </c>
      <c r="U499" s="9">
        <v>3.0230999999999999E-6</v>
      </c>
      <c r="V499">
        <v>-1.2509229657615899E-2</v>
      </c>
      <c r="W499">
        <v>1.96349540849362E-4</v>
      </c>
      <c r="X499">
        <v>1.4294246573833599E-4</v>
      </c>
      <c r="Y499">
        <v>7.85398163397448E-5</v>
      </c>
      <c r="Z499">
        <v>2.2469135802469099E-2</v>
      </c>
      <c r="AA499">
        <v>1.2345679012345699E-2</v>
      </c>
    </row>
    <row r="500" spans="1:27" x14ac:dyDescent="0.35">
      <c r="A500">
        <v>499</v>
      </c>
      <c r="B500" t="s">
        <v>24</v>
      </c>
      <c r="C500" s="2">
        <v>23</v>
      </c>
      <c r="D500" t="s">
        <v>10</v>
      </c>
      <c r="E500">
        <v>4.5</v>
      </c>
      <c r="F500" t="s">
        <v>20</v>
      </c>
      <c r="G500" s="10">
        <v>3</v>
      </c>
      <c r="H500">
        <v>0.03</v>
      </c>
      <c r="I500">
        <v>6</v>
      </c>
      <c r="J500">
        <v>1</v>
      </c>
      <c r="K500">
        <v>1</v>
      </c>
      <c r="L500" s="8">
        <v>1.4</v>
      </c>
      <c r="M500" s="8">
        <v>0.52</v>
      </c>
      <c r="N500" s="8">
        <v>0.5</v>
      </c>
      <c r="O500" s="8">
        <v>-1.0343E-2</v>
      </c>
      <c r="P500" s="9">
        <v>-1.4341E-3</v>
      </c>
      <c r="Q500" s="8">
        <v>3.4520999999999997E-5</v>
      </c>
      <c r="R500" s="9">
        <v>-1.3052999999999999E-7</v>
      </c>
      <c r="S500" s="8">
        <v>7.7114999999999996E-4</v>
      </c>
      <c r="T500" s="8">
        <v>0</v>
      </c>
      <c r="U500" s="9">
        <v>3.0230999999999999E-6</v>
      </c>
      <c r="V500">
        <v>-1.4663885025230101E-2</v>
      </c>
      <c r="W500">
        <v>1.2566370614359201E-3</v>
      </c>
      <c r="X500">
        <v>9.1483178072534696E-4</v>
      </c>
      <c r="Y500">
        <v>7.0685834705770298E-4</v>
      </c>
      <c r="Z500">
        <v>0.143802469135802</v>
      </c>
      <c r="AA500">
        <v>0.11111111111111099</v>
      </c>
    </row>
    <row r="501" spans="1:27" x14ac:dyDescent="0.35">
      <c r="A501">
        <v>500</v>
      </c>
      <c r="B501" t="s">
        <v>24</v>
      </c>
      <c r="C501" s="2">
        <v>23</v>
      </c>
      <c r="D501" t="s">
        <v>10</v>
      </c>
      <c r="E501">
        <v>4.5</v>
      </c>
      <c r="F501" t="s">
        <v>20</v>
      </c>
      <c r="G501" s="10">
        <v>3</v>
      </c>
      <c r="H501">
        <v>0.03</v>
      </c>
      <c r="I501">
        <v>6</v>
      </c>
      <c r="J501">
        <v>1</v>
      </c>
      <c r="K501">
        <v>1</v>
      </c>
      <c r="L501" s="8">
        <v>1.4</v>
      </c>
      <c r="M501" s="8">
        <v>0.52</v>
      </c>
      <c r="N501" s="8">
        <v>0.5</v>
      </c>
      <c r="O501" s="8">
        <v>-1.0343E-2</v>
      </c>
      <c r="P501" s="9">
        <v>-1.4341E-3</v>
      </c>
      <c r="Q501" s="8">
        <v>3.4520999999999997E-5</v>
      </c>
      <c r="R501" s="9">
        <v>-1.3052999999999999E-7</v>
      </c>
      <c r="S501" s="8">
        <v>7.7114999999999996E-4</v>
      </c>
      <c r="T501" s="8">
        <v>0</v>
      </c>
      <c r="U501" s="9">
        <v>3.0230999999999999E-6</v>
      </c>
      <c r="V501">
        <v>-1.4663885025230101E-2</v>
      </c>
      <c r="W501">
        <v>9.4247779607693804E-4</v>
      </c>
      <c r="X501">
        <v>6.86123835544011E-4</v>
      </c>
      <c r="Y501">
        <v>7.0685834705770298E-4</v>
      </c>
      <c r="Z501">
        <v>0.107851851851852</v>
      </c>
      <c r="AA501">
        <v>0.11111111111111099</v>
      </c>
    </row>
    <row r="502" spans="1:27" x14ac:dyDescent="0.35">
      <c r="A502">
        <v>501</v>
      </c>
      <c r="B502" t="s">
        <v>24</v>
      </c>
      <c r="C502" s="2">
        <v>23</v>
      </c>
      <c r="D502" t="s">
        <v>10</v>
      </c>
      <c r="E502">
        <v>4.5</v>
      </c>
      <c r="F502" t="s">
        <v>20</v>
      </c>
      <c r="G502" s="10">
        <v>1</v>
      </c>
      <c r="H502">
        <v>0.01</v>
      </c>
      <c r="I502">
        <v>4</v>
      </c>
      <c r="J502">
        <v>1</v>
      </c>
      <c r="K502">
        <v>1</v>
      </c>
      <c r="L502" s="8">
        <v>1.4</v>
      </c>
      <c r="M502" s="8">
        <v>0.52</v>
      </c>
      <c r="N502" s="8">
        <v>0.5</v>
      </c>
      <c r="O502" s="8">
        <v>-1.0343E-2</v>
      </c>
      <c r="P502" s="9">
        <v>-1.4341E-3</v>
      </c>
      <c r="Q502" s="8">
        <v>3.4520999999999997E-5</v>
      </c>
      <c r="R502" s="9">
        <v>-1.3052999999999999E-7</v>
      </c>
      <c r="S502" s="8">
        <v>7.7114999999999996E-4</v>
      </c>
      <c r="T502" s="8">
        <v>0</v>
      </c>
      <c r="U502" s="9">
        <v>3.0230999999999999E-6</v>
      </c>
      <c r="V502">
        <v>-1.13077494560185E-2</v>
      </c>
      <c r="W502">
        <v>3.1415926535897898E-4</v>
      </c>
      <c r="X502">
        <v>2.2870794518133701E-4</v>
      </c>
      <c r="Y502">
        <v>7.85398163397448E-5</v>
      </c>
      <c r="Z502">
        <v>3.5950617283950603E-2</v>
      </c>
      <c r="AA502">
        <v>1.2345679012345699E-2</v>
      </c>
    </row>
    <row r="503" spans="1:27" x14ac:dyDescent="0.35">
      <c r="A503">
        <v>502</v>
      </c>
      <c r="B503" t="s">
        <v>24</v>
      </c>
      <c r="C503" s="2">
        <v>23</v>
      </c>
      <c r="D503" t="s">
        <v>10</v>
      </c>
      <c r="E503">
        <v>4.5</v>
      </c>
      <c r="F503" t="s">
        <v>20</v>
      </c>
      <c r="G503" s="10">
        <v>6</v>
      </c>
      <c r="H503">
        <v>0.06</v>
      </c>
      <c r="I503">
        <v>8</v>
      </c>
      <c r="J503">
        <v>1</v>
      </c>
      <c r="K503">
        <v>1</v>
      </c>
      <c r="L503" s="8">
        <v>1.4</v>
      </c>
      <c r="M503" s="8">
        <v>0.52</v>
      </c>
      <c r="N503" s="8">
        <v>0.5</v>
      </c>
      <c r="O503" s="8">
        <v>-1.0343E-2</v>
      </c>
      <c r="P503" s="9">
        <v>-1.4341E-3</v>
      </c>
      <c r="Q503" s="8">
        <v>3.4520999999999997E-5</v>
      </c>
      <c r="R503" s="9">
        <v>-1.3052999999999999E-7</v>
      </c>
      <c r="S503" s="8">
        <v>7.7114999999999996E-4</v>
      </c>
      <c r="T503" s="8">
        <v>0</v>
      </c>
      <c r="U503" s="9">
        <v>3.0230999999999999E-6</v>
      </c>
      <c r="V503">
        <v>-1.1221645201034899E-2</v>
      </c>
      <c r="W503">
        <v>1.1780972450961699E-2</v>
      </c>
      <c r="X503">
        <v>8.5765479443001402E-3</v>
      </c>
      <c r="Y503">
        <v>2.8274333882308102E-3</v>
      </c>
      <c r="Z503">
        <v>1.3481481481481501</v>
      </c>
      <c r="AA503">
        <v>0.44444444444444398</v>
      </c>
    </row>
    <row r="504" spans="1:27" x14ac:dyDescent="0.35">
      <c r="A504">
        <v>503</v>
      </c>
      <c r="B504" t="s">
        <v>24</v>
      </c>
      <c r="C504" s="2">
        <v>23</v>
      </c>
      <c r="D504" t="s">
        <v>10</v>
      </c>
      <c r="E504">
        <v>4.5</v>
      </c>
      <c r="F504" t="s">
        <v>20</v>
      </c>
      <c r="G504" s="10">
        <v>6</v>
      </c>
      <c r="H504">
        <v>0.06</v>
      </c>
      <c r="I504">
        <v>8</v>
      </c>
      <c r="J504">
        <v>1</v>
      </c>
      <c r="K504">
        <v>1</v>
      </c>
      <c r="L504" s="8">
        <v>1.4</v>
      </c>
      <c r="M504" s="8">
        <v>0.52</v>
      </c>
      <c r="N504" s="8">
        <v>0.5</v>
      </c>
      <c r="O504" s="8">
        <v>-1.0343E-2</v>
      </c>
      <c r="P504" s="9">
        <v>-1.4341E-3</v>
      </c>
      <c r="Q504" s="8">
        <v>3.4520999999999997E-5</v>
      </c>
      <c r="R504" s="9">
        <v>-1.3052999999999999E-7</v>
      </c>
      <c r="S504" s="8">
        <v>7.7114999999999996E-4</v>
      </c>
      <c r="T504" s="8">
        <v>0</v>
      </c>
      <c r="U504" s="9">
        <v>3.0230999999999999E-6</v>
      </c>
      <c r="V504">
        <v>-1.1221645201034899E-2</v>
      </c>
      <c r="W504">
        <v>1.1780972450961699E-2</v>
      </c>
      <c r="X504">
        <v>8.5765479443001402E-3</v>
      </c>
      <c r="Y504">
        <v>2.8274333882308102E-3</v>
      </c>
      <c r="Z504">
        <v>1.3481481481481501</v>
      </c>
      <c r="AA504">
        <v>0.44444444444444398</v>
      </c>
    </row>
    <row r="505" spans="1:27" x14ac:dyDescent="0.35">
      <c r="A505">
        <v>504</v>
      </c>
      <c r="B505" t="s">
        <v>24</v>
      </c>
      <c r="C505" s="2">
        <v>23</v>
      </c>
      <c r="D505" t="s">
        <v>10</v>
      </c>
      <c r="E505">
        <v>4.5</v>
      </c>
      <c r="F505" t="s">
        <v>20</v>
      </c>
      <c r="G505" s="10">
        <v>6</v>
      </c>
      <c r="H505">
        <v>0.06</v>
      </c>
      <c r="I505">
        <v>8</v>
      </c>
      <c r="J505">
        <v>1</v>
      </c>
      <c r="K505">
        <v>1</v>
      </c>
      <c r="L505" s="8">
        <v>1.4</v>
      </c>
      <c r="M505" s="8">
        <v>0.52</v>
      </c>
      <c r="N505" s="8">
        <v>0.5</v>
      </c>
      <c r="O505" s="8">
        <v>-1.0343E-2</v>
      </c>
      <c r="P505" s="9">
        <v>-1.4341E-3</v>
      </c>
      <c r="Q505" s="8">
        <v>3.4520999999999997E-5</v>
      </c>
      <c r="R505" s="9">
        <v>-1.3052999999999999E-7</v>
      </c>
      <c r="S505" s="8">
        <v>7.7114999999999996E-4</v>
      </c>
      <c r="T505" s="8">
        <v>0</v>
      </c>
      <c r="U505" s="9">
        <v>3.0230999999999999E-6</v>
      </c>
      <c r="V505">
        <v>-1.1221645201034899E-2</v>
      </c>
      <c r="W505">
        <v>9.8174770424681E-3</v>
      </c>
      <c r="X505">
        <v>7.1471232869167803E-3</v>
      </c>
      <c r="Y505">
        <v>2.8274333882308102E-3</v>
      </c>
      <c r="Z505">
        <v>1.12345679012346</v>
      </c>
      <c r="AA505">
        <v>0.44444444444444398</v>
      </c>
    </row>
    <row r="506" spans="1:27" x14ac:dyDescent="0.35">
      <c r="A506">
        <v>505</v>
      </c>
      <c r="B506" t="s">
        <v>24</v>
      </c>
      <c r="C506" s="2">
        <v>23</v>
      </c>
      <c r="D506" t="s">
        <v>10</v>
      </c>
      <c r="E506">
        <v>4.5</v>
      </c>
      <c r="F506" t="s">
        <v>20</v>
      </c>
      <c r="G506" s="10">
        <v>4.5</v>
      </c>
      <c r="H506">
        <v>4.4999999999999998E-2</v>
      </c>
      <c r="I506">
        <v>6</v>
      </c>
      <c r="J506">
        <v>1</v>
      </c>
      <c r="K506">
        <v>1</v>
      </c>
      <c r="L506" s="8">
        <v>1.4</v>
      </c>
      <c r="M506" s="8">
        <v>0.52</v>
      </c>
      <c r="N506" s="8">
        <v>0.5</v>
      </c>
      <c r="O506" s="8">
        <v>-1.0343E-2</v>
      </c>
      <c r="P506" s="9">
        <v>-1.4341E-3</v>
      </c>
      <c r="Q506" s="8">
        <v>3.4520999999999997E-5</v>
      </c>
      <c r="R506" s="9">
        <v>-1.3052999999999999E-7</v>
      </c>
      <c r="S506" s="8">
        <v>7.7114999999999996E-4</v>
      </c>
      <c r="T506" s="8">
        <v>0</v>
      </c>
      <c r="U506" s="9">
        <v>3.0230999999999999E-6</v>
      </c>
      <c r="V506">
        <v>-1.5834495948951199E-2</v>
      </c>
      <c r="W506">
        <v>6.2831853071795901E-3</v>
      </c>
      <c r="X506">
        <v>4.5741589036267403E-3</v>
      </c>
      <c r="Y506">
        <v>1.59043128087983E-3</v>
      </c>
      <c r="Z506">
        <v>0.71901234567901195</v>
      </c>
      <c r="AA506">
        <v>0.25</v>
      </c>
    </row>
    <row r="507" spans="1:27" x14ac:dyDescent="0.35">
      <c r="A507">
        <v>506</v>
      </c>
      <c r="B507" t="s">
        <v>24</v>
      </c>
      <c r="C507" s="2">
        <v>23</v>
      </c>
      <c r="D507" t="s">
        <v>10</v>
      </c>
      <c r="E507">
        <v>4.5</v>
      </c>
      <c r="F507" t="s">
        <v>20</v>
      </c>
      <c r="G507" s="10">
        <v>4</v>
      </c>
      <c r="H507">
        <v>0.04</v>
      </c>
      <c r="I507">
        <v>5</v>
      </c>
      <c r="J507">
        <v>1</v>
      </c>
      <c r="K507">
        <v>1</v>
      </c>
      <c r="L507" s="8">
        <v>1.4</v>
      </c>
      <c r="M507" s="8">
        <v>0.52</v>
      </c>
      <c r="N507" s="8">
        <v>0.5</v>
      </c>
      <c r="O507" s="8">
        <v>-1.0343E-2</v>
      </c>
      <c r="P507" s="9">
        <v>-1.4341E-3</v>
      </c>
      <c r="Q507" s="8">
        <v>3.4520999999999997E-5</v>
      </c>
      <c r="R507" s="9">
        <v>-1.3052999999999999E-7</v>
      </c>
      <c r="S507" s="8">
        <v>7.7114999999999996E-4</v>
      </c>
      <c r="T507" s="8">
        <v>0</v>
      </c>
      <c r="U507" s="9">
        <v>3.0230999999999999E-6</v>
      </c>
      <c r="V507">
        <v>-1.6929424151262799E-2</v>
      </c>
      <c r="W507">
        <v>3.5342917352885199E-3</v>
      </c>
      <c r="X507">
        <v>2.57296438329004E-3</v>
      </c>
      <c r="Y507">
        <v>1.2566370614359201E-3</v>
      </c>
      <c r="Z507">
        <v>0.404444444444444</v>
      </c>
      <c r="AA507">
        <v>0.19753086419753099</v>
      </c>
    </row>
    <row r="508" spans="1:27" x14ac:dyDescent="0.35">
      <c r="A508">
        <v>507</v>
      </c>
      <c r="B508" t="s">
        <v>24</v>
      </c>
      <c r="C508" s="2">
        <v>23</v>
      </c>
      <c r="D508" t="s">
        <v>10</v>
      </c>
      <c r="E508">
        <v>4.5</v>
      </c>
      <c r="F508" t="s">
        <v>20</v>
      </c>
      <c r="G508" s="10">
        <v>5.5</v>
      </c>
      <c r="H508">
        <v>5.5E-2</v>
      </c>
      <c r="I508">
        <v>8</v>
      </c>
      <c r="J508">
        <v>1</v>
      </c>
      <c r="K508">
        <v>1</v>
      </c>
      <c r="L508" s="8">
        <v>1.4</v>
      </c>
      <c r="M508" s="8">
        <v>0.52</v>
      </c>
      <c r="N508" s="8">
        <v>0.5</v>
      </c>
      <c r="O508" s="8">
        <v>-1.0343E-2</v>
      </c>
      <c r="P508" s="9">
        <v>-1.4341E-3</v>
      </c>
      <c r="Q508" s="8">
        <v>3.4520999999999997E-5</v>
      </c>
      <c r="R508" s="9">
        <v>-1.3052999999999999E-7</v>
      </c>
      <c r="S508" s="8">
        <v>7.7114999999999996E-4</v>
      </c>
      <c r="T508" s="8">
        <v>0</v>
      </c>
      <c r="U508" s="9">
        <v>3.0230999999999999E-6</v>
      </c>
      <c r="V508">
        <v>-1.2099688819294499E-2</v>
      </c>
      <c r="W508">
        <v>1.3744467859455401E-2</v>
      </c>
      <c r="X508">
        <v>1.00059726016835E-2</v>
      </c>
      <c r="Y508">
        <v>2.3758294442772802E-3</v>
      </c>
      <c r="Z508">
        <v>1.57283950617284</v>
      </c>
      <c r="AA508">
        <v>0.37345679012345701</v>
      </c>
    </row>
    <row r="509" spans="1:27" x14ac:dyDescent="0.35">
      <c r="A509">
        <v>508</v>
      </c>
      <c r="B509" t="s">
        <v>24</v>
      </c>
      <c r="C509" s="2">
        <v>23</v>
      </c>
      <c r="D509" t="s">
        <v>10</v>
      </c>
      <c r="E509">
        <v>4.5</v>
      </c>
      <c r="F509" t="s">
        <v>20</v>
      </c>
      <c r="G509" s="10">
        <v>3</v>
      </c>
      <c r="H509">
        <v>0.03</v>
      </c>
      <c r="I509">
        <v>3.5</v>
      </c>
      <c r="J509">
        <v>1</v>
      </c>
      <c r="K509">
        <v>1</v>
      </c>
      <c r="L509" s="8">
        <v>1.4</v>
      </c>
      <c r="M509" s="8">
        <v>0.52</v>
      </c>
      <c r="N509" s="8">
        <v>0.5</v>
      </c>
      <c r="O509" s="8">
        <v>-1.0343E-2</v>
      </c>
      <c r="P509" s="9">
        <v>-1.4341E-3</v>
      </c>
      <c r="Q509" s="8">
        <v>3.4520999999999997E-5</v>
      </c>
      <c r="R509" s="9">
        <v>-1.3052999999999999E-7</v>
      </c>
      <c r="S509" s="8">
        <v>7.7114999999999996E-4</v>
      </c>
      <c r="T509" s="8">
        <v>0</v>
      </c>
      <c r="U509" s="9">
        <v>3.0230999999999999E-6</v>
      </c>
      <c r="V509">
        <v>-1.7263088049191098E-2</v>
      </c>
      <c r="W509">
        <v>2.4543692606170302E-3</v>
      </c>
      <c r="X509">
        <v>1.7867808217291901E-3</v>
      </c>
      <c r="Y509">
        <v>7.0685834705770298E-4</v>
      </c>
      <c r="Z509">
        <v>0.280864197530864</v>
      </c>
      <c r="AA509">
        <v>0.11111111111111099</v>
      </c>
    </row>
    <row r="510" spans="1:27" x14ac:dyDescent="0.35">
      <c r="A510">
        <v>509</v>
      </c>
      <c r="B510" t="s">
        <v>24</v>
      </c>
      <c r="C510" s="2">
        <v>23</v>
      </c>
      <c r="D510" t="s">
        <v>10</v>
      </c>
      <c r="E510">
        <v>4.5</v>
      </c>
      <c r="F510" t="s">
        <v>20</v>
      </c>
      <c r="G510" s="10">
        <v>3</v>
      </c>
      <c r="H510">
        <v>0.03</v>
      </c>
      <c r="I510">
        <v>5</v>
      </c>
      <c r="J510">
        <v>1</v>
      </c>
      <c r="K510">
        <v>1</v>
      </c>
      <c r="L510" s="8">
        <v>1.4</v>
      </c>
      <c r="M510" s="8">
        <v>0.52</v>
      </c>
      <c r="N510" s="8">
        <v>0.5</v>
      </c>
      <c r="O510" s="8">
        <v>-1.0343E-2</v>
      </c>
      <c r="P510" s="9">
        <v>-1.4341E-3</v>
      </c>
      <c r="Q510" s="8">
        <v>3.4520999999999997E-5</v>
      </c>
      <c r="R510" s="9">
        <v>-1.3052999999999999E-7</v>
      </c>
      <c r="S510" s="8">
        <v>7.7114999999999996E-4</v>
      </c>
      <c r="T510" s="8">
        <v>0</v>
      </c>
      <c r="U510" s="9">
        <v>3.0230999999999999E-6</v>
      </c>
      <c r="V510">
        <v>-1.57035662348145E-2</v>
      </c>
      <c r="W510">
        <v>1.96349540849362E-3</v>
      </c>
      <c r="X510">
        <v>1.4294246573833601E-3</v>
      </c>
      <c r="Y510">
        <v>7.0685834705770298E-4</v>
      </c>
      <c r="Z510">
        <v>0.22469135802469101</v>
      </c>
      <c r="AA510">
        <v>0.11111111111111099</v>
      </c>
    </row>
    <row r="511" spans="1:27" x14ac:dyDescent="0.35">
      <c r="A511">
        <v>510</v>
      </c>
      <c r="B511" t="s">
        <v>24</v>
      </c>
      <c r="C511" s="2">
        <v>23</v>
      </c>
      <c r="D511" t="s">
        <v>10</v>
      </c>
      <c r="E511">
        <v>4.5</v>
      </c>
      <c r="F511" t="s">
        <v>20</v>
      </c>
      <c r="G511" s="10">
        <v>5.5</v>
      </c>
      <c r="H511">
        <v>5.5E-2</v>
      </c>
      <c r="I511">
        <v>8</v>
      </c>
      <c r="J511">
        <v>1</v>
      </c>
      <c r="K511">
        <v>1</v>
      </c>
      <c r="L511" s="8">
        <v>1.4</v>
      </c>
      <c r="M511" s="8">
        <v>0.52</v>
      </c>
      <c r="N511" s="8">
        <v>0.5</v>
      </c>
      <c r="O511" s="8">
        <v>-1.0343E-2</v>
      </c>
      <c r="P511" s="9">
        <v>-1.4341E-3</v>
      </c>
      <c r="Q511" s="8">
        <v>3.4520999999999997E-5</v>
      </c>
      <c r="R511" s="9">
        <v>-1.3052999999999999E-7</v>
      </c>
      <c r="S511" s="8">
        <v>7.7114999999999996E-4</v>
      </c>
      <c r="T511" s="8">
        <v>0</v>
      </c>
      <c r="U511" s="9">
        <v>3.0230999999999999E-6</v>
      </c>
      <c r="V511">
        <v>-1.2099688819294499E-2</v>
      </c>
      <c r="W511">
        <v>1.3744467859455401E-2</v>
      </c>
      <c r="X511">
        <v>1.00059726016835E-2</v>
      </c>
      <c r="Y511">
        <v>2.3758294442772802E-3</v>
      </c>
      <c r="Z511">
        <v>1.57283950617284</v>
      </c>
      <c r="AA511">
        <v>0.37345679012345701</v>
      </c>
    </row>
    <row r="512" spans="1:27" x14ac:dyDescent="0.35">
      <c r="A512">
        <v>511</v>
      </c>
      <c r="B512" t="s">
        <v>24</v>
      </c>
      <c r="C512" s="2">
        <v>23</v>
      </c>
      <c r="D512" t="s">
        <v>10</v>
      </c>
      <c r="E512">
        <v>4.5</v>
      </c>
      <c r="F512" t="s">
        <v>20</v>
      </c>
      <c r="G512" s="10">
        <v>5.5</v>
      </c>
      <c r="H512">
        <v>5.5E-2</v>
      </c>
      <c r="I512">
        <v>8</v>
      </c>
      <c r="J512">
        <v>1</v>
      </c>
      <c r="K512">
        <v>1</v>
      </c>
      <c r="L512" s="8">
        <v>1.4</v>
      </c>
      <c r="M512" s="8">
        <v>0.52</v>
      </c>
      <c r="N512" s="8">
        <v>0.5</v>
      </c>
      <c r="O512" s="8">
        <v>-1.0343E-2</v>
      </c>
      <c r="P512" s="9">
        <v>-1.4341E-3</v>
      </c>
      <c r="Q512" s="8">
        <v>3.4520999999999997E-5</v>
      </c>
      <c r="R512" s="9">
        <v>-1.3052999999999999E-7</v>
      </c>
      <c r="S512" s="8">
        <v>7.7114999999999996E-4</v>
      </c>
      <c r="T512" s="8">
        <v>0</v>
      </c>
      <c r="U512" s="9">
        <v>3.0230999999999999E-6</v>
      </c>
      <c r="V512">
        <v>-1.2099688819294499E-2</v>
      </c>
      <c r="W512">
        <v>1.3744467859455401E-2</v>
      </c>
      <c r="X512">
        <v>1.00059726016835E-2</v>
      </c>
      <c r="Y512">
        <v>2.3758294442772802E-3</v>
      </c>
      <c r="Z512">
        <v>1.57283950617284</v>
      </c>
      <c r="AA512">
        <v>0.37345679012345701</v>
      </c>
    </row>
    <row r="513" spans="1:27" x14ac:dyDescent="0.35">
      <c r="A513">
        <v>512</v>
      </c>
      <c r="B513" t="s">
        <v>24</v>
      </c>
      <c r="C513" s="2">
        <v>23</v>
      </c>
      <c r="D513" t="s">
        <v>10</v>
      </c>
      <c r="E513">
        <v>4.5</v>
      </c>
      <c r="F513" t="s">
        <v>20</v>
      </c>
      <c r="G513" s="10">
        <v>5.5</v>
      </c>
      <c r="H513">
        <v>5.5E-2</v>
      </c>
      <c r="I513">
        <v>8</v>
      </c>
      <c r="J513">
        <v>1</v>
      </c>
      <c r="K513">
        <v>1</v>
      </c>
      <c r="L513" s="8">
        <v>1.4</v>
      </c>
      <c r="M513" s="8">
        <v>0.52</v>
      </c>
      <c r="N513" s="8">
        <v>0.5</v>
      </c>
      <c r="O513" s="8">
        <v>-1.0343E-2</v>
      </c>
      <c r="P513" s="9">
        <v>-1.4341E-3</v>
      </c>
      <c r="Q513" s="8">
        <v>3.4520999999999997E-5</v>
      </c>
      <c r="R513" s="9">
        <v>-1.3052999999999999E-7</v>
      </c>
      <c r="S513" s="8">
        <v>7.7114999999999996E-4</v>
      </c>
      <c r="T513" s="8">
        <v>0</v>
      </c>
      <c r="U513" s="9">
        <v>3.0230999999999999E-6</v>
      </c>
      <c r="V513">
        <v>-1.2099688819294499E-2</v>
      </c>
      <c r="W513">
        <v>1.3744467859455401E-2</v>
      </c>
      <c r="X513">
        <v>1.00059726016835E-2</v>
      </c>
      <c r="Y513">
        <v>2.3758294442772802E-3</v>
      </c>
      <c r="Z513">
        <v>1.57283950617284</v>
      </c>
      <c r="AA513">
        <v>0.37345679012345701</v>
      </c>
    </row>
    <row r="514" spans="1:27" x14ac:dyDescent="0.35">
      <c r="A514">
        <v>513</v>
      </c>
      <c r="B514" t="s">
        <v>24</v>
      </c>
      <c r="C514" s="2">
        <v>23</v>
      </c>
      <c r="D514" t="s">
        <v>10</v>
      </c>
      <c r="E514">
        <v>4.5</v>
      </c>
      <c r="F514" t="s">
        <v>20</v>
      </c>
      <c r="G514" s="10">
        <v>5.5</v>
      </c>
      <c r="H514">
        <v>5.5E-2</v>
      </c>
      <c r="I514">
        <v>8</v>
      </c>
      <c r="J514">
        <v>1</v>
      </c>
      <c r="K514">
        <v>1</v>
      </c>
      <c r="L514" s="8">
        <v>1.4</v>
      </c>
      <c r="M514" s="8">
        <v>0.52</v>
      </c>
      <c r="N514" s="8">
        <v>0.5</v>
      </c>
      <c r="O514" s="8">
        <v>-1.0343E-2</v>
      </c>
      <c r="P514" s="9">
        <v>-1.4341E-3</v>
      </c>
      <c r="Q514" s="8">
        <v>3.4520999999999997E-5</v>
      </c>
      <c r="R514" s="9">
        <v>-1.3052999999999999E-7</v>
      </c>
      <c r="S514" s="8">
        <v>7.7114999999999996E-4</v>
      </c>
      <c r="T514" s="8">
        <v>0</v>
      </c>
      <c r="U514" s="9">
        <v>3.0230999999999999E-6</v>
      </c>
      <c r="V514">
        <v>-1.2099688819294499E-2</v>
      </c>
      <c r="W514">
        <v>1.3744467859455401E-2</v>
      </c>
      <c r="X514">
        <v>1.00059726016835E-2</v>
      </c>
      <c r="Y514">
        <v>2.3758294442772802E-3</v>
      </c>
      <c r="Z514">
        <v>1.57283950617284</v>
      </c>
      <c r="AA514">
        <v>0.37345679012345701</v>
      </c>
    </row>
    <row r="515" spans="1:27" x14ac:dyDescent="0.35">
      <c r="A515">
        <v>514</v>
      </c>
      <c r="B515" t="s">
        <v>24</v>
      </c>
      <c r="C515" s="2">
        <v>23</v>
      </c>
      <c r="D515" t="s">
        <v>10</v>
      </c>
      <c r="E515">
        <v>4.5</v>
      </c>
      <c r="F515" t="s">
        <v>20</v>
      </c>
      <c r="G515" s="10">
        <v>5.5</v>
      </c>
      <c r="H515">
        <v>5.5E-2</v>
      </c>
      <c r="I515">
        <v>8</v>
      </c>
      <c r="J515">
        <v>1</v>
      </c>
      <c r="K515">
        <v>1</v>
      </c>
      <c r="L515" s="8">
        <v>1.4</v>
      </c>
      <c r="M515" s="8">
        <v>0.52</v>
      </c>
      <c r="N515" s="8">
        <v>0.5</v>
      </c>
      <c r="O515" s="8">
        <v>-1.0343E-2</v>
      </c>
      <c r="P515" s="9">
        <v>-1.4341E-3</v>
      </c>
      <c r="Q515" s="8">
        <v>3.4520999999999997E-5</v>
      </c>
      <c r="R515" s="9">
        <v>-1.3052999999999999E-7</v>
      </c>
      <c r="S515" s="8">
        <v>7.7114999999999996E-4</v>
      </c>
      <c r="T515" s="8">
        <v>0</v>
      </c>
      <c r="U515" s="9">
        <v>3.0230999999999999E-6</v>
      </c>
      <c r="V515">
        <v>-1.2099688819294499E-2</v>
      </c>
      <c r="W515">
        <v>1.3744467859455401E-2</v>
      </c>
      <c r="X515">
        <v>1.00059726016835E-2</v>
      </c>
      <c r="Y515">
        <v>2.3758294442772802E-3</v>
      </c>
      <c r="Z515">
        <v>1.57283950617284</v>
      </c>
      <c r="AA515">
        <v>0.37345679012345701</v>
      </c>
    </row>
    <row r="516" spans="1:27" x14ac:dyDescent="0.35">
      <c r="A516">
        <v>515</v>
      </c>
      <c r="B516" t="s">
        <v>24</v>
      </c>
      <c r="C516" s="2">
        <v>23</v>
      </c>
      <c r="D516" t="s">
        <v>10</v>
      </c>
      <c r="E516">
        <v>4.5</v>
      </c>
      <c r="F516" t="s">
        <v>20</v>
      </c>
      <c r="G516" s="10">
        <v>5.5</v>
      </c>
      <c r="H516">
        <v>5.5E-2</v>
      </c>
      <c r="I516">
        <v>8</v>
      </c>
      <c r="J516">
        <v>1</v>
      </c>
      <c r="K516">
        <v>1</v>
      </c>
      <c r="L516" s="8">
        <v>1.4</v>
      </c>
      <c r="M516" s="8">
        <v>0.52</v>
      </c>
      <c r="N516" s="8">
        <v>0.5</v>
      </c>
      <c r="O516" s="8">
        <v>-1.0343E-2</v>
      </c>
      <c r="P516" s="9">
        <v>-1.4341E-3</v>
      </c>
      <c r="Q516" s="8">
        <v>3.4520999999999997E-5</v>
      </c>
      <c r="R516" s="9">
        <v>-1.3052999999999999E-7</v>
      </c>
      <c r="S516" s="8">
        <v>7.7114999999999996E-4</v>
      </c>
      <c r="T516" s="8">
        <v>0</v>
      </c>
      <c r="U516" s="9">
        <v>3.0230999999999999E-6</v>
      </c>
      <c r="V516">
        <v>-1.2099688819294499E-2</v>
      </c>
      <c r="W516">
        <v>1.3744467859455401E-2</v>
      </c>
      <c r="X516">
        <v>1.00059726016835E-2</v>
      </c>
      <c r="Y516">
        <v>2.3758294442772802E-3</v>
      </c>
      <c r="Z516">
        <v>1.57283950617284</v>
      </c>
      <c r="AA516">
        <v>0.37345679012345701</v>
      </c>
    </row>
    <row r="517" spans="1:27" x14ac:dyDescent="0.35">
      <c r="A517">
        <v>516</v>
      </c>
      <c r="B517" t="s">
        <v>24</v>
      </c>
      <c r="C517" s="2">
        <v>23</v>
      </c>
      <c r="D517" t="s">
        <v>10</v>
      </c>
      <c r="E517">
        <v>4.5</v>
      </c>
      <c r="F517" t="s">
        <v>20</v>
      </c>
      <c r="G517" s="10">
        <v>5.5</v>
      </c>
      <c r="H517">
        <v>5.5E-2</v>
      </c>
      <c r="I517">
        <v>8</v>
      </c>
      <c r="J517">
        <v>1</v>
      </c>
      <c r="K517">
        <v>1</v>
      </c>
      <c r="L517" s="8">
        <v>1.4</v>
      </c>
      <c r="M517" s="8">
        <v>0.52</v>
      </c>
      <c r="N517" s="8">
        <v>0.5</v>
      </c>
      <c r="O517" s="8">
        <v>-1.0343E-2</v>
      </c>
      <c r="P517" s="9">
        <v>-1.4341E-3</v>
      </c>
      <c r="Q517" s="8">
        <v>3.4520999999999997E-5</v>
      </c>
      <c r="R517" s="9">
        <v>-1.3052999999999999E-7</v>
      </c>
      <c r="S517" s="8">
        <v>7.7114999999999996E-4</v>
      </c>
      <c r="T517" s="8">
        <v>0</v>
      </c>
      <c r="U517" s="9">
        <v>3.0230999999999999E-6</v>
      </c>
      <c r="V517">
        <v>-1.2099688819294499E-2</v>
      </c>
      <c r="W517">
        <v>1.3744467859455401E-2</v>
      </c>
      <c r="X517">
        <v>1.00059726016835E-2</v>
      </c>
      <c r="Y517">
        <v>2.3758294442772802E-3</v>
      </c>
      <c r="Z517">
        <v>1.57283950617284</v>
      </c>
      <c r="AA517">
        <v>0.37345679012345701</v>
      </c>
    </row>
    <row r="518" spans="1:27" x14ac:dyDescent="0.35">
      <c r="A518">
        <v>517</v>
      </c>
      <c r="B518" t="s">
        <v>24</v>
      </c>
      <c r="C518" s="2">
        <v>23</v>
      </c>
      <c r="D518" t="s">
        <v>10</v>
      </c>
      <c r="E518">
        <v>4.5</v>
      </c>
      <c r="F518" t="s">
        <v>20</v>
      </c>
      <c r="G518" s="10">
        <v>5.5</v>
      </c>
      <c r="H518">
        <v>5.5E-2</v>
      </c>
      <c r="I518">
        <v>8</v>
      </c>
      <c r="J518">
        <v>1</v>
      </c>
      <c r="K518">
        <v>1</v>
      </c>
      <c r="L518" s="8">
        <v>1.4</v>
      </c>
      <c r="M518" s="8">
        <v>0.52</v>
      </c>
      <c r="N518" s="8">
        <v>0.5</v>
      </c>
      <c r="O518" s="8">
        <v>-1.0343E-2</v>
      </c>
      <c r="P518" s="9">
        <v>-1.4341E-3</v>
      </c>
      <c r="Q518" s="8">
        <v>3.4520999999999997E-5</v>
      </c>
      <c r="R518" s="9">
        <v>-1.3052999999999999E-7</v>
      </c>
      <c r="S518" s="8">
        <v>7.7114999999999996E-4</v>
      </c>
      <c r="T518" s="8">
        <v>0</v>
      </c>
      <c r="U518" s="9">
        <v>3.0230999999999999E-6</v>
      </c>
      <c r="V518">
        <v>-1.2099688819294499E-2</v>
      </c>
      <c r="W518">
        <v>1.3744467859455401E-2</v>
      </c>
      <c r="X518">
        <v>1.00059726016835E-2</v>
      </c>
      <c r="Y518">
        <v>2.3758294442772802E-3</v>
      </c>
      <c r="Z518">
        <v>1.57283950617284</v>
      </c>
      <c r="AA518">
        <v>0.37345679012345701</v>
      </c>
    </row>
    <row r="519" spans="1:27" x14ac:dyDescent="0.35">
      <c r="A519">
        <v>518</v>
      </c>
      <c r="B519" t="s">
        <v>24</v>
      </c>
      <c r="C519" s="2">
        <v>23</v>
      </c>
      <c r="D519" t="s">
        <v>10</v>
      </c>
      <c r="E519">
        <v>4.5</v>
      </c>
      <c r="F519" t="s">
        <v>20</v>
      </c>
      <c r="G519" s="10">
        <v>3</v>
      </c>
      <c r="H519">
        <v>0.03</v>
      </c>
      <c r="I519">
        <v>5</v>
      </c>
      <c r="J519">
        <v>1</v>
      </c>
      <c r="K519">
        <v>1</v>
      </c>
      <c r="L519" s="8">
        <v>1.4</v>
      </c>
      <c r="M519" s="8">
        <v>0.52</v>
      </c>
      <c r="N519" s="8">
        <v>0.5</v>
      </c>
      <c r="O519" s="8">
        <v>-1.0343E-2</v>
      </c>
      <c r="P519" s="9">
        <v>-1.4341E-3</v>
      </c>
      <c r="Q519" s="8">
        <v>3.4520999999999997E-5</v>
      </c>
      <c r="R519" s="9">
        <v>-1.3052999999999999E-7</v>
      </c>
      <c r="S519" s="8">
        <v>7.7114999999999996E-4</v>
      </c>
      <c r="T519" s="8">
        <v>0</v>
      </c>
      <c r="U519" s="9">
        <v>3.0230999999999999E-6</v>
      </c>
      <c r="V519">
        <v>-1.57035662348145E-2</v>
      </c>
      <c r="W519">
        <v>1.96349540849362E-3</v>
      </c>
      <c r="X519">
        <v>1.4294246573833601E-3</v>
      </c>
      <c r="Y519">
        <v>7.0685834705770298E-4</v>
      </c>
      <c r="Z519">
        <v>0.22469135802469101</v>
      </c>
      <c r="AA519">
        <v>0.11111111111111099</v>
      </c>
    </row>
    <row r="520" spans="1:27" x14ac:dyDescent="0.35">
      <c r="A520">
        <v>519</v>
      </c>
      <c r="B520" t="s">
        <v>24</v>
      </c>
      <c r="C520" s="2">
        <v>23</v>
      </c>
      <c r="D520" t="s">
        <v>10</v>
      </c>
      <c r="E520">
        <v>4.5</v>
      </c>
      <c r="F520" t="s">
        <v>20</v>
      </c>
      <c r="G520" s="10">
        <v>3</v>
      </c>
      <c r="H520">
        <v>0.03</v>
      </c>
      <c r="I520">
        <v>5</v>
      </c>
      <c r="J520">
        <v>1</v>
      </c>
      <c r="K520">
        <v>1</v>
      </c>
      <c r="L520" s="8">
        <v>1.4</v>
      </c>
      <c r="M520" s="8">
        <v>0.52</v>
      </c>
      <c r="N520" s="8">
        <v>0.5</v>
      </c>
      <c r="O520" s="8">
        <v>-1.0343E-2</v>
      </c>
      <c r="P520" s="9">
        <v>-1.4341E-3</v>
      </c>
      <c r="Q520" s="8">
        <v>3.4520999999999997E-5</v>
      </c>
      <c r="R520" s="9">
        <v>-1.3052999999999999E-7</v>
      </c>
      <c r="S520" s="8">
        <v>7.7114999999999996E-4</v>
      </c>
      <c r="T520" s="8">
        <v>0</v>
      </c>
      <c r="U520" s="9">
        <v>3.0230999999999999E-6</v>
      </c>
      <c r="V520">
        <v>-1.57035662348145E-2</v>
      </c>
      <c r="W520">
        <v>1.96349540849362E-3</v>
      </c>
      <c r="X520">
        <v>1.4294246573833601E-3</v>
      </c>
      <c r="Y520">
        <v>7.0685834705770298E-4</v>
      </c>
      <c r="Z520">
        <v>0.22469135802469101</v>
      </c>
      <c r="AA520">
        <v>0.11111111111111099</v>
      </c>
    </row>
    <row r="521" spans="1:27" x14ac:dyDescent="0.35">
      <c r="A521">
        <v>520</v>
      </c>
      <c r="B521" t="s">
        <v>24</v>
      </c>
      <c r="C521" s="2">
        <v>23</v>
      </c>
      <c r="D521" t="s">
        <v>10</v>
      </c>
      <c r="E521">
        <v>4.5</v>
      </c>
      <c r="F521" t="s">
        <v>20</v>
      </c>
      <c r="G521" s="10">
        <v>3</v>
      </c>
      <c r="H521">
        <v>0.03</v>
      </c>
      <c r="I521">
        <v>5</v>
      </c>
      <c r="J521">
        <v>1</v>
      </c>
      <c r="K521">
        <v>1</v>
      </c>
      <c r="L521" s="8">
        <v>1.4</v>
      </c>
      <c r="M521" s="8">
        <v>0.52</v>
      </c>
      <c r="N521" s="8">
        <v>0.5</v>
      </c>
      <c r="O521" s="8">
        <v>-1.0343E-2</v>
      </c>
      <c r="P521" s="9">
        <v>-1.4341E-3</v>
      </c>
      <c r="Q521" s="8">
        <v>3.4520999999999997E-5</v>
      </c>
      <c r="R521" s="9">
        <v>-1.3052999999999999E-7</v>
      </c>
      <c r="S521" s="8">
        <v>7.7114999999999996E-4</v>
      </c>
      <c r="T521" s="8">
        <v>0</v>
      </c>
      <c r="U521" s="9">
        <v>3.0230999999999999E-6</v>
      </c>
      <c r="V521">
        <v>-1.57035662348145E-2</v>
      </c>
      <c r="W521">
        <v>2.4543692606170302E-3</v>
      </c>
      <c r="X521">
        <v>1.7867808217291901E-3</v>
      </c>
      <c r="Y521">
        <v>7.0685834705770298E-4</v>
      </c>
      <c r="Z521">
        <v>0.280864197530864</v>
      </c>
      <c r="AA521">
        <v>0.11111111111111099</v>
      </c>
    </row>
    <row r="522" spans="1:27" x14ac:dyDescent="0.35">
      <c r="A522">
        <v>521</v>
      </c>
      <c r="B522" t="s">
        <v>24</v>
      </c>
      <c r="C522" s="2">
        <v>23</v>
      </c>
      <c r="D522" t="s">
        <v>10</v>
      </c>
      <c r="E522">
        <v>4.5</v>
      </c>
      <c r="F522" t="s">
        <v>20</v>
      </c>
      <c r="G522" s="10">
        <v>3</v>
      </c>
      <c r="H522">
        <v>0.03</v>
      </c>
      <c r="I522">
        <v>5</v>
      </c>
      <c r="J522">
        <v>1</v>
      </c>
      <c r="K522">
        <v>1</v>
      </c>
      <c r="L522" s="8">
        <v>1.4</v>
      </c>
      <c r="M522" s="8">
        <v>0.52</v>
      </c>
      <c r="N522" s="8">
        <v>0.5</v>
      </c>
      <c r="O522" s="8">
        <v>-1.0343E-2</v>
      </c>
      <c r="P522" s="9">
        <v>-1.4341E-3</v>
      </c>
      <c r="Q522" s="8">
        <v>3.4520999999999997E-5</v>
      </c>
      <c r="R522" s="9">
        <v>-1.3052999999999999E-7</v>
      </c>
      <c r="S522" s="8">
        <v>7.7114999999999996E-4</v>
      </c>
      <c r="T522" s="8">
        <v>0</v>
      </c>
      <c r="U522" s="9">
        <v>3.0230999999999999E-6</v>
      </c>
      <c r="V522">
        <v>-1.57035662348145E-2</v>
      </c>
      <c r="W522">
        <v>2.94524311274043E-3</v>
      </c>
      <c r="X522">
        <v>2.1441369860750298E-3</v>
      </c>
      <c r="Y522">
        <v>7.0685834705770298E-4</v>
      </c>
      <c r="Z522">
        <v>0.33703703703703702</v>
      </c>
      <c r="AA522">
        <v>0.11111111111111099</v>
      </c>
    </row>
    <row r="523" spans="1:27" x14ac:dyDescent="0.35">
      <c r="A523">
        <v>522</v>
      </c>
      <c r="B523" t="s">
        <v>24</v>
      </c>
      <c r="C523" s="2">
        <v>23</v>
      </c>
      <c r="D523" t="s">
        <v>10</v>
      </c>
      <c r="E523">
        <v>4.5</v>
      </c>
      <c r="F523" t="s">
        <v>20</v>
      </c>
      <c r="G523" s="10">
        <v>5</v>
      </c>
      <c r="H523">
        <v>0.05</v>
      </c>
      <c r="I523">
        <v>7</v>
      </c>
      <c r="J523">
        <v>1</v>
      </c>
      <c r="K523">
        <v>1</v>
      </c>
      <c r="L523" s="8">
        <v>1.4</v>
      </c>
      <c r="M523" s="8">
        <v>0.52</v>
      </c>
      <c r="N523" s="8">
        <v>0.5</v>
      </c>
      <c r="O523" s="8">
        <v>-1.0343E-2</v>
      </c>
      <c r="P523" s="9">
        <v>-1.4341E-3</v>
      </c>
      <c r="Q523" s="8">
        <v>3.4520999999999997E-5</v>
      </c>
      <c r="R523" s="9">
        <v>-1.3052999999999999E-7</v>
      </c>
      <c r="S523" s="8">
        <v>7.7114999999999996E-4</v>
      </c>
      <c r="T523" s="8">
        <v>0</v>
      </c>
      <c r="U523" s="9">
        <v>3.0230999999999999E-6</v>
      </c>
      <c r="V523">
        <v>-1.4238490759837101E-2</v>
      </c>
      <c r="W523">
        <v>6.2831853071795901E-3</v>
      </c>
      <c r="X523">
        <v>4.5741589036267403E-3</v>
      </c>
      <c r="Y523">
        <v>1.96349540849362E-3</v>
      </c>
      <c r="Z523">
        <v>0.71901234567901195</v>
      </c>
      <c r="AA523">
        <v>0.30864197530864201</v>
      </c>
    </row>
    <row r="524" spans="1:27" x14ac:dyDescent="0.35">
      <c r="A524">
        <v>523</v>
      </c>
      <c r="B524" t="s">
        <v>24</v>
      </c>
      <c r="C524" s="2">
        <v>23</v>
      </c>
      <c r="D524" t="s">
        <v>10</v>
      </c>
      <c r="E524">
        <v>4.5</v>
      </c>
      <c r="F524" t="s">
        <v>20</v>
      </c>
      <c r="G524" s="10">
        <v>5</v>
      </c>
      <c r="H524">
        <v>0.05</v>
      </c>
      <c r="I524">
        <v>7</v>
      </c>
      <c r="J524">
        <v>1</v>
      </c>
      <c r="K524">
        <v>1</v>
      </c>
      <c r="L524" s="8">
        <v>1.4</v>
      </c>
      <c r="M524" s="8">
        <v>0.52</v>
      </c>
      <c r="N524" s="8">
        <v>0.5</v>
      </c>
      <c r="O524" s="8">
        <v>-1.0343E-2</v>
      </c>
      <c r="P524" s="9">
        <v>-1.4341E-3</v>
      </c>
      <c r="Q524" s="8">
        <v>3.4520999999999997E-5</v>
      </c>
      <c r="R524" s="9">
        <v>-1.3052999999999999E-7</v>
      </c>
      <c r="S524" s="8">
        <v>7.7114999999999996E-4</v>
      </c>
      <c r="T524" s="8">
        <v>0</v>
      </c>
      <c r="U524" s="9">
        <v>3.0230999999999999E-6</v>
      </c>
      <c r="V524">
        <v>-1.4238490759837101E-2</v>
      </c>
      <c r="W524">
        <v>6.2831853071795901E-3</v>
      </c>
      <c r="X524">
        <v>4.5741589036267403E-3</v>
      </c>
      <c r="Y524">
        <v>1.96349540849362E-3</v>
      </c>
      <c r="Z524">
        <v>0.71901234567901195</v>
      </c>
      <c r="AA524">
        <v>0.30864197530864201</v>
      </c>
    </row>
    <row r="525" spans="1:27" x14ac:dyDescent="0.35">
      <c r="A525">
        <v>524</v>
      </c>
      <c r="B525" t="s">
        <v>24</v>
      </c>
      <c r="C525" s="2">
        <v>23</v>
      </c>
      <c r="D525" t="s">
        <v>10</v>
      </c>
      <c r="E525">
        <v>4.5</v>
      </c>
      <c r="F525" t="s">
        <v>20</v>
      </c>
      <c r="G525" s="10">
        <v>4.5</v>
      </c>
      <c r="H525">
        <v>4.4999999999999998E-2</v>
      </c>
      <c r="I525">
        <v>5</v>
      </c>
      <c r="J525">
        <v>1</v>
      </c>
      <c r="K525">
        <v>1</v>
      </c>
      <c r="L525" s="8">
        <v>1.4</v>
      </c>
      <c r="M525" s="8">
        <v>0.52</v>
      </c>
      <c r="N525" s="8">
        <v>0.5</v>
      </c>
      <c r="O525" s="8">
        <v>-1.0343E-2</v>
      </c>
      <c r="P525" s="9">
        <v>-1.4341E-3</v>
      </c>
      <c r="Q525" s="8">
        <v>3.4520999999999997E-5</v>
      </c>
      <c r="R525" s="9">
        <v>-1.3052999999999999E-7</v>
      </c>
      <c r="S525" s="8">
        <v>7.7114999999999996E-4</v>
      </c>
      <c r="T525" s="8">
        <v>0</v>
      </c>
      <c r="U525" s="9">
        <v>3.0230999999999999E-6</v>
      </c>
      <c r="V525">
        <v>-1.7209841170516101E-2</v>
      </c>
      <c r="W525">
        <v>8.7964594300514194E-3</v>
      </c>
      <c r="X525">
        <v>6.4038224650774297E-3</v>
      </c>
      <c r="Y525">
        <v>1.59043128087983E-3</v>
      </c>
      <c r="Z525">
        <v>1.00661728395062</v>
      </c>
      <c r="AA525">
        <v>0.25</v>
      </c>
    </row>
    <row r="526" spans="1:27" x14ac:dyDescent="0.35">
      <c r="A526">
        <v>525</v>
      </c>
      <c r="B526" t="s">
        <v>24</v>
      </c>
      <c r="C526" s="2">
        <v>23</v>
      </c>
      <c r="D526" t="s">
        <v>10</v>
      </c>
      <c r="E526">
        <v>4.5</v>
      </c>
      <c r="F526" t="s">
        <v>20</v>
      </c>
      <c r="G526" s="10">
        <v>4.5</v>
      </c>
      <c r="H526">
        <v>4.4999999999999998E-2</v>
      </c>
      <c r="I526">
        <v>5</v>
      </c>
      <c r="J526">
        <v>1</v>
      </c>
      <c r="K526">
        <v>1</v>
      </c>
      <c r="L526" s="8">
        <v>1.4</v>
      </c>
      <c r="M526" s="8">
        <v>0.52</v>
      </c>
      <c r="N526" s="8">
        <v>0.5</v>
      </c>
      <c r="O526" s="8">
        <v>-1.0343E-2</v>
      </c>
      <c r="P526" s="9">
        <v>-1.4341E-3</v>
      </c>
      <c r="Q526" s="8">
        <v>3.4520999999999997E-5</v>
      </c>
      <c r="R526" s="9">
        <v>-1.3052999999999999E-7</v>
      </c>
      <c r="S526" s="8">
        <v>7.7114999999999996E-4</v>
      </c>
      <c r="T526" s="8">
        <v>0</v>
      </c>
      <c r="U526" s="9">
        <v>3.0230999999999999E-6</v>
      </c>
      <c r="V526">
        <v>-1.7209841170516101E-2</v>
      </c>
      <c r="W526">
        <v>7.5398223686154999E-3</v>
      </c>
      <c r="X526">
        <v>5.4889906843520898E-3</v>
      </c>
      <c r="Y526">
        <v>1.59043128087983E-3</v>
      </c>
      <c r="Z526">
        <v>0.86281481481481503</v>
      </c>
      <c r="AA526">
        <v>0.25</v>
      </c>
    </row>
    <row r="527" spans="1:27" x14ac:dyDescent="0.35">
      <c r="A527">
        <v>526</v>
      </c>
      <c r="B527" t="s">
        <v>24</v>
      </c>
      <c r="C527" s="2">
        <v>23</v>
      </c>
      <c r="D527" t="s">
        <v>10</v>
      </c>
      <c r="E527">
        <v>4.5</v>
      </c>
      <c r="F527" t="s">
        <v>20</v>
      </c>
      <c r="G527" s="10">
        <v>4.5</v>
      </c>
      <c r="H527">
        <v>4.4999999999999998E-2</v>
      </c>
      <c r="I527">
        <v>5.5</v>
      </c>
      <c r="J527">
        <v>1</v>
      </c>
      <c r="K527">
        <v>1</v>
      </c>
      <c r="L527" s="8">
        <v>1.4</v>
      </c>
      <c r="M527" s="8">
        <v>0.52</v>
      </c>
      <c r="N527" s="8">
        <v>0.5</v>
      </c>
      <c r="O527" s="8">
        <v>-1.0343E-2</v>
      </c>
      <c r="P527" s="9">
        <v>-1.4341E-3</v>
      </c>
      <c r="Q527" s="8">
        <v>3.4520999999999997E-5</v>
      </c>
      <c r="R527" s="9">
        <v>-1.3052999999999999E-7</v>
      </c>
      <c r="S527" s="8">
        <v>7.7114999999999996E-4</v>
      </c>
      <c r="T527" s="8">
        <v>0</v>
      </c>
      <c r="U527" s="9">
        <v>3.0230999999999999E-6</v>
      </c>
      <c r="V527">
        <v>-1.65221685597336E-2</v>
      </c>
      <c r="W527">
        <v>5.0265482457436698E-3</v>
      </c>
      <c r="X527">
        <v>3.65932712290139E-3</v>
      </c>
      <c r="Y527">
        <v>1.59043128087983E-3</v>
      </c>
      <c r="Z527">
        <v>0.57520987654320999</v>
      </c>
      <c r="AA527">
        <v>0.25</v>
      </c>
    </row>
    <row r="528" spans="1:27" x14ac:dyDescent="0.35">
      <c r="A528">
        <v>527</v>
      </c>
      <c r="B528" t="s">
        <v>24</v>
      </c>
      <c r="C528" s="2">
        <v>23</v>
      </c>
      <c r="D528" t="s">
        <v>10</v>
      </c>
      <c r="E528">
        <v>4.5</v>
      </c>
      <c r="F528" t="s">
        <v>20</v>
      </c>
      <c r="G528" s="10">
        <v>4</v>
      </c>
      <c r="H528">
        <v>0.04</v>
      </c>
      <c r="I528">
        <v>7</v>
      </c>
      <c r="J528">
        <v>1</v>
      </c>
      <c r="K528">
        <v>1</v>
      </c>
      <c r="L528" s="8">
        <v>1.4</v>
      </c>
      <c r="M528" s="8">
        <v>0.52</v>
      </c>
      <c r="N528" s="8">
        <v>0.5</v>
      </c>
      <c r="O528" s="8">
        <v>-1.0343E-2</v>
      </c>
      <c r="P528" s="9">
        <v>-1.4341E-3</v>
      </c>
      <c r="Q528" s="8">
        <v>3.4520999999999997E-5</v>
      </c>
      <c r="R528" s="9">
        <v>-1.3052999999999999E-7</v>
      </c>
      <c r="S528" s="8">
        <v>7.7114999999999996E-4</v>
      </c>
      <c r="T528" s="8">
        <v>0</v>
      </c>
      <c r="U528" s="9">
        <v>3.0230999999999999E-6</v>
      </c>
      <c r="V528">
        <v>-1.4432346517185E-2</v>
      </c>
      <c r="W528">
        <v>3.5342917352885199E-3</v>
      </c>
      <c r="X528">
        <v>2.57296438329004E-3</v>
      </c>
      <c r="Y528">
        <v>1.2566370614359201E-3</v>
      </c>
      <c r="Z528">
        <v>0.404444444444444</v>
      </c>
      <c r="AA528">
        <v>0.19753086419753099</v>
      </c>
    </row>
    <row r="529" spans="1:27" x14ac:dyDescent="0.35">
      <c r="A529">
        <v>528</v>
      </c>
      <c r="B529" t="s">
        <v>24</v>
      </c>
      <c r="C529" s="2">
        <v>23</v>
      </c>
      <c r="D529" t="s">
        <v>10</v>
      </c>
      <c r="E529">
        <v>4.5</v>
      </c>
      <c r="F529" t="s">
        <v>20</v>
      </c>
      <c r="G529" s="10">
        <v>2</v>
      </c>
      <c r="H529">
        <v>0.02</v>
      </c>
      <c r="I529">
        <v>3.5</v>
      </c>
      <c r="J529">
        <v>1</v>
      </c>
      <c r="K529">
        <v>1</v>
      </c>
      <c r="L529" s="8">
        <v>1.4</v>
      </c>
      <c r="M529" s="8">
        <v>0.52</v>
      </c>
      <c r="N529" s="8">
        <v>0.5</v>
      </c>
      <c r="O529" s="8">
        <v>-1.0343E-2</v>
      </c>
      <c r="P529" s="9">
        <v>-1.4341E-3</v>
      </c>
      <c r="Q529" s="8">
        <v>3.4520999999999997E-5</v>
      </c>
      <c r="R529" s="9">
        <v>-1.3052999999999999E-7</v>
      </c>
      <c r="S529" s="8">
        <v>7.7114999999999996E-4</v>
      </c>
      <c r="T529" s="8">
        <v>0</v>
      </c>
      <c r="U529" s="9">
        <v>3.0230999999999999E-6</v>
      </c>
      <c r="V529">
        <v>-1.49065193743578E-2</v>
      </c>
      <c r="W529">
        <v>1.2566370614359201E-3</v>
      </c>
      <c r="X529">
        <v>9.1483178072534696E-4</v>
      </c>
      <c r="Y529">
        <v>3.1415926535897898E-4</v>
      </c>
      <c r="Z529">
        <v>0.143802469135802</v>
      </c>
      <c r="AA529">
        <v>4.9382716049382699E-2</v>
      </c>
    </row>
    <row r="530" spans="1:27" x14ac:dyDescent="0.35">
      <c r="A530">
        <v>529</v>
      </c>
      <c r="B530" t="s">
        <v>24</v>
      </c>
      <c r="C530" s="2">
        <v>23</v>
      </c>
      <c r="D530" t="s">
        <v>10</v>
      </c>
      <c r="E530">
        <v>4.5</v>
      </c>
      <c r="F530" t="s">
        <v>20</v>
      </c>
      <c r="G530" s="10">
        <v>2</v>
      </c>
      <c r="H530">
        <v>0.02</v>
      </c>
      <c r="I530">
        <v>5</v>
      </c>
      <c r="J530">
        <v>1</v>
      </c>
      <c r="K530">
        <v>1</v>
      </c>
      <c r="L530" s="8">
        <v>1.4</v>
      </c>
      <c r="M530" s="8">
        <v>0.52</v>
      </c>
      <c r="N530" s="8">
        <v>0.5</v>
      </c>
      <c r="O530" s="8">
        <v>-1.0343E-2</v>
      </c>
      <c r="P530" s="9">
        <v>-1.4341E-3</v>
      </c>
      <c r="Q530" s="8">
        <v>3.4520999999999997E-5</v>
      </c>
      <c r="R530" s="9">
        <v>-1.3052999999999999E-7</v>
      </c>
      <c r="S530" s="8">
        <v>7.7114999999999996E-4</v>
      </c>
      <c r="T530" s="8">
        <v>0</v>
      </c>
      <c r="U530" s="9">
        <v>3.0230999999999999E-6</v>
      </c>
      <c r="V530">
        <v>-1.35707735679682E-2</v>
      </c>
      <c r="W530">
        <v>1.2566370614359201E-3</v>
      </c>
      <c r="X530">
        <v>9.1483178072534696E-4</v>
      </c>
      <c r="Y530">
        <v>3.1415926535897898E-4</v>
      </c>
      <c r="Z530">
        <v>0.143802469135802</v>
      </c>
      <c r="AA530">
        <v>4.9382716049382699E-2</v>
      </c>
    </row>
    <row r="531" spans="1:27" x14ac:dyDescent="0.35">
      <c r="A531">
        <v>530</v>
      </c>
      <c r="B531" t="s">
        <v>24</v>
      </c>
      <c r="C531" s="2">
        <v>23</v>
      </c>
      <c r="D531" t="s">
        <v>10</v>
      </c>
      <c r="E531">
        <v>4.5</v>
      </c>
      <c r="F531" t="s">
        <v>20</v>
      </c>
      <c r="G531" s="10">
        <v>6.5</v>
      </c>
      <c r="H531">
        <v>6.5000000000000002E-2</v>
      </c>
      <c r="I531">
        <v>8</v>
      </c>
      <c r="J531">
        <v>1</v>
      </c>
      <c r="K531">
        <v>1</v>
      </c>
      <c r="L531" s="8">
        <v>1.4</v>
      </c>
      <c r="M531" s="8">
        <v>0.52</v>
      </c>
      <c r="N531" s="8">
        <v>0.5</v>
      </c>
      <c r="O531" s="8">
        <v>-1.0343E-2</v>
      </c>
      <c r="P531" s="9">
        <v>-1.4341E-3</v>
      </c>
      <c r="Q531" s="8">
        <v>3.4520999999999997E-5</v>
      </c>
      <c r="R531" s="9">
        <v>-1.3052999999999999E-7</v>
      </c>
      <c r="S531" s="8">
        <v>7.7114999999999996E-4</v>
      </c>
      <c r="T531" s="8">
        <v>0</v>
      </c>
      <c r="U531" s="9">
        <v>3.0230999999999999E-6</v>
      </c>
      <c r="V531">
        <v>-1.0090325315406301E-2</v>
      </c>
      <c r="W531">
        <v>8.83572933822129E-3</v>
      </c>
      <c r="X531">
        <v>6.4324109582251003E-3</v>
      </c>
      <c r="Y531">
        <v>3.31830724035422E-3</v>
      </c>
      <c r="Z531">
        <v>1.01111111111111</v>
      </c>
      <c r="AA531">
        <v>0.52160493827160503</v>
      </c>
    </row>
    <row r="532" spans="1:27" x14ac:dyDescent="0.35">
      <c r="A532">
        <v>531</v>
      </c>
      <c r="B532" t="s">
        <v>24</v>
      </c>
      <c r="C532" s="2">
        <v>23</v>
      </c>
      <c r="D532" t="s">
        <v>10</v>
      </c>
      <c r="E532">
        <v>4.5</v>
      </c>
      <c r="F532" t="s">
        <v>20</v>
      </c>
      <c r="G532" s="10">
        <v>6.5</v>
      </c>
      <c r="H532">
        <v>6.5000000000000002E-2</v>
      </c>
      <c r="I532">
        <v>8</v>
      </c>
      <c r="J532">
        <v>1</v>
      </c>
      <c r="K532">
        <v>1</v>
      </c>
      <c r="L532" s="8">
        <v>1.4</v>
      </c>
      <c r="M532" s="8">
        <v>0.52</v>
      </c>
      <c r="N532" s="8">
        <v>0.5</v>
      </c>
      <c r="O532" s="8">
        <v>-1.0343E-2</v>
      </c>
      <c r="P532" s="9">
        <v>-1.4341E-3</v>
      </c>
      <c r="Q532" s="8">
        <v>3.4520999999999997E-5</v>
      </c>
      <c r="R532" s="9">
        <v>-1.3052999999999999E-7</v>
      </c>
      <c r="S532" s="8">
        <v>7.7114999999999996E-4</v>
      </c>
      <c r="T532" s="8">
        <v>0</v>
      </c>
      <c r="U532" s="9">
        <v>3.0230999999999999E-6</v>
      </c>
      <c r="V532">
        <v>-1.0090325315406301E-2</v>
      </c>
      <c r="W532">
        <v>8.83572933822129E-3</v>
      </c>
      <c r="X532">
        <v>6.4324109582251003E-3</v>
      </c>
      <c r="Y532">
        <v>3.31830724035422E-3</v>
      </c>
      <c r="Z532">
        <v>1.01111111111111</v>
      </c>
      <c r="AA532">
        <v>0.52160493827160503</v>
      </c>
    </row>
    <row r="533" spans="1:27" x14ac:dyDescent="0.35">
      <c r="A533">
        <v>532</v>
      </c>
      <c r="B533" t="s">
        <v>24</v>
      </c>
      <c r="C533" s="2">
        <v>23</v>
      </c>
      <c r="D533" t="s">
        <v>10</v>
      </c>
      <c r="E533">
        <v>4.5</v>
      </c>
      <c r="F533" t="s">
        <v>20</v>
      </c>
      <c r="G533" s="10">
        <v>6.5</v>
      </c>
      <c r="H533">
        <v>6.5000000000000002E-2</v>
      </c>
      <c r="I533">
        <v>8</v>
      </c>
      <c r="J533">
        <v>1</v>
      </c>
      <c r="K533">
        <v>1</v>
      </c>
      <c r="L533" s="8">
        <v>1.4</v>
      </c>
      <c r="M533" s="8">
        <v>0.52</v>
      </c>
      <c r="N533" s="8">
        <v>0.5</v>
      </c>
      <c r="O533" s="8">
        <v>-1.0343E-2</v>
      </c>
      <c r="P533" s="9">
        <v>-1.4341E-3</v>
      </c>
      <c r="Q533" s="8">
        <v>3.4520999999999997E-5</v>
      </c>
      <c r="R533" s="9">
        <v>-1.3052999999999999E-7</v>
      </c>
      <c r="S533" s="8">
        <v>7.7114999999999996E-4</v>
      </c>
      <c r="T533" s="8">
        <v>0</v>
      </c>
      <c r="U533" s="9">
        <v>3.0230999999999999E-6</v>
      </c>
      <c r="V533">
        <v>-1.0090325315406301E-2</v>
      </c>
      <c r="W533">
        <v>1.90066355542182E-2</v>
      </c>
      <c r="X533">
        <v>1.3836830683470899E-2</v>
      </c>
      <c r="Y533">
        <v>3.31830724035422E-3</v>
      </c>
      <c r="Z533">
        <v>2.17501234567901</v>
      </c>
      <c r="AA533">
        <v>0.52160493827160503</v>
      </c>
    </row>
    <row r="534" spans="1:27" x14ac:dyDescent="0.35">
      <c r="A534">
        <v>533</v>
      </c>
      <c r="B534" t="s">
        <v>24</v>
      </c>
      <c r="C534" s="2">
        <v>23</v>
      </c>
      <c r="D534" t="s">
        <v>10</v>
      </c>
      <c r="E534">
        <v>4.5</v>
      </c>
      <c r="F534" t="s">
        <v>20</v>
      </c>
      <c r="G534" s="10">
        <v>6.5</v>
      </c>
      <c r="H534">
        <v>6.5000000000000002E-2</v>
      </c>
      <c r="I534">
        <v>8</v>
      </c>
      <c r="J534">
        <v>1</v>
      </c>
      <c r="K534">
        <v>1</v>
      </c>
      <c r="L534" s="8">
        <v>1.4</v>
      </c>
      <c r="M534" s="8">
        <v>0.52</v>
      </c>
      <c r="N534" s="8">
        <v>0.5</v>
      </c>
      <c r="O534" s="8">
        <v>-1.0343E-2</v>
      </c>
      <c r="P534" s="9">
        <v>-1.4341E-3</v>
      </c>
      <c r="Q534" s="8">
        <v>3.4520999999999997E-5</v>
      </c>
      <c r="R534" s="9">
        <v>-1.3052999999999999E-7</v>
      </c>
      <c r="S534" s="8">
        <v>7.7114999999999996E-4</v>
      </c>
      <c r="T534" s="8">
        <v>0</v>
      </c>
      <c r="U534" s="9">
        <v>3.0230999999999999E-6</v>
      </c>
      <c r="V534">
        <v>-1.0090325315406301E-2</v>
      </c>
      <c r="W534">
        <v>1.90066355542182E-2</v>
      </c>
      <c r="X534">
        <v>1.3836830683470899E-2</v>
      </c>
      <c r="Y534">
        <v>3.31830724035422E-3</v>
      </c>
      <c r="Z534">
        <v>2.17501234567901</v>
      </c>
      <c r="AA534">
        <v>0.52160493827160503</v>
      </c>
    </row>
    <row r="535" spans="1:27" x14ac:dyDescent="0.35">
      <c r="A535">
        <v>534</v>
      </c>
      <c r="B535" t="s">
        <v>24</v>
      </c>
      <c r="C535" s="2">
        <v>23</v>
      </c>
      <c r="D535" t="s">
        <v>10</v>
      </c>
      <c r="E535">
        <v>4.5</v>
      </c>
      <c r="F535" t="s">
        <v>20</v>
      </c>
      <c r="G535" s="10">
        <v>2</v>
      </c>
      <c r="H535">
        <v>0.02</v>
      </c>
      <c r="I535">
        <v>4.5</v>
      </c>
      <c r="J535">
        <v>1</v>
      </c>
      <c r="K535">
        <v>1</v>
      </c>
      <c r="L535" s="8">
        <v>1.4</v>
      </c>
      <c r="M535" s="8">
        <v>0.52</v>
      </c>
      <c r="N535" s="8">
        <v>0.5</v>
      </c>
      <c r="O535" s="8">
        <v>-1.0343E-2</v>
      </c>
      <c r="P535" s="9">
        <v>-1.4341E-3</v>
      </c>
      <c r="Q535" s="8">
        <v>3.4520999999999997E-5</v>
      </c>
      <c r="R535" s="9">
        <v>-1.3052999999999999E-7</v>
      </c>
      <c r="S535" s="8">
        <v>7.7114999999999996E-4</v>
      </c>
      <c r="T535" s="8">
        <v>0</v>
      </c>
      <c r="U535" s="9">
        <v>3.0230999999999999E-6</v>
      </c>
      <c r="V535">
        <v>-1.40160221700981E-2</v>
      </c>
      <c r="W535">
        <v>1.2566370614359201E-3</v>
      </c>
      <c r="X535">
        <v>9.1483178072534696E-4</v>
      </c>
      <c r="Y535">
        <v>3.1415926535897898E-4</v>
      </c>
      <c r="Z535">
        <v>0.143802469135802</v>
      </c>
      <c r="AA535">
        <v>4.9382716049382699E-2</v>
      </c>
    </row>
    <row r="536" spans="1:27" x14ac:dyDescent="0.35">
      <c r="A536">
        <v>535</v>
      </c>
      <c r="B536" t="s">
        <v>24</v>
      </c>
      <c r="C536" s="2">
        <v>23</v>
      </c>
      <c r="D536" t="s">
        <v>10</v>
      </c>
      <c r="E536">
        <v>4.5</v>
      </c>
      <c r="F536" t="s">
        <v>20</v>
      </c>
      <c r="G536" s="10">
        <v>4</v>
      </c>
      <c r="H536">
        <v>0.04</v>
      </c>
      <c r="I536">
        <v>6</v>
      </c>
      <c r="J536">
        <v>1</v>
      </c>
      <c r="K536">
        <v>1</v>
      </c>
      <c r="L536" s="8">
        <v>1.4</v>
      </c>
      <c r="M536" s="8">
        <v>0.52</v>
      </c>
      <c r="N536" s="8">
        <v>0.5</v>
      </c>
      <c r="O536" s="8">
        <v>-1.0343E-2</v>
      </c>
      <c r="P536" s="9">
        <v>-1.4341E-3</v>
      </c>
      <c r="Q536" s="8">
        <v>3.4520999999999997E-5</v>
      </c>
      <c r="R536" s="9">
        <v>-1.3052999999999999E-7</v>
      </c>
      <c r="S536" s="8">
        <v>7.7114999999999996E-4</v>
      </c>
      <c r="T536" s="8">
        <v>0</v>
      </c>
      <c r="U536" s="9">
        <v>3.0230999999999999E-6</v>
      </c>
      <c r="V536">
        <v>-1.5680885334223901E-2</v>
      </c>
      <c r="W536">
        <v>5.7726765009712497E-3</v>
      </c>
      <c r="X536">
        <v>4.2025084927070702E-3</v>
      </c>
      <c r="Y536">
        <v>1.2566370614359201E-3</v>
      </c>
      <c r="Z536">
        <v>0.66059259259259295</v>
      </c>
      <c r="AA536">
        <v>0.19753086419753099</v>
      </c>
    </row>
    <row r="537" spans="1:27" x14ac:dyDescent="0.35">
      <c r="A537">
        <v>536</v>
      </c>
      <c r="B537" t="s">
        <v>24</v>
      </c>
      <c r="C537" s="2">
        <v>23</v>
      </c>
      <c r="D537" t="s">
        <v>10</v>
      </c>
      <c r="E537">
        <v>4.5</v>
      </c>
      <c r="F537" t="s">
        <v>20</v>
      </c>
      <c r="G537" s="10">
        <v>4</v>
      </c>
      <c r="H537">
        <v>0.04</v>
      </c>
      <c r="I537">
        <v>4</v>
      </c>
      <c r="J537">
        <v>0</v>
      </c>
      <c r="K537">
        <v>1</v>
      </c>
      <c r="L537" s="8">
        <v>1.4</v>
      </c>
      <c r="M537" s="8">
        <v>0.52</v>
      </c>
      <c r="N537" s="8">
        <v>0.5</v>
      </c>
      <c r="O537" s="8">
        <v>-1.0343E-2</v>
      </c>
      <c r="P537" s="9">
        <v>-1.4341E-3</v>
      </c>
      <c r="Q537" s="8">
        <v>3.4520999999999997E-5</v>
      </c>
      <c r="R537" s="9">
        <v>-1.3052999999999999E-7</v>
      </c>
      <c r="S537" s="8">
        <v>7.7114999999999996E-4</v>
      </c>
      <c r="T537" s="8">
        <v>0</v>
      </c>
      <c r="U537" s="9">
        <v>3.0230999999999999E-6</v>
      </c>
      <c r="V537">
        <v>-1.8177962968301799E-2</v>
      </c>
      <c r="W537">
        <v>5.7726765009712497E-3</v>
      </c>
      <c r="X537">
        <v>4.2025084927070702E-3</v>
      </c>
      <c r="Y537">
        <v>1.2566370614359201E-3</v>
      </c>
      <c r="Z537">
        <v>0.66059259259259295</v>
      </c>
      <c r="AA537">
        <v>0.19753086419753099</v>
      </c>
    </row>
    <row r="538" spans="1:27" x14ac:dyDescent="0.35">
      <c r="A538">
        <v>537</v>
      </c>
      <c r="B538" t="s">
        <v>24</v>
      </c>
      <c r="C538" s="2">
        <v>23</v>
      </c>
      <c r="D538" t="s">
        <v>10</v>
      </c>
      <c r="E538">
        <v>4.5</v>
      </c>
      <c r="F538" t="s">
        <v>20</v>
      </c>
      <c r="G538" s="10">
        <v>3.5</v>
      </c>
      <c r="H538">
        <v>3.5000000000000003E-2</v>
      </c>
      <c r="I538">
        <v>4</v>
      </c>
      <c r="J538">
        <v>1</v>
      </c>
      <c r="K538">
        <v>1</v>
      </c>
      <c r="L538" s="8">
        <v>1.4</v>
      </c>
      <c r="M538" s="8">
        <v>0.52</v>
      </c>
      <c r="N538" s="8">
        <v>0.5</v>
      </c>
      <c r="O538" s="8">
        <v>-1.0343E-2</v>
      </c>
      <c r="P538" s="9">
        <v>-1.4341E-3</v>
      </c>
      <c r="Q538" s="8">
        <v>3.4520999999999997E-5</v>
      </c>
      <c r="R538" s="9">
        <v>-1.3052999999999999E-7</v>
      </c>
      <c r="S538" s="8">
        <v>7.7114999999999996E-4</v>
      </c>
      <c r="T538" s="8">
        <v>0</v>
      </c>
      <c r="U538" s="9">
        <v>3.0230999999999999E-6</v>
      </c>
      <c r="V538">
        <v>-1.7564995131398201E-2</v>
      </c>
      <c r="W538">
        <v>3.8877209088173702E-3</v>
      </c>
      <c r="X538">
        <v>2.83026082161904E-3</v>
      </c>
      <c r="Y538">
        <v>9.6211275016187402E-4</v>
      </c>
      <c r="Z538">
        <v>0.444888888888889</v>
      </c>
      <c r="AA538">
        <v>0.15123456790123499</v>
      </c>
    </row>
    <row r="539" spans="1:27" x14ac:dyDescent="0.35">
      <c r="A539">
        <v>538</v>
      </c>
      <c r="B539" t="s">
        <v>24</v>
      </c>
      <c r="C539" s="2">
        <v>23</v>
      </c>
      <c r="D539" t="s">
        <v>10</v>
      </c>
      <c r="E539">
        <v>4.5</v>
      </c>
      <c r="F539" t="s">
        <v>20</v>
      </c>
      <c r="G539" s="10">
        <v>1</v>
      </c>
      <c r="H539">
        <v>0.01</v>
      </c>
      <c r="I539">
        <v>3</v>
      </c>
      <c r="J539">
        <v>0</v>
      </c>
      <c r="K539">
        <v>1</v>
      </c>
      <c r="L539" s="8">
        <v>1.4</v>
      </c>
      <c r="M539" s="8">
        <v>0.52</v>
      </c>
      <c r="N539" s="8">
        <v>0.5</v>
      </c>
      <c r="O539" s="8">
        <v>-1.0343E-2</v>
      </c>
      <c r="P539" s="9">
        <v>-1.4341E-3</v>
      </c>
      <c r="Q539" s="8">
        <v>3.4520999999999997E-5</v>
      </c>
      <c r="R539" s="9">
        <v>-1.3052999999999999E-7</v>
      </c>
      <c r="S539" s="8">
        <v>7.7114999999999996E-4</v>
      </c>
      <c r="T539" s="8">
        <v>0</v>
      </c>
      <c r="U539" s="9">
        <v>3.0230999999999999E-6</v>
      </c>
      <c r="V539">
        <v>-1.21087362570834E-2</v>
      </c>
      <c r="W539">
        <v>2.35619449019235E-4</v>
      </c>
      <c r="X539">
        <v>1.71530958886003E-4</v>
      </c>
      <c r="Y539">
        <v>7.85398163397448E-5</v>
      </c>
      <c r="Z539">
        <v>2.6962962962963001E-2</v>
      </c>
      <c r="AA539">
        <v>1.2345679012345699E-2</v>
      </c>
    </row>
    <row r="540" spans="1:27" x14ac:dyDescent="0.35">
      <c r="A540">
        <v>539</v>
      </c>
      <c r="B540" t="s">
        <v>24</v>
      </c>
      <c r="C540" s="2">
        <v>23</v>
      </c>
      <c r="D540" t="s">
        <v>10</v>
      </c>
      <c r="E540">
        <v>4.5</v>
      </c>
      <c r="F540" t="s">
        <v>20</v>
      </c>
      <c r="G540" s="10">
        <v>5</v>
      </c>
      <c r="H540">
        <v>0.05</v>
      </c>
      <c r="I540">
        <v>7</v>
      </c>
      <c r="J540">
        <v>1</v>
      </c>
      <c r="K540">
        <v>1</v>
      </c>
      <c r="L540" s="8">
        <v>1.4</v>
      </c>
      <c r="M540" s="8">
        <v>0.52</v>
      </c>
      <c r="N540" s="8">
        <v>0.5</v>
      </c>
      <c r="O540" s="8">
        <v>-1.0343E-2</v>
      </c>
      <c r="P540" s="9">
        <v>-1.4341E-3</v>
      </c>
      <c r="Q540" s="8">
        <v>3.4520999999999997E-5</v>
      </c>
      <c r="R540" s="9">
        <v>-1.3052999999999999E-7</v>
      </c>
      <c r="S540" s="8">
        <v>7.7114999999999996E-4</v>
      </c>
      <c r="T540" s="8">
        <v>0</v>
      </c>
      <c r="U540" s="9">
        <v>3.0230999999999999E-6</v>
      </c>
      <c r="V540">
        <v>-1.4238490759837101E-2</v>
      </c>
      <c r="W540">
        <v>3.76991118430775E-3</v>
      </c>
      <c r="X540">
        <v>2.7444953421760401E-3</v>
      </c>
      <c r="Y540">
        <v>1.96349540849362E-3</v>
      </c>
      <c r="Z540">
        <v>0.43140740740740802</v>
      </c>
      <c r="AA540">
        <v>0.30864197530864201</v>
      </c>
    </row>
    <row r="541" spans="1:27" x14ac:dyDescent="0.35">
      <c r="A541">
        <v>540</v>
      </c>
      <c r="B541" t="s">
        <v>24</v>
      </c>
      <c r="C541" s="2">
        <v>23</v>
      </c>
      <c r="D541" t="s">
        <v>10</v>
      </c>
      <c r="E541">
        <v>4.5</v>
      </c>
      <c r="F541" t="s">
        <v>20</v>
      </c>
      <c r="G541" s="10">
        <v>5</v>
      </c>
      <c r="H541">
        <v>0.05</v>
      </c>
      <c r="I541">
        <v>7</v>
      </c>
      <c r="J541">
        <v>1</v>
      </c>
      <c r="K541">
        <v>1</v>
      </c>
      <c r="L541" s="8">
        <v>1.4</v>
      </c>
      <c r="M541" s="8">
        <v>0.52</v>
      </c>
      <c r="N541" s="8">
        <v>0.5</v>
      </c>
      <c r="O541" s="8">
        <v>-1.0343E-2</v>
      </c>
      <c r="P541" s="9">
        <v>-1.4341E-3</v>
      </c>
      <c r="Q541" s="8">
        <v>3.4520999999999997E-5</v>
      </c>
      <c r="R541" s="9">
        <v>-1.3052999999999999E-7</v>
      </c>
      <c r="S541" s="8">
        <v>7.7114999999999996E-4</v>
      </c>
      <c r="T541" s="8">
        <v>0</v>
      </c>
      <c r="U541" s="9">
        <v>3.0230999999999999E-6</v>
      </c>
      <c r="V541">
        <v>-1.4238490759837101E-2</v>
      </c>
      <c r="W541">
        <v>7.5398223686154999E-3</v>
      </c>
      <c r="X541">
        <v>5.4889906843520898E-3</v>
      </c>
      <c r="Y541">
        <v>1.96349540849362E-3</v>
      </c>
      <c r="Z541">
        <v>0.86281481481481503</v>
      </c>
      <c r="AA541">
        <v>0.30864197530864201</v>
      </c>
    </row>
    <row r="542" spans="1:27" x14ac:dyDescent="0.35">
      <c r="A542">
        <v>541</v>
      </c>
      <c r="B542" t="s">
        <v>24</v>
      </c>
      <c r="C542" s="2">
        <v>23</v>
      </c>
      <c r="D542" t="s">
        <v>10</v>
      </c>
      <c r="E542">
        <v>4.5</v>
      </c>
      <c r="F542" t="s">
        <v>20</v>
      </c>
      <c r="G542" s="10">
        <v>5</v>
      </c>
      <c r="H542">
        <v>0.05</v>
      </c>
      <c r="I542">
        <v>7</v>
      </c>
      <c r="J542">
        <v>1</v>
      </c>
      <c r="K542">
        <v>1</v>
      </c>
      <c r="L542" s="8">
        <v>1.4</v>
      </c>
      <c r="M542" s="8">
        <v>0.52</v>
      </c>
      <c r="N542" s="8">
        <v>0.5</v>
      </c>
      <c r="O542" s="8">
        <v>-1.0343E-2</v>
      </c>
      <c r="P542" s="9">
        <v>-1.4341E-3</v>
      </c>
      <c r="Q542" s="8">
        <v>3.4520999999999997E-5</v>
      </c>
      <c r="R542" s="9">
        <v>-1.3052999999999999E-7</v>
      </c>
      <c r="S542" s="8">
        <v>7.7114999999999996E-4</v>
      </c>
      <c r="T542" s="8">
        <v>0</v>
      </c>
      <c r="U542" s="9">
        <v>3.0230999999999999E-6</v>
      </c>
      <c r="V542">
        <v>-1.4238490759837101E-2</v>
      </c>
      <c r="W542">
        <v>1.00530964914873E-2</v>
      </c>
      <c r="X542">
        <v>7.31865424580278E-3</v>
      </c>
      <c r="Y542">
        <v>1.96349540849362E-3</v>
      </c>
      <c r="Z542">
        <v>1.15041975308642</v>
      </c>
      <c r="AA542">
        <v>0.30864197530864201</v>
      </c>
    </row>
    <row r="543" spans="1:27" x14ac:dyDescent="0.35">
      <c r="A543">
        <v>542</v>
      </c>
      <c r="B543" t="s">
        <v>24</v>
      </c>
      <c r="C543" s="2">
        <v>23</v>
      </c>
      <c r="D543" t="s">
        <v>10</v>
      </c>
      <c r="E543">
        <v>4.5</v>
      </c>
      <c r="F543" t="s">
        <v>20</v>
      </c>
      <c r="G543" s="10">
        <v>5</v>
      </c>
      <c r="H543">
        <v>0.05</v>
      </c>
      <c r="I543">
        <v>7</v>
      </c>
      <c r="J543">
        <v>1</v>
      </c>
      <c r="K543">
        <v>1</v>
      </c>
      <c r="L543" s="8">
        <v>1.4</v>
      </c>
      <c r="M543" s="8">
        <v>0.52</v>
      </c>
      <c r="N543" s="8">
        <v>0.5</v>
      </c>
      <c r="O543" s="8">
        <v>-1.0343E-2</v>
      </c>
      <c r="P543" s="9">
        <v>-1.4341E-3</v>
      </c>
      <c r="Q543" s="8">
        <v>3.4520999999999997E-5</v>
      </c>
      <c r="R543" s="9">
        <v>-1.3052999999999999E-7</v>
      </c>
      <c r="S543" s="8">
        <v>7.7114999999999996E-4</v>
      </c>
      <c r="T543" s="8">
        <v>0</v>
      </c>
      <c r="U543" s="9">
        <v>3.0230999999999999E-6</v>
      </c>
      <c r="V543">
        <v>-1.4238490759837101E-2</v>
      </c>
      <c r="W543">
        <v>1.00530964914873E-2</v>
      </c>
      <c r="X543">
        <v>7.31865424580278E-3</v>
      </c>
      <c r="Y543">
        <v>1.96349540849362E-3</v>
      </c>
      <c r="Z543">
        <v>1.15041975308642</v>
      </c>
      <c r="AA543">
        <v>0.30864197530864201</v>
      </c>
    </row>
    <row r="544" spans="1:27" x14ac:dyDescent="0.35">
      <c r="A544">
        <v>543</v>
      </c>
      <c r="B544" t="s">
        <v>24</v>
      </c>
      <c r="C544" s="2">
        <v>23</v>
      </c>
      <c r="D544" t="s">
        <v>10</v>
      </c>
      <c r="E544">
        <v>4.5</v>
      </c>
      <c r="F544" t="s">
        <v>20</v>
      </c>
      <c r="G544" s="10">
        <v>5</v>
      </c>
      <c r="H544">
        <v>0.05</v>
      </c>
      <c r="I544">
        <v>7</v>
      </c>
      <c r="J544">
        <v>1</v>
      </c>
      <c r="K544">
        <v>1</v>
      </c>
      <c r="L544" s="8">
        <v>1.4</v>
      </c>
      <c r="M544" s="8">
        <v>0.52</v>
      </c>
      <c r="N544" s="8">
        <v>0.5</v>
      </c>
      <c r="O544" s="8">
        <v>-1.0343E-2</v>
      </c>
      <c r="P544" s="9">
        <v>-1.4341E-3</v>
      </c>
      <c r="Q544" s="8">
        <v>3.4520999999999997E-5</v>
      </c>
      <c r="R544" s="9">
        <v>-1.3052999999999999E-7</v>
      </c>
      <c r="S544" s="8">
        <v>7.7114999999999996E-4</v>
      </c>
      <c r="T544" s="8">
        <v>0</v>
      </c>
      <c r="U544" s="9">
        <v>3.0230999999999999E-6</v>
      </c>
      <c r="V544">
        <v>-1.4238490759837101E-2</v>
      </c>
      <c r="W544">
        <v>1.00530964914873E-2</v>
      </c>
      <c r="X544">
        <v>7.31865424580278E-3</v>
      </c>
      <c r="Y544">
        <v>1.96349540849362E-3</v>
      </c>
      <c r="Z544">
        <v>1.15041975308642</v>
      </c>
      <c r="AA544">
        <v>0.30864197530864201</v>
      </c>
    </row>
    <row r="545" spans="1:27" x14ac:dyDescent="0.35">
      <c r="A545">
        <v>544</v>
      </c>
      <c r="B545" t="s">
        <v>24</v>
      </c>
      <c r="C545" s="2">
        <v>23</v>
      </c>
      <c r="D545" t="s">
        <v>10</v>
      </c>
      <c r="E545">
        <v>4.5</v>
      </c>
      <c r="F545" t="s">
        <v>20</v>
      </c>
      <c r="G545" s="10">
        <v>5</v>
      </c>
      <c r="H545">
        <v>0.05</v>
      </c>
      <c r="I545">
        <v>7</v>
      </c>
      <c r="J545">
        <v>1</v>
      </c>
      <c r="K545">
        <v>1</v>
      </c>
      <c r="L545" s="8">
        <v>1.4</v>
      </c>
      <c r="M545" s="8">
        <v>0.52</v>
      </c>
      <c r="N545" s="8">
        <v>0.5</v>
      </c>
      <c r="O545" s="8">
        <v>-1.0343E-2</v>
      </c>
      <c r="P545" s="9">
        <v>-1.4341E-3</v>
      </c>
      <c r="Q545" s="8">
        <v>3.4520999999999997E-5</v>
      </c>
      <c r="R545" s="9">
        <v>-1.3052999999999999E-7</v>
      </c>
      <c r="S545" s="8">
        <v>7.7114999999999996E-4</v>
      </c>
      <c r="T545" s="8">
        <v>0</v>
      </c>
      <c r="U545" s="9">
        <v>3.0230999999999999E-6</v>
      </c>
      <c r="V545">
        <v>-1.4238490759837101E-2</v>
      </c>
      <c r="W545">
        <v>1.00530964914873E-2</v>
      </c>
      <c r="X545">
        <v>7.31865424580278E-3</v>
      </c>
      <c r="Y545">
        <v>1.96349540849362E-3</v>
      </c>
      <c r="Z545">
        <v>1.15041975308642</v>
      </c>
      <c r="AA545">
        <v>0.30864197530864201</v>
      </c>
    </row>
    <row r="546" spans="1:27" x14ac:dyDescent="0.35">
      <c r="A546">
        <v>545</v>
      </c>
      <c r="B546" t="s">
        <v>24</v>
      </c>
      <c r="C546" s="2">
        <v>23</v>
      </c>
      <c r="D546" t="s">
        <v>10</v>
      </c>
      <c r="E546">
        <v>4.5</v>
      </c>
      <c r="F546" t="s">
        <v>20</v>
      </c>
      <c r="G546" s="10">
        <v>5</v>
      </c>
      <c r="H546">
        <v>0.05</v>
      </c>
      <c r="I546">
        <v>7</v>
      </c>
      <c r="J546">
        <v>1</v>
      </c>
      <c r="K546">
        <v>1</v>
      </c>
      <c r="L546" s="8">
        <v>1.4</v>
      </c>
      <c r="M546" s="8">
        <v>0.52</v>
      </c>
      <c r="N546" s="8">
        <v>0.5</v>
      </c>
      <c r="O546" s="8">
        <v>-1.0343E-2</v>
      </c>
      <c r="P546" s="9">
        <v>-1.4341E-3</v>
      </c>
      <c r="Q546" s="8">
        <v>3.4520999999999997E-5</v>
      </c>
      <c r="R546" s="9">
        <v>-1.3052999999999999E-7</v>
      </c>
      <c r="S546" s="8">
        <v>7.7114999999999996E-4</v>
      </c>
      <c r="T546" s="8">
        <v>0</v>
      </c>
      <c r="U546" s="9">
        <v>3.0230999999999999E-6</v>
      </c>
      <c r="V546">
        <v>-1.4238490759837101E-2</v>
      </c>
      <c r="W546">
        <v>1.00530964914873E-2</v>
      </c>
      <c r="X546">
        <v>7.31865424580278E-3</v>
      </c>
      <c r="Y546">
        <v>1.96349540849362E-3</v>
      </c>
      <c r="Z546">
        <v>1.15041975308642</v>
      </c>
      <c r="AA546">
        <v>0.30864197530864201</v>
      </c>
    </row>
    <row r="547" spans="1:27" x14ac:dyDescent="0.35">
      <c r="A547">
        <v>546</v>
      </c>
      <c r="B547" t="s">
        <v>24</v>
      </c>
      <c r="C547" s="2">
        <v>23</v>
      </c>
      <c r="D547" t="s">
        <v>10</v>
      </c>
      <c r="E547">
        <v>4.5</v>
      </c>
      <c r="F547" t="s">
        <v>20</v>
      </c>
      <c r="G547" s="10">
        <v>5</v>
      </c>
      <c r="H547">
        <v>0.05</v>
      </c>
      <c r="I547">
        <v>7</v>
      </c>
      <c r="J547">
        <v>1</v>
      </c>
      <c r="K547">
        <v>1</v>
      </c>
      <c r="L547" s="8">
        <v>1.4</v>
      </c>
      <c r="M547" s="8">
        <v>0.52</v>
      </c>
      <c r="N547" s="8">
        <v>0.5</v>
      </c>
      <c r="O547" s="8">
        <v>-1.0343E-2</v>
      </c>
      <c r="P547" s="9">
        <v>-1.4341E-3</v>
      </c>
      <c r="Q547" s="8">
        <v>3.4520999999999997E-5</v>
      </c>
      <c r="R547" s="9">
        <v>-1.3052999999999999E-7</v>
      </c>
      <c r="S547" s="8">
        <v>7.7114999999999996E-4</v>
      </c>
      <c r="T547" s="8">
        <v>0</v>
      </c>
      <c r="U547" s="9">
        <v>3.0230999999999999E-6</v>
      </c>
      <c r="V547">
        <v>-1.4238490759837101E-2</v>
      </c>
      <c r="W547">
        <v>1.00530964914873E-2</v>
      </c>
      <c r="X547">
        <v>7.31865424580278E-3</v>
      </c>
      <c r="Y547">
        <v>1.96349540849362E-3</v>
      </c>
      <c r="Z547">
        <v>1.15041975308642</v>
      </c>
      <c r="AA547">
        <v>0.30864197530864201</v>
      </c>
    </row>
    <row r="548" spans="1:27" x14ac:dyDescent="0.35">
      <c r="A548">
        <v>547</v>
      </c>
      <c r="B548" t="s">
        <v>24</v>
      </c>
      <c r="C548" s="2">
        <v>23</v>
      </c>
      <c r="D548" t="s">
        <v>10</v>
      </c>
      <c r="E548">
        <v>4.5</v>
      </c>
      <c r="F548" t="s">
        <v>20</v>
      </c>
      <c r="G548" s="10">
        <v>5</v>
      </c>
      <c r="H548">
        <v>0.05</v>
      </c>
      <c r="I548">
        <v>7</v>
      </c>
      <c r="J548">
        <v>1</v>
      </c>
      <c r="K548">
        <v>1</v>
      </c>
      <c r="L548" s="8">
        <v>1.4</v>
      </c>
      <c r="M548" s="8">
        <v>0.52</v>
      </c>
      <c r="N548" s="8">
        <v>0.5</v>
      </c>
      <c r="O548" s="8">
        <v>-1.0343E-2</v>
      </c>
      <c r="P548" s="9">
        <v>-1.4341E-3</v>
      </c>
      <c r="Q548" s="8">
        <v>3.4520999999999997E-5</v>
      </c>
      <c r="R548" s="9">
        <v>-1.3052999999999999E-7</v>
      </c>
      <c r="S548" s="8">
        <v>7.7114999999999996E-4</v>
      </c>
      <c r="T548" s="8">
        <v>0</v>
      </c>
      <c r="U548" s="9">
        <v>3.0230999999999999E-6</v>
      </c>
      <c r="V548">
        <v>-1.4238490759837101E-2</v>
      </c>
      <c r="W548">
        <v>8.7964594300514194E-3</v>
      </c>
      <c r="X548">
        <v>6.4038224650774297E-3</v>
      </c>
      <c r="Y548">
        <v>1.96349540849362E-3</v>
      </c>
      <c r="Z548">
        <v>1.00661728395062</v>
      </c>
      <c r="AA548">
        <v>0.30864197530864201</v>
      </c>
    </row>
    <row r="549" spans="1:27" x14ac:dyDescent="0.35">
      <c r="A549">
        <v>548</v>
      </c>
      <c r="B549" t="s">
        <v>24</v>
      </c>
      <c r="C549" s="2">
        <v>23</v>
      </c>
      <c r="D549" t="s">
        <v>10</v>
      </c>
      <c r="E549">
        <v>4.5</v>
      </c>
      <c r="F549" t="s">
        <v>20</v>
      </c>
      <c r="G549" s="10">
        <v>5</v>
      </c>
      <c r="H549">
        <v>0.05</v>
      </c>
      <c r="I549">
        <v>7</v>
      </c>
      <c r="J549">
        <v>1</v>
      </c>
      <c r="K549">
        <v>1</v>
      </c>
      <c r="L549" s="8">
        <v>1.4</v>
      </c>
      <c r="M549" s="8">
        <v>0.52</v>
      </c>
      <c r="N549" s="8">
        <v>0.5</v>
      </c>
      <c r="O549" s="8">
        <v>-1.0343E-2</v>
      </c>
      <c r="P549" s="9">
        <v>-1.4341E-3</v>
      </c>
      <c r="Q549" s="8">
        <v>3.4520999999999997E-5</v>
      </c>
      <c r="R549" s="9">
        <v>-1.3052999999999999E-7</v>
      </c>
      <c r="S549" s="8">
        <v>7.7114999999999996E-4</v>
      </c>
      <c r="T549" s="8">
        <v>0</v>
      </c>
      <c r="U549" s="9">
        <v>3.0230999999999999E-6</v>
      </c>
      <c r="V549">
        <v>-1.4238490759837101E-2</v>
      </c>
      <c r="W549">
        <v>8.7964594300514194E-3</v>
      </c>
      <c r="X549">
        <v>6.4038224650774297E-3</v>
      </c>
      <c r="Y549">
        <v>1.96349540849362E-3</v>
      </c>
      <c r="Z549">
        <v>1.00661728395062</v>
      </c>
      <c r="AA549">
        <v>0.30864197530864201</v>
      </c>
    </row>
    <row r="550" spans="1:27" x14ac:dyDescent="0.35">
      <c r="A550">
        <v>549</v>
      </c>
      <c r="B550" t="s">
        <v>24</v>
      </c>
      <c r="C550" s="2">
        <v>23</v>
      </c>
      <c r="D550" t="s">
        <v>10</v>
      </c>
      <c r="E550">
        <v>4.5</v>
      </c>
      <c r="F550" t="s">
        <v>20</v>
      </c>
      <c r="G550" s="10">
        <v>5</v>
      </c>
      <c r="H550">
        <v>0.05</v>
      </c>
      <c r="I550">
        <v>7</v>
      </c>
      <c r="J550">
        <v>1</v>
      </c>
      <c r="K550">
        <v>1</v>
      </c>
      <c r="L550" s="8">
        <v>1.4</v>
      </c>
      <c r="M550" s="8">
        <v>0.52</v>
      </c>
      <c r="N550" s="8">
        <v>0.5</v>
      </c>
      <c r="O550" s="8">
        <v>-1.0343E-2</v>
      </c>
      <c r="P550" s="9">
        <v>-1.4341E-3</v>
      </c>
      <c r="Q550" s="8">
        <v>3.4520999999999997E-5</v>
      </c>
      <c r="R550" s="9">
        <v>-1.3052999999999999E-7</v>
      </c>
      <c r="S550" s="8">
        <v>7.7114999999999996E-4</v>
      </c>
      <c r="T550" s="8">
        <v>0</v>
      </c>
      <c r="U550" s="9">
        <v>3.0230999999999999E-6</v>
      </c>
      <c r="V550">
        <v>-1.4238490759837101E-2</v>
      </c>
      <c r="W550">
        <v>8.7964594300514194E-3</v>
      </c>
      <c r="X550">
        <v>6.4038224650774297E-3</v>
      </c>
      <c r="Y550">
        <v>1.96349540849362E-3</v>
      </c>
      <c r="Z550">
        <v>1.00661728395062</v>
      </c>
      <c r="AA550">
        <v>0.30864197530864201</v>
      </c>
    </row>
    <row r="551" spans="1:27" x14ac:dyDescent="0.35">
      <c r="A551">
        <v>550</v>
      </c>
      <c r="B551" t="s">
        <v>24</v>
      </c>
      <c r="C551" s="2">
        <v>23</v>
      </c>
      <c r="D551" t="s">
        <v>10</v>
      </c>
      <c r="E551">
        <v>4.5</v>
      </c>
      <c r="F551" t="s">
        <v>20</v>
      </c>
      <c r="G551" s="10">
        <v>5</v>
      </c>
      <c r="H551">
        <v>0.05</v>
      </c>
      <c r="I551">
        <v>7</v>
      </c>
      <c r="J551">
        <v>1</v>
      </c>
      <c r="K551">
        <v>1</v>
      </c>
      <c r="L551" s="8">
        <v>1.4</v>
      </c>
      <c r="M551" s="8">
        <v>0.52</v>
      </c>
      <c r="N551" s="8">
        <v>0.5</v>
      </c>
      <c r="O551" s="8">
        <v>-1.0343E-2</v>
      </c>
      <c r="P551" s="9">
        <v>-1.4341E-3</v>
      </c>
      <c r="Q551" s="8">
        <v>3.4520999999999997E-5</v>
      </c>
      <c r="R551" s="9">
        <v>-1.3052999999999999E-7</v>
      </c>
      <c r="S551" s="8">
        <v>7.7114999999999996E-4</v>
      </c>
      <c r="T551" s="8">
        <v>0</v>
      </c>
      <c r="U551" s="9">
        <v>3.0230999999999999E-6</v>
      </c>
      <c r="V551">
        <v>-1.4238490759837101E-2</v>
      </c>
      <c r="W551">
        <v>8.7964594300514194E-3</v>
      </c>
      <c r="X551">
        <v>6.4038224650774297E-3</v>
      </c>
      <c r="Y551">
        <v>1.96349540849362E-3</v>
      </c>
      <c r="Z551">
        <v>1.00661728395062</v>
      </c>
      <c r="AA551">
        <v>0.30864197530864201</v>
      </c>
    </row>
    <row r="552" spans="1:27" x14ac:dyDescent="0.35">
      <c r="A552">
        <v>551</v>
      </c>
      <c r="B552" t="s">
        <v>24</v>
      </c>
      <c r="C552" s="2">
        <v>23</v>
      </c>
      <c r="D552" t="s">
        <v>10</v>
      </c>
      <c r="E552">
        <v>4.5</v>
      </c>
      <c r="F552" t="s">
        <v>20</v>
      </c>
      <c r="G552" s="10">
        <v>5</v>
      </c>
      <c r="H552">
        <v>0.05</v>
      </c>
      <c r="I552">
        <v>7</v>
      </c>
      <c r="J552">
        <v>1</v>
      </c>
      <c r="K552">
        <v>1</v>
      </c>
      <c r="L552" s="8">
        <v>1.4</v>
      </c>
      <c r="M552" s="8">
        <v>0.52</v>
      </c>
      <c r="N552" s="8">
        <v>0.5</v>
      </c>
      <c r="O552" s="8">
        <v>-1.0343E-2</v>
      </c>
      <c r="P552" s="9">
        <v>-1.4341E-3</v>
      </c>
      <c r="Q552" s="8">
        <v>3.4520999999999997E-5</v>
      </c>
      <c r="R552" s="9">
        <v>-1.3052999999999999E-7</v>
      </c>
      <c r="S552" s="8">
        <v>7.7114999999999996E-4</v>
      </c>
      <c r="T552" s="8">
        <v>0</v>
      </c>
      <c r="U552" s="9">
        <v>3.0230999999999999E-6</v>
      </c>
      <c r="V552">
        <v>-1.4238490759837101E-2</v>
      </c>
      <c r="W552">
        <v>1.2566370614359199E-2</v>
      </c>
      <c r="X552">
        <v>9.1483178072534806E-3</v>
      </c>
      <c r="Y552">
        <v>1.96349540849362E-3</v>
      </c>
      <c r="Z552">
        <v>1.4380246913580199</v>
      </c>
      <c r="AA552">
        <v>0.30864197530864201</v>
      </c>
    </row>
    <row r="553" spans="1:27" x14ac:dyDescent="0.35">
      <c r="A553">
        <v>552</v>
      </c>
      <c r="B553" t="s">
        <v>24</v>
      </c>
      <c r="C553" s="2">
        <v>23</v>
      </c>
      <c r="D553" t="s">
        <v>10</v>
      </c>
      <c r="E553">
        <v>4.5</v>
      </c>
      <c r="F553" t="s">
        <v>20</v>
      </c>
      <c r="G553" s="10">
        <v>5</v>
      </c>
      <c r="H553">
        <v>0.05</v>
      </c>
      <c r="I553">
        <v>7</v>
      </c>
      <c r="J553">
        <v>1</v>
      </c>
      <c r="K553">
        <v>1</v>
      </c>
      <c r="L553" s="8">
        <v>1.4</v>
      </c>
      <c r="M553" s="8">
        <v>0.52</v>
      </c>
      <c r="N553" s="8">
        <v>0.5</v>
      </c>
      <c r="O553" s="8">
        <v>-1.0343E-2</v>
      </c>
      <c r="P553" s="9">
        <v>-1.4341E-3</v>
      </c>
      <c r="Q553" s="8">
        <v>3.4520999999999997E-5</v>
      </c>
      <c r="R553" s="9">
        <v>-1.3052999999999999E-7</v>
      </c>
      <c r="S553" s="8">
        <v>7.7114999999999996E-4</v>
      </c>
      <c r="T553" s="8">
        <v>0</v>
      </c>
      <c r="U553" s="9">
        <v>3.0230999999999999E-6</v>
      </c>
      <c r="V553">
        <v>-1.4238490759837101E-2</v>
      </c>
      <c r="W553">
        <v>5.0265482457436698E-3</v>
      </c>
      <c r="X553">
        <v>3.65932712290139E-3</v>
      </c>
      <c r="Y553">
        <v>1.96349540849362E-3</v>
      </c>
      <c r="Z553">
        <v>0.57520987654320999</v>
      </c>
      <c r="AA553">
        <v>0.30864197530864201</v>
      </c>
    </row>
    <row r="554" spans="1:27" x14ac:dyDescent="0.35">
      <c r="A554">
        <v>553</v>
      </c>
      <c r="B554" t="s">
        <v>24</v>
      </c>
      <c r="C554" s="2">
        <v>23</v>
      </c>
      <c r="D554" t="s">
        <v>10</v>
      </c>
      <c r="E554">
        <v>4.5</v>
      </c>
      <c r="F554" t="s">
        <v>20</v>
      </c>
      <c r="G554" s="10">
        <v>5</v>
      </c>
      <c r="H554">
        <v>0.05</v>
      </c>
      <c r="I554">
        <v>7</v>
      </c>
      <c r="J554">
        <v>1</v>
      </c>
      <c r="K554">
        <v>1</v>
      </c>
      <c r="L554" s="8">
        <v>1.4</v>
      </c>
      <c r="M554" s="8">
        <v>0.52</v>
      </c>
      <c r="N554" s="8">
        <v>0.5</v>
      </c>
      <c r="O554" s="8">
        <v>-1.0343E-2</v>
      </c>
      <c r="P554" s="9">
        <v>-1.4341E-3</v>
      </c>
      <c r="Q554" s="8">
        <v>3.4520999999999997E-5</v>
      </c>
      <c r="R554" s="9">
        <v>-1.3052999999999999E-7</v>
      </c>
      <c r="S554" s="8">
        <v>7.7114999999999996E-4</v>
      </c>
      <c r="T554" s="8">
        <v>0</v>
      </c>
      <c r="U554" s="9">
        <v>3.0230999999999999E-6</v>
      </c>
      <c r="V554">
        <v>-1.4238490759837101E-2</v>
      </c>
      <c r="W554">
        <v>6.2831853071795901E-3</v>
      </c>
      <c r="X554">
        <v>4.5741589036267403E-3</v>
      </c>
      <c r="Y554">
        <v>1.96349540849362E-3</v>
      </c>
      <c r="Z554">
        <v>0.71901234567901195</v>
      </c>
      <c r="AA554">
        <v>0.30864197530864201</v>
      </c>
    </row>
    <row r="555" spans="1:27" x14ac:dyDescent="0.35">
      <c r="A555">
        <v>554</v>
      </c>
      <c r="B555" t="s">
        <v>24</v>
      </c>
      <c r="C555" s="2">
        <v>23</v>
      </c>
      <c r="D555" t="s">
        <v>10</v>
      </c>
      <c r="E555">
        <v>4.5</v>
      </c>
      <c r="F555" t="s">
        <v>20</v>
      </c>
      <c r="G555" s="10">
        <v>5</v>
      </c>
      <c r="H555">
        <v>0.05</v>
      </c>
      <c r="I555">
        <v>7</v>
      </c>
      <c r="J555">
        <v>1</v>
      </c>
      <c r="K555">
        <v>1</v>
      </c>
      <c r="L555" s="8">
        <v>1.4</v>
      </c>
      <c r="M555" s="8">
        <v>0.52</v>
      </c>
      <c r="N555" s="8">
        <v>0.5</v>
      </c>
      <c r="O555" s="8">
        <v>-1.0343E-2</v>
      </c>
      <c r="P555" s="9">
        <v>-1.4341E-3</v>
      </c>
      <c r="Q555" s="8">
        <v>3.4520999999999997E-5</v>
      </c>
      <c r="R555" s="9">
        <v>-1.3052999999999999E-7</v>
      </c>
      <c r="S555" s="8">
        <v>7.7114999999999996E-4</v>
      </c>
      <c r="T555" s="8">
        <v>0</v>
      </c>
      <c r="U555" s="9">
        <v>3.0230999999999999E-6</v>
      </c>
      <c r="V555">
        <v>-1.4238490759837101E-2</v>
      </c>
      <c r="W555">
        <v>9.5425876852789897E-3</v>
      </c>
      <c r="X555">
        <v>6.9470038348831099E-3</v>
      </c>
      <c r="Y555">
        <v>1.96349540849362E-3</v>
      </c>
      <c r="Z555">
        <v>1.0920000000000001</v>
      </c>
      <c r="AA555">
        <v>0.30864197530864201</v>
      </c>
    </row>
    <row r="556" spans="1:27" x14ac:dyDescent="0.35">
      <c r="A556">
        <v>555</v>
      </c>
      <c r="B556" t="s">
        <v>24</v>
      </c>
      <c r="C556" s="2">
        <v>23</v>
      </c>
      <c r="D556" t="s">
        <v>10</v>
      </c>
      <c r="E556">
        <v>4.5</v>
      </c>
      <c r="F556" t="s">
        <v>20</v>
      </c>
      <c r="G556" s="10">
        <v>5</v>
      </c>
      <c r="H556">
        <v>0.05</v>
      </c>
      <c r="I556">
        <v>7</v>
      </c>
      <c r="J556">
        <v>1</v>
      </c>
      <c r="K556">
        <v>1</v>
      </c>
      <c r="L556" s="8">
        <v>1.4</v>
      </c>
      <c r="M556" s="8">
        <v>0.52</v>
      </c>
      <c r="N556" s="8">
        <v>0.5</v>
      </c>
      <c r="O556" s="8">
        <v>-1.0343E-2</v>
      </c>
      <c r="P556" s="9">
        <v>-1.4341E-3</v>
      </c>
      <c r="Q556" s="8">
        <v>3.4520999999999997E-5</v>
      </c>
      <c r="R556" s="9">
        <v>-1.3052999999999999E-7</v>
      </c>
      <c r="S556" s="8">
        <v>7.7114999999999996E-4</v>
      </c>
      <c r="T556" s="8">
        <v>0</v>
      </c>
      <c r="U556" s="9">
        <v>3.0230999999999999E-6</v>
      </c>
      <c r="V556">
        <v>-1.4238490759837101E-2</v>
      </c>
      <c r="W556">
        <v>1.11330189661588E-2</v>
      </c>
      <c r="X556">
        <v>8.1048378073636292E-3</v>
      </c>
      <c r="Y556">
        <v>1.96349540849362E-3</v>
      </c>
      <c r="Z556">
        <v>1.274</v>
      </c>
      <c r="AA556">
        <v>0.30864197530864201</v>
      </c>
    </row>
    <row r="557" spans="1:27" x14ac:dyDescent="0.35">
      <c r="A557">
        <v>556</v>
      </c>
      <c r="B557" t="s">
        <v>24</v>
      </c>
      <c r="C557" s="2">
        <v>23</v>
      </c>
      <c r="D557" t="s">
        <v>10</v>
      </c>
      <c r="E557">
        <v>4.5</v>
      </c>
      <c r="F557" t="s">
        <v>20</v>
      </c>
      <c r="G557" s="10">
        <v>5</v>
      </c>
      <c r="H557">
        <v>0.05</v>
      </c>
      <c r="I557">
        <v>7</v>
      </c>
      <c r="J557">
        <v>1</v>
      </c>
      <c r="K557">
        <v>1</v>
      </c>
      <c r="L557" s="8">
        <v>1.4</v>
      </c>
      <c r="M557" s="8">
        <v>0.52</v>
      </c>
      <c r="N557" s="8">
        <v>0.5</v>
      </c>
      <c r="O557" s="8">
        <v>-1.0343E-2</v>
      </c>
      <c r="P557" s="9">
        <v>-1.4341E-3</v>
      </c>
      <c r="Q557" s="8">
        <v>3.4520999999999997E-5</v>
      </c>
      <c r="R557" s="9">
        <v>-1.3052999999999999E-7</v>
      </c>
      <c r="S557" s="8">
        <v>7.7114999999999996E-4</v>
      </c>
      <c r="T557" s="8">
        <v>0</v>
      </c>
      <c r="U557" s="9">
        <v>3.0230999999999999E-6</v>
      </c>
      <c r="V557">
        <v>-1.4238490759837101E-2</v>
      </c>
      <c r="W557">
        <v>1.11330189661588E-2</v>
      </c>
      <c r="X557">
        <v>8.1048378073636292E-3</v>
      </c>
      <c r="Y557">
        <v>1.96349540849362E-3</v>
      </c>
      <c r="Z557">
        <v>1.274</v>
      </c>
      <c r="AA557">
        <v>0.30864197530864201</v>
      </c>
    </row>
    <row r="558" spans="1:27" x14ac:dyDescent="0.35">
      <c r="A558">
        <v>557</v>
      </c>
      <c r="B558" t="s">
        <v>24</v>
      </c>
      <c r="C558" s="2">
        <v>23</v>
      </c>
      <c r="D558" t="s">
        <v>10</v>
      </c>
      <c r="E558">
        <v>4.5</v>
      </c>
      <c r="F558" t="s">
        <v>20</v>
      </c>
      <c r="G558" s="10">
        <v>5</v>
      </c>
      <c r="H558">
        <v>0.05</v>
      </c>
      <c r="I558">
        <v>7</v>
      </c>
      <c r="J558">
        <v>1</v>
      </c>
      <c r="K558">
        <v>1</v>
      </c>
      <c r="L558" s="8">
        <v>1.4</v>
      </c>
      <c r="M558" s="8">
        <v>0.52</v>
      </c>
      <c r="N558" s="8">
        <v>0.5</v>
      </c>
      <c r="O558" s="8">
        <v>-1.0343E-2</v>
      </c>
      <c r="P558" s="9">
        <v>-1.4341E-3</v>
      </c>
      <c r="Q558" s="8">
        <v>3.4520999999999997E-5</v>
      </c>
      <c r="R558" s="9">
        <v>-1.3052999999999999E-7</v>
      </c>
      <c r="S558" s="8">
        <v>7.7114999999999996E-4</v>
      </c>
      <c r="T558" s="8">
        <v>0</v>
      </c>
      <c r="U558" s="9">
        <v>3.0230999999999999E-6</v>
      </c>
      <c r="V558">
        <v>-1.4238490759837101E-2</v>
      </c>
      <c r="W558">
        <v>9.5425876852789897E-3</v>
      </c>
      <c r="X558">
        <v>6.9470038348831099E-3</v>
      </c>
      <c r="Y558">
        <v>1.96349540849362E-3</v>
      </c>
      <c r="Z558">
        <v>1.0920000000000001</v>
      </c>
      <c r="AA558">
        <v>0.30864197530864201</v>
      </c>
    </row>
    <row r="559" spans="1:27" x14ac:dyDescent="0.35">
      <c r="A559">
        <v>558</v>
      </c>
      <c r="B559" t="s">
        <v>24</v>
      </c>
      <c r="C559" s="2">
        <v>23</v>
      </c>
      <c r="D559" t="s">
        <v>10</v>
      </c>
      <c r="E559">
        <v>4.5</v>
      </c>
      <c r="F559" t="s">
        <v>20</v>
      </c>
      <c r="G559" s="10">
        <v>5</v>
      </c>
      <c r="H559">
        <v>0.05</v>
      </c>
      <c r="I559">
        <v>7</v>
      </c>
      <c r="J559">
        <v>1</v>
      </c>
      <c r="K559">
        <v>1</v>
      </c>
      <c r="L559" s="8">
        <v>1.4</v>
      </c>
      <c r="M559" s="8">
        <v>0.52</v>
      </c>
      <c r="N559" s="8">
        <v>0.5</v>
      </c>
      <c r="O559" s="8">
        <v>-1.0343E-2</v>
      </c>
      <c r="P559" s="9">
        <v>-1.4341E-3</v>
      </c>
      <c r="Q559" s="8">
        <v>3.4520999999999997E-5</v>
      </c>
      <c r="R559" s="9">
        <v>-1.3052999999999999E-7</v>
      </c>
      <c r="S559" s="8">
        <v>7.7114999999999996E-4</v>
      </c>
      <c r="T559" s="8">
        <v>0</v>
      </c>
      <c r="U559" s="9">
        <v>3.0230999999999999E-6</v>
      </c>
      <c r="V559">
        <v>-1.4238490759837101E-2</v>
      </c>
      <c r="W559">
        <v>7.9521564043991601E-3</v>
      </c>
      <c r="X559">
        <v>5.7891698624025897E-3</v>
      </c>
      <c r="Y559">
        <v>1.96349540849362E-3</v>
      </c>
      <c r="Z559">
        <v>0.91</v>
      </c>
      <c r="AA559">
        <v>0.30864197530864201</v>
      </c>
    </row>
    <row r="560" spans="1:27" x14ac:dyDescent="0.35">
      <c r="A560">
        <v>559</v>
      </c>
      <c r="B560" t="s">
        <v>24</v>
      </c>
      <c r="C560" s="2">
        <v>23</v>
      </c>
      <c r="D560" t="s">
        <v>10</v>
      </c>
      <c r="E560">
        <v>4.5</v>
      </c>
      <c r="F560" t="s">
        <v>20</v>
      </c>
      <c r="G560" s="10">
        <v>5</v>
      </c>
      <c r="H560">
        <v>0.05</v>
      </c>
      <c r="I560">
        <v>7</v>
      </c>
      <c r="J560">
        <v>0</v>
      </c>
      <c r="K560">
        <v>1</v>
      </c>
      <c r="L560" s="8">
        <v>1.4</v>
      </c>
      <c r="M560" s="8">
        <v>0.52</v>
      </c>
      <c r="N560" s="8">
        <v>0.5</v>
      </c>
      <c r="O560" s="8">
        <v>-1.0343E-2</v>
      </c>
      <c r="P560" s="9">
        <v>-1.4341E-3</v>
      </c>
      <c r="Q560" s="8">
        <v>3.4520999999999997E-5</v>
      </c>
      <c r="R560" s="9">
        <v>-1.3052999999999999E-7</v>
      </c>
      <c r="S560" s="8">
        <v>7.7114999999999996E-4</v>
      </c>
      <c r="T560" s="8">
        <v>0</v>
      </c>
      <c r="U560" s="9">
        <v>3.0230999999999999E-6</v>
      </c>
      <c r="V560">
        <v>-1.4238490759837101E-2</v>
      </c>
      <c r="W560">
        <v>7.9521564043991601E-3</v>
      </c>
      <c r="X560">
        <v>5.7891698624025897E-3</v>
      </c>
      <c r="Y560">
        <v>1.96349540849362E-3</v>
      </c>
      <c r="Z560">
        <v>0.91</v>
      </c>
      <c r="AA560">
        <v>0.30864197530864201</v>
      </c>
    </row>
    <row r="561" spans="1:27" x14ac:dyDescent="0.35">
      <c r="A561">
        <v>560</v>
      </c>
      <c r="B561" t="s">
        <v>24</v>
      </c>
      <c r="C561" s="2">
        <v>23</v>
      </c>
      <c r="D561" t="s">
        <v>10</v>
      </c>
      <c r="E561">
        <v>4.5</v>
      </c>
      <c r="F561" t="s">
        <v>20</v>
      </c>
      <c r="G561" s="10">
        <v>1</v>
      </c>
      <c r="H561">
        <v>0.01</v>
      </c>
      <c r="I561">
        <v>3.5</v>
      </c>
      <c r="J561">
        <v>1</v>
      </c>
      <c r="K561">
        <v>1</v>
      </c>
      <c r="L561" s="8">
        <v>1.4</v>
      </c>
      <c r="M561" s="8">
        <v>0.52</v>
      </c>
      <c r="N561" s="8">
        <v>0.5</v>
      </c>
      <c r="O561" s="8">
        <v>-1.0343E-2</v>
      </c>
      <c r="P561" s="9">
        <v>-1.4341E-3</v>
      </c>
      <c r="Q561" s="8">
        <v>3.4520999999999997E-5</v>
      </c>
      <c r="R561" s="9">
        <v>-1.3052999999999999E-7</v>
      </c>
      <c r="S561" s="8">
        <v>7.7114999999999996E-4</v>
      </c>
      <c r="T561" s="8">
        <v>0</v>
      </c>
      <c r="U561" s="9">
        <v>3.0230999999999999E-6</v>
      </c>
      <c r="V561">
        <v>-1.17082428565509E-2</v>
      </c>
      <c r="W561">
        <v>2.7488935718910702E-4</v>
      </c>
      <c r="X561">
        <v>2.0011945203367E-4</v>
      </c>
      <c r="Y561">
        <v>7.85398163397448E-5</v>
      </c>
      <c r="Z561">
        <v>3.1456790123456799E-2</v>
      </c>
      <c r="AA561">
        <v>1.2345679012345699E-2</v>
      </c>
    </row>
    <row r="562" spans="1:27" x14ac:dyDescent="0.35">
      <c r="A562">
        <v>561</v>
      </c>
      <c r="B562" t="s">
        <v>24</v>
      </c>
      <c r="C562" s="2">
        <v>23</v>
      </c>
      <c r="D562" t="s">
        <v>10</v>
      </c>
      <c r="E562">
        <v>4.5</v>
      </c>
      <c r="F562" t="s">
        <v>20</v>
      </c>
      <c r="G562" s="10">
        <v>1</v>
      </c>
      <c r="H562">
        <v>0.01</v>
      </c>
      <c r="I562">
        <v>3.5</v>
      </c>
      <c r="J562">
        <v>1</v>
      </c>
      <c r="K562">
        <v>1</v>
      </c>
      <c r="L562" s="8">
        <v>1.4</v>
      </c>
      <c r="M562" s="8">
        <v>0.52</v>
      </c>
      <c r="N562" s="8">
        <v>0.5</v>
      </c>
      <c r="O562" s="8">
        <v>-1.0343E-2</v>
      </c>
      <c r="P562" s="9">
        <v>-1.4341E-3</v>
      </c>
      <c r="Q562" s="8">
        <v>3.4520999999999997E-5</v>
      </c>
      <c r="R562" s="9">
        <v>-1.3052999999999999E-7</v>
      </c>
      <c r="S562" s="8">
        <v>7.7114999999999996E-4</v>
      </c>
      <c r="T562" s="8">
        <v>0</v>
      </c>
      <c r="U562" s="9">
        <v>3.0230999999999999E-6</v>
      </c>
      <c r="V562">
        <v>-1.17082428565509E-2</v>
      </c>
      <c r="W562">
        <v>2.7488935718910702E-4</v>
      </c>
      <c r="X562">
        <v>2.0011945203367E-4</v>
      </c>
      <c r="Y562">
        <v>7.85398163397448E-5</v>
      </c>
      <c r="Z562">
        <v>3.1456790123456799E-2</v>
      </c>
      <c r="AA562">
        <v>1.2345679012345699E-2</v>
      </c>
    </row>
    <row r="563" spans="1:27" x14ac:dyDescent="0.35">
      <c r="A563">
        <v>562</v>
      </c>
      <c r="B563" t="s">
        <v>24</v>
      </c>
      <c r="C563" s="2">
        <v>23</v>
      </c>
      <c r="D563" t="s">
        <v>10</v>
      </c>
      <c r="E563">
        <v>4.5</v>
      </c>
      <c r="F563" t="s">
        <v>20</v>
      </c>
      <c r="G563" s="10">
        <v>1</v>
      </c>
      <c r="H563">
        <v>0.01</v>
      </c>
      <c r="I563">
        <v>3.5</v>
      </c>
      <c r="J563">
        <v>1</v>
      </c>
      <c r="K563">
        <v>1</v>
      </c>
      <c r="L563" s="8">
        <v>1.4</v>
      </c>
      <c r="M563" s="8">
        <v>0.52</v>
      </c>
      <c r="N563" s="8">
        <v>0.5</v>
      </c>
      <c r="O563" s="8">
        <v>-1.0343E-2</v>
      </c>
      <c r="P563" s="9">
        <v>-1.4341E-3</v>
      </c>
      <c r="Q563" s="8">
        <v>3.4520999999999997E-5</v>
      </c>
      <c r="R563" s="9">
        <v>-1.3052999999999999E-7</v>
      </c>
      <c r="S563" s="8">
        <v>7.7114999999999996E-4</v>
      </c>
      <c r="T563" s="8">
        <v>0</v>
      </c>
      <c r="U563" s="9">
        <v>3.0230999999999999E-6</v>
      </c>
      <c r="V563">
        <v>-1.17082428565509E-2</v>
      </c>
      <c r="W563">
        <v>2.7488935718910702E-4</v>
      </c>
      <c r="X563">
        <v>2.0011945203367E-4</v>
      </c>
      <c r="Y563">
        <v>7.85398163397448E-5</v>
      </c>
      <c r="Z563">
        <v>3.1456790123456799E-2</v>
      </c>
      <c r="AA563">
        <v>1.2345679012345699E-2</v>
      </c>
    </row>
    <row r="564" spans="1:27" x14ac:dyDescent="0.35">
      <c r="A564">
        <v>563</v>
      </c>
      <c r="B564" t="s">
        <v>24</v>
      </c>
      <c r="C564" s="2">
        <v>23</v>
      </c>
      <c r="D564" t="s">
        <v>10</v>
      </c>
      <c r="E564">
        <v>4.5</v>
      </c>
      <c r="F564" t="s">
        <v>20</v>
      </c>
      <c r="G564" s="10">
        <v>1</v>
      </c>
      <c r="H564">
        <v>0.01</v>
      </c>
      <c r="I564">
        <v>3.5</v>
      </c>
      <c r="J564">
        <v>1</v>
      </c>
      <c r="K564">
        <v>1</v>
      </c>
      <c r="L564" s="8">
        <v>1.4</v>
      </c>
      <c r="M564" s="8">
        <v>0.52</v>
      </c>
      <c r="N564" s="8">
        <v>0.5</v>
      </c>
      <c r="O564" s="8">
        <v>-1.0343E-2</v>
      </c>
      <c r="P564" s="9">
        <v>-1.4341E-3</v>
      </c>
      <c r="Q564" s="8">
        <v>3.4520999999999997E-5</v>
      </c>
      <c r="R564" s="9">
        <v>-1.3052999999999999E-7</v>
      </c>
      <c r="S564" s="8">
        <v>7.7114999999999996E-4</v>
      </c>
      <c r="T564" s="8">
        <v>0</v>
      </c>
      <c r="U564" s="9">
        <v>3.0230999999999999E-6</v>
      </c>
      <c r="V564">
        <v>-1.17082428565509E-2</v>
      </c>
      <c r="W564">
        <v>2.7488935718910702E-4</v>
      </c>
      <c r="X564">
        <v>2.0011945203367E-4</v>
      </c>
      <c r="Y564">
        <v>7.85398163397448E-5</v>
      </c>
      <c r="Z564">
        <v>3.1456790123456799E-2</v>
      </c>
      <c r="AA564">
        <v>1.2345679012345699E-2</v>
      </c>
    </row>
    <row r="565" spans="1:27" x14ac:dyDescent="0.35">
      <c r="A565">
        <v>564</v>
      </c>
      <c r="B565" t="s">
        <v>24</v>
      </c>
      <c r="C565" s="2">
        <v>23</v>
      </c>
      <c r="D565" t="s">
        <v>10</v>
      </c>
      <c r="E565">
        <v>4.5</v>
      </c>
      <c r="F565" t="s">
        <v>20</v>
      </c>
      <c r="G565" s="10">
        <v>1</v>
      </c>
      <c r="H565">
        <v>0.01</v>
      </c>
      <c r="I565">
        <v>3.5</v>
      </c>
      <c r="J565">
        <v>1</v>
      </c>
      <c r="K565">
        <v>1</v>
      </c>
      <c r="L565" s="8">
        <v>1.4</v>
      </c>
      <c r="M565" s="8">
        <v>0.52</v>
      </c>
      <c r="N565" s="8">
        <v>0.5</v>
      </c>
      <c r="O565" s="8">
        <v>-1.0343E-2</v>
      </c>
      <c r="P565" s="9">
        <v>-1.4341E-3</v>
      </c>
      <c r="Q565" s="8">
        <v>3.4520999999999997E-5</v>
      </c>
      <c r="R565" s="9">
        <v>-1.3052999999999999E-7</v>
      </c>
      <c r="S565" s="8">
        <v>7.7114999999999996E-4</v>
      </c>
      <c r="T565" s="8">
        <v>0</v>
      </c>
      <c r="U565" s="9">
        <v>3.0230999999999999E-6</v>
      </c>
      <c r="V565">
        <v>-1.17082428565509E-2</v>
      </c>
      <c r="W565">
        <v>2.7488935718910702E-4</v>
      </c>
      <c r="X565">
        <v>2.0011945203367E-4</v>
      </c>
      <c r="Y565">
        <v>7.85398163397448E-5</v>
      </c>
      <c r="Z565">
        <v>3.1456790123456799E-2</v>
      </c>
      <c r="AA565">
        <v>1.2345679012345699E-2</v>
      </c>
    </row>
    <row r="566" spans="1:27" x14ac:dyDescent="0.35">
      <c r="A566">
        <v>565</v>
      </c>
      <c r="B566" t="s">
        <v>24</v>
      </c>
      <c r="C566" s="2">
        <v>23</v>
      </c>
      <c r="D566" t="s">
        <v>10</v>
      </c>
      <c r="E566">
        <v>4.5</v>
      </c>
      <c r="F566" t="s">
        <v>20</v>
      </c>
      <c r="G566" s="10">
        <v>1</v>
      </c>
      <c r="H566">
        <v>0.01</v>
      </c>
      <c r="I566">
        <v>3.5</v>
      </c>
      <c r="J566">
        <v>1</v>
      </c>
      <c r="K566">
        <v>1</v>
      </c>
      <c r="L566" s="8">
        <v>1.4</v>
      </c>
      <c r="M566" s="8">
        <v>0.52</v>
      </c>
      <c r="N566" s="8">
        <v>0.5</v>
      </c>
      <c r="O566" s="8">
        <v>-1.0343E-2</v>
      </c>
      <c r="P566" s="9">
        <v>-1.4341E-3</v>
      </c>
      <c r="Q566" s="8">
        <v>3.4520999999999997E-5</v>
      </c>
      <c r="R566" s="9">
        <v>-1.3052999999999999E-7</v>
      </c>
      <c r="S566" s="8">
        <v>7.7114999999999996E-4</v>
      </c>
      <c r="T566" s="8">
        <v>0</v>
      </c>
      <c r="U566" s="9">
        <v>3.0230999999999999E-6</v>
      </c>
      <c r="V566">
        <v>-1.17082428565509E-2</v>
      </c>
      <c r="W566">
        <v>2.7488935718910702E-4</v>
      </c>
      <c r="X566">
        <v>2.0011945203367E-4</v>
      </c>
      <c r="Y566">
        <v>7.85398163397448E-5</v>
      </c>
      <c r="Z566">
        <v>3.1456790123456799E-2</v>
      </c>
      <c r="AA566">
        <v>1.2345679012345699E-2</v>
      </c>
    </row>
    <row r="567" spans="1:27" x14ac:dyDescent="0.35">
      <c r="A567">
        <v>566</v>
      </c>
      <c r="B567" t="s">
        <v>24</v>
      </c>
      <c r="C567" s="2">
        <v>23</v>
      </c>
      <c r="D567" t="s">
        <v>10</v>
      </c>
      <c r="E567">
        <v>4.5</v>
      </c>
      <c r="F567" t="s">
        <v>20</v>
      </c>
      <c r="G567" s="10">
        <v>1</v>
      </c>
      <c r="H567">
        <v>0.01</v>
      </c>
      <c r="I567">
        <v>3.5</v>
      </c>
      <c r="J567">
        <v>1</v>
      </c>
      <c r="K567">
        <v>1</v>
      </c>
      <c r="L567" s="8">
        <v>1.4</v>
      </c>
      <c r="M567" s="8">
        <v>0.52</v>
      </c>
      <c r="N567" s="8">
        <v>0.5</v>
      </c>
      <c r="O567" s="8">
        <v>-1.0343E-2</v>
      </c>
      <c r="P567" s="9">
        <v>-1.4341E-3</v>
      </c>
      <c r="Q567" s="8">
        <v>3.4520999999999997E-5</v>
      </c>
      <c r="R567" s="9">
        <v>-1.3052999999999999E-7</v>
      </c>
      <c r="S567" s="8">
        <v>7.7114999999999996E-4</v>
      </c>
      <c r="T567" s="8">
        <v>0</v>
      </c>
      <c r="U567" s="9">
        <v>3.0230999999999999E-6</v>
      </c>
      <c r="V567">
        <v>-1.17082428565509E-2</v>
      </c>
      <c r="W567">
        <v>2.7488935718910702E-4</v>
      </c>
      <c r="X567">
        <v>2.0011945203367E-4</v>
      </c>
      <c r="Y567">
        <v>7.85398163397448E-5</v>
      </c>
      <c r="Z567">
        <v>3.1456790123456799E-2</v>
      </c>
      <c r="AA567">
        <v>1.2345679012345699E-2</v>
      </c>
    </row>
    <row r="568" spans="1:27" x14ac:dyDescent="0.35">
      <c r="A568">
        <v>567</v>
      </c>
      <c r="B568" t="s">
        <v>24</v>
      </c>
      <c r="C568" s="2">
        <v>23</v>
      </c>
      <c r="D568" t="s">
        <v>10</v>
      </c>
      <c r="E568">
        <v>4.5</v>
      </c>
      <c r="F568" t="s">
        <v>20</v>
      </c>
      <c r="G568" s="10">
        <v>1</v>
      </c>
      <c r="H568">
        <v>0.01</v>
      </c>
      <c r="I568">
        <v>3.5</v>
      </c>
      <c r="J568">
        <v>1</v>
      </c>
      <c r="K568">
        <v>1</v>
      </c>
      <c r="L568" s="8">
        <v>1.4</v>
      </c>
      <c r="M568" s="8">
        <v>0.52</v>
      </c>
      <c r="N568" s="8">
        <v>0.5</v>
      </c>
      <c r="O568" s="8">
        <v>-1.0343E-2</v>
      </c>
      <c r="P568" s="9">
        <v>-1.4341E-3</v>
      </c>
      <c r="Q568" s="8">
        <v>3.4520999999999997E-5</v>
      </c>
      <c r="R568" s="9">
        <v>-1.3052999999999999E-7</v>
      </c>
      <c r="S568" s="8">
        <v>7.7114999999999996E-4</v>
      </c>
      <c r="T568" s="8">
        <v>0</v>
      </c>
      <c r="U568" s="9">
        <v>3.0230999999999999E-6</v>
      </c>
      <c r="V568">
        <v>-1.17082428565509E-2</v>
      </c>
      <c r="W568">
        <v>2.7488935718910702E-4</v>
      </c>
      <c r="X568">
        <v>2.0011945203367E-4</v>
      </c>
      <c r="Y568">
        <v>7.85398163397448E-5</v>
      </c>
      <c r="Z568">
        <v>3.1456790123456799E-2</v>
      </c>
      <c r="AA568">
        <v>1.2345679012345699E-2</v>
      </c>
    </row>
    <row r="569" spans="1:27" x14ac:dyDescent="0.35">
      <c r="A569">
        <v>568</v>
      </c>
      <c r="B569" t="s">
        <v>24</v>
      </c>
      <c r="C569" s="2">
        <v>23</v>
      </c>
      <c r="D569" t="s">
        <v>10</v>
      </c>
      <c r="E569">
        <v>4.5</v>
      </c>
      <c r="F569" t="s">
        <v>20</v>
      </c>
      <c r="G569" s="10">
        <v>1</v>
      </c>
      <c r="H569">
        <v>0.01</v>
      </c>
      <c r="I569">
        <v>3.5</v>
      </c>
      <c r="J569">
        <v>1</v>
      </c>
      <c r="K569">
        <v>1</v>
      </c>
      <c r="L569" s="8">
        <v>1.4</v>
      </c>
      <c r="M569" s="8">
        <v>0.52</v>
      </c>
      <c r="N569" s="8">
        <v>0.5</v>
      </c>
      <c r="O569" s="8">
        <v>-1.0343E-2</v>
      </c>
      <c r="P569" s="9">
        <v>-1.4341E-3</v>
      </c>
      <c r="Q569" s="8">
        <v>3.4520999999999997E-5</v>
      </c>
      <c r="R569" s="9">
        <v>-1.3052999999999999E-7</v>
      </c>
      <c r="S569" s="8">
        <v>7.7114999999999996E-4</v>
      </c>
      <c r="T569" s="8">
        <v>0</v>
      </c>
      <c r="U569" s="9">
        <v>3.0230999999999999E-6</v>
      </c>
      <c r="V569">
        <v>-1.17082428565509E-2</v>
      </c>
      <c r="W569">
        <v>2.7488935718910702E-4</v>
      </c>
      <c r="X569">
        <v>2.0011945203367E-4</v>
      </c>
      <c r="Y569">
        <v>7.85398163397448E-5</v>
      </c>
      <c r="Z569">
        <v>3.1456790123456799E-2</v>
      </c>
      <c r="AA569">
        <v>1.2345679012345699E-2</v>
      </c>
    </row>
    <row r="570" spans="1:27" x14ac:dyDescent="0.35">
      <c r="A570">
        <v>569</v>
      </c>
      <c r="B570" t="s">
        <v>24</v>
      </c>
      <c r="C570" s="2">
        <v>23</v>
      </c>
      <c r="D570" t="s">
        <v>10</v>
      </c>
      <c r="E570">
        <v>4.5</v>
      </c>
      <c r="F570" t="s">
        <v>20</v>
      </c>
      <c r="G570" s="10">
        <v>1</v>
      </c>
      <c r="H570">
        <v>0.01</v>
      </c>
      <c r="I570">
        <v>3.5</v>
      </c>
      <c r="J570">
        <v>1</v>
      </c>
      <c r="K570">
        <v>1</v>
      </c>
      <c r="L570" s="8">
        <v>1.4</v>
      </c>
      <c r="M570" s="8">
        <v>0.52</v>
      </c>
      <c r="N570" s="8">
        <v>0.5</v>
      </c>
      <c r="O570" s="8">
        <v>-1.0343E-2</v>
      </c>
      <c r="P570" s="9">
        <v>-1.4341E-3</v>
      </c>
      <c r="Q570" s="8">
        <v>3.4520999999999997E-5</v>
      </c>
      <c r="R570" s="9">
        <v>-1.3052999999999999E-7</v>
      </c>
      <c r="S570" s="8">
        <v>7.7114999999999996E-4</v>
      </c>
      <c r="T570" s="8">
        <v>0</v>
      </c>
      <c r="U570" s="9">
        <v>3.0230999999999999E-6</v>
      </c>
      <c r="V570">
        <v>-1.17082428565509E-2</v>
      </c>
      <c r="W570">
        <v>2.7488935718910702E-4</v>
      </c>
      <c r="X570">
        <v>2.0011945203367E-4</v>
      </c>
      <c r="Y570">
        <v>7.85398163397448E-5</v>
      </c>
      <c r="Z570">
        <v>3.1456790123456799E-2</v>
      </c>
      <c r="AA570">
        <v>1.2345679012345699E-2</v>
      </c>
    </row>
    <row r="571" spans="1:27" x14ac:dyDescent="0.35">
      <c r="A571">
        <v>570</v>
      </c>
      <c r="B571" t="s">
        <v>24</v>
      </c>
      <c r="C571" s="2">
        <v>23</v>
      </c>
      <c r="D571" t="s">
        <v>10</v>
      </c>
      <c r="E571">
        <v>4.5</v>
      </c>
      <c r="F571" t="s">
        <v>20</v>
      </c>
      <c r="G571" s="10">
        <v>1</v>
      </c>
      <c r="H571">
        <v>0.01</v>
      </c>
      <c r="I571">
        <v>3.5</v>
      </c>
      <c r="J571">
        <v>1</v>
      </c>
      <c r="K571">
        <v>1</v>
      </c>
      <c r="L571" s="8">
        <v>1.4</v>
      </c>
      <c r="M571" s="8">
        <v>0.52</v>
      </c>
      <c r="N571" s="8">
        <v>0.5</v>
      </c>
      <c r="O571" s="8">
        <v>-1.0343E-2</v>
      </c>
      <c r="P571" s="9">
        <v>-1.4341E-3</v>
      </c>
      <c r="Q571" s="8">
        <v>3.4520999999999997E-5</v>
      </c>
      <c r="R571" s="9">
        <v>-1.3052999999999999E-7</v>
      </c>
      <c r="S571" s="8">
        <v>7.7114999999999996E-4</v>
      </c>
      <c r="T571" s="8">
        <v>0</v>
      </c>
      <c r="U571" s="9">
        <v>3.0230999999999999E-6</v>
      </c>
      <c r="V571">
        <v>-1.17082428565509E-2</v>
      </c>
      <c r="W571">
        <v>2.7488935718910702E-4</v>
      </c>
      <c r="X571">
        <v>2.0011945203367E-4</v>
      </c>
      <c r="Y571">
        <v>7.85398163397448E-5</v>
      </c>
      <c r="Z571">
        <v>3.1456790123456799E-2</v>
      </c>
      <c r="AA571">
        <v>1.2345679012345699E-2</v>
      </c>
    </row>
    <row r="572" spans="1:27" x14ac:dyDescent="0.35">
      <c r="A572">
        <v>571</v>
      </c>
      <c r="B572" t="s">
        <v>24</v>
      </c>
      <c r="C572" s="2">
        <v>23</v>
      </c>
      <c r="D572" t="s">
        <v>10</v>
      </c>
      <c r="E572">
        <v>4.5</v>
      </c>
      <c r="F572" t="s">
        <v>20</v>
      </c>
      <c r="G572" s="10">
        <v>1</v>
      </c>
      <c r="H572">
        <v>0.01</v>
      </c>
      <c r="I572">
        <v>3.5</v>
      </c>
      <c r="J572">
        <v>1</v>
      </c>
      <c r="K572">
        <v>1</v>
      </c>
      <c r="L572" s="8">
        <v>1.4</v>
      </c>
      <c r="M572" s="8">
        <v>0.52</v>
      </c>
      <c r="N572" s="8">
        <v>0.5</v>
      </c>
      <c r="O572" s="8">
        <v>-1.0343E-2</v>
      </c>
      <c r="P572" s="9">
        <v>-1.4341E-3</v>
      </c>
      <c r="Q572" s="8">
        <v>3.4520999999999997E-5</v>
      </c>
      <c r="R572" s="9">
        <v>-1.3052999999999999E-7</v>
      </c>
      <c r="S572" s="8">
        <v>7.7114999999999996E-4</v>
      </c>
      <c r="T572" s="8">
        <v>0</v>
      </c>
      <c r="U572" s="9">
        <v>3.0230999999999999E-6</v>
      </c>
      <c r="V572">
        <v>-1.17082428565509E-2</v>
      </c>
      <c r="W572">
        <v>2.7488935718910702E-4</v>
      </c>
      <c r="X572">
        <v>2.0011945203367E-4</v>
      </c>
      <c r="Y572">
        <v>7.85398163397448E-5</v>
      </c>
      <c r="Z572">
        <v>3.1456790123456799E-2</v>
      </c>
      <c r="AA572">
        <v>1.2345679012345699E-2</v>
      </c>
    </row>
    <row r="573" spans="1:27" x14ac:dyDescent="0.35">
      <c r="A573">
        <v>572</v>
      </c>
      <c r="B573" t="s">
        <v>24</v>
      </c>
      <c r="C573" s="2">
        <v>23</v>
      </c>
      <c r="D573" t="s">
        <v>10</v>
      </c>
      <c r="E573">
        <v>4.5</v>
      </c>
      <c r="F573" t="s">
        <v>20</v>
      </c>
      <c r="G573" s="10">
        <v>1</v>
      </c>
      <c r="H573">
        <v>0.01</v>
      </c>
      <c r="I573">
        <v>3.5</v>
      </c>
      <c r="J573">
        <v>1</v>
      </c>
      <c r="K573">
        <v>1</v>
      </c>
      <c r="L573" s="8">
        <v>1.4</v>
      </c>
      <c r="M573" s="8">
        <v>0.52</v>
      </c>
      <c r="N573" s="8">
        <v>0.5</v>
      </c>
      <c r="O573" s="8">
        <v>-1.0343E-2</v>
      </c>
      <c r="P573" s="9">
        <v>-1.4341E-3</v>
      </c>
      <c r="Q573" s="8">
        <v>3.4520999999999997E-5</v>
      </c>
      <c r="R573" s="9">
        <v>-1.3052999999999999E-7</v>
      </c>
      <c r="S573" s="8">
        <v>7.7114999999999996E-4</v>
      </c>
      <c r="T573" s="8">
        <v>0</v>
      </c>
      <c r="U573" s="9">
        <v>3.0230999999999999E-6</v>
      </c>
      <c r="V573">
        <v>-1.17082428565509E-2</v>
      </c>
      <c r="W573">
        <v>2.7488935718910702E-4</v>
      </c>
      <c r="X573">
        <v>2.0011945203367E-4</v>
      </c>
      <c r="Y573">
        <v>7.85398163397448E-5</v>
      </c>
      <c r="Z573">
        <v>3.1456790123456799E-2</v>
      </c>
      <c r="AA573">
        <v>1.2345679012345699E-2</v>
      </c>
    </row>
    <row r="574" spans="1:27" x14ac:dyDescent="0.35">
      <c r="A574">
        <v>573</v>
      </c>
      <c r="B574" t="s">
        <v>24</v>
      </c>
      <c r="C574" s="2">
        <v>23</v>
      </c>
      <c r="D574" t="s">
        <v>10</v>
      </c>
      <c r="E574">
        <v>4.5</v>
      </c>
      <c r="F574" t="s">
        <v>20</v>
      </c>
      <c r="G574" s="10">
        <v>1</v>
      </c>
      <c r="H574">
        <v>0.01</v>
      </c>
      <c r="I574">
        <v>3.5</v>
      </c>
      <c r="J574">
        <v>1</v>
      </c>
      <c r="K574">
        <v>1</v>
      </c>
      <c r="L574" s="8">
        <v>1.4</v>
      </c>
      <c r="M574" s="8">
        <v>0.52</v>
      </c>
      <c r="N574" s="8">
        <v>0.5</v>
      </c>
      <c r="O574" s="8">
        <v>-1.0343E-2</v>
      </c>
      <c r="P574" s="9">
        <v>-1.4341E-3</v>
      </c>
      <c r="Q574" s="8">
        <v>3.4520999999999997E-5</v>
      </c>
      <c r="R574" s="9">
        <v>-1.3052999999999999E-7</v>
      </c>
      <c r="S574" s="8">
        <v>7.7114999999999996E-4</v>
      </c>
      <c r="T574" s="8">
        <v>0</v>
      </c>
      <c r="U574" s="9">
        <v>3.0230999999999999E-6</v>
      </c>
      <c r="V574">
        <v>-1.17082428565509E-2</v>
      </c>
      <c r="W574">
        <v>2.7488935718910702E-4</v>
      </c>
      <c r="X574">
        <v>2.0011945203367E-4</v>
      </c>
      <c r="Y574">
        <v>7.85398163397448E-5</v>
      </c>
      <c r="Z574">
        <v>3.1456790123456799E-2</v>
      </c>
      <c r="AA574">
        <v>1.2345679012345699E-2</v>
      </c>
    </row>
    <row r="575" spans="1:27" x14ac:dyDescent="0.35">
      <c r="A575">
        <v>574</v>
      </c>
      <c r="B575" t="s">
        <v>24</v>
      </c>
      <c r="C575" s="2">
        <v>23</v>
      </c>
      <c r="D575" t="s">
        <v>10</v>
      </c>
      <c r="E575">
        <v>4.5</v>
      </c>
      <c r="F575" t="s">
        <v>20</v>
      </c>
      <c r="G575" s="10">
        <v>1</v>
      </c>
      <c r="H575">
        <v>0.01</v>
      </c>
      <c r="I575">
        <v>3.5</v>
      </c>
      <c r="J575">
        <v>1</v>
      </c>
      <c r="K575">
        <v>1</v>
      </c>
      <c r="L575" s="8">
        <v>1.4</v>
      </c>
      <c r="M575" s="8">
        <v>0.52</v>
      </c>
      <c r="N575" s="8">
        <v>0.5</v>
      </c>
      <c r="O575" s="8">
        <v>-1.0343E-2</v>
      </c>
      <c r="P575" s="9">
        <v>-1.4341E-3</v>
      </c>
      <c r="Q575" s="8">
        <v>3.4520999999999997E-5</v>
      </c>
      <c r="R575" s="9">
        <v>-1.3052999999999999E-7</v>
      </c>
      <c r="S575" s="8">
        <v>7.7114999999999996E-4</v>
      </c>
      <c r="T575" s="8">
        <v>0</v>
      </c>
      <c r="U575" s="9">
        <v>3.0230999999999999E-6</v>
      </c>
      <c r="V575">
        <v>-1.17082428565509E-2</v>
      </c>
      <c r="W575">
        <v>2.7488935718910702E-4</v>
      </c>
      <c r="X575">
        <v>2.0011945203367E-4</v>
      </c>
      <c r="Y575">
        <v>7.85398163397448E-5</v>
      </c>
      <c r="Z575">
        <v>3.1456790123456799E-2</v>
      </c>
      <c r="AA575">
        <v>1.2345679012345699E-2</v>
      </c>
    </row>
    <row r="576" spans="1:27" x14ac:dyDescent="0.35">
      <c r="A576">
        <v>575</v>
      </c>
      <c r="B576" t="s">
        <v>24</v>
      </c>
      <c r="C576" s="2">
        <v>23</v>
      </c>
      <c r="D576" t="s">
        <v>10</v>
      </c>
      <c r="E576">
        <v>4.5</v>
      </c>
      <c r="F576" t="s">
        <v>20</v>
      </c>
      <c r="G576" s="10">
        <v>1</v>
      </c>
      <c r="H576">
        <v>0.01</v>
      </c>
      <c r="I576">
        <v>3.5</v>
      </c>
      <c r="J576">
        <v>1</v>
      </c>
      <c r="K576">
        <v>1</v>
      </c>
      <c r="L576" s="8">
        <v>1.4</v>
      </c>
      <c r="M576" s="8">
        <v>0.52</v>
      </c>
      <c r="N576" s="8">
        <v>0.5</v>
      </c>
      <c r="O576" s="8">
        <v>-1.0343E-2</v>
      </c>
      <c r="P576" s="9">
        <v>-1.4341E-3</v>
      </c>
      <c r="Q576" s="8">
        <v>3.4520999999999997E-5</v>
      </c>
      <c r="R576" s="9">
        <v>-1.3052999999999999E-7</v>
      </c>
      <c r="S576" s="8">
        <v>7.7114999999999996E-4</v>
      </c>
      <c r="T576" s="8">
        <v>0</v>
      </c>
      <c r="U576" s="9">
        <v>3.0230999999999999E-6</v>
      </c>
      <c r="V576">
        <v>-1.17082428565509E-2</v>
      </c>
      <c r="W576">
        <v>2.7488935718910702E-4</v>
      </c>
      <c r="X576">
        <v>2.0011945203367E-4</v>
      </c>
      <c r="Y576">
        <v>7.85398163397448E-5</v>
      </c>
      <c r="Z576">
        <v>3.1456790123456799E-2</v>
      </c>
      <c r="AA576">
        <v>1.2345679012345699E-2</v>
      </c>
    </row>
    <row r="577" spans="1:27" x14ac:dyDescent="0.35">
      <c r="A577">
        <v>576</v>
      </c>
      <c r="B577" t="s">
        <v>24</v>
      </c>
      <c r="C577" s="2">
        <v>23</v>
      </c>
      <c r="D577" t="s">
        <v>10</v>
      </c>
      <c r="E577">
        <v>4.5</v>
      </c>
      <c r="F577" t="s">
        <v>20</v>
      </c>
      <c r="G577" s="10">
        <v>1</v>
      </c>
      <c r="H577">
        <v>0.01</v>
      </c>
      <c r="I577">
        <v>3.5</v>
      </c>
      <c r="J577">
        <v>1</v>
      </c>
      <c r="K577">
        <v>1</v>
      </c>
      <c r="L577" s="8">
        <v>1.4</v>
      </c>
      <c r="M577" s="8">
        <v>0.52</v>
      </c>
      <c r="N577" s="8">
        <v>0.5</v>
      </c>
      <c r="O577" s="8">
        <v>-1.0343E-2</v>
      </c>
      <c r="P577" s="9">
        <v>-1.4341E-3</v>
      </c>
      <c r="Q577" s="8">
        <v>3.4520999999999997E-5</v>
      </c>
      <c r="R577" s="9">
        <v>-1.3052999999999999E-7</v>
      </c>
      <c r="S577" s="8">
        <v>7.7114999999999996E-4</v>
      </c>
      <c r="T577" s="8">
        <v>0</v>
      </c>
      <c r="U577" s="9">
        <v>3.0230999999999999E-6</v>
      </c>
      <c r="V577">
        <v>-1.17082428565509E-2</v>
      </c>
      <c r="W577">
        <v>2.7488935718910702E-4</v>
      </c>
      <c r="X577">
        <v>2.0011945203367E-4</v>
      </c>
      <c r="Y577">
        <v>7.85398163397448E-5</v>
      </c>
      <c r="Z577">
        <v>3.1456790123456799E-2</v>
      </c>
      <c r="AA577">
        <v>1.2345679012345699E-2</v>
      </c>
    </row>
    <row r="578" spans="1:27" x14ac:dyDescent="0.35">
      <c r="A578">
        <v>577</v>
      </c>
      <c r="B578" t="s">
        <v>24</v>
      </c>
      <c r="C578" s="2">
        <v>23</v>
      </c>
      <c r="D578" t="s">
        <v>10</v>
      </c>
      <c r="E578">
        <v>4.5</v>
      </c>
      <c r="F578" t="s">
        <v>20</v>
      </c>
      <c r="G578" s="10">
        <v>1</v>
      </c>
      <c r="H578">
        <v>0.01</v>
      </c>
      <c r="I578">
        <v>3.5</v>
      </c>
      <c r="J578">
        <v>1</v>
      </c>
      <c r="K578">
        <v>1</v>
      </c>
      <c r="L578" s="8">
        <v>1.4</v>
      </c>
      <c r="M578" s="8">
        <v>0.52</v>
      </c>
      <c r="N578" s="8">
        <v>0.5</v>
      </c>
      <c r="O578" s="8">
        <v>-1.0343E-2</v>
      </c>
      <c r="P578" s="9">
        <v>-1.4341E-3</v>
      </c>
      <c r="Q578" s="8">
        <v>3.4520999999999997E-5</v>
      </c>
      <c r="R578" s="9">
        <v>-1.3052999999999999E-7</v>
      </c>
      <c r="S578" s="8">
        <v>7.7114999999999996E-4</v>
      </c>
      <c r="T578" s="8">
        <v>0</v>
      </c>
      <c r="U578" s="9">
        <v>3.0230999999999999E-6</v>
      </c>
      <c r="V578">
        <v>-1.17082428565509E-2</v>
      </c>
      <c r="W578">
        <v>2.7488935718910702E-4</v>
      </c>
      <c r="X578">
        <v>2.0011945203367E-4</v>
      </c>
      <c r="Y578">
        <v>7.85398163397448E-5</v>
      </c>
      <c r="Z578">
        <v>3.1456790123456799E-2</v>
      </c>
      <c r="AA578">
        <v>1.2345679012345699E-2</v>
      </c>
    </row>
    <row r="579" spans="1:27" x14ac:dyDescent="0.35">
      <c r="A579">
        <v>578</v>
      </c>
      <c r="B579" t="s">
        <v>24</v>
      </c>
      <c r="C579" s="2">
        <v>23</v>
      </c>
      <c r="D579" t="s">
        <v>10</v>
      </c>
      <c r="E579">
        <v>4.5</v>
      </c>
      <c r="F579" t="s">
        <v>20</v>
      </c>
      <c r="G579" s="10">
        <v>1</v>
      </c>
      <c r="H579">
        <v>0.01</v>
      </c>
      <c r="I579">
        <v>3.5</v>
      </c>
      <c r="J579">
        <v>1</v>
      </c>
      <c r="K579">
        <v>1</v>
      </c>
      <c r="L579" s="8">
        <v>1.4</v>
      </c>
      <c r="M579" s="8">
        <v>0.52</v>
      </c>
      <c r="N579" s="8">
        <v>0.5</v>
      </c>
      <c r="O579" s="8">
        <v>-1.0343E-2</v>
      </c>
      <c r="P579" s="9">
        <v>-1.4341E-3</v>
      </c>
      <c r="Q579" s="8">
        <v>3.4520999999999997E-5</v>
      </c>
      <c r="R579" s="9">
        <v>-1.3052999999999999E-7</v>
      </c>
      <c r="S579" s="8">
        <v>7.7114999999999996E-4</v>
      </c>
      <c r="T579" s="8">
        <v>0</v>
      </c>
      <c r="U579" s="9">
        <v>3.0230999999999999E-6</v>
      </c>
      <c r="V579">
        <v>-1.17082428565509E-2</v>
      </c>
      <c r="W579">
        <v>2.7488935718910702E-4</v>
      </c>
      <c r="X579">
        <v>2.0011945203367E-4</v>
      </c>
      <c r="Y579">
        <v>7.85398163397448E-5</v>
      </c>
      <c r="Z579">
        <v>3.1456790123456799E-2</v>
      </c>
      <c r="AA579">
        <v>1.2345679012345699E-2</v>
      </c>
    </row>
    <row r="580" spans="1:27" x14ac:dyDescent="0.35">
      <c r="A580">
        <v>579</v>
      </c>
      <c r="B580" t="s">
        <v>24</v>
      </c>
      <c r="C580" s="2">
        <v>23</v>
      </c>
      <c r="D580" t="s">
        <v>10</v>
      </c>
      <c r="E580">
        <v>4.5</v>
      </c>
      <c r="F580" t="s">
        <v>20</v>
      </c>
      <c r="G580" s="10">
        <v>1</v>
      </c>
      <c r="H580">
        <v>0.01</v>
      </c>
      <c r="I580">
        <v>3.5</v>
      </c>
      <c r="J580">
        <v>1</v>
      </c>
      <c r="K580">
        <v>1</v>
      </c>
      <c r="L580" s="8">
        <v>1.4</v>
      </c>
      <c r="M580" s="8">
        <v>0.52</v>
      </c>
      <c r="N580" s="8">
        <v>0.5</v>
      </c>
      <c r="O580" s="8">
        <v>-1.0343E-2</v>
      </c>
      <c r="P580" s="9">
        <v>-1.4341E-3</v>
      </c>
      <c r="Q580" s="8">
        <v>3.4520999999999997E-5</v>
      </c>
      <c r="R580" s="9">
        <v>-1.3052999999999999E-7</v>
      </c>
      <c r="S580" s="8">
        <v>7.7114999999999996E-4</v>
      </c>
      <c r="T580" s="8">
        <v>0</v>
      </c>
      <c r="U580" s="9">
        <v>3.0230999999999999E-6</v>
      </c>
      <c r="V580">
        <v>-1.17082428565509E-2</v>
      </c>
      <c r="W580">
        <v>2.7488935718910702E-4</v>
      </c>
      <c r="X580">
        <v>2.0011945203367E-4</v>
      </c>
      <c r="Y580">
        <v>7.85398163397448E-5</v>
      </c>
      <c r="Z580">
        <v>3.1456790123456799E-2</v>
      </c>
      <c r="AA580">
        <v>1.2345679012345699E-2</v>
      </c>
    </row>
    <row r="581" spans="1:27" x14ac:dyDescent="0.35">
      <c r="A581">
        <v>580</v>
      </c>
      <c r="B581" t="s">
        <v>24</v>
      </c>
      <c r="C581" s="2">
        <v>23</v>
      </c>
      <c r="D581" t="s">
        <v>10</v>
      </c>
      <c r="E581">
        <v>4.5</v>
      </c>
      <c r="F581" t="s">
        <v>20</v>
      </c>
      <c r="G581" s="10">
        <v>1</v>
      </c>
      <c r="H581">
        <v>0.01</v>
      </c>
      <c r="I581">
        <v>3.5</v>
      </c>
      <c r="J581">
        <v>1</v>
      </c>
      <c r="K581">
        <v>1</v>
      </c>
      <c r="L581" s="8">
        <v>1.4</v>
      </c>
      <c r="M581" s="8">
        <v>0.52</v>
      </c>
      <c r="N581" s="8">
        <v>0.5</v>
      </c>
      <c r="O581" s="8">
        <v>-1.0343E-2</v>
      </c>
      <c r="P581" s="9">
        <v>-1.4341E-3</v>
      </c>
      <c r="Q581" s="8">
        <v>3.4520999999999997E-5</v>
      </c>
      <c r="R581" s="9">
        <v>-1.3052999999999999E-7</v>
      </c>
      <c r="S581" s="8">
        <v>7.7114999999999996E-4</v>
      </c>
      <c r="T581" s="8">
        <v>0</v>
      </c>
      <c r="U581" s="9">
        <v>3.0230999999999999E-6</v>
      </c>
      <c r="V581">
        <v>-1.17082428565509E-2</v>
      </c>
      <c r="W581">
        <v>2.7488935718910702E-4</v>
      </c>
      <c r="X581">
        <v>2.0011945203367E-4</v>
      </c>
      <c r="Y581">
        <v>7.85398163397448E-5</v>
      </c>
      <c r="Z581">
        <v>3.1456790123456799E-2</v>
      </c>
      <c r="AA581">
        <v>1.2345679012345699E-2</v>
      </c>
    </row>
    <row r="582" spans="1:27" x14ac:dyDescent="0.35">
      <c r="A582">
        <v>581</v>
      </c>
      <c r="B582" t="s">
        <v>24</v>
      </c>
      <c r="C582" s="2">
        <v>23</v>
      </c>
      <c r="D582" t="s">
        <v>10</v>
      </c>
      <c r="E582">
        <v>4.5</v>
      </c>
      <c r="F582" t="s">
        <v>20</v>
      </c>
      <c r="G582" s="10">
        <v>1</v>
      </c>
      <c r="H582">
        <v>0.01</v>
      </c>
      <c r="I582">
        <v>3.5</v>
      </c>
      <c r="J582">
        <v>1</v>
      </c>
      <c r="K582">
        <v>1</v>
      </c>
      <c r="L582" s="8">
        <v>1.4</v>
      </c>
      <c r="M582" s="8">
        <v>0.52</v>
      </c>
      <c r="N582" s="8">
        <v>0.5</v>
      </c>
      <c r="O582" s="8">
        <v>-1.0343E-2</v>
      </c>
      <c r="P582" s="9">
        <v>-1.4341E-3</v>
      </c>
      <c r="Q582" s="8">
        <v>3.4520999999999997E-5</v>
      </c>
      <c r="R582" s="9">
        <v>-1.3052999999999999E-7</v>
      </c>
      <c r="S582" s="8">
        <v>7.7114999999999996E-4</v>
      </c>
      <c r="T582" s="8">
        <v>0</v>
      </c>
      <c r="U582" s="9">
        <v>3.0230999999999999E-6</v>
      </c>
      <c r="V582">
        <v>-1.17082428565509E-2</v>
      </c>
      <c r="W582">
        <v>2.7488935718910702E-4</v>
      </c>
      <c r="X582">
        <v>2.0011945203367E-4</v>
      </c>
      <c r="Y582">
        <v>7.85398163397448E-5</v>
      </c>
      <c r="Z582">
        <v>3.1456790123456799E-2</v>
      </c>
      <c r="AA582">
        <v>1.2345679012345699E-2</v>
      </c>
    </row>
    <row r="583" spans="1:27" x14ac:dyDescent="0.35">
      <c r="A583">
        <v>582</v>
      </c>
      <c r="B583" t="s">
        <v>24</v>
      </c>
      <c r="C583" s="2">
        <v>23</v>
      </c>
      <c r="D583" t="s">
        <v>10</v>
      </c>
      <c r="E583">
        <v>4.5</v>
      </c>
      <c r="F583" t="s">
        <v>20</v>
      </c>
      <c r="G583" s="10">
        <v>1</v>
      </c>
      <c r="H583">
        <v>0.01</v>
      </c>
      <c r="I583">
        <v>3.5</v>
      </c>
      <c r="J583">
        <v>1</v>
      </c>
      <c r="K583">
        <v>1</v>
      </c>
      <c r="L583" s="8">
        <v>1.4</v>
      </c>
      <c r="M583" s="8">
        <v>0.52</v>
      </c>
      <c r="N583" s="8">
        <v>0.5</v>
      </c>
      <c r="O583" s="8">
        <v>-1.0343E-2</v>
      </c>
      <c r="P583" s="9">
        <v>-1.4341E-3</v>
      </c>
      <c r="Q583" s="8">
        <v>3.4520999999999997E-5</v>
      </c>
      <c r="R583" s="9">
        <v>-1.3052999999999999E-7</v>
      </c>
      <c r="S583" s="8">
        <v>7.7114999999999996E-4</v>
      </c>
      <c r="T583" s="8">
        <v>0</v>
      </c>
      <c r="U583" s="9">
        <v>3.0230999999999999E-6</v>
      </c>
      <c r="V583">
        <v>-1.17082428565509E-2</v>
      </c>
      <c r="W583">
        <v>2.7488935718910702E-4</v>
      </c>
      <c r="X583">
        <v>2.0011945203367E-4</v>
      </c>
      <c r="Y583">
        <v>7.85398163397448E-5</v>
      </c>
      <c r="Z583">
        <v>3.1456790123456799E-2</v>
      </c>
      <c r="AA583">
        <v>1.2345679012345699E-2</v>
      </c>
    </row>
    <row r="584" spans="1:27" x14ac:dyDescent="0.35">
      <c r="A584">
        <v>583</v>
      </c>
      <c r="B584" t="s">
        <v>24</v>
      </c>
      <c r="C584" s="2">
        <v>23</v>
      </c>
      <c r="D584" t="s">
        <v>10</v>
      </c>
      <c r="E584">
        <v>4.5</v>
      </c>
      <c r="F584" t="s">
        <v>20</v>
      </c>
      <c r="G584" s="10">
        <v>1</v>
      </c>
      <c r="H584">
        <v>0.01</v>
      </c>
      <c r="I584">
        <v>3.5</v>
      </c>
      <c r="J584">
        <v>1</v>
      </c>
      <c r="K584">
        <v>1</v>
      </c>
      <c r="L584" s="8">
        <v>1.4</v>
      </c>
      <c r="M584" s="8">
        <v>0.52</v>
      </c>
      <c r="N584" s="8">
        <v>0.5</v>
      </c>
      <c r="O584" s="8">
        <v>-1.0343E-2</v>
      </c>
      <c r="P584" s="9">
        <v>-1.4341E-3</v>
      </c>
      <c r="Q584" s="8">
        <v>3.4520999999999997E-5</v>
      </c>
      <c r="R584" s="9">
        <v>-1.3052999999999999E-7</v>
      </c>
      <c r="S584" s="8">
        <v>7.7114999999999996E-4</v>
      </c>
      <c r="T584" s="8">
        <v>0</v>
      </c>
      <c r="U584" s="9">
        <v>3.0230999999999999E-6</v>
      </c>
      <c r="V584">
        <v>-1.17082428565509E-2</v>
      </c>
      <c r="W584">
        <v>2.7488935718910702E-4</v>
      </c>
      <c r="X584">
        <v>2.0011945203367E-4</v>
      </c>
      <c r="Y584">
        <v>7.85398163397448E-5</v>
      </c>
      <c r="Z584">
        <v>3.1456790123456799E-2</v>
      </c>
      <c r="AA584">
        <v>1.2345679012345699E-2</v>
      </c>
    </row>
    <row r="585" spans="1:27" x14ac:dyDescent="0.35">
      <c r="A585">
        <v>584</v>
      </c>
      <c r="B585" t="s">
        <v>24</v>
      </c>
      <c r="C585" s="2">
        <v>23</v>
      </c>
      <c r="D585" t="s">
        <v>10</v>
      </c>
      <c r="E585">
        <v>4.5</v>
      </c>
      <c r="F585" t="s">
        <v>20</v>
      </c>
      <c r="G585" s="10">
        <v>1</v>
      </c>
      <c r="H585">
        <v>0.01</v>
      </c>
      <c r="I585">
        <v>3.5</v>
      </c>
      <c r="J585">
        <v>1</v>
      </c>
      <c r="K585">
        <v>1</v>
      </c>
      <c r="L585" s="8">
        <v>1.4</v>
      </c>
      <c r="M585" s="8">
        <v>0.52</v>
      </c>
      <c r="N585" s="8">
        <v>0.5</v>
      </c>
      <c r="O585" s="8">
        <v>-1.0343E-2</v>
      </c>
      <c r="P585" s="9">
        <v>-1.4341E-3</v>
      </c>
      <c r="Q585" s="8">
        <v>3.4520999999999997E-5</v>
      </c>
      <c r="R585" s="9">
        <v>-1.3052999999999999E-7</v>
      </c>
      <c r="S585" s="8">
        <v>7.7114999999999996E-4</v>
      </c>
      <c r="T585" s="8">
        <v>0</v>
      </c>
      <c r="U585" s="9">
        <v>3.0230999999999999E-6</v>
      </c>
      <c r="V585">
        <v>-1.17082428565509E-2</v>
      </c>
      <c r="W585">
        <v>2.7488935718910702E-4</v>
      </c>
      <c r="X585">
        <v>2.0011945203367E-4</v>
      </c>
      <c r="Y585">
        <v>7.85398163397448E-5</v>
      </c>
      <c r="Z585">
        <v>3.1456790123456799E-2</v>
      </c>
      <c r="AA585">
        <v>1.2345679012345699E-2</v>
      </c>
    </row>
    <row r="586" spans="1:27" x14ac:dyDescent="0.35">
      <c r="A586">
        <v>585</v>
      </c>
      <c r="B586" t="s">
        <v>24</v>
      </c>
      <c r="C586" s="2">
        <v>23</v>
      </c>
      <c r="D586" t="s">
        <v>10</v>
      </c>
      <c r="E586">
        <v>4.5</v>
      </c>
      <c r="F586" t="s">
        <v>20</v>
      </c>
      <c r="G586" s="10">
        <v>1</v>
      </c>
      <c r="H586">
        <v>0.01</v>
      </c>
      <c r="I586">
        <v>3.5</v>
      </c>
      <c r="J586">
        <v>1</v>
      </c>
      <c r="K586">
        <v>1</v>
      </c>
      <c r="L586" s="8">
        <v>1.4</v>
      </c>
      <c r="M586" s="8">
        <v>0.52</v>
      </c>
      <c r="N586" s="8">
        <v>0.5</v>
      </c>
      <c r="O586" s="8">
        <v>-1.0343E-2</v>
      </c>
      <c r="P586" s="9">
        <v>-1.4341E-3</v>
      </c>
      <c r="Q586" s="8">
        <v>3.4520999999999997E-5</v>
      </c>
      <c r="R586" s="9">
        <v>-1.3052999999999999E-7</v>
      </c>
      <c r="S586" s="8">
        <v>7.7114999999999996E-4</v>
      </c>
      <c r="T586" s="8">
        <v>0</v>
      </c>
      <c r="U586" s="9">
        <v>3.0230999999999999E-6</v>
      </c>
      <c r="V586">
        <v>-1.17082428565509E-2</v>
      </c>
      <c r="W586">
        <v>2.7488935718910702E-4</v>
      </c>
      <c r="X586">
        <v>2.0011945203367E-4</v>
      </c>
      <c r="Y586">
        <v>7.85398163397448E-5</v>
      </c>
      <c r="Z586">
        <v>3.1456790123456799E-2</v>
      </c>
      <c r="AA586">
        <v>1.2345679012345699E-2</v>
      </c>
    </row>
    <row r="587" spans="1:27" x14ac:dyDescent="0.35">
      <c r="A587">
        <v>586</v>
      </c>
      <c r="B587" t="s">
        <v>24</v>
      </c>
      <c r="C587" s="2">
        <v>23</v>
      </c>
      <c r="D587" t="s">
        <v>10</v>
      </c>
      <c r="E587">
        <v>4.5</v>
      </c>
      <c r="F587" t="s">
        <v>20</v>
      </c>
      <c r="G587" s="10">
        <v>1</v>
      </c>
      <c r="H587">
        <v>0.01</v>
      </c>
      <c r="I587">
        <v>3.5</v>
      </c>
      <c r="J587">
        <v>1</v>
      </c>
      <c r="K587">
        <v>1</v>
      </c>
      <c r="L587" s="8">
        <v>1.4</v>
      </c>
      <c r="M587" s="8">
        <v>0.52</v>
      </c>
      <c r="N587" s="8">
        <v>0.5</v>
      </c>
      <c r="O587" s="8">
        <v>-1.0343E-2</v>
      </c>
      <c r="P587" s="9">
        <v>-1.4341E-3</v>
      </c>
      <c r="Q587" s="8">
        <v>3.4520999999999997E-5</v>
      </c>
      <c r="R587" s="9">
        <v>-1.3052999999999999E-7</v>
      </c>
      <c r="S587" s="8">
        <v>7.7114999999999996E-4</v>
      </c>
      <c r="T587" s="8">
        <v>0</v>
      </c>
      <c r="U587" s="9">
        <v>3.0230999999999999E-6</v>
      </c>
      <c r="V587">
        <v>-1.17082428565509E-2</v>
      </c>
      <c r="W587">
        <v>2.7488935718910702E-4</v>
      </c>
      <c r="X587">
        <v>2.0011945203367E-4</v>
      </c>
      <c r="Y587">
        <v>7.85398163397448E-5</v>
      </c>
      <c r="Z587">
        <v>3.1456790123456799E-2</v>
      </c>
      <c r="AA587">
        <v>1.2345679012345699E-2</v>
      </c>
    </row>
    <row r="588" spans="1:27" x14ac:dyDescent="0.35">
      <c r="A588">
        <v>587</v>
      </c>
      <c r="B588" t="s">
        <v>24</v>
      </c>
      <c r="C588" s="2">
        <v>23</v>
      </c>
      <c r="D588" t="s">
        <v>10</v>
      </c>
      <c r="E588">
        <v>4.5</v>
      </c>
      <c r="F588" t="s">
        <v>20</v>
      </c>
      <c r="G588" s="10">
        <v>1</v>
      </c>
      <c r="H588">
        <v>0.01</v>
      </c>
      <c r="I588">
        <v>3.5</v>
      </c>
      <c r="J588">
        <v>1</v>
      </c>
      <c r="K588">
        <v>1</v>
      </c>
      <c r="L588" s="8">
        <v>1.4</v>
      </c>
      <c r="M588" s="8">
        <v>0.52</v>
      </c>
      <c r="N588" s="8">
        <v>0.5</v>
      </c>
      <c r="O588" s="8">
        <v>-1.0343E-2</v>
      </c>
      <c r="P588" s="9">
        <v>-1.4341E-3</v>
      </c>
      <c r="Q588" s="8">
        <v>3.4520999999999997E-5</v>
      </c>
      <c r="R588" s="9">
        <v>-1.3052999999999999E-7</v>
      </c>
      <c r="S588" s="8">
        <v>7.7114999999999996E-4</v>
      </c>
      <c r="T588" s="8">
        <v>0</v>
      </c>
      <c r="U588" s="9">
        <v>3.0230999999999999E-6</v>
      </c>
      <c r="V588">
        <v>-1.17082428565509E-2</v>
      </c>
      <c r="W588">
        <v>2.7488935718910702E-4</v>
      </c>
      <c r="X588">
        <v>2.0011945203367E-4</v>
      </c>
      <c r="Y588">
        <v>7.85398163397448E-5</v>
      </c>
      <c r="Z588">
        <v>3.1456790123456799E-2</v>
      </c>
      <c r="AA588">
        <v>1.2345679012345699E-2</v>
      </c>
    </row>
    <row r="589" spans="1:27" x14ac:dyDescent="0.35">
      <c r="A589">
        <v>588</v>
      </c>
      <c r="B589" t="s">
        <v>24</v>
      </c>
      <c r="C589" s="2">
        <v>23</v>
      </c>
      <c r="D589" t="s">
        <v>10</v>
      </c>
      <c r="E589">
        <v>4.5</v>
      </c>
      <c r="F589" t="s">
        <v>20</v>
      </c>
      <c r="G589" s="10">
        <v>1</v>
      </c>
      <c r="H589">
        <v>0.01</v>
      </c>
      <c r="I589">
        <v>3.5</v>
      </c>
      <c r="J589">
        <v>1</v>
      </c>
      <c r="K589">
        <v>1</v>
      </c>
      <c r="L589" s="8">
        <v>1.4</v>
      </c>
      <c r="M589" s="8">
        <v>0.52</v>
      </c>
      <c r="N589" s="8">
        <v>0.5</v>
      </c>
      <c r="O589" s="8">
        <v>-1.0343E-2</v>
      </c>
      <c r="P589" s="9">
        <v>-1.4341E-3</v>
      </c>
      <c r="Q589" s="8">
        <v>3.4520999999999997E-5</v>
      </c>
      <c r="R589" s="9">
        <v>-1.3052999999999999E-7</v>
      </c>
      <c r="S589" s="8">
        <v>7.7114999999999996E-4</v>
      </c>
      <c r="T589" s="8">
        <v>0</v>
      </c>
      <c r="U589" s="9">
        <v>3.0230999999999999E-6</v>
      </c>
      <c r="V589">
        <v>-1.17082428565509E-2</v>
      </c>
      <c r="W589">
        <v>2.7488935718910702E-4</v>
      </c>
      <c r="X589">
        <v>2.0011945203367E-4</v>
      </c>
      <c r="Y589">
        <v>7.85398163397448E-5</v>
      </c>
      <c r="Z589">
        <v>3.1456790123456799E-2</v>
      </c>
      <c r="AA589">
        <v>1.2345679012345699E-2</v>
      </c>
    </row>
    <row r="590" spans="1:27" x14ac:dyDescent="0.35">
      <c r="A590">
        <v>589</v>
      </c>
      <c r="B590" t="s">
        <v>24</v>
      </c>
      <c r="C590" s="2">
        <v>23</v>
      </c>
      <c r="D590" t="s">
        <v>10</v>
      </c>
      <c r="E590">
        <v>4.5</v>
      </c>
      <c r="F590" t="s">
        <v>20</v>
      </c>
      <c r="G590" s="10">
        <v>1</v>
      </c>
      <c r="H590">
        <v>0.01</v>
      </c>
      <c r="I590">
        <v>3.5</v>
      </c>
      <c r="J590">
        <v>1</v>
      </c>
      <c r="K590">
        <v>1</v>
      </c>
      <c r="L590" s="8">
        <v>1.4</v>
      </c>
      <c r="M590" s="8">
        <v>0.52</v>
      </c>
      <c r="N590" s="8">
        <v>0.5</v>
      </c>
      <c r="O590" s="8">
        <v>-1.0343E-2</v>
      </c>
      <c r="P590" s="9">
        <v>-1.4341E-3</v>
      </c>
      <c r="Q590" s="8">
        <v>3.4520999999999997E-5</v>
      </c>
      <c r="R590" s="9">
        <v>-1.3052999999999999E-7</v>
      </c>
      <c r="S590" s="8">
        <v>7.7114999999999996E-4</v>
      </c>
      <c r="T590" s="8">
        <v>0</v>
      </c>
      <c r="U590" s="9">
        <v>3.0230999999999999E-6</v>
      </c>
      <c r="V590">
        <v>-1.17082428565509E-2</v>
      </c>
      <c r="W590">
        <v>2.7488935718910702E-4</v>
      </c>
      <c r="X590">
        <v>2.0011945203367E-4</v>
      </c>
      <c r="Y590">
        <v>7.85398163397448E-5</v>
      </c>
      <c r="Z590">
        <v>3.1456790123456799E-2</v>
      </c>
      <c r="AA590">
        <v>1.2345679012345699E-2</v>
      </c>
    </row>
    <row r="591" spans="1:27" x14ac:dyDescent="0.35">
      <c r="A591">
        <v>590</v>
      </c>
      <c r="B591" t="s">
        <v>24</v>
      </c>
      <c r="C591" s="2">
        <v>23</v>
      </c>
      <c r="D591" t="s">
        <v>10</v>
      </c>
      <c r="E591">
        <v>4.5</v>
      </c>
      <c r="F591" t="s">
        <v>20</v>
      </c>
      <c r="G591" s="10">
        <v>1</v>
      </c>
      <c r="H591">
        <v>0.01</v>
      </c>
      <c r="I591">
        <v>3.5</v>
      </c>
      <c r="J591">
        <v>1</v>
      </c>
      <c r="K591">
        <v>1</v>
      </c>
      <c r="L591" s="8">
        <v>1.4</v>
      </c>
      <c r="M591" s="8">
        <v>0.52</v>
      </c>
      <c r="N591" s="8">
        <v>0.5</v>
      </c>
      <c r="O591" s="8">
        <v>-1.0343E-2</v>
      </c>
      <c r="P591" s="9">
        <v>-1.4341E-3</v>
      </c>
      <c r="Q591" s="8">
        <v>3.4520999999999997E-5</v>
      </c>
      <c r="R591" s="9">
        <v>-1.3052999999999999E-7</v>
      </c>
      <c r="S591" s="8">
        <v>7.7114999999999996E-4</v>
      </c>
      <c r="T591" s="8">
        <v>0</v>
      </c>
      <c r="U591" s="9">
        <v>3.0230999999999999E-6</v>
      </c>
      <c r="V591">
        <v>-1.17082428565509E-2</v>
      </c>
      <c r="W591">
        <v>2.7488935718910702E-4</v>
      </c>
      <c r="X591">
        <v>2.0011945203367E-4</v>
      </c>
      <c r="Y591">
        <v>7.85398163397448E-5</v>
      </c>
      <c r="Z591">
        <v>3.1456790123456799E-2</v>
      </c>
      <c r="AA591">
        <v>1.2345679012345699E-2</v>
      </c>
    </row>
    <row r="592" spans="1:27" x14ac:dyDescent="0.35">
      <c r="A592">
        <v>591</v>
      </c>
      <c r="B592" t="s">
        <v>24</v>
      </c>
      <c r="C592" s="2">
        <v>23</v>
      </c>
      <c r="D592" t="s">
        <v>10</v>
      </c>
      <c r="E592">
        <v>4.5</v>
      </c>
      <c r="F592" t="s">
        <v>20</v>
      </c>
      <c r="G592" s="10">
        <v>1</v>
      </c>
      <c r="H592">
        <v>0.01</v>
      </c>
      <c r="I592">
        <v>3.5</v>
      </c>
      <c r="J592">
        <v>1</v>
      </c>
      <c r="K592">
        <v>1</v>
      </c>
      <c r="L592" s="8">
        <v>1.4</v>
      </c>
      <c r="M592" s="8">
        <v>0.52</v>
      </c>
      <c r="N592" s="8">
        <v>0.5</v>
      </c>
      <c r="O592" s="8">
        <v>-1.0343E-2</v>
      </c>
      <c r="P592" s="9">
        <v>-1.4341E-3</v>
      </c>
      <c r="Q592" s="8">
        <v>3.4520999999999997E-5</v>
      </c>
      <c r="R592" s="9">
        <v>-1.3052999999999999E-7</v>
      </c>
      <c r="S592" s="8">
        <v>7.7114999999999996E-4</v>
      </c>
      <c r="T592" s="8">
        <v>0</v>
      </c>
      <c r="U592" s="9">
        <v>3.0230999999999999E-6</v>
      </c>
      <c r="V592">
        <v>-1.17082428565509E-2</v>
      </c>
      <c r="W592">
        <v>2.7488935718910702E-4</v>
      </c>
      <c r="X592">
        <v>2.0011945203367E-4</v>
      </c>
      <c r="Y592">
        <v>7.85398163397448E-5</v>
      </c>
      <c r="Z592">
        <v>3.1456790123456799E-2</v>
      </c>
      <c r="AA592">
        <v>1.2345679012345699E-2</v>
      </c>
    </row>
    <row r="593" spans="1:27" x14ac:dyDescent="0.35">
      <c r="A593">
        <v>592</v>
      </c>
      <c r="B593" t="s">
        <v>24</v>
      </c>
      <c r="C593" s="2">
        <v>23</v>
      </c>
      <c r="D593" t="s">
        <v>10</v>
      </c>
      <c r="E593">
        <v>4.5</v>
      </c>
      <c r="F593" t="s">
        <v>20</v>
      </c>
      <c r="G593" s="10">
        <v>1</v>
      </c>
      <c r="H593">
        <v>0.01</v>
      </c>
      <c r="I593">
        <v>3.5</v>
      </c>
      <c r="J593">
        <v>0</v>
      </c>
      <c r="K593">
        <v>1</v>
      </c>
      <c r="L593" s="8">
        <v>1.4</v>
      </c>
      <c r="M593" s="8">
        <v>0.52</v>
      </c>
      <c r="N593" s="8">
        <v>0.5</v>
      </c>
      <c r="O593" s="8">
        <v>-1.0343E-2</v>
      </c>
      <c r="P593" s="9">
        <v>-1.4341E-3</v>
      </c>
      <c r="Q593" s="8">
        <v>3.4520999999999997E-5</v>
      </c>
      <c r="R593" s="9">
        <v>-1.3052999999999999E-7</v>
      </c>
      <c r="S593" s="8">
        <v>7.7114999999999996E-4</v>
      </c>
      <c r="T593" s="8">
        <v>0</v>
      </c>
      <c r="U593" s="9">
        <v>3.0230999999999999E-6</v>
      </c>
      <c r="V593">
        <v>-1.17082428565509E-2</v>
      </c>
      <c r="W593">
        <v>2.7488935718910702E-4</v>
      </c>
      <c r="X593">
        <v>2.0011945203367E-4</v>
      </c>
      <c r="Y593">
        <v>7.85398163397448E-5</v>
      </c>
      <c r="Z593">
        <v>3.1456790123456799E-2</v>
      </c>
      <c r="AA593">
        <v>1.2345679012345699E-2</v>
      </c>
    </row>
    <row r="594" spans="1:27" x14ac:dyDescent="0.35">
      <c r="A594">
        <v>593</v>
      </c>
      <c r="B594" t="s">
        <v>24</v>
      </c>
      <c r="C594" s="2">
        <v>23</v>
      </c>
      <c r="D594" t="s">
        <v>10</v>
      </c>
      <c r="E594">
        <v>4.5</v>
      </c>
      <c r="F594" t="s">
        <v>20</v>
      </c>
      <c r="G594" s="10">
        <v>1</v>
      </c>
      <c r="H594">
        <v>0.01</v>
      </c>
      <c r="I594">
        <v>3.5</v>
      </c>
      <c r="J594">
        <v>0</v>
      </c>
      <c r="K594">
        <v>1</v>
      </c>
      <c r="L594" s="8">
        <v>1.4</v>
      </c>
      <c r="M594" s="8">
        <v>0.52</v>
      </c>
      <c r="N594" s="8">
        <v>0.5</v>
      </c>
      <c r="O594" s="8">
        <v>-1.0343E-2</v>
      </c>
      <c r="P594" s="9">
        <v>-1.4341E-3</v>
      </c>
      <c r="Q594" s="8">
        <v>3.4520999999999997E-5</v>
      </c>
      <c r="R594" s="9">
        <v>-1.3052999999999999E-7</v>
      </c>
      <c r="S594" s="8">
        <v>7.7114999999999996E-4</v>
      </c>
      <c r="T594" s="8">
        <v>0</v>
      </c>
      <c r="U594" s="9">
        <v>3.0230999999999999E-6</v>
      </c>
      <c r="V594">
        <v>-1.17082428565509E-2</v>
      </c>
      <c r="W594">
        <v>2.7488935718910702E-4</v>
      </c>
      <c r="X594">
        <v>2.0011945203367E-4</v>
      </c>
      <c r="Y594">
        <v>7.85398163397448E-5</v>
      </c>
      <c r="Z594">
        <v>3.1456790123456799E-2</v>
      </c>
      <c r="AA594">
        <v>1.2345679012345699E-2</v>
      </c>
    </row>
    <row r="595" spans="1:27" x14ac:dyDescent="0.35">
      <c r="A595">
        <v>594</v>
      </c>
      <c r="B595" t="s">
        <v>24</v>
      </c>
      <c r="C595" s="2">
        <v>23</v>
      </c>
      <c r="D595" t="s">
        <v>10</v>
      </c>
      <c r="E595">
        <v>4.5</v>
      </c>
      <c r="F595" t="s">
        <v>20</v>
      </c>
      <c r="G595" s="10">
        <v>1</v>
      </c>
      <c r="H595">
        <v>0.01</v>
      </c>
      <c r="I595">
        <v>3.5</v>
      </c>
      <c r="J595">
        <v>0</v>
      </c>
      <c r="K595">
        <v>1</v>
      </c>
      <c r="L595" s="8">
        <v>1.4</v>
      </c>
      <c r="M595" s="8">
        <v>0.52</v>
      </c>
      <c r="N595" s="8">
        <v>0.5</v>
      </c>
      <c r="O595" s="8">
        <v>-1.0343E-2</v>
      </c>
      <c r="P595" s="9">
        <v>-1.4341E-3</v>
      </c>
      <c r="Q595" s="8">
        <v>3.4520999999999997E-5</v>
      </c>
      <c r="R595" s="9">
        <v>-1.3052999999999999E-7</v>
      </c>
      <c r="S595" s="8">
        <v>7.7114999999999996E-4</v>
      </c>
      <c r="T595" s="8">
        <v>0</v>
      </c>
      <c r="U595" s="9">
        <v>3.0230999999999999E-6</v>
      </c>
      <c r="V595">
        <v>-1.17082428565509E-2</v>
      </c>
      <c r="W595">
        <v>2.7488935718910702E-4</v>
      </c>
      <c r="X595">
        <v>2.0011945203367E-4</v>
      </c>
      <c r="Y595">
        <v>7.85398163397448E-5</v>
      </c>
      <c r="Z595">
        <v>3.1456790123456799E-2</v>
      </c>
      <c r="AA595">
        <v>1.2345679012345699E-2</v>
      </c>
    </row>
    <row r="596" spans="1:27" x14ac:dyDescent="0.35">
      <c r="A596">
        <v>595</v>
      </c>
      <c r="B596" t="s">
        <v>24</v>
      </c>
      <c r="C596" s="2">
        <v>23</v>
      </c>
      <c r="D596" t="s">
        <v>10</v>
      </c>
      <c r="E596">
        <v>4.5</v>
      </c>
      <c r="F596" t="s">
        <v>20</v>
      </c>
      <c r="G596" s="10">
        <v>1</v>
      </c>
      <c r="H596">
        <v>0.01</v>
      </c>
      <c r="I596">
        <v>3.5</v>
      </c>
      <c r="J596">
        <v>0</v>
      </c>
      <c r="K596">
        <v>1</v>
      </c>
      <c r="L596" s="8">
        <v>1.4</v>
      </c>
      <c r="M596" s="8">
        <v>0.52</v>
      </c>
      <c r="N596" s="8">
        <v>0.5</v>
      </c>
      <c r="O596" s="8">
        <v>-1.0343E-2</v>
      </c>
      <c r="P596" s="9">
        <v>-1.4341E-3</v>
      </c>
      <c r="Q596" s="8">
        <v>3.4520999999999997E-5</v>
      </c>
      <c r="R596" s="9">
        <v>-1.3052999999999999E-7</v>
      </c>
      <c r="S596" s="8">
        <v>7.7114999999999996E-4</v>
      </c>
      <c r="T596" s="8">
        <v>0</v>
      </c>
      <c r="U596" s="9">
        <v>3.0230999999999999E-6</v>
      </c>
      <c r="V596">
        <v>-1.17082428565509E-2</v>
      </c>
      <c r="W596">
        <v>2.7488935718910702E-4</v>
      </c>
      <c r="X596">
        <v>2.0011945203367E-4</v>
      </c>
      <c r="Y596">
        <v>7.85398163397448E-5</v>
      </c>
      <c r="Z596">
        <v>3.1456790123456799E-2</v>
      </c>
      <c r="AA596">
        <v>1.2345679012345699E-2</v>
      </c>
    </row>
    <row r="597" spans="1:27" x14ac:dyDescent="0.35">
      <c r="A597">
        <v>596</v>
      </c>
      <c r="B597" t="s">
        <v>24</v>
      </c>
      <c r="C597" s="2">
        <v>23</v>
      </c>
      <c r="D597" t="s">
        <v>10</v>
      </c>
      <c r="E597">
        <v>4.5</v>
      </c>
      <c r="F597" t="s">
        <v>20</v>
      </c>
      <c r="G597" s="10">
        <v>1</v>
      </c>
      <c r="H597">
        <v>0.01</v>
      </c>
      <c r="I597">
        <v>3.5</v>
      </c>
      <c r="J597">
        <v>0</v>
      </c>
      <c r="K597">
        <v>1</v>
      </c>
      <c r="L597" s="8">
        <v>1.4</v>
      </c>
      <c r="M597" s="8">
        <v>0.52</v>
      </c>
      <c r="N597" s="8">
        <v>0.5</v>
      </c>
      <c r="O597" s="8">
        <v>-1.0343E-2</v>
      </c>
      <c r="P597" s="9">
        <v>-1.4341E-3</v>
      </c>
      <c r="Q597" s="8">
        <v>3.4520999999999997E-5</v>
      </c>
      <c r="R597" s="9">
        <v>-1.3052999999999999E-7</v>
      </c>
      <c r="S597" s="8">
        <v>7.7114999999999996E-4</v>
      </c>
      <c r="T597" s="8">
        <v>0</v>
      </c>
      <c r="U597" s="9">
        <v>3.0230999999999999E-6</v>
      </c>
      <c r="V597">
        <v>-1.17082428565509E-2</v>
      </c>
      <c r="W597">
        <v>2.7488935718910702E-4</v>
      </c>
      <c r="X597">
        <v>2.0011945203367E-4</v>
      </c>
      <c r="Y597">
        <v>7.85398163397448E-5</v>
      </c>
      <c r="Z597">
        <v>3.1456790123456799E-2</v>
      </c>
      <c r="AA597">
        <v>1.2345679012345699E-2</v>
      </c>
    </row>
    <row r="598" spans="1:27" x14ac:dyDescent="0.35">
      <c r="A598">
        <v>597</v>
      </c>
      <c r="B598" t="s">
        <v>24</v>
      </c>
      <c r="C598" s="2">
        <v>23</v>
      </c>
      <c r="D598" t="s">
        <v>10</v>
      </c>
      <c r="E598">
        <v>4.5</v>
      </c>
      <c r="F598" t="s">
        <v>20</v>
      </c>
      <c r="G598" s="10">
        <v>1</v>
      </c>
      <c r="H598">
        <v>0.01</v>
      </c>
      <c r="I598">
        <v>3.5</v>
      </c>
      <c r="J598">
        <v>0</v>
      </c>
      <c r="K598">
        <v>1</v>
      </c>
      <c r="L598" s="8">
        <v>1.4</v>
      </c>
      <c r="M598" s="8">
        <v>0.52</v>
      </c>
      <c r="N598" s="8">
        <v>0.5</v>
      </c>
      <c r="O598" s="8">
        <v>-1.0343E-2</v>
      </c>
      <c r="P598" s="9">
        <v>-1.4341E-3</v>
      </c>
      <c r="Q598" s="8">
        <v>3.4520999999999997E-5</v>
      </c>
      <c r="R598" s="9">
        <v>-1.3052999999999999E-7</v>
      </c>
      <c r="S598" s="8">
        <v>7.7114999999999996E-4</v>
      </c>
      <c r="T598" s="8">
        <v>0</v>
      </c>
      <c r="U598" s="9">
        <v>3.0230999999999999E-6</v>
      </c>
      <c r="V598">
        <v>-1.17082428565509E-2</v>
      </c>
      <c r="W598">
        <v>2.7488935718910702E-4</v>
      </c>
      <c r="X598">
        <v>2.0011945203367E-4</v>
      </c>
      <c r="Y598">
        <v>7.85398163397448E-5</v>
      </c>
      <c r="Z598">
        <v>3.1456790123456799E-2</v>
      </c>
      <c r="AA598">
        <v>1.2345679012345699E-2</v>
      </c>
    </row>
    <row r="599" spans="1:27" x14ac:dyDescent="0.35">
      <c r="A599">
        <v>598</v>
      </c>
      <c r="B599" t="s">
        <v>24</v>
      </c>
      <c r="C599" s="2">
        <v>23</v>
      </c>
      <c r="D599" t="s">
        <v>10</v>
      </c>
      <c r="E599">
        <v>4.5</v>
      </c>
      <c r="F599" t="s">
        <v>20</v>
      </c>
      <c r="G599" s="10">
        <v>1</v>
      </c>
      <c r="H599">
        <v>0.01</v>
      </c>
      <c r="I599">
        <v>3.5</v>
      </c>
      <c r="J599">
        <v>0</v>
      </c>
      <c r="K599">
        <v>1</v>
      </c>
      <c r="L599" s="8">
        <v>1.4</v>
      </c>
      <c r="M599" s="8">
        <v>0.52</v>
      </c>
      <c r="N599" s="8">
        <v>0.5</v>
      </c>
      <c r="O599" s="8">
        <v>-1.0343E-2</v>
      </c>
      <c r="P599" s="9">
        <v>-1.4341E-3</v>
      </c>
      <c r="Q599" s="8">
        <v>3.4520999999999997E-5</v>
      </c>
      <c r="R599" s="9">
        <v>-1.3052999999999999E-7</v>
      </c>
      <c r="S599" s="8">
        <v>7.7114999999999996E-4</v>
      </c>
      <c r="T599" s="8">
        <v>0</v>
      </c>
      <c r="U599" s="9">
        <v>3.0230999999999999E-6</v>
      </c>
      <c r="V599">
        <v>-1.17082428565509E-2</v>
      </c>
      <c r="W599">
        <v>2.7488935718910702E-4</v>
      </c>
      <c r="X599">
        <v>2.0011945203367E-4</v>
      </c>
      <c r="Y599">
        <v>7.85398163397448E-5</v>
      </c>
      <c r="Z599">
        <v>3.1456790123456799E-2</v>
      </c>
      <c r="AA599">
        <v>1.2345679012345699E-2</v>
      </c>
    </row>
    <row r="600" spans="1:27" x14ac:dyDescent="0.35">
      <c r="A600">
        <v>599</v>
      </c>
      <c r="B600" t="s">
        <v>24</v>
      </c>
      <c r="C600" s="2">
        <v>23</v>
      </c>
      <c r="D600" t="s">
        <v>10</v>
      </c>
      <c r="E600">
        <v>4.5</v>
      </c>
      <c r="F600" t="s">
        <v>20</v>
      </c>
      <c r="G600" s="10">
        <v>1</v>
      </c>
      <c r="H600">
        <v>0.01</v>
      </c>
      <c r="I600">
        <v>3.5</v>
      </c>
      <c r="J600">
        <v>0</v>
      </c>
      <c r="K600">
        <v>1</v>
      </c>
      <c r="L600" s="8">
        <v>1.4</v>
      </c>
      <c r="M600" s="8">
        <v>0.52</v>
      </c>
      <c r="N600" s="8">
        <v>0.5</v>
      </c>
      <c r="O600" s="8">
        <v>-1.0343E-2</v>
      </c>
      <c r="P600" s="9">
        <v>-1.4341E-3</v>
      </c>
      <c r="Q600" s="8">
        <v>3.4520999999999997E-5</v>
      </c>
      <c r="R600" s="9">
        <v>-1.3052999999999999E-7</v>
      </c>
      <c r="S600" s="8">
        <v>7.7114999999999996E-4</v>
      </c>
      <c r="T600" s="8">
        <v>0</v>
      </c>
      <c r="U600" s="9">
        <v>3.0230999999999999E-6</v>
      </c>
      <c r="V600">
        <v>-1.17082428565509E-2</v>
      </c>
      <c r="W600">
        <v>2.7488935718910702E-4</v>
      </c>
      <c r="X600">
        <v>2.0011945203367E-4</v>
      </c>
      <c r="Y600">
        <v>7.85398163397448E-5</v>
      </c>
      <c r="Z600">
        <v>3.1456790123456799E-2</v>
      </c>
      <c r="AA600">
        <v>1.2345679012345699E-2</v>
      </c>
    </row>
    <row r="601" spans="1:27" x14ac:dyDescent="0.35">
      <c r="A601">
        <v>600</v>
      </c>
      <c r="B601" t="s">
        <v>24</v>
      </c>
      <c r="C601" s="2">
        <v>23</v>
      </c>
      <c r="D601" t="s">
        <v>13</v>
      </c>
      <c r="E601">
        <v>9</v>
      </c>
      <c r="F601" t="s">
        <v>20</v>
      </c>
      <c r="G601" s="10">
        <v>12</v>
      </c>
      <c r="H601">
        <v>0.12</v>
      </c>
      <c r="I601">
        <v>12</v>
      </c>
      <c r="J601">
        <v>1</v>
      </c>
      <c r="K601">
        <v>1</v>
      </c>
      <c r="L601" s="8">
        <v>1.4</v>
      </c>
      <c r="M601" s="8">
        <v>0.52</v>
      </c>
      <c r="N601" s="8">
        <v>0.5</v>
      </c>
      <c r="O601" s="8">
        <v>-1.0343E-2</v>
      </c>
      <c r="P601" s="9">
        <v>-1.4341E-3</v>
      </c>
      <c r="Q601" s="8">
        <v>3.4520999999999997E-5</v>
      </c>
      <c r="R601" s="9">
        <v>-1.3052999999999999E-7</v>
      </c>
      <c r="S601" s="8">
        <v>7.7114999999999996E-4</v>
      </c>
      <c r="T601" s="8">
        <v>0</v>
      </c>
      <c r="U601" s="9">
        <v>3.0230999999999999E-6</v>
      </c>
      <c r="V601">
        <v>3.84728895124705E-2</v>
      </c>
      <c r="W601">
        <v>3.84728895124705E-2</v>
      </c>
      <c r="X601">
        <v>2.80082635650786E-2</v>
      </c>
      <c r="Y601">
        <v>1.13097335529233E-2</v>
      </c>
      <c r="Z601">
        <v>1.1006552083463901</v>
      </c>
      <c r="AA601">
        <v>0.44444444444444398</v>
      </c>
    </row>
    <row r="602" spans="1:27" x14ac:dyDescent="0.35">
      <c r="A602">
        <v>601</v>
      </c>
      <c r="B602" t="s">
        <v>24</v>
      </c>
      <c r="C602" s="2">
        <v>23</v>
      </c>
      <c r="D602" t="s">
        <v>13</v>
      </c>
      <c r="E602">
        <v>9</v>
      </c>
      <c r="F602" t="s">
        <v>20</v>
      </c>
      <c r="G602" s="10">
        <v>8</v>
      </c>
      <c r="H602">
        <v>0.08</v>
      </c>
      <c r="I602">
        <v>11</v>
      </c>
      <c r="J602">
        <v>1</v>
      </c>
      <c r="K602">
        <v>1</v>
      </c>
      <c r="L602" s="8">
        <v>1.4</v>
      </c>
      <c r="M602" s="8">
        <v>0.52</v>
      </c>
      <c r="N602" s="8">
        <v>0.5</v>
      </c>
      <c r="O602" s="8">
        <v>-1.0343E-2</v>
      </c>
      <c r="P602" s="9">
        <v>-1.4341E-3</v>
      </c>
      <c r="Q602" s="8">
        <v>3.4520999999999997E-5</v>
      </c>
      <c r="R602" s="9">
        <v>-1.3052999999999999E-7</v>
      </c>
      <c r="S602" s="8">
        <v>7.7114999999999996E-4</v>
      </c>
      <c r="T602" s="8">
        <v>0</v>
      </c>
      <c r="U602" s="9">
        <v>3.0230999999999999E-6</v>
      </c>
      <c r="V602">
        <v>2.83505338044767E-3</v>
      </c>
      <c r="W602">
        <v>2.83505338044767E-3</v>
      </c>
      <c r="X602">
        <v>2.0639188609658998E-3</v>
      </c>
      <c r="Y602">
        <v>5.0265482457436698E-3</v>
      </c>
      <c r="Z602">
        <v>8.1106886139090797E-2</v>
      </c>
      <c r="AA602">
        <v>0.19753086419753099</v>
      </c>
    </row>
    <row r="603" spans="1:27" x14ac:dyDescent="0.35">
      <c r="A603">
        <v>602</v>
      </c>
      <c r="B603" t="s">
        <v>24</v>
      </c>
      <c r="C603" s="2">
        <v>23</v>
      </c>
      <c r="D603" t="s">
        <v>13</v>
      </c>
      <c r="E603">
        <v>9</v>
      </c>
      <c r="F603" t="s">
        <v>20</v>
      </c>
      <c r="G603" s="10">
        <v>8</v>
      </c>
      <c r="H603">
        <v>0.08</v>
      </c>
      <c r="I603">
        <v>9</v>
      </c>
      <c r="J603">
        <v>1</v>
      </c>
      <c r="K603">
        <v>1</v>
      </c>
      <c r="L603" s="8">
        <v>1.4</v>
      </c>
      <c r="M603" s="8">
        <v>0.52</v>
      </c>
      <c r="N603" s="8">
        <v>0.5</v>
      </c>
      <c r="O603" s="8">
        <v>-1.0343E-2</v>
      </c>
      <c r="P603" s="9">
        <v>-1.4341E-3</v>
      </c>
      <c r="Q603" s="8">
        <v>3.4520999999999997E-5</v>
      </c>
      <c r="R603" s="9">
        <v>-1.3052999999999999E-7</v>
      </c>
      <c r="S603" s="8">
        <v>7.7114999999999996E-4</v>
      </c>
      <c r="T603" s="8">
        <v>0</v>
      </c>
      <c r="U603" s="9">
        <v>3.0230999999999999E-6</v>
      </c>
      <c r="V603">
        <v>-2.5263571558637901E-3</v>
      </c>
      <c r="W603">
        <v>6.4716513616453996E-5</v>
      </c>
      <c r="X603">
        <v>4.7113621912778499E-5</v>
      </c>
      <c r="Y603">
        <v>5.0265482457436698E-3</v>
      </c>
      <c r="Z603">
        <v>1.85144834922996E-3</v>
      </c>
      <c r="AA603">
        <v>0.19753086419753099</v>
      </c>
    </row>
    <row r="604" spans="1:27" x14ac:dyDescent="0.35">
      <c r="A604">
        <v>603</v>
      </c>
      <c r="B604" t="s">
        <v>24</v>
      </c>
      <c r="C604" s="2">
        <v>23</v>
      </c>
      <c r="D604" t="s">
        <v>13</v>
      </c>
      <c r="E604">
        <v>9</v>
      </c>
      <c r="F604" t="s">
        <v>20</v>
      </c>
      <c r="G604" s="10">
        <v>8.5</v>
      </c>
      <c r="H604">
        <v>8.5000000000000006E-2</v>
      </c>
      <c r="I604">
        <v>12</v>
      </c>
      <c r="J604">
        <v>1</v>
      </c>
      <c r="K604">
        <v>1</v>
      </c>
      <c r="L604" s="8">
        <v>1.4</v>
      </c>
      <c r="M604" s="8">
        <v>0.52</v>
      </c>
      <c r="N604" s="8">
        <v>0.5</v>
      </c>
      <c r="O604" s="8">
        <v>-1.0343E-2</v>
      </c>
      <c r="P604" s="9">
        <v>-1.4341E-3</v>
      </c>
      <c r="Q604" s="8">
        <v>3.4520999999999997E-5</v>
      </c>
      <c r="R604" s="9">
        <v>-1.3052999999999999E-7</v>
      </c>
      <c r="S604" s="8">
        <v>7.7114999999999996E-4</v>
      </c>
      <c r="T604" s="8">
        <v>0</v>
      </c>
      <c r="U604" s="9">
        <v>3.0230999999999999E-6</v>
      </c>
      <c r="V604">
        <v>8.6144436691377706E-3</v>
      </c>
      <c r="W604">
        <v>8.6144436691377706E-3</v>
      </c>
      <c r="X604">
        <v>6.2713149911323004E-3</v>
      </c>
      <c r="Y604">
        <v>5.6745017305465601E-3</v>
      </c>
      <c r="Z604">
        <v>0.24644710630247199</v>
      </c>
      <c r="AA604">
        <v>0.22299382716049401</v>
      </c>
    </row>
    <row r="605" spans="1:27" x14ac:dyDescent="0.35">
      <c r="A605">
        <v>604</v>
      </c>
      <c r="B605" t="s">
        <v>24</v>
      </c>
      <c r="C605" s="2">
        <v>23</v>
      </c>
      <c r="D605" t="s">
        <v>13</v>
      </c>
      <c r="E605">
        <v>9</v>
      </c>
      <c r="F605" t="s">
        <v>20</v>
      </c>
      <c r="G605" s="10">
        <v>9</v>
      </c>
      <c r="H605">
        <v>0.09</v>
      </c>
      <c r="I605">
        <v>9</v>
      </c>
      <c r="J605">
        <v>1</v>
      </c>
      <c r="K605">
        <v>1</v>
      </c>
      <c r="L605" s="8">
        <v>1.4</v>
      </c>
      <c r="M605" s="8">
        <v>0.52</v>
      </c>
      <c r="N605" s="8">
        <v>0.5</v>
      </c>
      <c r="O605" s="8">
        <v>-1.0343E-2</v>
      </c>
      <c r="P605" s="9">
        <v>-1.4341E-3</v>
      </c>
      <c r="Q605" s="8">
        <v>3.4520999999999997E-5</v>
      </c>
      <c r="R605" s="9">
        <v>-1.3052999999999999E-7</v>
      </c>
      <c r="S605" s="8">
        <v>7.7114999999999996E-4</v>
      </c>
      <c r="T605" s="8">
        <v>0</v>
      </c>
      <c r="U605" s="9">
        <v>3.0230999999999999E-6</v>
      </c>
      <c r="V605">
        <v>2.44710871553571E-3</v>
      </c>
      <c r="W605">
        <v>2.44710871553571E-3</v>
      </c>
      <c r="X605">
        <v>1.7814951449099999E-3</v>
      </c>
      <c r="Y605">
        <v>6.3617251235193297E-3</v>
      </c>
      <c r="Z605">
        <v>7.0008335409046593E-2</v>
      </c>
      <c r="AA605">
        <v>0.25</v>
      </c>
    </row>
    <row r="606" spans="1:27" x14ac:dyDescent="0.35">
      <c r="A606">
        <v>605</v>
      </c>
      <c r="B606" t="s">
        <v>24</v>
      </c>
      <c r="C606" s="2">
        <v>23</v>
      </c>
      <c r="D606" t="s">
        <v>13</v>
      </c>
      <c r="E606">
        <v>9</v>
      </c>
      <c r="F606" t="s">
        <v>20</v>
      </c>
      <c r="G606" s="10">
        <v>10</v>
      </c>
      <c r="H606">
        <v>0.1</v>
      </c>
      <c r="I606">
        <v>5</v>
      </c>
      <c r="J606">
        <v>1</v>
      </c>
      <c r="K606">
        <v>1</v>
      </c>
      <c r="L606" s="8">
        <v>1.4</v>
      </c>
      <c r="M606" s="8">
        <v>0.52</v>
      </c>
      <c r="N606" s="8">
        <v>0.5</v>
      </c>
      <c r="O606" s="8">
        <v>-1.0343E-2</v>
      </c>
      <c r="P606" s="9">
        <v>-1.4341E-3</v>
      </c>
      <c r="Q606" s="8">
        <v>3.4520999999999997E-5</v>
      </c>
      <c r="R606" s="9">
        <v>-1.3052999999999999E-7</v>
      </c>
      <c r="S606" s="8">
        <v>7.7114999999999996E-4</v>
      </c>
      <c r="T606" s="8">
        <v>0</v>
      </c>
      <c r="U606" s="9">
        <v>3.0230999999999999E-6</v>
      </c>
      <c r="V606">
        <v>-6.59881765474357E-3</v>
      </c>
      <c r="W606">
        <v>7.79287052286337E-5</v>
      </c>
      <c r="X606">
        <v>5.6732097406445301E-5</v>
      </c>
      <c r="Y606">
        <v>7.85398163397448E-3</v>
      </c>
      <c r="Z606">
        <v>2.2294305516559702E-3</v>
      </c>
      <c r="AA606">
        <v>0.30864197530864201</v>
      </c>
    </row>
    <row r="607" spans="1:27" x14ac:dyDescent="0.35">
      <c r="A607">
        <v>606</v>
      </c>
      <c r="B607" t="s">
        <v>24</v>
      </c>
      <c r="C607" s="2">
        <v>23</v>
      </c>
      <c r="D607" t="s">
        <v>13</v>
      </c>
      <c r="E607">
        <v>9</v>
      </c>
      <c r="F607" t="s">
        <v>20</v>
      </c>
      <c r="G607" s="10">
        <v>8.5</v>
      </c>
      <c r="H607">
        <v>8.5000000000000006E-2</v>
      </c>
      <c r="I607">
        <v>5</v>
      </c>
      <c r="J607">
        <v>1</v>
      </c>
      <c r="K607">
        <v>1</v>
      </c>
      <c r="L607" s="8">
        <v>1.4</v>
      </c>
      <c r="M607" s="8">
        <v>0.52</v>
      </c>
      <c r="N607" s="8">
        <v>0.5</v>
      </c>
      <c r="O607" s="8">
        <v>-1.0343E-2</v>
      </c>
      <c r="P607" s="9">
        <v>-1.4341E-3</v>
      </c>
      <c r="Q607" s="8">
        <v>3.4520999999999997E-5</v>
      </c>
      <c r="R607" s="9">
        <v>-1.3052999999999999E-7</v>
      </c>
      <c r="S607" s="8">
        <v>7.7114999999999996E-4</v>
      </c>
      <c r="T607" s="8">
        <v>0</v>
      </c>
      <c r="U607" s="9">
        <v>3.0230999999999999E-6</v>
      </c>
      <c r="V607">
        <v>-1.18735684694522E-2</v>
      </c>
      <c r="W607">
        <v>5.1443210893163198E-5</v>
      </c>
      <c r="X607">
        <v>3.7450657530222797E-5</v>
      </c>
      <c r="Y607">
        <v>5.6745017305465601E-3</v>
      </c>
      <c r="Z607">
        <v>1.47171784394486E-3</v>
      </c>
      <c r="AA607">
        <v>0.22299382716049401</v>
      </c>
    </row>
    <row r="608" spans="1:27" x14ac:dyDescent="0.35">
      <c r="A608">
        <v>607</v>
      </c>
      <c r="B608" t="s">
        <v>24</v>
      </c>
      <c r="C608" s="2">
        <v>23</v>
      </c>
      <c r="D608" t="s">
        <v>13</v>
      </c>
      <c r="E608">
        <v>9</v>
      </c>
      <c r="F608" t="s">
        <v>20</v>
      </c>
      <c r="G608" s="10">
        <v>9</v>
      </c>
      <c r="H608">
        <v>0.09</v>
      </c>
      <c r="I608">
        <v>11</v>
      </c>
      <c r="J608">
        <v>1</v>
      </c>
      <c r="K608">
        <v>1</v>
      </c>
      <c r="L608" s="8">
        <v>1.4</v>
      </c>
      <c r="M608" s="8">
        <v>0.52</v>
      </c>
      <c r="N608" s="8">
        <v>0.5</v>
      </c>
      <c r="O608" s="8">
        <v>-1.0343E-2</v>
      </c>
      <c r="P608" s="9">
        <v>-1.4341E-3</v>
      </c>
      <c r="Q608" s="8">
        <v>3.4520999999999997E-5</v>
      </c>
      <c r="R608" s="9">
        <v>-1.3052999999999999E-7</v>
      </c>
      <c r="S608" s="8">
        <v>7.7114999999999996E-4</v>
      </c>
      <c r="T608" s="8">
        <v>0</v>
      </c>
      <c r="U608" s="9">
        <v>3.0230999999999999E-6</v>
      </c>
      <c r="V608">
        <v>8.8229704880548893E-3</v>
      </c>
      <c r="W608">
        <v>8.8229704880548893E-3</v>
      </c>
      <c r="X608">
        <v>6.42312251530396E-3</v>
      </c>
      <c r="Y608">
        <v>6.3617251235193297E-3</v>
      </c>
      <c r="Z608">
        <v>0.25241276503591897</v>
      </c>
      <c r="AA608">
        <v>0.25</v>
      </c>
    </row>
    <row r="609" spans="1:27" x14ac:dyDescent="0.35">
      <c r="A609">
        <v>608</v>
      </c>
      <c r="B609" t="s">
        <v>24</v>
      </c>
      <c r="C609" s="2">
        <v>23</v>
      </c>
      <c r="D609" t="s">
        <v>13</v>
      </c>
      <c r="E609">
        <v>9</v>
      </c>
      <c r="F609" t="s">
        <v>20</v>
      </c>
      <c r="G609" s="10">
        <v>9.5</v>
      </c>
      <c r="H609">
        <v>9.5000000000000001E-2</v>
      </c>
      <c r="I609">
        <v>12</v>
      </c>
      <c r="J609">
        <v>1</v>
      </c>
      <c r="K609">
        <v>1</v>
      </c>
      <c r="L609" s="8">
        <v>1.4</v>
      </c>
      <c r="M609" s="8">
        <v>0.52</v>
      </c>
      <c r="N609" s="8">
        <v>0.5</v>
      </c>
      <c r="O609" s="8">
        <v>-1.0343E-2</v>
      </c>
      <c r="P609" s="9">
        <v>-1.4341E-3</v>
      </c>
      <c r="Q609" s="8">
        <v>3.4520999999999997E-5</v>
      </c>
      <c r="R609" s="9">
        <v>-1.3052999999999999E-7</v>
      </c>
      <c r="S609" s="8">
        <v>7.7114999999999996E-4</v>
      </c>
      <c r="T609" s="8">
        <v>0</v>
      </c>
      <c r="U609" s="9">
        <v>3.0230999999999999E-6</v>
      </c>
      <c r="V609">
        <v>1.5702096327162199E-2</v>
      </c>
      <c r="W609">
        <v>1.5702096327162199E-2</v>
      </c>
      <c r="X609">
        <v>1.14311261261741E-2</v>
      </c>
      <c r="Y609">
        <v>7.0882184246619699E-3</v>
      </c>
      <c r="Z609">
        <v>0.44921487113272002</v>
      </c>
      <c r="AA609">
        <v>0.27854938271604901</v>
      </c>
    </row>
    <row r="610" spans="1:27" x14ac:dyDescent="0.35">
      <c r="A610">
        <v>609</v>
      </c>
      <c r="B610" t="s">
        <v>24</v>
      </c>
      <c r="C610" s="2">
        <v>23</v>
      </c>
      <c r="D610" t="s">
        <v>13</v>
      </c>
      <c r="E610">
        <v>9</v>
      </c>
      <c r="F610" t="s">
        <v>25</v>
      </c>
      <c r="G610" s="10">
        <v>16.5</v>
      </c>
      <c r="H610">
        <v>0.16500000000000001</v>
      </c>
      <c r="I610">
        <v>8</v>
      </c>
      <c r="J610">
        <v>1</v>
      </c>
      <c r="K610">
        <v>1</v>
      </c>
      <c r="L610" s="8">
        <v>1.29</v>
      </c>
      <c r="M610" s="8">
        <v>0.56000000000000005</v>
      </c>
      <c r="N610" s="8">
        <v>0.5</v>
      </c>
      <c r="O610" s="8">
        <v>-3.9083E-2</v>
      </c>
      <c r="P610" s="8">
        <v>1.9935E-3</v>
      </c>
      <c r="Q610" s="8">
        <v>-1.6147999999999999E-5</v>
      </c>
      <c r="R610" s="9">
        <v>6.4188000000000002E-9</v>
      </c>
      <c r="S610" s="8">
        <v>-9.834100000000001E-4</v>
      </c>
      <c r="T610" s="8">
        <v>0</v>
      </c>
      <c r="U610" s="9">
        <v>3.8372999999999997E-6</v>
      </c>
      <c r="V610">
        <v>9.6376300212621002E-2</v>
      </c>
      <c r="W610">
        <v>9.6376300212621002E-2</v>
      </c>
      <c r="X610">
        <v>6.9622239273597397E-2</v>
      </c>
      <c r="Y610">
        <v>2.1382464998495498E-2</v>
      </c>
      <c r="Z610">
        <v>2.7359811183999301</v>
      </c>
      <c r="AA610">
        <v>0.84027777777777801</v>
      </c>
    </row>
    <row r="611" spans="1:27" x14ac:dyDescent="0.35">
      <c r="A611">
        <v>610</v>
      </c>
      <c r="B611" t="s">
        <v>24</v>
      </c>
      <c r="C611" s="2">
        <v>23</v>
      </c>
      <c r="D611" t="s">
        <v>14</v>
      </c>
      <c r="E611">
        <v>18</v>
      </c>
      <c r="F611" t="s">
        <v>17</v>
      </c>
      <c r="G611" s="10">
        <v>80</v>
      </c>
      <c r="H611">
        <v>0.8</v>
      </c>
      <c r="I611">
        <v>26</v>
      </c>
      <c r="J611">
        <v>1</v>
      </c>
      <c r="K611">
        <v>1</v>
      </c>
      <c r="L611" s="8">
        <v>1.39</v>
      </c>
      <c r="M611" s="8">
        <v>0.56000000000000005</v>
      </c>
      <c r="N611" s="8">
        <v>0.5</v>
      </c>
      <c r="O611" s="8">
        <v>0.16450000000000001</v>
      </c>
      <c r="P611" s="8">
        <v>-0.56120000000000003</v>
      </c>
      <c r="Q611" s="8">
        <v>0.29099999999999998</v>
      </c>
      <c r="R611" s="8">
        <v>0</v>
      </c>
      <c r="S611" s="8">
        <v>-7.2500000000000004E-3</v>
      </c>
      <c r="T611" s="8">
        <v>2.5000000000000001E-2</v>
      </c>
      <c r="U611" s="8">
        <v>2.3E-2</v>
      </c>
      <c r="V611">
        <v>5.8145888621548201</v>
      </c>
      <c r="W611">
        <v>5.8145888621548201</v>
      </c>
      <c r="X611">
        <v>4.52607597030131</v>
      </c>
      <c r="Y611">
        <v>0.50265482457436705</v>
      </c>
      <c r="Z611">
        <v>44.465886634746902</v>
      </c>
      <c r="AA611">
        <v>4.9382716049382704</v>
      </c>
    </row>
    <row r="612" spans="1:27" x14ac:dyDescent="0.35">
      <c r="A612">
        <v>611</v>
      </c>
      <c r="B612" t="s">
        <v>24</v>
      </c>
      <c r="C612" s="2">
        <v>23</v>
      </c>
      <c r="D612" t="s">
        <v>14</v>
      </c>
      <c r="E612">
        <v>18</v>
      </c>
      <c r="F612" t="s">
        <v>11</v>
      </c>
      <c r="G612" s="10">
        <v>43.5</v>
      </c>
      <c r="H612">
        <v>0.435</v>
      </c>
      <c r="I612">
        <v>28</v>
      </c>
      <c r="J612">
        <v>1</v>
      </c>
      <c r="K612">
        <v>1</v>
      </c>
      <c r="L612" s="8">
        <v>1.42</v>
      </c>
      <c r="M612" s="8">
        <v>0.59</v>
      </c>
      <c r="N612" s="8">
        <v>0.5</v>
      </c>
      <c r="O612" s="8">
        <v>-1.115E-2</v>
      </c>
      <c r="P612" s="8">
        <v>0</v>
      </c>
      <c r="Q612" s="8">
        <v>-8.5599999999999996E-2</v>
      </c>
      <c r="R612" s="8">
        <v>-4.9959999999999997E-2</v>
      </c>
      <c r="S612" s="8">
        <v>0</v>
      </c>
      <c r="T612" s="8">
        <v>2.5600000000000002E-3</v>
      </c>
      <c r="U612" s="8">
        <v>3.6330000000000001E-2</v>
      </c>
      <c r="V612">
        <v>1.69920707677866</v>
      </c>
      <c r="W612">
        <v>1.69920707677866</v>
      </c>
      <c r="X612">
        <v>1.42359568892516</v>
      </c>
      <c r="Y612">
        <v>0.14861696746888201</v>
      </c>
      <c r="Z612">
        <v>13.985943880046401</v>
      </c>
      <c r="AA612">
        <v>1.46006944444444</v>
      </c>
    </row>
    <row r="613" spans="1:27" x14ac:dyDescent="0.35">
      <c r="A613">
        <v>612</v>
      </c>
      <c r="B613" t="s">
        <v>24</v>
      </c>
      <c r="C613" s="2">
        <v>23</v>
      </c>
      <c r="D613" t="s">
        <v>14</v>
      </c>
      <c r="E613">
        <v>18</v>
      </c>
      <c r="F613" t="s">
        <v>17</v>
      </c>
      <c r="G613" s="10">
        <v>80</v>
      </c>
      <c r="H613">
        <v>0.8</v>
      </c>
      <c r="I613">
        <v>26</v>
      </c>
      <c r="J613">
        <v>1</v>
      </c>
      <c r="K613">
        <v>1</v>
      </c>
      <c r="L613" s="8">
        <v>1.39</v>
      </c>
      <c r="M613" s="8">
        <v>0.56000000000000005</v>
      </c>
      <c r="N613" s="8">
        <v>0.5</v>
      </c>
      <c r="O613" s="8">
        <v>0.16450000000000001</v>
      </c>
      <c r="P613" s="8">
        <v>-0.56120000000000003</v>
      </c>
      <c r="Q613" s="8">
        <v>0.29099999999999998</v>
      </c>
      <c r="R613" s="8">
        <v>0</v>
      </c>
      <c r="S613" s="8">
        <v>-7.2500000000000004E-3</v>
      </c>
      <c r="T613" s="8">
        <v>2.5000000000000001E-2</v>
      </c>
      <c r="U613" s="8">
        <v>2.3E-2</v>
      </c>
      <c r="V613">
        <v>5.8145888621548201</v>
      </c>
      <c r="W613">
        <v>5.8145888621548201</v>
      </c>
      <c r="X613">
        <v>4.52607597030131</v>
      </c>
      <c r="Y613">
        <v>0.50265482457436705</v>
      </c>
      <c r="Z613">
        <v>44.465886634746902</v>
      </c>
      <c r="AA613">
        <v>4.9382716049382704</v>
      </c>
    </row>
    <row r="614" spans="1:27" x14ac:dyDescent="0.35">
      <c r="A614">
        <v>613</v>
      </c>
      <c r="B614" t="s">
        <v>24</v>
      </c>
      <c r="C614" s="2">
        <v>23</v>
      </c>
      <c r="D614" t="s">
        <v>14</v>
      </c>
      <c r="E614">
        <v>18</v>
      </c>
      <c r="F614" t="s">
        <v>20</v>
      </c>
      <c r="G614" s="10">
        <v>55.5</v>
      </c>
      <c r="H614">
        <v>0.55500000000000005</v>
      </c>
      <c r="I614">
        <v>28</v>
      </c>
      <c r="J614">
        <v>1</v>
      </c>
      <c r="K614">
        <v>1</v>
      </c>
      <c r="L614" s="8">
        <v>1.4</v>
      </c>
      <c r="M614" s="8">
        <v>0.52</v>
      </c>
      <c r="N614" s="8">
        <v>0.5</v>
      </c>
      <c r="O614" s="8">
        <v>-1.0343E-2</v>
      </c>
      <c r="P614" s="9">
        <v>-1.4341E-3</v>
      </c>
      <c r="Q614" s="8">
        <v>3.4520999999999997E-5</v>
      </c>
      <c r="R614" s="9">
        <v>-1.3052999999999999E-7</v>
      </c>
      <c r="S614" s="8">
        <v>7.7114999999999996E-4</v>
      </c>
      <c r="T614" s="8">
        <v>0</v>
      </c>
      <c r="U614" s="9">
        <v>3.0230999999999999E-6</v>
      </c>
      <c r="V614">
        <v>2.6921111678277501</v>
      </c>
      <c r="W614">
        <v>2.6921111678277501</v>
      </c>
      <c r="X614">
        <v>1.95985693017861</v>
      </c>
      <c r="Y614">
        <v>0.24192226928049901</v>
      </c>
      <c r="Z614">
        <v>19.254377666100801</v>
      </c>
      <c r="AA614">
        <v>2.3767361111111098</v>
      </c>
    </row>
    <row r="615" spans="1:27" x14ac:dyDescent="0.35">
      <c r="A615">
        <v>614</v>
      </c>
      <c r="B615" t="s">
        <v>24</v>
      </c>
      <c r="C615" s="2">
        <v>23</v>
      </c>
      <c r="D615" t="s">
        <v>14</v>
      </c>
      <c r="E615">
        <v>18</v>
      </c>
      <c r="F615" t="s">
        <v>20</v>
      </c>
      <c r="G615" s="10">
        <v>55.5</v>
      </c>
      <c r="H615">
        <v>0.55500000000000005</v>
      </c>
      <c r="I615">
        <v>28</v>
      </c>
      <c r="J615">
        <v>1</v>
      </c>
      <c r="K615">
        <v>1</v>
      </c>
      <c r="L615" s="8">
        <v>1.4</v>
      </c>
      <c r="M615" s="8">
        <v>0.52</v>
      </c>
      <c r="N615" s="8">
        <v>0.5</v>
      </c>
      <c r="O615" s="8">
        <v>-1.0343E-2</v>
      </c>
      <c r="P615" s="9">
        <v>-1.4341E-3</v>
      </c>
      <c r="Q615" s="8">
        <v>3.4520999999999997E-5</v>
      </c>
      <c r="R615" s="9">
        <v>-1.3052999999999999E-7</v>
      </c>
      <c r="S615" s="8">
        <v>7.7114999999999996E-4</v>
      </c>
      <c r="T615" s="8">
        <v>0</v>
      </c>
      <c r="U615" s="9">
        <v>3.0230999999999999E-6</v>
      </c>
      <c r="V615">
        <v>2.6921111678277501</v>
      </c>
      <c r="W615">
        <v>2.6921111678277501</v>
      </c>
      <c r="X615">
        <v>1.95985693017861</v>
      </c>
      <c r="Y615">
        <v>0.24192226928049901</v>
      </c>
      <c r="Z615">
        <v>19.254377666100801</v>
      </c>
      <c r="AA615">
        <v>2.3767361111111098</v>
      </c>
    </row>
    <row r="616" spans="1:27" x14ac:dyDescent="0.35">
      <c r="A616">
        <v>615</v>
      </c>
      <c r="B616" t="s">
        <v>24</v>
      </c>
      <c r="C616" s="2">
        <v>23</v>
      </c>
      <c r="D616" t="s">
        <v>14</v>
      </c>
      <c r="E616">
        <v>18</v>
      </c>
      <c r="F616" t="s">
        <v>20</v>
      </c>
      <c r="G616" s="10">
        <v>46</v>
      </c>
      <c r="H616">
        <v>0.46</v>
      </c>
      <c r="I616">
        <v>28</v>
      </c>
      <c r="J616">
        <v>1</v>
      </c>
      <c r="K616">
        <v>1</v>
      </c>
      <c r="L616" s="8">
        <v>1.4</v>
      </c>
      <c r="M616" s="8">
        <v>0.52</v>
      </c>
      <c r="N616" s="8">
        <v>0.5</v>
      </c>
      <c r="O616" s="8">
        <v>-1.0343E-2</v>
      </c>
      <c r="P616" s="9">
        <v>-1.4341E-3</v>
      </c>
      <c r="Q616" s="8">
        <v>3.4520999999999997E-5</v>
      </c>
      <c r="R616" s="9">
        <v>-1.3052999999999999E-7</v>
      </c>
      <c r="S616" s="8">
        <v>7.7114999999999996E-4</v>
      </c>
      <c r="T616" s="8">
        <v>0</v>
      </c>
      <c r="U616" s="9">
        <v>3.0230999999999999E-6</v>
      </c>
      <c r="V616">
        <v>1.8987698892111899</v>
      </c>
      <c r="W616">
        <v>1.8987698892111899</v>
      </c>
      <c r="X616">
        <v>1.38230447934575</v>
      </c>
      <c r="Y616">
        <v>0.16619025137490001</v>
      </c>
      <c r="Z616">
        <v>13.580283379379299</v>
      </c>
      <c r="AA616">
        <v>1.63271604938272</v>
      </c>
    </row>
    <row r="617" spans="1:27" x14ac:dyDescent="0.35">
      <c r="A617">
        <v>616</v>
      </c>
      <c r="B617" t="s">
        <v>24</v>
      </c>
      <c r="C617" s="2">
        <v>22</v>
      </c>
      <c r="D617" t="s">
        <v>13</v>
      </c>
      <c r="E617">
        <v>9</v>
      </c>
      <c r="F617" t="s">
        <v>11</v>
      </c>
      <c r="G617" s="10">
        <v>34</v>
      </c>
      <c r="H617">
        <v>0.34</v>
      </c>
      <c r="I617">
        <v>22.5</v>
      </c>
      <c r="J617">
        <v>1</v>
      </c>
      <c r="K617">
        <v>1</v>
      </c>
      <c r="L617" s="8">
        <v>1.42</v>
      </c>
      <c r="M617" s="8">
        <v>0.59</v>
      </c>
      <c r="N617" s="8">
        <v>0.5</v>
      </c>
      <c r="O617" s="8">
        <v>-1.115E-2</v>
      </c>
      <c r="P617" s="8">
        <v>0</v>
      </c>
      <c r="Q617" s="8">
        <v>-8.5599999999999996E-2</v>
      </c>
      <c r="R617" s="8">
        <v>-4.9959999999999997E-2</v>
      </c>
      <c r="S617" s="8">
        <v>0</v>
      </c>
      <c r="T617" s="8">
        <v>2.5600000000000002E-3</v>
      </c>
      <c r="U617" s="8">
        <v>3.6330000000000001E-2</v>
      </c>
      <c r="V617">
        <v>0.82444852906334998</v>
      </c>
      <c r="W617">
        <v>0.82444852906334998</v>
      </c>
      <c r="X617">
        <v>0.69072297764927404</v>
      </c>
      <c r="Y617">
        <v>9.0792027688745003E-2</v>
      </c>
      <c r="Z617">
        <v>27.143697827169099</v>
      </c>
      <c r="AA617">
        <v>3.5679012345679002</v>
      </c>
    </row>
    <row r="618" spans="1:27" x14ac:dyDescent="0.35">
      <c r="A618">
        <v>617</v>
      </c>
      <c r="B618" t="s">
        <v>24</v>
      </c>
      <c r="C618" s="2">
        <v>22</v>
      </c>
      <c r="D618" t="s">
        <v>14</v>
      </c>
      <c r="E618">
        <v>18</v>
      </c>
      <c r="F618" t="s">
        <v>11</v>
      </c>
      <c r="G618" s="10">
        <v>56</v>
      </c>
      <c r="H618">
        <v>0.56000000000000005</v>
      </c>
      <c r="I618">
        <v>24</v>
      </c>
      <c r="J618">
        <v>1</v>
      </c>
      <c r="K618">
        <v>1</v>
      </c>
      <c r="L618" s="8">
        <v>1.42</v>
      </c>
      <c r="M618" s="8">
        <v>0.59</v>
      </c>
      <c r="N618" s="8">
        <v>0.5</v>
      </c>
      <c r="O618" s="8">
        <v>-1.115E-2</v>
      </c>
      <c r="P618" s="8">
        <v>0</v>
      </c>
      <c r="Q618" s="8">
        <v>-8.5599999999999996E-2</v>
      </c>
      <c r="R618" s="8">
        <v>-4.9959999999999997E-2</v>
      </c>
      <c r="S618" s="8">
        <v>0</v>
      </c>
      <c r="T618" s="8">
        <v>2.5600000000000002E-3</v>
      </c>
      <c r="U618" s="8">
        <v>3.6330000000000001E-2</v>
      </c>
      <c r="V618">
        <v>2.25864406265713</v>
      </c>
      <c r="W618">
        <v>2.25864406265713</v>
      </c>
      <c r="X618">
        <v>1.89229199569414</v>
      </c>
      <c r="Y618">
        <v>0.24630086404144</v>
      </c>
      <c r="Z618">
        <v>18.590594128885801</v>
      </c>
      <c r="AA618">
        <v>2.4197530864197501</v>
      </c>
    </row>
    <row r="619" spans="1:27" x14ac:dyDescent="0.35">
      <c r="A619">
        <v>618</v>
      </c>
      <c r="B619" t="s">
        <v>24</v>
      </c>
      <c r="C619" s="2">
        <v>22</v>
      </c>
      <c r="D619" t="s">
        <v>14</v>
      </c>
      <c r="E619">
        <v>18</v>
      </c>
      <c r="F619" t="s">
        <v>11</v>
      </c>
      <c r="G619" s="10">
        <v>44.5</v>
      </c>
      <c r="H619">
        <v>0.44500000000000001</v>
      </c>
      <c r="I619">
        <v>27</v>
      </c>
      <c r="J619">
        <v>1</v>
      </c>
      <c r="K619">
        <v>1</v>
      </c>
      <c r="L619" s="8">
        <v>1.42</v>
      </c>
      <c r="M619" s="8">
        <v>0.59</v>
      </c>
      <c r="N619" s="8">
        <v>0.5</v>
      </c>
      <c r="O619" s="8">
        <v>-1.115E-2</v>
      </c>
      <c r="P619" s="8">
        <v>0</v>
      </c>
      <c r="Q619" s="8">
        <v>-8.5599999999999996E-2</v>
      </c>
      <c r="R619" s="8">
        <v>-4.9959999999999997E-2</v>
      </c>
      <c r="S619" s="8">
        <v>0</v>
      </c>
      <c r="T619" s="8">
        <v>2.5600000000000002E-3</v>
      </c>
      <c r="U619" s="8">
        <v>3.6330000000000001E-2</v>
      </c>
      <c r="V619">
        <v>1.69879355776213</v>
      </c>
      <c r="W619">
        <v>1.69879355776213</v>
      </c>
      <c r="X619">
        <v>1.42324924269311</v>
      </c>
      <c r="Y619">
        <v>0.15552847130677999</v>
      </c>
      <c r="Z619">
        <v>13.9825402608892</v>
      </c>
      <c r="AA619">
        <v>1.52797067901235</v>
      </c>
    </row>
    <row r="620" spans="1:27" x14ac:dyDescent="0.35">
      <c r="A620">
        <v>619</v>
      </c>
      <c r="B620" t="s">
        <v>24</v>
      </c>
      <c r="C620" s="2">
        <v>22</v>
      </c>
      <c r="D620" t="s">
        <v>14</v>
      </c>
      <c r="E620">
        <v>18</v>
      </c>
      <c r="F620" t="s">
        <v>11</v>
      </c>
      <c r="G620" s="10">
        <v>48</v>
      </c>
      <c r="H620">
        <v>0.48</v>
      </c>
      <c r="I620">
        <v>26</v>
      </c>
      <c r="J620">
        <v>1</v>
      </c>
      <c r="K620">
        <v>1</v>
      </c>
      <c r="L620" s="8">
        <v>1.42</v>
      </c>
      <c r="M620" s="8">
        <v>0.59</v>
      </c>
      <c r="N620" s="8">
        <v>0.5</v>
      </c>
      <c r="O620" s="8">
        <v>-1.115E-2</v>
      </c>
      <c r="P620" s="8">
        <v>0</v>
      </c>
      <c r="Q620" s="8">
        <v>-8.5599999999999996E-2</v>
      </c>
      <c r="R620" s="8">
        <v>-4.9959999999999997E-2</v>
      </c>
      <c r="S620" s="8">
        <v>0</v>
      </c>
      <c r="T620" s="8">
        <v>2.5600000000000002E-3</v>
      </c>
      <c r="U620" s="8">
        <v>3.6330000000000001E-2</v>
      </c>
      <c r="V620">
        <v>1.8711884281440101</v>
      </c>
      <c r="W620">
        <v>1.8711884281440101</v>
      </c>
      <c r="X620">
        <v>1.5676816650990499</v>
      </c>
      <c r="Y620">
        <v>0.18095573684677199</v>
      </c>
      <c r="Z620">
        <v>15.401499147842401</v>
      </c>
      <c r="AA620">
        <v>1.7777777777777799</v>
      </c>
    </row>
    <row r="621" spans="1:27" x14ac:dyDescent="0.35">
      <c r="A621">
        <v>620</v>
      </c>
      <c r="B621" t="s">
        <v>24</v>
      </c>
      <c r="C621" s="2">
        <v>22</v>
      </c>
      <c r="D621" t="s">
        <v>14</v>
      </c>
      <c r="E621">
        <v>18</v>
      </c>
      <c r="F621" t="s">
        <v>11</v>
      </c>
      <c r="G621" s="10">
        <v>40.5</v>
      </c>
      <c r="H621">
        <v>0.40500000000000003</v>
      </c>
      <c r="I621">
        <v>25</v>
      </c>
      <c r="J621">
        <v>1</v>
      </c>
      <c r="K621">
        <v>1</v>
      </c>
      <c r="L621" s="8">
        <v>1.42</v>
      </c>
      <c r="M621" s="8">
        <v>0.59</v>
      </c>
      <c r="N621" s="8">
        <v>0.5</v>
      </c>
      <c r="O621" s="8">
        <v>-1.115E-2</v>
      </c>
      <c r="P621" s="8">
        <v>0</v>
      </c>
      <c r="Q621" s="8">
        <v>-8.5599999999999996E-2</v>
      </c>
      <c r="R621" s="8">
        <v>-4.9959999999999997E-2</v>
      </c>
      <c r="S621" s="8">
        <v>0</v>
      </c>
      <c r="T621" s="8">
        <v>2.5600000000000002E-3</v>
      </c>
      <c r="U621" s="8">
        <v>3.6330000000000001E-2</v>
      </c>
      <c r="V621">
        <v>1.29913164051435</v>
      </c>
      <c r="W621">
        <v>1.29913164051435</v>
      </c>
      <c r="X621">
        <v>1.08841248842292</v>
      </c>
      <c r="Y621">
        <v>0.128824933751266</v>
      </c>
      <c r="Z621">
        <v>10.692977015769101</v>
      </c>
      <c r="AA621">
        <v>1.265625</v>
      </c>
    </row>
    <row r="622" spans="1:27" x14ac:dyDescent="0.35">
      <c r="A622">
        <v>621</v>
      </c>
      <c r="B622" t="s">
        <v>24</v>
      </c>
      <c r="C622" s="2">
        <v>22</v>
      </c>
      <c r="D622" t="s">
        <v>14</v>
      </c>
      <c r="E622">
        <v>18</v>
      </c>
      <c r="F622" t="s">
        <v>11</v>
      </c>
      <c r="G622" s="10">
        <v>41.5</v>
      </c>
      <c r="H622">
        <v>0.41499999999999998</v>
      </c>
      <c r="I622">
        <v>26</v>
      </c>
      <c r="J622">
        <v>1</v>
      </c>
      <c r="K622">
        <v>1</v>
      </c>
      <c r="L622" s="8">
        <v>1.42</v>
      </c>
      <c r="M622" s="8">
        <v>0.59</v>
      </c>
      <c r="N622" s="8">
        <v>0.5</v>
      </c>
      <c r="O622" s="8">
        <v>-1.115E-2</v>
      </c>
      <c r="P622" s="8">
        <v>0</v>
      </c>
      <c r="Q622" s="8">
        <v>-8.5599999999999996E-2</v>
      </c>
      <c r="R622" s="8">
        <v>-4.9959999999999997E-2</v>
      </c>
      <c r="S622" s="8">
        <v>0</v>
      </c>
      <c r="T622" s="8">
        <v>2.5600000000000002E-3</v>
      </c>
      <c r="U622" s="8">
        <v>3.6330000000000001E-2</v>
      </c>
      <c r="V622">
        <v>1.4249986748083101</v>
      </c>
      <c r="W622">
        <v>1.4249986748083101</v>
      </c>
      <c r="X622">
        <v>1.1938638897544001</v>
      </c>
      <c r="Y622">
        <v>0.13526519869112599</v>
      </c>
      <c r="Z622">
        <v>11.7289715699587</v>
      </c>
      <c r="AA622">
        <v>1.32889660493827</v>
      </c>
    </row>
    <row r="623" spans="1:27" x14ac:dyDescent="0.35">
      <c r="A623">
        <v>622</v>
      </c>
      <c r="B623" t="s">
        <v>24</v>
      </c>
      <c r="C623" s="2">
        <v>22</v>
      </c>
      <c r="D623" t="s">
        <v>14</v>
      </c>
      <c r="E623">
        <v>18</v>
      </c>
      <c r="F623" t="s">
        <v>11</v>
      </c>
      <c r="G623" s="10">
        <v>60</v>
      </c>
      <c r="H623">
        <v>0.6</v>
      </c>
      <c r="I623">
        <v>28</v>
      </c>
      <c r="J623">
        <v>1</v>
      </c>
      <c r="K623">
        <v>1</v>
      </c>
      <c r="L623" s="8">
        <v>1.42</v>
      </c>
      <c r="M623" s="8">
        <v>0.59</v>
      </c>
      <c r="N623" s="8">
        <v>0.5</v>
      </c>
      <c r="O623" s="8">
        <v>-1.115E-2</v>
      </c>
      <c r="P623" s="8">
        <v>0</v>
      </c>
      <c r="Q623" s="8">
        <v>-8.5599999999999996E-2</v>
      </c>
      <c r="R623" s="8">
        <v>-4.9959999999999997E-2</v>
      </c>
      <c r="S623" s="8">
        <v>0</v>
      </c>
      <c r="T623" s="8">
        <v>2.5600000000000002E-3</v>
      </c>
      <c r="U623" s="8">
        <v>3.6330000000000001E-2</v>
      </c>
      <c r="V623">
        <v>3.0995342908519898</v>
      </c>
      <c r="W623">
        <v>3.0995342908519898</v>
      </c>
      <c r="X623">
        <v>2.5967898288757998</v>
      </c>
      <c r="Y623">
        <v>0.282743338823081</v>
      </c>
      <c r="Z623">
        <v>25.5118479898975</v>
      </c>
      <c r="AA623">
        <v>2.7777777777777799</v>
      </c>
    </row>
    <row r="624" spans="1:27" x14ac:dyDescent="0.35">
      <c r="A624">
        <v>623</v>
      </c>
      <c r="B624" t="s">
        <v>24</v>
      </c>
      <c r="C624" s="2">
        <v>22</v>
      </c>
      <c r="D624" t="s">
        <v>14</v>
      </c>
      <c r="E624">
        <v>18</v>
      </c>
      <c r="F624" t="s">
        <v>11</v>
      </c>
      <c r="G624" s="10">
        <v>54.5</v>
      </c>
      <c r="H624">
        <v>0.54500000000000004</v>
      </c>
      <c r="I624">
        <v>26</v>
      </c>
      <c r="J624">
        <v>1</v>
      </c>
      <c r="K624">
        <v>1</v>
      </c>
      <c r="L624" s="8">
        <v>1.42</v>
      </c>
      <c r="M624" s="8">
        <v>0.59</v>
      </c>
      <c r="N624" s="8">
        <v>0.5</v>
      </c>
      <c r="O624" s="8">
        <v>-1.115E-2</v>
      </c>
      <c r="P624" s="8">
        <v>0</v>
      </c>
      <c r="Q624" s="8">
        <v>-8.5599999999999996E-2</v>
      </c>
      <c r="R624" s="8">
        <v>-4.9959999999999997E-2</v>
      </c>
      <c r="S624" s="8">
        <v>0</v>
      </c>
      <c r="T624" s="8">
        <v>2.5600000000000002E-3</v>
      </c>
      <c r="U624" s="8">
        <v>3.6330000000000001E-2</v>
      </c>
      <c r="V624">
        <v>2.37016640318478</v>
      </c>
      <c r="W624">
        <v>2.37016640318478</v>
      </c>
      <c r="X624">
        <v>1.98572541258821</v>
      </c>
      <c r="Y624">
        <v>0.233282889483127</v>
      </c>
      <c r="Z624">
        <v>19.508519446704099</v>
      </c>
      <c r="AA624">
        <v>2.2918595679012301</v>
      </c>
    </row>
    <row r="625" spans="1:27" x14ac:dyDescent="0.35">
      <c r="A625">
        <v>624</v>
      </c>
      <c r="B625" t="s">
        <v>24</v>
      </c>
      <c r="C625" s="2">
        <v>22</v>
      </c>
      <c r="D625" t="s">
        <v>14</v>
      </c>
      <c r="E625">
        <v>18</v>
      </c>
      <c r="F625" t="s">
        <v>11</v>
      </c>
      <c r="G625" s="10">
        <v>56.5</v>
      </c>
      <c r="H625">
        <v>0.56499999999999995</v>
      </c>
      <c r="I625">
        <v>28</v>
      </c>
      <c r="J625">
        <v>1</v>
      </c>
      <c r="K625">
        <v>1</v>
      </c>
      <c r="L625" s="8">
        <v>1.42</v>
      </c>
      <c r="M625" s="8">
        <v>0.59</v>
      </c>
      <c r="N625" s="8">
        <v>0.5</v>
      </c>
      <c r="O625" s="8">
        <v>-1.115E-2</v>
      </c>
      <c r="P625" s="8">
        <v>0</v>
      </c>
      <c r="Q625" s="8">
        <v>-8.5599999999999996E-2</v>
      </c>
      <c r="R625" s="8">
        <v>-4.9959999999999997E-2</v>
      </c>
      <c r="S625" s="8">
        <v>0</v>
      </c>
      <c r="T625" s="8">
        <v>2.5600000000000002E-3</v>
      </c>
      <c r="U625" s="8">
        <v>3.6330000000000001E-2</v>
      </c>
      <c r="V625">
        <v>2.77193556250905</v>
      </c>
      <c r="W625">
        <v>2.77193556250905</v>
      </c>
      <c r="X625">
        <v>2.3223276142700802</v>
      </c>
      <c r="Y625">
        <v>0.25071872871055001</v>
      </c>
      <c r="Z625">
        <v>22.81542711666</v>
      </c>
      <c r="AA625">
        <v>2.46315586419753</v>
      </c>
    </row>
    <row r="626" spans="1:27" x14ac:dyDescent="0.35">
      <c r="A626">
        <v>625</v>
      </c>
      <c r="B626" t="s">
        <v>24</v>
      </c>
      <c r="C626" s="2">
        <v>22</v>
      </c>
      <c r="D626" t="s">
        <v>14</v>
      </c>
      <c r="E626">
        <v>18</v>
      </c>
      <c r="F626" t="s">
        <v>11</v>
      </c>
      <c r="G626" s="10">
        <v>44.5</v>
      </c>
      <c r="H626">
        <v>0.44500000000000001</v>
      </c>
      <c r="I626">
        <v>23</v>
      </c>
      <c r="J626">
        <v>1</v>
      </c>
      <c r="K626">
        <v>1</v>
      </c>
      <c r="L626" s="8">
        <v>1.42</v>
      </c>
      <c r="M626" s="8">
        <v>0.59</v>
      </c>
      <c r="N626" s="8">
        <v>0.5</v>
      </c>
      <c r="O626" s="8">
        <v>-1.115E-2</v>
      </c>
      <c r="P626" s="8">
        <v>0</v>
      </c>
      <c r="Q626" s="8">
        <v>-8.5599999999999996E-2</v>
      </c>
      <c r="R626" s="8">
        <v>-4.9959999999999997E-2</v>
      </c>
      <c r="S626" s="8">
        <v>0</v>
      </c>
      <c r="T626" s="8">
        <v>2.5600000000000002E-3</v>
      </c>
      <c r="U626" s="8">
        <v>3.6330000000000001E-2</v>
      </c>
      <c r="V626">
        <v>1.4004604115953301</v>
      </c>
      <c r="W626">
        <v>1.4004604115953301</v>
      </c>
      <c r="X626">
        <v>1.17330573283457</v>
      </c>
      <c r="Y626">
        <v>0.15552847130677999</v>
      </c>
      <c r="Z626">
        <v>11.5270004406593</v>
      </c>
      <c r="AA626">
        <v>1.52797067901235</v>
      </c>
    </row>
    <row r="627" spans="1:27" x14ac:dyDescent="0.35">
      <c r="A627">
        <v>626</v>
      </c>
      <c r="B627" t="s">
        <v>24</v>
      </c>
      <c r="C627" s="2">
        <v>22</v>
      </c>
      <c r="D627" t="s">
        <v>14</v>
      </c>
      <c r="E627">
        <v>18</v>
      </c>
      <c r="F627" t="s">
        <v>11</v>
      </c>
      <c r="G627" s="10">
        <v>65.5</v>
      </c>
      <c r="H627">
        <v>0.65500000000000003</v>
      </c>
      <c r="I627">
        <v>30</v>
      </c>
      <c r="J627">
        <v>1</v>
      </c>
      <c r="K627">
        <v>1</v>
      </c>
      <c r="L627" s="8">
        <v>1.42</v>
      </c>
      <c r="M627" s="8">
        <v>0.59</v>
      </c>
      <c r="N627" s="8">
        <v>0.5</v>
      </c>
      <c r="O627" s="8">
        <v>-1.115E-2</v>
      </c>
      <c r="P627" s="8">
        <v>0</v>
      </c>
      <c r="Q627" s="8">
        <v>-8.5599999999999996E-2</v>
      </c>
      <c r="R627" s="8">
        <v>-4.9959999999999997E-2</v>
      </c>
      <c r="S627" s="8">
        <v>0</v>
      </c>
      <c r="T627" s="8">
        <v>2.5600000000000002E-3</v>
      </c>
      <c r="U627" s="8">
        <v>3.6330000000000001E-2</v>
      </c>
      <c r="V627">
        <v>3.96409192772437</v>
      </c>
      <c r="W627">
        <v>3.96409192772437</v>
      </c>
      <c r="X627">
        <v>3.3211162170474799</v>
      </c>
      <c r="Y627">
        <v>0.33695544705158997</v>
      </c>
      <c r="Z627">
        <v>32.6279050941829</v>
      </c>
      <c r="AA627">
        <v>3.3103780864197501</v>
      </c>
    </row>
    <row r="628" spans="1:27" x14ac:dyDescent="0.35">
      <c r="A628">
        <v>627</v>
      </c>
      <c r="B628" t="s">
        <v>24</v>
      </c>
      <c r="C628" s="2">
        <v>22</v>
      </c>
      <c r="D628" t="s">
        <v>14</v>
      </c>
      <c r="E628">
        <v>18</v>
      </c>
      <c r="F628" t="s">
        <v>11</v>
      </c>
      <c r="G628" s="10">
        <v>70</v>
      </c>
      <c r="H628">
        <v>0.7</v>
      </c>
      <c r="I628">
        <v>28</v>
      </c>
      <c r="J628">
        <v>1</v>
      </c>
      <c r="K628">
        <v>1</v>
      </c>
      <c r="L628" s="8">
        <v>1.42</v>
      </c>
      <c r="M628" s="8">
        <v>0.59</v>
      </c>
      <c r="N628" s="8">
        <v>0.5</v>
      </c>
      <c r="O628" s="8">
        <v>-1.115E-2</v>
      </c>
      <c r="P628" s="8">
        <v>0</v>
      </c>
      <c r="Q628" s="8">
        <v>-8.5599999999999996E-2</v>
      </c>
      <c r="R628" s="8">
        <v>-4.9959999999999997E-2</v>
      </c>
      <c r="S628" s="8">
        <v>0</v>
      </c>
      <c r="T628" s="8">
        <v>2.5600000000000002E-3</v>
      </c>
      <c r="U628" s="8">
        <v>3.6330000000000001E-2</v>
      </c>
      <c r="V628">
        <v>4.1206602537085697</v>
      </c>
      <c r="W628">
        <v>4.1206602537085697</v>
      </c>
      <c r="X628">
        <v>3.45228916055704</v>
      </c>
      <c r="Y628">
        <v>0.38484510006474998</v>
      </c>
      <c r="Z628">
        <v>33.916597832421203</v>
      </c>
      <c r="AA628">
        <v>3.7808641975308599</v>
      </c>
    </row>
    <row r="629" spans="1:27" x14ac:dyDescent="0.35">
      <c r="A629">
        <v>628</v>
      </c>
      <c r="B629" t="s">
        <v>24</v>
      </c>
      <c r="C629" s="2">
        <v>22</v>
      </c>
      <c r="D629" t="s">
        <v>14</v>
      </c>
      <c r="E629">
        <v>18</v>
      </c>
      <c r="F629" t="s">
        <v>11</v>
      </c>
      <c r="G629" s="10">
        <v>59.5</v>
      </c>
      <c r="H629">
        <v>0.59499999999999997</v>
      </c>
      <c r="I629">
        <v>28</v>
      </c>
      <c r="J629">
        <v>1</v>
      </c>
      <c r="K629">
        <v>1</v>
      </c>
      <c r="L629" s="8">
        <v>1.42</v>
      </c>
      <c r="M629" s="8">
        <v>0.59</v>
      </c>
      <c r="N629" s="8">
        <v>0.5</v>
      </c>
      <c r="O629" s="8">
        <v>-1.115E-2</v>
      </c>
      <c r="P629" s="8">
        <v>0</v>
      </c>
      <c r="Q629" s="8">
        <v>-8.5599999999999996E-2</v>
      </c>
      <c r="R629" s="8">
        <v>-4.9959999999999997E-2</v>
      </c>
      <c r="S629" s="8">
        <v>0</v>
      </c>
      <c r="T629" s="8">
        <v>2.5600000000000002E-3</v>
      </c>
      <c r="U629" s="8">
        <v>3.6330000000000001E-2</v>
      </c>
      <c r="V629">
        <v>3.05176419020655</v>
      </c>
      <c r="W629">
        <v>3.05176419020655</v>
      </c>
      <c r="X629">
        <v>2.55676803855504</v>
      </c>
      <c r="Y629">
        <v>0.27805058479678202</v>
      </c>
      <c r="Z629">
        <v>25.1186587453954</v>
      </c>
      <c r="AA629">
        <v>2.7316743827160499</v>
      </c>
    </row>
    <row r="630" spans="1:27" x14ac:dyDescent="0.35">
      <c r="A630">
        <v>629</v>
      </c>
      <c r="B630" t="s">
        <v>24</v>
      </c>
      <c r="C630" s="2">
        <v>22</v>
      </c>
      <c r="D630" t="s">
        <v>14</v>
      </c>
      <c r="E630">
        <v>18</v>
      </c>
      <c r="F630" t="s">
        <v>17</v>
      </c>
      <c r="G630" s="10">
        <v>81</v>
      </c>
      <c r="H630">
        <v>0.81</v>
      </c>
      <c r="I630">
        <v>30</v>
      </c>
      <c r="J630">
        <v>1</v>
      </c>
      <c r="K630">
        <v>1</v>
      </c>
      <c r="L630" s="8">
        <v>1.39</v>
      </c>
      <c r="M630" s="8">
        <v>0.56000000000000005</v>
      </c>
      <c r="N630" s="8">
        <v>0.5</v>
      </c>
      <c r="O630" s="8">
        <v>0.16450000000000001</v>
      </c>
      <c r="P630" s="8">
        <v>-0.56120000000000003</v>
      </c>
      <c r="Q630" s="8">
        <v>0.29099999999999998</v>
      </c>
      <c r="R630" s="8">
        <v>0</v>
      </c>
      <c r="S630" s="8">
        <v>-7.2500000000000004E-3</v>
      </c>
      <c r="T630" s="8">
        <v>2.5000000000000001E-2</v>
      </c>
      <c r="U630" s="8">
        <v>2.3E-2</v>
      </c>
      <c r="V630">
        <v>6.77985142737937</v>
      </c>
      <c r="W630">
        <v>6.77985142737937</v>
      </c>
      <c r="X630">
        <v>5.2774363510721001</v>
      </c>
      <c r="Y630">
        <v>0.51529973500506598</v>
      </c>
      <c r="Z630">
        <v>51.847535933702503</v>
      </c>
      <c r="AA630">
        <v>5.0625</v>
      </c>
    </row>
    <row r="631" spans="1:27" x14ac:dyDescent="0.35">
      <c r="A631">
        <v>630</v>
      </c>
      <c r="B631" t="s">
        <v>26</v>
      </c>
      <c r="C631" s="2">
        <v>11</v>
      </c>
      <c r="D631" t="s">
        <v>10</v>
      </c>
      <c r="E631">
        <v>4.5</v>
      </c>
      <c r="F631" t="s">
        <v>20</v>
      </c>
      <c r="G631" s="10">
        <v>4</v>
      </c>
      <c r="H631">
        <v>0.04</v>
      </c>
      <c r="I631">
        <v>3.5</v>
      </c>
      <c r="J631">
        <v>1</v>
      </c>
      <c r="K631">
        <v>0</v>
      </c>
      <c r="L631" s="8">
        <v>1.4</v>
      </c>
      <c r="M631" s="8">
        <v>0.52</v>
      </c>
      <c r="N631" s="8">
        <v>0.5</v>
      </c>
      <c r="O631" s="8">
        <v>-1.0343E-2</v>
      </c>
      <c r="P631" s="9">
        <v>-1.4341E-3</v>
      </c>
      <c r="Q631" s="8">
        <v>3.4520999999999997E-5</v>
      </c>
      <c r="R631" s="9">
        <v>-1.3052999999999999E-7</v>
      </c>
      <c r="S631" s="8">
        <v>7.7114999999999996E-4</v>
      </c>
      <c r="T631" s="8">
        <v>0</v>
      </c>
      <c r="U631" s="9">
        <v>3.0230999999999999E-6</v>
      </c>
      <c r="V631">
        <v>-1.8802232376821201E-2</v>
      </c>
      <c r="W631">
        <v>5.7726765009712497E-3</v>
      </c>
      <c r="X631">
        <v>4.2025084927070702E-3</v>
      </c>
      <c r="Y631">
        <v>1.2566370614359201E-3</v>
      </c>
      <c r="Z631">
        <v>0.66059259259259295</v>
      </c>
      <c r="AA631">
        <v>0.19753086419753099</v>
      </c>
    </row>
    <row r="632" spans="1:27" x14ac:dyDescent="0.35">
      <c r="A632">
        <v>631</v>
      </c>
      <c r="B632" t="s">
        <v>26</v>
      </c>
      <c r="C632" s="2">
        <v>11</v>
      </c>
      <c r="D632" t="s">
        <v>10</v>
      </c>
      <c r="E632">
        <v>4.5</v>
      </c>
      <c r="F632" t="s">
        <v>20</v>
      </c>
      <c r="G632" s="10">
        <v>3.5</v>
      </c>
      <c r="H632">
        <v>3.5000000000000003E-2</v>
      </c>
      <c r="I632">
        <v>3.5</v>
      </c>
      <c r="J632">
        <v>1</v>
      </c>
      <c r="K632">
        <v>0</v>
      </c>
      <c r="L632" s="8">
        <v>1.4</v>
      </c>
      <c r="M632" s="8">
        <v>0.52</v>
      </c>
      <c r="N632" s="8">
        <v>0.5</v>
      </c>
      <c r="O632" s="8">
        <v>-1.0343E-2</v>
      </c>
      <c r="P632" s="9">
        <v>-1.4341E-3</v>
      </c>
      <c r="Q632" s="8">
        <v>3.4520999999999997E-5</v>
      </c>
      <c r="R632" s="9">
        <v>-1.3052999999999999E-7</v>
      </c>
      <c r="S632" s="8">
        <v>7.7114999999999996E-4</v>
      </c>
      <c r="T632" s="8">
        <v>0</v>
      </c>
      <c r="U632" s="9">
        <v>3.0230999999999999E-6</v>
      </c>
      <c r="V632">
        <v>-1.81333205379209E-2</v>
      </c>
      <c r="W632">
        <v>3.8877209088173702E-3</v>
      </c>
      <c r="X632">
        <v>2.83026082161904E-3</v>
      </c>
      <c r="Y632">
        <v>9.6211275016187402E-4</v>
      </c>
      <c r="Z632">
        <v>0.444888888888889</v>
      </c>
      <c r="AA632">
        <v>0.15123456790123499</v>
      </c>
    </row>
    <row r="633" spans="1:27" x14ac:dyDescent="0.35">
      <c r="A633">
        <v>632</v>
      </c>
      <c r="B633" t="s">
        <v>26</v>
      </c>
      <c r="C633" s="2">
        <v>11</v>
      </c>
      <c r="D633" t="s">
        <v>10</v>
      </c>
      <c r="E633">
        <v>4.5</v>
      </c>
      <c r="F633" t="s">
        <v>27</v>
      </c>
      <c r="G633" s="10">
        <v>1</v>
      </c>
      <c r="H633">
        <v>0.01</v>
      </c>
      <c r="I633">
        <v>2</v>
      </c>
      <c r="J633">
        <v>1</v>
      </c>
      <c r="K633">
        <v>0</v>
      </c>
      <c r="L633" s="8">
        <v>1.4</v>
      </c>
      <c r="M633" s="8">
        <v>0.52</v>
      </c>
      <c r="N633" s="8">
        <v>0.5</v>
      </c>
      <c r="O633" s="8">
        <v>-3.9083E-2</v>
      </c>
      <c r="P633" s="8">
        <v>1.9935E-3</v>
      </c>
      <c r="Q633" s="8">
        <v>-1.6147999999999999E-5</v>
      </c>
      <c r="R633" s="9">
        <v>6.4188000000000002E-9</v>
      </c>
      <c r="S633" s="8">
        <v>-9.834100000000001E-4</v>
      </c>
      <c r="T633" s="8">
        <v>0</v>
      </c>
      <c r="U633" s="9">
        <v>3.8372999999999997E-6</v>
      </c>
      <c r="V633">
        <v>-3.4870485127912201E-2</v>
      </c>
      <c r="W633">
        <v>1.5707963267949001E-4</v>
      </c>
      <c r="X633">
        <v>1.1435397259066901E-4</v>
      </c>
      <c r="Y633">
        <v>7.85398163397448E-5</v>
      </c>
      <c r="Z633">
        <v>1.7975308641975302E-2</v>
      </c>
      <c r="AA633">
        <v>1.2345679012345699E-2</v>
      </c>
    </row>
    <row r="634" spans="1:27" x14ac:dyDescent="0.35">
      <c r="A634">
        <v>633</v>
      </c>
      <c r="B634" t="s">
        <v>26</v>
      </c>
      <c r="C634" s="2">
        <v>11</v>
      </c>
      <c r="D634" t="s">
        <v>10</v>
      </c>
      <c r="E634">
        <v>4.5</v>
      </c>
      <c r="F634" t="s">
        <v>20</v>
      </c>
      <c r="G634" s="10">
        <v>5</v>
      </c>
      <c r="H634">
        <v>0.05</v>
      </c>
      <c r="I634">
        <v>5</v>
      </c>
      <c r="J634">
        <v>1</v>
      </c>
      <c r="K634">
        <v>0</v>
      </c>
      <c r="L634" s="8">
        <v>1.4</v>
      </c>
      <c r="M634" s="8">
        <v>0.52</v>
      </c>
      <c r="N634" s="8">
        <v>0.5</v>
      </c>
      <c r="O634" s="8">
        <v>-1.0343E-2</v>
      </c>
      <c r="P634" s="9">
        <v>-1.4341E-3</v>
      </c>
      <c r="Q634" s="8">
        <v>3.4520999999999997E-5</v>
      </c>
      <c r="R634" s="9">
        <v>-1.3052999999999999E-7</v>
      </c>
      <c r="S634" s="8">
        <v>7.7114999999999996E-4</v>
      </c>
      <c r="T634" s="8">
        <v>0</v>
      </c>
      <c r="U634" s="9">
        <v>3.0230999999999999E-6</v>
      </c>
      <c r="V634">
        <v>-1.7272630813083799E-2</v>
      </c>
      <c r="W634">
        <v>8.7473720448390802E-3</v>
      </c>
      <c r="X634">
        <v>6.3680868486428498E-3</v>
      </c>
      <c r="Y634">
        <v>1.96349540849362E-3</v>
      </c>
      <c r="Z634">
        <v>1.0009999999999999</v>
      </c>
      <c r="AA634">
        <v>0.30864197530864201</v>
      </c>
    </row>
    <row r="635" spans="1:27" x14ac:dyDescent="0.35">
      <c r="A635">
        <v>634</v>
      </c>
      <c r="B635" t="s">
        <v>26</v>
      </c>
      <c r="C635" s="2">
        <v>11</v>
      </c>
      <c r="D635" t="s">
        <v>10</v>
      </c>
      <c r="E635">
        <v>4.5</v>
      </c>
      <c r="F635" t="s">
        <v>28</v>
      </c>
      <c r="G635" s="10">
        <v>3.5</v>
      </c>
      <c r="H635">
        <v>3.5000000000000003E-2</v>
      </c>
      <c r="I635">
        <v>2.5</v>
      </c>
      <c r="J635">
        <v>1</v>
      </c>
      <c r="K635">
        <v>0</v>
      </c>
      <c r="L635" s="8">
        <v>1.4</v>
      </c>
      <c r="M635" s="8">
        <v>0.52</v>
      </c>
      <c r="N635" s="8">
        <v>0.5</v>
      </c>
      <c r="O635" s="8">
        <v>-3.9083E-2</v>
      </c>
      <c r="P635" s="8">
        <v>1.9935E-3</v>
      </c>
      <c r="Q635" s="8">
        <v>-1.6147999999999999E-5</v>
      </c>
      <c r="R635" s="9">
        <v>6.4188000000000002E-9</v>
      </c>
      <c r="S635" s="8">
        <v>-9.834100000000001E-4</v>
      </c>
      <c r="T635" s="8">
        <v>0</v>
      </c>
      <c r="U635" s="9">
        <v>3.8372999999999997E-6</v>
      </c>
      <c r="V635">
        <v>-2.0405801213548701E-2</v>
      </c>
      <c r="W635">
        <v>4.5945792558750699E-3</v>
      </c>
      <c r="X635">
        <v>3.34485369827705E-3</v>
      </c>
      <c r="Y635">
        <v>9.6211275016187402E-4</v>
      </c>
      <c r="Z635">
        <v>0.52577777777777801</v>
      </c>
      <c r="AA635">
        <v>0.15123456790123499</v>
      </c>
    </row>
    <row r="636" spans="1:27" ht="15" customHeight="1" x14ac:dyDescent="0.35">
      <c r="A636">
        <v>635</v>
      </c>
      <c r="B636" t="s">
        <v>26</v>
      </c>
      <c r="C636" s="2">
        <v>11</v>
      </c>
      <c r="D636" t="s">
        <v>10</v>
      </c>
      <c r="E636">
        <v>4.5</v>
      </c>
      <c r="F636" t="s">
        <v>27</v>
      </c>
      <c r="G636" s="10">
        <v>1</v>
      </c>
      <c r="H636">
        <v>0.01</v>
      </c>
      <c r="I636">
        <v>2</v>
      </c>
      <c r="J636">
        <v>1</v>
      </c>
      <c r="K636">
        <v>0</v>
      </c>
      <c r="L636" s="8">
        <v>1.4</v>
      </c>
      <c r="M636" s="8">
        <v>0.52</v>
      </c>
      <c r="N636" s="8">
        <v>0.5</v>
      </c>
      <c r="O636" s="8">
        <v>-3.9083E-2</v>
      </c>
      <c r="P636" s="8">
        <v>1.9935E-3</v>
      </c>
      <c r="Q636" s="8">
        <v>-1.6147999999999999E-5</v>
      </c>
      <c r="R636" s="9">
        <v>6.4188000000000002E-9</v>
      </c>
      <c r="S636" s="8">
        <v>-9.834100000000001E-4</v>
      </c>
      <c r="T636" s="8">
        <v>0</v>
      </c>
      <c r="U636" s="9">
        <v>3.8372999999999997E-6</v>
      </c>
      <c r="V636">
        <v>-3.4870485127912201E-2</v>
      </c>
      <c r="W636">
        <v>1.5707963267949001E-4</v>
      </c>
      <c r="X636">
        <v>1.1435397259066901E-4</v>
      </c>
      <c r="Y636">
        <v>7.85398163397448E-5</v>
      </c>
      <c r="Z636">
        <v>1.7975308641975302E-2</v>
      </c>
      <c r="AA636">
        <v>1.2345679012345699E-2</v>
      </c>
    </row>
    <row r="637" spans="1:27" ht="15" customHeight="1" x14ac:dyDescent="0.35">
      <c r="A637">
        <v>636</v>
      </c>
      <c r="B637" t="s">
        <v>26</v>
      </c>
      <c r="C637" s="2">
        <v>11</v>
      </c>
      <c r="D637" t="s">
        <v>10</v>
      </c>
      <c r="E637">
        <v>4.5</v>
      </c>
      <c r="F637" t="s">
        <v>27</v>
      </c>
      <c r="G637" s="10">
        <v>1</v>
      </c>
      <c r="H637">
        <v>0.01</v>
      </c>
      <c r="I637">
        <v>2</v>
      </c>
      <c r="J637">
        <v>1</v>
      </c>
      <c r="K637">
        <v>0</v>
      </c>
      <c r="L637" s="8">
        <v>1.4</v>
      </c>
      <c r="M637" s="8">
        <v>0.52</v>
      </c>
      <c r="N637" s="8">
        <v>0.5</v>
      </c>
      <c r="O637" s="8">
        <v>-3.9083E-2</v>
      </c>
      <c r="P637" s="8">
        <v>1.9935E-3</v>
      </c>
      <c r="Q637" s="8">
        <v>-1.6147999999999999E-5</v>
      </c>
      <c r="R637" s="9">
        <v>6.4188000000000002E-9</v>
      </c>
      <c r="S637" s="8">
        <v>-9.834100000000001E-4</v>
      </c>
      <c r="T637" s="8">
        <v>0</v>
      </c>
      <c r="U637" s="9">
        <v>3.8372999999999997E-6</v>
      </c>
      <c r="V637">
        <v>-3.4870485127912201E-2</v>
      </c>
      <c r="W637">
        <v>1.5707963267949001E-4</v>
      </c>
      <c r="X637">
        <v>1.1435397259066901E-4</v>
      </c>
      <c r="Y637">
        <v>7.85398163397448E-5</v>
      </c>
      <c r="Z637">
        <v>1.7975308641975302E-2</v>
      </c>
      <c r="AA637">
        <v>1.2345679012345699E-2</v>
      </c>
    </row>
    <row r="638" spans="1:27" x14ac:dyDescent="0.35">
      <c r="A638">
        <v>637</v>
      </c>
      <c r="B638" t="s">
        <v>26</v>
      </c>
      <c r="C638" s="2">
        <v>11</v>
      </c>
      <c r="D638" t="s">
        <v>10</v>
      </c>
      <c r="E638">
        <v>4.5</v>
      </c>
      <c r="F638" t="s">
        <v>27</v>
      </c>
      <c r="G638" s="10">
        <v>1</v>
      </c>
      <c r="H638">
        <v>0.01</v>
      </c>
      <c r="I638">
        <v>2</v>
      </c>
      <c r="J638">
        <v>1</v>
      </c>
      <c r="K638">
        <v>0</v>
      </c>
      <c r="L638" s="8">
        <v>1.4</v>
      </c>
      <c r="M638" s="8">
        <v>0.52</v>
      </c>
      <c r="N638" s="8">
        <v>0.5</v>
      </c>
      <c r="O638" s="8">
        <v>-3.9083E-2</v>
      </c>
      <c r="P638" s="8">
        <v>1.9935E-3</v>
      </c>
      <c r="Q638" s="8">
        <v>-1.6147999999999999E-5</v>
      </c>
      <c r="R638" s="9">
        <v>6.4188000000000002E-9</v>
      </c>
      <c r="S638" s="8">
        <v>-9.834100000000001E-4</v>
      </c>
      <c r="T638" s="8">
        <v>0</v>
      </c>
      <c r="U638" s="9">
        <v>3.8372999999999997E-6</v>
      </c>
      <c r="V638">
        <v>-3.4870485127912201E-2</v>
      </c>
      <c r="W638">
        <v>2.35619449019235E-4</v>
      </c>
      <c r="X638">
        <v>1.71530958886003E-4</v>
      </c>
      <c r="Y638">
        <v>7.85398163397448E-5</v>
      </c>
      <c r="Z638">
        <v>2.6962962962963001E-2</v>
      </c>
      <c r="AA638">
        <v>1.2345679012345699E-2</v>
      </c>
    </row>
    <row r="639" spans="1:27" x14ac:dyDescent="0.35">
      <c r="A639">
        <v>638</v>
      </c>
      <c r="B639" t="s">
        <v>26</v>
      </c>
      <c r="C639" s="2">
        <v>11</v>
      </c>
      <c r="D639" t="s">
        <v>10</v>
      </c>
      <c r="E639">
        <v>4.5</v>
      </c>
      <c r="F639" t="s">
        <v>27</v>
      </c>
      <c r="G639" s="10">
        <v>1</v>
      </c>
      <c r="H639">
        <v>0.01</v>
      </c>
      <c r="I639">
        <v>2</v>
      </c>
      <c r="J639">
        <v>1</v>
      </c>
      <c r="K639">
        <v>0</v>
      </c>
      <c r="L639" s="8">
        <v>1.4</v>
      </c>
      <c r="M639" s="8">
        <v>0.52</v>
      </c>
      <c r="N639" s="8">
        <v>0.5</v>
      </c>
      <c r="O639" s="8">
        <v>-3.9083E-2</v>
      </c>
      <c r="P639" s="8">
        <v>1.9935E-3</v>
      </c>
      <c r="Q639" s="8">
        <v>-1.6147999999999999E-5</v>
      </c>
      <c r="R639" s="9">
        <v>6.4188000000000002E-9</v>
      </c>
      <c r="S639" s="8">
        <v>-9.834100000000001E-4</v>
      </c>
      <c r="T639" s="8">
        <v>0</v>
      </c>
      <c r="U639" s="9">
        <v>3.8372999999999997E-6</v>
      </c>
      <c r="V639">
        <v>-3.4870485127912201E-2</v>
      </c>
      <c r="W639">
        <v>2.35619449019235E-4</v>
      </c>
      <c r="X639">
        <v>1.71530958886003E-4</v>
      </c>
      <c r="Y639">
        <v>7.85398163397448E-5</v>
      </c>
      <c r="Z639">
        <v>2.6962962962963001E-2</v>
      </c>
      <c r="AA639">
        <v>1.2345679012345699E-2</v>
      </c>
    </row>
    <row r="640" spans="1:27" x14ac:dyDescent="0.35">
      <c r="A640">
        <v>639</v>
      </c>
      <c r="B640" t="s">
        <v>26</v>
      </c>
      <c r="C640" s="2">
        <v>11</v>
      </c>
      <c r="D640" t="s">
        <v>10</v>
      </c>
      <c r="E640">
        <v>4.5</v>
      </c>
      <c r="F640" t="s">
        <v>27</v>
      </c>
      <c r="G640" s="10">
        <v>1</v>
      </c>
      <c r="H640">
        <v>0.01</v>
      </c>
      <c r="I640">
        <v>2</v>
      </c>
      <c r="J640">
        <v>1</v>
      </c>
      <c r="K640">
        <v>0</v>
      </c>
      <c r="L640" s="8">
        <v>1.4</v>
      </c>
      <c r="M640" s="8">
        <v>0.52</v>
      </c>
      <c r="N640" s="8">
        <v>0.5</v>
      </c>
      <c r="O640" s="8">
        <v>-3.9083E-2</v>
      </c>
      <c r="P640" s="8">
        <v>1.9935E-3</v>
      </c>
      <c r="Q640" s="8">
        <v>-1.6147999999999999E-5</v>
      </c>
      <c r="R640" s="9">
        <v>6.4188000000000002E-9</v>
      </c>
      <c r="S640" s="8">
        <v>-9.834100000000001E-4</v>
      </c>
      <c r="T640" s="8">
        <v>0</v>
      </c>
      <c r="U640" s="9">
        <v>3.8372999999999997E-6</v>
      </c>
      <c r="V640">
        <v>-3.4870485127912201E-2</v>
      </c>
      <c r="W640">
        <v>1.96349540849362E-4</v>
      </c>
      <c r="X640">
        <v>1.4294246573833599E-4</v>
      </c>
      <c r="Y640">
        <v>7.85398163397448E-5</v>
      </c>
      <c r="Z640">
        <v>2.2469135802469099E-2</v>
      </c>
      <c r="AA640">
        <v>1.2345679012345699E-2</v>
      </c>
    </row>
    <row r="641" spans="1:27" x14ac:dyDescent="0.35">
      <c r="A641">
        <v>640</v>
      </c>
      <c r="B641" t="s">
        <v>26</v>
      </c>
      <c r="C641" s="2">
        <v>11</v>
      </c>
      <c r="D641" t="s">
        <v>10</v>
      </c>
      <c r="E641">
        <v>4.5</v>
      </c>
      <c r="F641" t="s">
        <v>27</v>
      </c>
      <c r="G641" s="10">
        <v>1</v>
      </c>
      <c r="H641">
        <v>0.01</v>
      </c>
      <c r="I641">
        <v>2</v>
      </c>
      <c r="J641">
        <v>1</v>
      </c>
      <c r="K641">
        <v>0</v>
      </c>
      <c r="L641" s="8">
        <v>1.4</v>
      </c>
      <c r="M641" s="8">
        <v>0.52</v>
      </c>
      <c r="N641" s="8">
        <v>0.5</v>
      </c>
      <c r="O641" s="8">
        <v>-3.9083E-2</v>
      </c>
      <c r="P641" s="8">
        <v>1.9935E-3</v>
      </c>
      <c r="Q641" s="8">
        <v>-1.6147999999999999E-5</v>
      </c>
      <c r="R641" s="9">
        <v>6.4188000000000002E-9</v>
      </c>
      <c r="S641" s="8">
        <v>-9.834100000000001E-4</v>
      </c>
      <c r="T641" s="8">
        <v>0</v>
      </c>
      <c r="U641" s="9">
        <v>3.8372999999999997E-6</v>
      </c>
      <c r="V641">
        <v>-3.4870485127912201E-2</v>
      </c>
      <c r="W641">
        <v>1.96349540849362E-4</v>
      </c>
      <c r="X641">
        <v>1.4294246573833599E-4</v>
      </c>
      <c r="Y641">
        <v>7.85398163397448E-5</v>
      </c>
      <c r="Z641">
        <v>2.2469135802469099E-2</v>
      </c>
      <c r="AA641">
        <v>1.2345679012345699E-2</v>
      </c>
    </row>
    <row r="642" spans="1:27" x14ac:dyDescent="0.35">
      <c r="A642">
        <v>641</v>
      </c>
      <c r="B642" t="s">
        <v>26</v>
      </c>
      <c r="C642" s="2">
        <v>11</v>
      </c>
      <c r="D642" t="s">
        <v>10</v>
      </c>
      <c r="E642">
        <v>4.5</v>
      </c>
      <c r="F642" t="s">
        <v>27</v>
      </c>
      <c r="G642" s="10">
        <v>1</v>
      </c>
      <c r="H642">
        <v>0.01</v>
      </c>
      <c r="I642">
        <v>2</v>
      </c>
      <c r="J642">
        <v>1</v>
      </c>
      <c r="K642">
        <v>0</v>
      </c>
      <c r="L642" s="8">
        <v>1.4</v>
      </c>
      <c r="M642" s="8">
        <v>0.52</v>
      </c>
      <c r="N642" s="8">
        <v>0.5</v>
      </c>
      <c r="O642" s="8">
        <v>-3.9083E-2</v>
      </c>
      <c r="P642" s="8">
        <v>1.9935E-3</v>
      </c>
      <c r="Q642" s="8">
        <v>-1.6147999999999999E-5</v>
      </c>
      <c r="R642" s="9">
        <v>6.4188000000000002E-9</v>
      </c>
      <c r="S642" s="8">
        <v>-9.834100000000001E-4</v>
      </c>
      <c r="T642" s="8">
        <v>0</v>
      </c>
      <c r="U642" s="9">
        <v>3.8372999999999997E-6</v>
      </c>
      <c r="V642">
        <v>-3.4870485127912201E-2</v>
      </c>
      <c r="W642">
        <v>1.96349540849362E-4</v>
      </c>
      <c r="X642">
        <v>1.4294246573833599E-4</v>
      </c>
      <c r="Y642">
        <v>7.85398163397448E-5</v>
      </c>
      <c r="Z642">
        <v>2.2469135802469099E-2</v>
      </c>
      <c r="AA642">
        <v>1.2345679012345699E-2</v>
      </c>
    </row>
    <row r="643" spans="1:27" x14ac:dyDescent="0.35">
      <c r="A643">
        <v>642</v>
      </c>
      <c r="B643" t="s">
        <v>26</v>
      </c>
      <c r="C643" s="2">
        <v>11</v>
      </c>
      <c r="D643" t="s">
        <v>10</v>
      </c>
      <c r="E643">
        <v>4.5</v>
      </c>
      <c r="F643" t="s">
        <v>27</v>
      </c>
      <c r="G643" s="10">
        <v>1</v>
      </c>
      <c r="H643">
        <v>0.01</v>
      </c>
      <c r="I643">
        <v>2</v>
      </c>
      <c r="J643">
        <v>1</v>
      </c>
      <c r="K643">
        <v>0</v>
      </c>
      <c r="L643" s="8">
        <v>1.4</v>
      </c>
      <c r="M643" s="8">
        <v>0.52</v>
      </c>
      <c r="N643" s="8">
        <v>0.5</v>
      </c>
      <c r="O643" s="8">
        <v>-3.9083E-2</v>
      </c>
      <c r="P643" s="8">
        <v>1.9935E-3</v>
      </c>
      <c r="Q643" s="8">
        <v>-1.6147999999999999E-5</v>
      </c>
      <c r="R643" s="9">
        <v>6.4188000000000002E-9</v>
      </c>
      <c r="S643" s="8">
        <v>-9.834100000000001E-4</v>
      </c>
      <c r="T643" s="8">
        <v>0</v>
      </c>
      <c r="U643" s="9">
        <v>3.8372999999999997E-6</v>
      </c>
      <c r="V643">
        <v>-3.4870485127912201E-2</v>
      </c>
      <c r="W643">
        <v>1.5707963267949001E-4</v>
      </c>
      <c r="X643">
        <v>1.1435397259066901E-4</v>
      </c>
      <c r="Y643">
        <v>7.85398163397448E-5</v>
      </c>
      <c r="Z643">
        <v>1.7975308641975302E-2</v>
      </c>
      <c r="AA643">
        <v>1.2345679012345699E-2</v>
      </c>
    </row>
    <row r="644" spans="1:27" x14ac:dyDescent="0.35">
      <c r="A644">
        <v>643</v>
      </c>
      <c r="B644" t="s">
        <v>26</v>
      </c>
      <c r="C644" s="2">
        <v>11</v>
      </c>
      <c r="D644" t="s">
        <v>10</v>
      </c>
      <c r="E644">
        <v>4.5</v>
      </c>
      <c r="F644" t="s">
        <v>27</v>
      </c>
      <c r="G644" s="10">
        <v>1</v>
      </c>
      <c r="H644">
        <v>0.01</v>
      </c>
      <c r="I644">
        <v>2</v>
      </c>
      <c r="J644">
        <v>1</v>
      </c>
      <c r="K644">
        <v>0</v>
      </c>
      <c r="L644" s="8">
        <v>1.4</v>
      </c>
      <c r="M644" s="8">
        <v>0.52</v>
      </c>
      <c r="N644" s="8">
        <v>0.5</v>
      </c>
      <c r="O644" s="8">
        <v>-3.9083E-2</v>
      </c>
      <c r="P644" s="8">
        <v>1.9935E-3</v>
      </c>
      <c r="Q644" s="8">
        <v>-1.6147999999999999E-5</v>
      </c>
      <c r="R644" s="9">
        <v>6.4188000000000002E-9</v>
      </c>
      <c r="S644" s="8">
        <v>-9.834100000000001E-4</v>
      </c>
      <c r="T644" s="8">
        <v>0</v>
      </c>
      <c r="U644" s="9">
        <v>3.8372999999999997E-6</v>
      </c>
      <c r="V644">
        <v>-3.4870485127912201E-2</v>
      </c>
      <c r="W644">
        <v>1.5707963267949001E-4</v>
      </c>
      <c r="X644">
        <v>1.1435397259066901E-4</v>
      </c>
      <c r="Y644">
        <v>7.85398163397448E-5</v>
      </c>
      <c r="Z644">
        <v>1.7975308641975302E-2</v>
      </c>
      <c r="AA644">
        <v>1.2345679012345699E-2</v>
      </c>
    </row>
    <row r="645" spans="1:27" x14ac:dyDescent="0.35">
      <c r="A645">
        <v>644</v>
      </c>
      <c r="B645" t="s">
        <v>26</v>
      </c>
      <c r="C645" s="2">
        <v>11</v>
      </c>
      <c r="D645" t="s">
        <v>10</v>
      </c>
      <c r="E645">
        <v>4.5</v>
      </c>
      <c r="F645" t="s">
        <v>27</v>
      </c>
      <c r="G645" s="10">
        <v>1</v>
      </c>
      <c r="H645">
        <v>0.01</v>
      </c>
      <c r="I645">
        <v>2</v>
      </c>
      <c r="J645">
        <v>1</v>
      </c>
      <c r="K645">
        <v>0</v>
      </c>
      <c r="L645" s="8">
        <v>1.4</v>
      </c>
      <c r="M645" s="8">
        <v>0.52</v>
      </c>
      <c r="N645" s="8">
        <v>0.5</v>
      </c>
      <c r="O645" s="8">
        <v>-3.9083E-2</v>
      </c>
      <c r="P645" s="8">
        <v>1.9935E-3</v>
      </c>
      <c r="Q645" s="8">
        <v>-1.6147999999999999E-5</v>
      </c>
      <c r="R645" s="9">
        <v>6.4188000000000002E-9</v>
      </c>
      <c r="S645" s="8">
        <v>-9.834100000000001E-4</v>
      </c>
      <c r="T645" s="8">
        <v>0</v>
      </c>
      <c r="U645" s="9">
        <v>3.8372999999999997E-6</v>
      </c>
      <c r="V645">
        <v>-3.4870485127912201E-2</v>
      </c>
      <c r="W645">
        <v>1.5707963267949001E-4</v>
      </c>
      <c r="X645">
        <v>1.1435397259066901E-4</v>
      </c>
      <c r="Y645">
        <v>7.85398163397448E-5</v>
      </c>
      <c r="Z645">
        <v>1.7975308641975302E-2</v>
      </c>
      <c r="AA645">
        <v>1.2345679012345699E-2</v>
      </c>
    </row>
    <row r="646" spans="1:27" x14ac:dyDescent="0.35">
      <c r="A646">
        <v>645</v>
      </c>
      <c r="B646" t="s">
        <v>26</v>
      </c>
      <c r="C646" s="2">
        <v>11</v>
      </c>
      <c r="D646" t="s">
        <v>13</v>
      </c>
      <c r="E646">
        <v>9</v>
      </c>
      <c r="F646" t="s">
        <v>27</v>
      </c>
      <c r="G646" s="10">
        <v>14</v>
      </c>
      <c r="H646">
        <v>0.14000000000000001</v>
      </c>
      <c r="I646">
        <v>8.5</v>
      </c>
      <c r="J646">
        <v>1</v>
      </c>
      <c r="K646">
        <v>0</v>
      </c>
      <c r="L646" s="8">
        <v>1.4</v>
      </c>
      <c r="M646" s="8">
        <v>0.52</v>
      </c>
      <c r="N646" s="8">
        <v>0.5</v>
      </c>
      <c r="O646" s="8">
        <v>-3.9083E-2</v>
      </c>
      <c r="P646" s="8">
        <v>1.9935E-3</v>
      </c>
      <c r="Q646" s="8">
        <v>-1.6147999999999999E-5</v>
      </c>
      <c r="R646" s="9">
        <v>6.4188000000000002E-9</v>
      </c>
      <c r="S646" s="8">
        <v>-9.834100000000001E-4</v>
      </c>
      <c r="T646" s="8">
        <v>0</v>
      </c>
      <c r="U646" s="9">
        <v>3.8372999999999997E-6</v>
      </c>
      <c r="V646">
        <v>7.2641273363487802E-2</v>
      </c>
      <c r="W646">
        <v>7.2641273363487802E-2</v>
      </c>
      <c r="X646">
        <v>5.2882847008619102E-2</v>
      </c>
      <c r="Y646">
        <v>1.539380400259E-2</v>
      </c>
      <c r="Z646">
        <v>2.0781645694306601</v>
      </c>
      <c r="AA646">
        <v>0.60493827160493796</v>
      </c>
    </row>
    <row r="647" spans="1:27" x14ac:dyDescent="0.35">
      <c r="A647">
        <v>646</v>
      </c>
      <c r="B647" t="s">
        <v>26</v>
      </c>
      <c r="C647" s="2">
        <v>11</v>
      </c>
      <c r="D647" t="s">
        <v>13</v>
      </c>
      <c r="E647">
        <v>9</v>
      </c>
      <c r="F647" t="s">
        <v>21</v>
      </c>
      <c r="G647" s="10">
        <v>17</v>
      </c>
      <c r="H647">
        <v>0.17</v>
      </c>
      <c r="I647">
        <v>8.5</v>
      </c>
      <c r="J647">
        <v>1</v>
      </c>
      <c r="K647">
        <v>0</v>
      </c>
      <c r="L647" s="8">
        <v>1.29</v>
      </c>
      <c r="M647" s="8">
        <v>0.53</v>
      </c>
      <c r="N647" s="8">
        <v>0.5</v>
      </c>
      <c r="O647" s="8">
        <v>0.16450000000000001</v>
      </c>
      <c r="P647" s="9">
        <v>-0.56120000000000003</v>
      </c>
      <c r="Q647" s="8">
        <v>0.29099999999999998</v>
      </c>
      <c r="R647" s="9">
        <v>0</v>
      </c>
      <c r="S647" s="8">
        <v>-7.2500000000000004E-3</v>
      </c>
      <c r="T647" s="8">
        <v>2.5000000000000001E-2</v>
      </c>
      <c r="U647" s="9">
        <v>2.3E-2</v>
      </c>
      <c r="V647">
        <v>5.54096865265069E-2</v>
      </c>
      <c r="W647">
        <v>5.54096865265069E-2</v>
      </c>
      <c r="X647">
        <v>3.7883602678172701E-2</v>
      </c>
      <c r="Y647">
        <v>2.2698006922186299E-2</v>
      </c>
      <c r="Z647">
        <v>1.4887315131754499</v>
      </c>
      <c r="AA647">
        <v>0.89197530864197505</v>
      </c>
    </row>
    <row r="648" spans="1:27" x14ac:dyDescent="0.35">
      <c r="A648">
        <v>647</v>
      </c>
      <c r="B648" t="s">
        <v>26</v>
      </c>
      <c r="C648" s="2">
        <v>11</v>
      </c>
      <c r="D648" t="s">
        <v>13</v>
      </c>
      <c r="E648">
        <v>9</v>
      </c>
      <c r="F648" t="s">
        <v>20</v>
      </c>
      <c r="G648" s="10">
        <v>30.5</v>
      </c>
      <c r="H648">
        <v>0.30499999999999999</v>
      </c>
      <c r="I648">
        <v>27</v>
      </c>
      <c r="J648">
        <v>1</v>
      </c>
      <c r="K648">
        <v>0</v>
      </c>
      <c r="L648" s="8">
        <v>1.4</v>
      </c>
      <c r="M648" s="8">
        <v>0.52</v>
      </c>
      <c r="N648" s="8">
        <v>0.5</v>
      </c>
      <c r="O648" s="8">
        <v>-1.0343E-2</v>
      </c>
      <c r="P648" s="9">
        <v>-1.4341E-3</v>
      </c>
      <c r="Q648" s="8">
        <v>3.4520999999999997E-5</v>
      </c>
      <c r="R648" s="9">
        <v>-1.3052999999999999E-7</v>
      </c>
      <c r="S648" s="8">
        <v>7.7114999999999996E-4</v>
      </c>
      <c r="T648" s="8">
        <v>0</v>
      </c>
      <c r="U648" s="9">
        <v>3.0230999999999999E-6</v>
      </c>
      <c r="V648">
        <v>0.824581204605494</v>
      </c>
      <c r="W648">
        <v>0.824581204605494</v>
      </c>
      <c r="X648">
        <v>0.60029511695279902</v>
      </c>
      <c r="Y648">
        <v>7.3061664150047598E-2</v>
      </c>
      <c r="Z648">
        <v>23.5901074511026</v>
      </c>
      <c r="AA648">
        <v>2.8711419753086398</v>
      </c>
    </row>
    <row r="649" spans="1:27" x14ac:dyDescent="0.35">
      <c r="A649">
        <v>648</v>
      </c>
      <c r="B649" t="s">
        <v>26</v>
      </c>
      <c r="C649" s="2">
        <v>11</v>
      </c>
      <c r="D649" t="s">
        <v>13</v>
      </c>
      <c r="E649">
        <v>9</v>
      </c>
      <c r="F649" t="s">
        <v>29</v>
      </c>
      <c r="G649" s="10">
        <v>27.5</v>
      </c>
      <c r="H649">
        <v>0.27500000000000002</v>
      </c>
      <c r="I649">
        <v>12.5</v>
      </c>
      <c r="J649">
        <v>0</v>
      </c>
      <c r="K649">
        <v>0</v>
      </c>
      <c r="L649" s="8">
        <v>1.29</v>
      </c>
      <c r="M649" s="8">
        <v>0.53</v>
      </c>
      <c r="N649" s="8">
        <v>0.5</v>
      </c>
      <c r="O649" s="8">
        <v>-1.1391999999999999E-2</v>
      </c>
      <c r="P649" s="9">
        <f>-1.001*10^-4</f>
        <v>-1.0009999999999999E-4</v>
      </c>
      <c r="Q649" s="8">
        <v>2.8289999999999998E-5</v>
      </c>
      <c r="R649" s="9">
        <v>-1.8694999999999999E-7</v>
      </c>
      <c r="S649" s="8">
        <v>-5.9573000000000004E-4</v>
      </c>
      <c r="T649" s="8">
        <v>0</v>
      </c>
      <c r="U649" s="9">
        <v>3.0811E-6</v>
      </c>
      <c r="V649">
        <v>0.35057743293635102</v>
      </c>
      <c r="W649">
        <v>0.35057743293635102</v>
      </c>
      <c r="X649">
        <v>0.239689790898583</v>
      </c>
      <c r="Y649">
        <v>5.9395736106932003E-2</v>
      </c>
      <c r="Z649">
        <v>9.4192135876968699</v>
      </c>
      <c r="AA649">
        <v>2.3341049382716101</v>
      </c>
    </row>
    <row r="650" spans="1:27" x14ac:dyDescent="0.35">
      <c r="A650">
        <v>649</v>
      </c>
      <c r="B650" t="s">
        <v>26</v>
      </c>
      <c r="C650" s="2">
        <v>11</v>
      </c>
      <c r="D650" t="s">
        <v>13</v>
      </c>
      <c r="E650">
        <v>9</v>
      </c>
      <c r="F650" t="s">
        <v>20</v>
      </c>
      <c r="G650" s="10">
        <v>33.5</v>
      </c>
      <c r="H650">
        <v>0.33500000000000002</v>
      </c>
      <c r="I650">
        <v>17</v>
      </c>
      <c r="J650">
        <v>1</v>
      </c>
      <c r="K650">
        <v>0</v>
      </c>
      <c r="L650" s="8">
        <v>1.4</v>
      </c>
      <c r="M650" s="8">
        <v>0.52</v>
      </c>
      <c r="N650" s="8">
        <v>0.5</v>
      </c>
      <c r="O650" s="8">
        <v>-1.0343E-2</v>
      </c>
      <c r="P650" s="9">
        <v>-1.4341E-3</v>
      </c>
      <c r="Q650" s="8">
        <v>3.4520999999999997E-5</v>
      </c>
      <c r="R650" s="9">
        <v>-1.3052999999999999E-7</v>
      </c>
      <c r="S650" s="8">
        <v>7.7114999999999996E-4</v>
      </c>
      <c r="T650" s="8">
        <v>0</v>
      </c>
      <c r="U650" s="9">
        <v>3.0230999999999999E-6</v>
      </c>
      <c r="V650">
        <v>0.65127339266292095</v>
      </c>
      <c r="W650">
        <v>0.65127339266292095</v>
      </c>
      <c r="X650">
        <v>0.474127029858606</v>
      </c>
      <c r="Y650">
        <v>8.8141308887278599E-2</v>
      </c>
      <c r="Z650">
        <v>18.632014927278</v>
      </c>
      <c r="AA650">
        <v>3.4637345679012399</v>
      </c>
    </row>
    <row r="651" spans="1:27" x14ac:dyDescent="0.35">
      <c r="A651">
        <v>650</v>
      </c>
      <c r="B651" t="s">
        <v>26</v>
      </c>
      <c r="C651" s="2">
        <v>11</v>
      </c>
      <c r="D651" t="s">
        <v>14</v>
      </c>
      <c r="E651">
        <v>18</v>
      </c>
      <c r="F651" t="s">
        <v>11</v>
      </c>
      <c r="G651" s="10">
        <v>82</v>
      </c>
      <c r="H651">
        <v>0.82</v>
      </c>
      <c r="I651">
        <v>33</v>
      </c>
      <c r="J651">
        <v>1</v>
      </c>
      <c r="K651">
        <v>0</v>
      </c>
      <c r="L651" s="8">
        <v>1.42</v>
      </c>
      <c r="M651" s="8">
        <v>0.59</v>
      </c>
      <c r="N651" s="8">
        <v>0.5</v>
      </c>
      <c r="O651" s="8">
        <v>-1.115E-2</v>
      </c>
      <c r="P651" s="8">
        <v>0</v>
      </c>
      <c r="Q651" s="8">
        <v>-8.5599999999999996E-2</v>
      </c>
      <c r="R651" s="8">
        <v>-4.9959999999999997E-2</v>
      </c>
      <c r="S651" s="8">
        <v>0</v>
      </c>
      <c r="T651" s="8">
        <v>2.5600000000000002E-3</v>
      </c>
      <c r="U651" s="8">
        <v>3.6330000000000001E-2</v>
      </c>
      <c r="V651">
        <v>6.7405207481572997</v>
      </c>
      <c r="W651">
        <v>6.7405207481572997</v>
      </c>
      <c r="X651">
        <v>5.6472082828061803</v>
      </c>
      <c r="Y651">
        <v>0.52810172506844399</v>
      </c>
      <c r="Z651">
        <v>55.480315609759103</v>
      </c>
      <c r="AA651">
        <v>5.1882716049382704</v>
      </c>
    </row>
    <row r="652" spans="1:27" x14ac:dyDescent="0.35">
      <c r="A652">
        <v>651</v>
      </c>
      <c r="B652" t="s">
        <v>26</v>
      </c>
      <c r="C652" s="2">
        <v>11</v>
      </c>
      <c r="D652" t="s">
        <v>14</v>
      </c>
      <c r="E652">
        <v>18</v>
      </c>
      <c r="F652" t="s">
        <v>20</v>
      </c>
      <c r="G652" s="10">
        <v>62</v>
      </c>
      <c r="H652">
        <v>0.62</v>
      </c>
      <c r="I652">
        <v>30</v>
      </c>
      <c r="J652">
        <v>1</v>
      </c>
      <c r="K652">
        <v>0</v>
      </c>
      <c r="L652" s="8">
        <v>1.4</v>
      </c>
      <c r="M652" s="8">
        <v>0.52</v>
      </c>
      <c r="N652" s="8">
        <v>0.5</v>
      </c>
      <c r="O652" s="8">
        <v>-1.0343E-2</v>
      </c>
      <c r="P652" s="9">
        <v>-1.4341E-3</v>
      </c>
      <c r="Q652" s="8">
        <v>3.4520999999999997E-5</v>
      </c>
      <c r="R652" s="9">
        <v>-1.3052999999999999E-7</v>
      </c>
      <c r="S652" s="8">
        <v>7.7114999999999996E-4</v>
      </c>
      <c r="T652" s="8">
        <v>0</v>
      </c>
      <c r="U652" s="9">
        <v>3.0230999999999999E-6</v>
      </c>
      <c r="V652">
        <v>3.5193502816999098</v>
      </c>
      <c r="W652">
        <v>3.5193502816999098</v>
      </c>
      <c r="X652">
        <v>2.5620870050775402</v>
      </c>
      <c r="Y652">
        <v>0.30190705400997903</v>
      </c>
      <c r="Z652">
        <v>25.170914289481502</v>
      </c>
      <c r="AA652">
        <v>2.9660493827160499</v>
      </c>
    </row>
    <row r="653" spans="1:27" x14ac:dyDescent="0.35">
      <c r="A653">
        <v>652</v>
      </c>
      <c r="B653" t="s">
        <v>26</v>
      </c>
      <c r="C653" s="2">
        <v>11</v>
      </c>
      <c r="D653" t="s">
        <v>14</v>
      </c>
      <c r="E653">
        <v>18</v>
      </c>
      <c r="F653" t="s">
        <v>20</v>
      </c>
      <c r="G653" s="10">
        <v>47.5</v>
      </c>
      <c r="H653">
        <v>0.47499999999999998</v>
      </c>
      <c r="I653">
        <v>30</v>
      </c>
      <c r="J653">
        <v>1</v>
      </c>
      <c r="K653">
        <v>0</v>
      </c>
      <c r="L653" s="8">
        <v>1.4</v>
      </c>
      <c r="M653" s="8">
        <v>0.52</v>
      </c>
      <c r="N653" s="8">
        <v>0.5</v>
      </c>
      <c r="O653" s="8">
        <v>-1.0343E-2</v>
      </c>
      <c r="P653" s="9">
        <v>-1.4341E-3</v>
      </c>
      <c r="Q653" s="8">
        <v>3.4520999999999997E-5</v>
      </c>
      <c r="R653" s="9">
        <v>-1.3052999999999999E-7</v>
      </c>
      <c r="S653" s="8">
        <v>7.7114999999999996E-4</v>
      </c>
      <c r="T653" s="8">
        <v>0</v>
      </c>
      <c r="U653" s="9">
        <v>3.0230999999999999E-6</v>
      </c>
      <c r="V653">
        <v>2.1533379796492702</v>
      </c>
      <c r="W653">
        <v>2.1533379796492702</v>
      </c>
      <c r="X653">
        <v>1.56763004918467</v>
      </c>
      <c r="Y653">
        <v>0.17720546061654899</v>
      </c>
      <c r="Z653">
        <v>15.400992053526601</v>
      </c>
      <c r="AA653">
        <v>1.7409336419753101</v>
      </c>
    </row>
    <row r="654" spans="1:27" x14ac:dyDescent="0.35">
      <c r="A654">
        <v>653</v>
      </c>
      <c r="B654" t="s">
        <v>26</v>
      </c>
      <c r="C654" s="2">
        <v>11</v>
      </c>
      <c r="D654" t="s">
        <v>14</v>
      </c>
      <c r="E654">
        <v>18</v>
      </c>
      <c r="F654" t="s">
        <v>20</v>
      </c>
      <c r="G654" s="10">
        <v>52</v>
      </c>
      <c r="H654">
        <v>0.52</v>
      </c>
      <c r="I654">
        <v>33</v>
      </c>
      <c r="J654">
        <v>1</v>
      </c>
      <c r="K654">
        <v>0</v>
      </c>
      <c r="L654" s="8">
        <v>1.4</v>
      </c>
      <c r="M654" s="8">
        <v>0.52</v>
      </c>
      <c r="N654" s="8">
        <v>0.5</v>
      </c>
      <c r="O654" s="8">
        <v>-1.0343E-2</v>
      </c>
      <c r="P654" s="9">
        <v>-1.4341E-3</v>
      </c>
      <c r="Q654" s="8">
        <v>3.4520999999999997E-5</v>
      </c>
      <c r="R654" s="9">
        <v>-1.3052999999999999E-7</v>
      </c>
      <c r="S654" s="8">
        <v>7.7114999999999996E-4</v>
      </c>
      <c r="T654" s="8">
        <v>0</v>
      </c>
      <c r="U654" s="9">
        <v>3.0230999999999999E-6</v>
      </c>
      <c r="V654">
        <v>2.79542422745403</v>
      </c>
      <c r="W654">
        <v>2.79542422745403</v>
      </c>
      <c r="X654">
        <v>2.03506883758654</v>
      </c>
      <c r="Y654">
        <v>0.21237166338267</v>
      </c>
      <c r="Z654">
        <v>19.993287965072501</v>
      </c>
      <c r="AA654">
        <v>2.0864197530864201</v>
      </c>
    </row>
    <row r="655" spans="1:27" x14ac:dyDescent="0.35">
      <c r="A655">
        <v>654</v>
      </c>
      <c r="B655" t="s">
        <v>26</v>
      </c>
      <c r="C655" s="2">
        <v>11</v>
      </c>
      <c r="D655" t="s">
        <v>14</v>
      </c>
      <c r="E655">
        <v>18</v>
      </c>
      <c r="F655" t="s">
        <v>20</v>
      </c>
      <c r="G655" s="10">
        <v>43.5</v>
      </c>
      <c r="H655">
        <v>0.435</v>
      </c>
      <c r="I655">
        <v>33</v>
      </c>
      <c r="J655">
        <v>1</v>
      </c>
      <c r="K655">
        <v>0</v>
      </c>
      <c r="L655" s="8">
        <v>1.4</v>
      </c>
      <c r="M655" s="8">
        <v>0.52</v>
      </c>
      <c r="N655" s="8">
        <v>0.5</v>
      </c>
      <c r="O655" s="8">
        <v>-1.0343E-2</v>
      </c>
      <c r="P655" s="9">
        <v>-1.4341E-3</v>
      </c>
      <c r="Q655" s="8">
        <v>3.4520999999999997E-5</v>
      </c>
      <c r="R655" s="9">
        <v>-1.3052999999999999E-7</v>
      </c>
      <c r="S655" s="8">
        <v>7.7114999999999996E-4</v>
      </c>
      <c r="T655" s="8">
        <v>0</v>
      </c>
      <c r="U655" s="9">
        <v>3.0230999999999999E-6</v>
      </c>
      <c r="V655">
        <v>1.99382368946507</v>
      </c>
      <c r="W655">
        <v>1.99382368946507</v>
      </c>
      <c r="X655">
        <v>1.4515036459305699</v>
      </c>
      <c r="Y655">
        <v>0.14861696746888201</v>
      </c>
      <c r="Z655">
        <v>14.260122232454201</v>
      </c>
      <c r="AA655">
        <v>1.46006944444444</v>
      </c>
    </row>
    <row r="656" spans="1:27" x14ac:dyDescent="0.35">
      <c r="A656">
        <v>655</v>
      </c>
      <c r="B656" t="s">
        <v>26</v>
      </c>
      <c r="C656" s="2">
        <v>11</v>
      </c>
      <c r="D656" t="s">
        <v>14</v>
      </c>
      <c r="E656">
        <v>18</v>
      </c>
      <c r="F656" t="s">
        <v>20</v>
      </c>
      <c r="G656" s="10">
        <v>40</v>
      </c>
      <c r="H656">
        <v>0.4</v>
      </c>
      <c r="I656">
        <v>33</v>
      </c>
      <c r="J656">
        <v>1</v>
      </c>
      <c r="K656">
        <v>0</v>
      </c>
      <c r="L656" s="8">
        <v>1.4</v>
      </c>
      <c r="M656" s="8">
        <v>0.52</v>
      </c>
      <c r="N656" s="8">
        <v>0.5</v>
      </c>
      <c r="O656" s="8">
        <v>-1.0343E-2</v>
      </c>
      <c r="P656" s="9">
        <v>-1.4341E-3</v>
      </c>
      <c r="Q656" s="8">
        <v>3.4520999999999997E-5</v>
      </c>
      <c r="R656" s="9">
        <v>-1.3052999999999999E-7</v>
      </c>
      <c r="S656" s="8">
        <v>7.7114999999999996E-4</v>
      </c>
      <c r="T656" s="8">
        <v>0</v>
      </c>
      <c r="U656" s="9">
        <v>3.0230999999999999E-6</v>
      </c>
      <c r="V656">
        <v>1.6963835520108701</v>
      </c>
      <c r="W656">
        <v>1.6963835520108701</v>
      </c>
      <c r="X656">
        <v>1.2349672258639099</v>
      </c>
      <c r="Y656">
        <v>0.12566370614359201</v>
      </c>
      <c r="Z656">
        <v>12.1327863304152</v>
      </c>
      <c r="AA656">
        <v>1.2345679012345701</v>
      </c>
    </row>
    <row r="657" spans="1:27" x14ac:dyDescent="0.35">
      <c r="A657">
        <v>656</v>
      </c>
      <c r="B657" t="s">
        <v>26</v>
      </c>
      <c r="C657" s="2">
        <v>11</v>
      </c>
      <c r="D657" t="s">
        <v>14</v>
      </c>
      <c r="E657">
        <v>18</v>
      </c>
      <c r="F657" t="s">
        <v>20</v>
      </c>
      <c r="G657" s="10">
        <v>45</v>
      </c>
      <c r="H657">
        <v>0.45</v>
      </c>
      <c r="I657">
        <v>31</v>
      </c>
      <c r="J657">
        <v>1</v>
      </c>
      <c r="K657">
        <v>0</v>
      </c>
      <c r="L657" s="8">
        <v>1.4</v>
      </c>
      <c r="M657" s="8">
        <v>0.52</v>
      </c>
      <c r="N657" s="8">
        <v>0.5</v>
      </c>
      <c r="O657" s="8">
        <v>-1.0343E-2</v>
      </c>
      <c r="P657" s="9">
        <v>-1.4341E-3</v>
      </c>
      <c r="Q657" s="8">
        <v>3.4520999999999997E-5</v>
      </c>
      <c r="R657" s="9">
        <v>-1.3052999999999999E-7</v>
      </c>
      <c r="S657" s="8">
        <v>7.7114999999999996E-4</v>
      </c>
      <c r="T657" s="8">
        <v>0</v>
      </c>
      <c r="U657" s="9">
        <v>3.0230999999999999E-6</v>
      </c>
      <c r="V657">
        <v>2.0049560761322298</v>
      </c>
      <c r="W657">
        <v>2.0049560761322298</v>
      </c>
      <c r="X657">
        <v>1.4596080234242601</v>
      </c>
      <c r="Y657">
        <v>0.15904312808798299</v>
      </c>
      <c r="Z657">
        <v>14.3397427101582</v>
      </c>
      <c r="AA657">
        <v>1.5625</v>
      </c>
    </row>
    <row r="658" spans="1:27" x14ac:dyDescent="0.35">
      <c r="A658">
        <v>657</v>
      </c>
      <c r="B658" t="s">
        <v>26</v>
      </c>
      <c r="C658" s="2">
        <v>11</v>
      </c>
      <c r="D658" t="s">
        <v>14</v>
      </c>
      <c r="E658">
        <v>18</v>
      </c>
      <c r="F658" t="s">
        <v>29</v>
      </c>
      <c r="G658" s="10">
        <v>54</v>
      </c>
      <c r="H658">
        <v>0.54</v>
      </c>
      <c r="I658">
        <v>31</v>
      </c>
      <c r="J658">
        <v>1</v>
      </c>
      <c r="K658">
        <v>0</v>
      </c>
      <c r="L658" s="8">
        <v>1.29</v>
      </c>
      <c r="M658" s="8">
        <v>0.53</v>
      </c>
      <c r="N658" s="8">
        <v>0.5</v>
      </c>
      <c r="O658" s="8">
        <v>-1.1391999999999999E-2</v>
      </c>
      <c r="P658" s="9">
        <f>-1.001*10^-4</f>
        <v>-1.0009999999999999E-4</v>
      </c>
      <c r="Q658" s="8">
        <v>2.8289999999999998E-5</v>
      </c>
      <c r="R658" s="9">
        <v>-1.8694999999999999E-7</v>
      </c>
      <c r="S658" s="8">
        <v>-5.9573000000000004E-4</v>
      </c>
      <c r="T658" s="8">
        <v>0</v>
      </c>
      <c r="U658" s="9">
        <v>3.0811E-6</v>
      </c>
      <c r="V658">
        <v>2.6034523755350798</v>
      </c>
      <c r="W658">
        <v>2.6034523755350798</v>
      </c>
      <c r="X658">
        <v>1.7799803891533399</v>
      </c>
      <c r="Y658">
        <v>0.22902210444669599</v>
      </c>
      <c r="Z658">
        <v>17.487202317308</v>
      </c>
      <c r="AA658">
        <v>2.25</v>
      </c>
    </row>
    <row r="659" spans="1:27" x14ac:dyDescent="0.35">
      <c r="A659">
        <v>658</v>
      </c>
      <c r="B659" t="s">
        <v>24</v>
      </c>
      <c r="C659" s="2">
        <v>21</v>
      </c>
      <c r="D659" t="s">
        <v>13</v>
      </c>
      <c r="E659">
        <v>9</v>
      </c>
      <c r="F659" t="s">
        <v>11</v>
      </c>
      <c r="G659" s="10">
        <v>14</v>
      </c>
      <c r="H659">
        <v>0.14000000000000001</v>
      </c>
      <c r="I659">
        <v>12</v>
      </c>
      <c r="J659">
        <v>1</v>
      </c>
      <c r="K659">
        <v>1</v>
      </c>
      <c r="L659" s="8">
        <v>1.42</v>
      </c>
      <c r="M659" s="8">
        <v>0.59</v>
      </c>
      <c r="N659" s="8">
        <v>0.5</v>
      </c>
      <c r="O659" s="8">
        <v>-1.115E-2</v>
      </c>
      <c r="P659" s="8">
        <v>0</v>
      </c>
      <c r="Q659" s="8">
        <v>-8.5599999999999996E-2</v>
      </c>
      <c r="R659" s="8">
        <v>-4.9959999999999997E-2</v>
      </c>
      <c r="S659" s="8">
        <v>0</v>
      </c>
      <c r="T659" s="8">
        <v>2.5600000000000002E-3</v>
      </c>
      <c r="U659" s="8">
        <v>3.6330000000000001E-2</v>
      </c>
      <c r="V659">
        <v>6.5885829893077397E-2</v>
      </c>
      <c r="W659">
        <v>6.5885829893077397E-2</v>
      </c>
      <c r="X659">
        <v>5.5199148284420199E-2</v>
      </c>
      <c r="Y659">
        <v>1.539380400259E-2</v>
      </c>
      <c r="Z659">
        <v>2.1691894577599999</v>
      </c>
      <c r="AA659">
        <v>0.60493827160493796</v>
      </c>
    </row>
    <row r="660" spans="1:27" x14ac:dyDescent="0.35">
      <c r="A660">
        <v>659</v>
      </c>
      <c r="B660" t="s">
        <v>24</v>
      </c>
      <c r="C660" s="2">
        <v>21</v>
      </c>
      <c r="D660" t="s">
        <v>13</v>
      </c>
      <c r="E660">
        <v>9</v>
      </c>
      <c r="F660" t="s">
        <v>11</v>
      </c>
      <c r="G660" s="10">
        <v>14.5</v>
      </c>
      <c r="H660">
        <v>0.14499999999999999</v>
      </c>
      <c r="I660">
        <v>15</v>
      </c>
      <c r="J660">
        <v>1</v>
      </c>
      <c r="K660">
        <v>1</v>
      </c>
      <c r="L660" s="8">
        <v>1.42</v>
      </c>
      <c r="M660" s="8">
        <v>0.59</v>
      </c>
      <c r="N660" s="8">
        <v>0.5</v>
      </c>
      <c r="O660" s="8">
        <v>-1.115E-2</v>
      </c>
      <c r="P660" s="8">
        <v>0</v>
      </c>
      <c r="Q660" s="8">
        <v>-8.5599999999999996E-2</v>
      </c>
      <c r="R660" s="8">
        <v>-4.9959999999999997E-2</v>
      </c>
      <c r="S660" s="8">
        <v>0</v>
      </c>
      <c r="T660" s="8">
        <v>2.5600000000000002E-3</v>
      </c>
      <c r="U660" s="8">
        <v>3.6330000000000001E-2</v>
      </c>
      <c r="V660">
        <v>9.6938841927363198E-2</v>
      </c>
      <c r="W660">
        <v>9.6938841927363198E-2</v>
      </c>
      <c r="X660">
        <v>8.1215361766744806E-2</v>
      </c>
      <c r="Y660">
        <v>1.65129963854313E-2</v>
      </c>
      <c r="Z660">
        <v>3.1915620444874002</v>
      </c>
      <c r="AA660">
        <v>0.64891975308642003</v>
      </c>
    </row>
    <row r="661" spans="1:27" x14ac:dyDescent="0.35">
      <c r="A661">
        <v>660</v>
      </c>
      <c r="B661" t="s">
        <v>24</v>
      </c>
      <c r="C661" s="2">
        <v>21</v>
      </c>
      <c r="D661" t="s">
        <v>13</v>
      </c>
      <c r="E661">
        <v>9</v>
      </c>
      <c r="F661" t="s">
        <v>11</v>
      </c>
      <c r="G661" s="10">
        <v>15</v>
      </c>
      <c r="H661">
        <v>0.15</v>
      </c>
      <c r="I661">
        <v>15</v>
      </c>
      <c r="J661">
        <v>1</v>
      </c>
      <c r="K661">
        <v>1</v>
      </c>
      <c r="L661" s="8">
        <v>1.42</v>
      </c>
      <c r="M661" s="8">
        <v>0.59</v>
      </c>
      <c r="N661" s="8">
        <v>0.5</v>
      </c>
      <c r="O661" s="8">
        <v>-1.115E-2</v>
      </c>
      <c r="P661" s="8">
        <v>0</v>
      </c>
      <c r="Q661" s="8">
        <v>-8.5599999999999996E-2</v>
      </c>
      <c r="R661" s="8">
        <v>-4.9959999999999997E-2</v>
      </c>
      <c r="S661" s="8">
        <v>0</v>
      </c>
      <c r="T661" s="8">
        <v>2.5600000000000002E-3</v>
      </c>
      <c r="U661" s="8">
        <v>3.6330000000000001E-2</v>
      </c>
      <c r="V661">
        <v>0.10372351292913699</v>
      </c>
      <c r="W661">
        <v>0.10372351292913699</v>
      </c>
      <c r="X661">
        <v>8.6899559132031304E-2</v>
      </c>
      <c r="Y661">
        <v>1.7671458676442601E-2</v>
      </c>
      <c r="Z661">
        <v>3.4149368860171001</v>
      </c>
      <c r="AA661">
        <v>0.69444444444444497</v>
      </c>
    </row>
    <row r="662" spans="1:27" x14ac:dyDescent="0.35">
      <c r="A662">
        <v>661</v>
      </c>
      <c r="B662" t="s">
        <v>24</v>
      </c>
      <c r="C662" s="2">
        <v>21</v>
      </c>
      <c r="D662" t="s">
        <v>14</v>
      </c>
      <c r="E662">
        <v>18</v>
      </c>
      <c r="F662" t="s">
        <v>11</v>
      </c>
      <c r="G662" s="10">
        <v>86.5</v>
      </c>
      <c r="H662">
        <v>0.86499999999999999</v>
      </c>
      <c r="I662">
        <v>31</v>
      </c>
      <c r="J662">
        <v>1</v>
      </c>
      <c r="K662">
        <v>1</v>
      </c>
      <c r="L662" s="8">
        <v>1.42</v>
      </c>
      <c r="M662" s="8">
        <v>0.59</v>
      </c>
      <c r="N662" s="8">
        <v>0.5</v>
      </c>
      <c r="O662" s="8">
        <v>-1.115E-2</v>
      </c>
      <c r="P662" s="8">
        <v>0</v>
      </c>
      <c r="Q662" s="8">
        <v>-8.5599999999999996E-2</v>
      </c>
      <c r="R662" s="8">
        <v>-4.9959999999999997E-2</v>
      </c>
      <c r="S662" s="8">
        <v>0</v>
      </c>
      <c r="T662" s="8">
        <v>2.5600000000000002E-3</v>
      </c>
      <c r="U662" s="8">
        <v>3.6330000000000001E-2</v>
      </c>
      <c r="V662">
        <v>6.8866504423701196</v>
      </c>
      <c r="W662">
        <v>6.8866504423701196</v>
      </c>
      <c r="X662">
        <v>5.7696357406176801</v>
      </c>
      <c r="Y662">
        <v>0.58765454080805601</v>
      </c>
      <c r="Z662">
        <v>56.683089380183503</v>
      </c>
      <c r="AA662">
        <v>5.7733410493827204</v>
      </c>
    </row>
    <row r="663" spans="1:27" x14ac:dyDescent="0.35">
      <c r="A663">
        <v>662</v>
      </c>
      <c r="B663" t="s">
        <v>24</v>
      </c>
      <c r="C663" s="2">
        <v>21</v>
      </c>
      <c r="D663" t="s">
        <v>14</v>
      </c>
      <c r="E663">
        <v>18</v>
      </c>
      <c r="F663" t="s">
        <v>11</v>
      </c>
      <c r="G663" s="10">
        <v>65</v>
      </c>
      <c r="H663">
        <v>0.65</v>
      </c>
      <c r="I663">
        <v>32</v>
      </c>
      <c r="J663">
        <v>1</v>
      </c>
      <c r="K663">
        <v>1</v>
      </c>
      <c r="L663" s="8">
        <v>1.42</v>
      </c>
      <c r="M663" s="8">
        <v>0.59</v>
      </c>
      <c r="N663" s="8">
        <v>0.5</v>
      </c>
      <c r="O663" s="8">
        <v>-1.115E-2</v>
      </c>
      <c r="P663" s="8">
        <v>0</v>
      </c>
      <c r="Q663" s="8">
        <v>-8.5599999999999996E-2</v>
      </c>
      <c r="R663" s="8">
        <v>-4.9959999999999997E-2</v>
      </c>
      <c r="S663" s="8">
        <v>0</v>
      </c>
      <c r="T663" s="8">
        <v>2.5600000000000002E-3</v>
      </c>
      <c r="U663" s="8">
        <v>3.6330000000000001E-2</v>
      </c>
      <c r="V663">
        <v>4.2215431612256298</v>
      </c>
      <c r="W663">
        <v>4.2215431612256298</v>
      </c>
      <c r="X663">
        <v>3.5368088604748298</v>
      </c>
      <c r="Y663">
        <v>0.33183072403542202</v>
      </c>
      <c r="Z663">
        <v>34.746951414554502</v>
      </c>
      <c r="AA663">
        <v>3.26003086419753</v>
      </c>
    </row>
    <row r="664" spans="1:27" x14ac:dyDescent="0.35">
      <c r="A664">
        <v>663</v>
      </c>
      <c r="B664" t="s">
        <v>24</v>
      </c>
      <c r="C664" s="2">
        <v>21</v>
      </c>
      <c r="D664" t="s">
        <v>14</v>
      </c>
      <c r="E664">
        <v>18</v>
      </c>
      <c r="F664" t="s">
        <v>11</v>
      </c>
      <c r="G664" s="10">
        <v>68</v>
      </c>
      <c r="H664">
        <v>0.68</v>
      </c>
      <c r="I664">
        <v>29</v>
      </c>
      <c r="J664">
        <v>1</v>
      </c>
      <c r="K664">
        <v>1</v>
      </c>
      <c r="L664" s="8">
        <v>1.42</v>
      </c>
      <c r="M664" s="8">
        <v>0.59</v>
      </c>
      <c r="N664" s="8">
        <v>0.5</v>
      </c>
      <c r="O664" s="8">
        <v>-1.115E-2</v>
      </c>
      <c r="P664" s="8">
        <v>0</v>
      </c>
      <c r="Q664" s="8">
        <v>-8.5599999999999996E-2</v>
      </c>
      <c r="R664" s="8">
        <v>-4.9959999999999997E-2</v>
      </c>
      <c r="S664" s="8">
        <v>0</v>
      </c>
      <c r="T664" s="8">
        <v>2.5600000000000002E-3</v>
      </c>
      <c r="U664" s="8">
        <v>3.6330000000000001E-2</v>
      </c>
      <c r="V664">
        <v>4.0778989469256999</v>
      </c>
      <c r="W664">
        <v>4.0778989469256999</v>
      </c>
      <c r="X664">
        <v>3.4164637377343499</v>
      </c>
      <c r="Y664">
        <v>0.36316811075498001</v>
      </c>
      <c r="Z664">
        <v>33.564635293496003</v>
      </c>
      <c r="AA664">
        <v>3.5679012345679002</v>
      </c>
    </row>
    <row r="665" spans="1:27" x14ac:dyDescent="0.35">
      <c r="A665">
        <v>664</v>
      </c>
      <c r="B665" t="s">
        <v>24</v>
      </c>
      <c r="C665" s="2">
        <v>21</v>
      </c>
      <c r="D665" t="s">
        <v>14</v>
      </c>
      <c r="E665">
        <v>18</v>
      </c>
      <c r="F665" t="s">
        <v>11</v>
      </c>
      <c r="G665" s="10">
        <v>112</v>
      </c>
      <c r="H665">
        <v>1.1200000000000001</v>
      </c>
      <c r="I665">
        <v>34</v>
      </c>
      <c r="J665">
        <v>1</v>
      </c>
      <c r="K665">
        <v>1</v>
      </c>
      <c r="L665" s="8">
        <v>1.42</v>
      </c>
      <c r="M665" s="8">
        <v>0.59</v>
      </c>
      <c r="N665" s="8">
        <v>0.5</v>
      </c>
      <c r="O665" s="8">
        <v>-1.115E-2</v>
      </c>
      <c r="P665" s="8">
        <v>0</v>
      </c>
      <c r="Q665" s="8">
        <v>-8.5599999999999996E-2</v>
      </c>
      <c r="R665" s="8">
        <v>-4.9959999999999997E-2</v>
      </c>
      <c r="S665" s="8">
        <v>0</v>
      </c>
      <c r="T665" s="8">
        <v>2.5600000000000002E-3</v>
      </c>
      <c r="U665" s="8">
        <v>3.6330000000000001E-2</v>
      </c>
      <c r="V665">
        <v>12.351562641539401</v>
      </c>
      <c r="W665">
        <v>12.351562641539401</v>
      </c>
      <c r="X665">
        <v>10.3481391810817</v>
      </c>
      <c r="Y665">
        <v>0.985203456165759</v>
      </c>
      <c r="Z665">
        <v>101.664043362474</v>
      </c>
      <c r="AA665">
        <v>9.6790123456790091</v>
      </c>
    </row>
    <row r="666" spans="1:27" x14ac:dyDescent="0.35">
      <c r="A666">
        <v>665</v>
      </c>
      <c r="B666" t="s">
        <v>24</v>
      </c>
      <c r="C666" s="2">
        <v>21</v>
      </c>
      <c r="D666" t="s">
        <v>14</v>
      </c>
      <c r="E666">
        <v>18</v>
      </c>
      <c r="F666" t="s">
        <v>11</v>
      </c>
      <c r="G666" s="10">
        <v>64</v>
      </c>
      <c r="H666">
        <v>0.64</v>
      </c>
      <c r="I666">
        <v>32</v>
      </c>
      <c r="J666">
        <v>1</v>
      </c>
      <c r="K666">
        <v>1</v>
      </c>
      <c r="L666" s="8">
        <v>1.42</v>
      </c>
      <c r="M666" s="8">
        <v>0.59</v>
      </c>
      <c r="N666" s="8">
        <v>0.5</v>
      </c>
      <c r="O666" s="8">
        <v>-1.115E-2</v>
      </c>
      <c r="P666" s="8">
        <v>0</v>
      </c>
      <c r="Q666" s="8">
        <v>-8.5599999999999996E-2</v>
      </c>
      <c r="R666" s="8">
        <v>-4.9959999999999997E-2</v>
      </c>
      <c r="S666" s="8">
        <v>0</v>
      </c>
      <c r="T666" s="8">
        <v>2.5600000000000002E-3</v>
      </c>
      <c r="U666" s="8">
        <v>3.6330000000000001E-2</v>
      </c>
      <c r="V666">
        <v>4.1011872738028003</v>
      </c>
      <c r="W666">
        <v>4.1011872738028003</v>
      </c>
      <c r="X666">
        <v>3.4359746979919801</v>
      </c>
      <c r="Y666">
        <v>0.32169908772759498</v>
      </c>
      <c r="Z666">
        <v>33.756318365685601</v>
      </c>
      <c r="AA666">
        <v>3.1604938271604901</v>
      </c>
    </row>
    <row r="667" spans="1:27" x14ac:dyDescent="0.35">
      <c r="A667">
        <v>666</v>
      </c>
      <c r="B667" t="s">
        <v>24</v>
      </c>
      <c r="C667" s="2">
        <v>21</v>
      </c>
      <c r="D667" t="s">
        <v>14</v>
      </c>
      <c r="E667">
        <v>18</v>
      </c>
      <c r="F667" t="s">
        <v>11</v>
      </c>
      <c r="G667" s="10">
        <v>60.5</v>
      </c>
      <c r="H667">
        <v>0.60499999999999998</v>
      </c>
      <c r="I667">
        <v>32</v>
      </c>
      <c r="J667">
        <v>1</v>
      </c>
      <c r="K667">
        <v>1</v>
      </c>
      <c r="L667" s="8">
        <v>1.42</v>
      </c>
      <c r="M667" s="8">
        <v>0.59</v>
      </c>
      <c r="N667" s="8">
        <v>0.5</v>
      </c>
      <c r="O667" s="8">
        <v>-1.115E-2</v>
      </c>
      <c r="P667" s="8">
        <v>0</v>
      </c>
      <c r="Q667" s="8">
        <v>-8.5599999999999996E-2</v>
      </c>
      <c r="R667" s="8">
        <v>-4.9959999999999997E-2</v>
      </c>
      <c r="S667" s="8">
        <v>0</v>
      </c>
      <c r="T667" s="8">
        <v>2.5600000000000002E-3</v>
      </c>
      <c r="U667" s="8">
        <v>3.6330000000000001E-2</v>
      </c>
      <c r="V667">
        <v>3.6920592055007599</v>
      </c>
      <c r="W667">
        <v>3.6920592055007599</v>
      </c>
      <c r="X667">
        <v>3.09320720236853</v>
      </c>
      <c r="Y667">
        <v>0.28747536275755098</v>
      </c>
      <c r="Z667">
        <v>30.388840510148398</v>
      </c>
      <c r="AA667">
        <v>2.8242669753086398</v>
      </c>
    </row>
    <row r="668" spans="1:27" x14ac:dyDescent="0.35">
      <c r="A668">
        <v>667</v>
      </c>
      <c r="B668" t="s">
        <v>24</v>
      </c>
      <c r="C668" s="2">
        <v>21</v>
      </c>
      <c r="D668" t="s">
        <v>14</v>
      </c>
      <c r="E668">
        <v>18</v>
      </c>
      <c r="F668" t="s">
        <v>11</v>
      </c>
      <c r="G668" s="10">
        <v>60.5</v>
      </c>
      <c r="H668">
        <v>0.60499999999999998</v>
      </c>
      <c r="I668">
        <v>32</v>
      </c>
      <c r="J668">
        <v>1</v>
      </c>
      <c r="K668">
        <v>1</v>
      </c>
      <c r="L668" s="8">
        <v>1.42</v>
      </c>
      <c r="M668" s="8">
        <v>0.59</v>
      </c>
      <c r="N668" s="8">
        <v>0.5</v>
      </c>
      <c r="O668" s="8">
        <v>-1.115E-2</v>
      </c>
      <c r="P668" s="8">
        <v>0</v>
      </c>
      <c r="Q668" s="8">
        <v>-8.5599999999999996E-2</v>
      </c>
      <c r="R668" s="8">
        <v>-4.9959999999999997E-2</v>
      </c>
      <c r="S668" s="8">
        <v>0</v>
      </c>
      <c r="T668" s="8">
        <v>2.5600000000000002E-3</v>
      </c>
      <c r="U668" s="8">
        <v>3.6330000000000001E-2</v>
      </c>
      <c r="V668">
        <v>3.6920592055007599</v>
      </c>
      <c r="W668">
        <v>3.6920592055007599</v>
      </c>
      <c r="X668">
        <v>3.09320720236853</v>
      </c>
      <c r="Y668">
        <v>0.28747536275755098</v>
      </c>
      <c r="Z668">
        <v>30.388840510148398</v>
      </c>
      <c r="AA668">
        <v>2.8242669753086398</v>
      </c>
    </row>
    <row r="669" spans="1:27" x14ac:dyDescent="0.35">
      <c r="A669">
        <v>668</v>
      </c>
      <c r="B669" t="s">
        <v>24</v>
      </c>
      <c r="C669" s="2">
        <v>21</v>
      </c>
      <c r="D669" t="s">
        <v>14</v>
      </c>
      <c r="E669">
        <v>18</v>
      </c>
      <c r="F669" t="s">
        <v>11</v>
      </c>
      <c r="G669" s="10">
        <v>58</v>
      </c>
      <c r="H669">
        <v>0.57999999999999996</v>
      </c>
      <c r="I669">
        <v>33</v>
      </c>
      <c r="J669">
        <v>1</v>
      </c>
      <c r="K669">
        <v>1</v>
      </c>
      <c r="L669" s="8">
        <v>1.42</v>
      </c>
      <c r="M669" s="8">
        <v>0.59</v>
      </c>
      <c r="N669" s="8">
        <v>0.5</v>
      </c>
      <c r="O669" s="8">
        <v>-1.115E-2</v>
      </c>
      <c r="P669" s="8">
        <v>0</v>
      </c>
      <c r="Q669" s="8">
        <v>-8.5599999999999996E-2</v>
      </c>
      <c r="R669" s="8">
        <v>-4.9959999999999997E-2</v>
      </c>
      <c r="S669" s="8">
        <v>0</v>
      </c>
      <c r="T669" s="8">
        <v>2.5600000000000002E-3</v>
      </c>
      <c r="U669" s="8">
        <v>3.6330000000000001E-2</v>
      </c>
      <c r="V669">
        <v>3.53681317423445</v>
      </c>
      <c r="W669">
        <v>3.53681317423445</v>
      </c>
      <c r="X669">
        <v>2.9631420773736199</v>
      </c>
      <c r="Y669">
        <v>0.26420794216690202</v>
      </c>
      <c r="Z669">
        <v>29.1110314010864</v>
      </c>
      <c r="AA669">
        <v>2.5956790123456801</v>
      </c>
    </row>
    <row r="670" spans="1:27" x14ac:dyDescent="0.35">
      <c r="A670">
        <v>669</v>
      </c>
      <c r="B670" t="s">
        <v>24</v>
      </c>
      <c r="C670" s="2">
        <v>21</v>
      </c>
      <c r="D670" t="s">
        <v>14</v>
      </c>
      <c r="E670">
        <v>18</v>
      </c>
      <c r="F670" t="s">
        <v>17</v>
      </c>
      <c r="G670" s="10">
        <v>82</v>
      </c>
      <c r="H670">
        <v>0.82</v>
      </c>
      <c r="I670">
        <v>36</v>
      </c>
      <c r="J670">
        <v>1</v>
      </c>
      <c r="K670">
        <v>1</v>
      </c>
      <c r="L670" s="8">
        <v>1.39</v>
      </c>
      <c r="M670" s="8">
        <v>0.56000000000000005</v>
      </c>
      <c r="N670" s="8">
        <v>0.5</v>
      </c>
      <c r="O670" s="8">
        <v>0.16450000000000001</v>
      </c>
      <c r="P670" s="8">
        <v>-0.56120000000000003</v>
      </c>
      <c r="Q670" s="8">
        <v>0.29099999999999998</v>
      </c>
      <c r="R670" s="8">
        <v>0</v>
      </c>
      <c r="S670" s="8">
        <v>-7.2500000000000004E-3</v>
      </c>
      <c r="T670" s="8">
        <v>2.5000000000000001E-2</v>
      </c>
      <c r="U670" s="8">
        <v>2.3E-2</v>
      </c>
      <c r="V670">
        <v>8.2023290218579898</v>
      </c>
      <c r="W670">
        <v>8.2023290218579898</v>
      </c>
      <c r="X670">
        <v>6.3846929106142598</v>
      </c>
      <c r="Y670">
        <v>0.52810172506844399</v>
      </c>
      <c r="Z670">
        <v>62.725644249878997</v>
      </c>
      <c r="AA670">
        <v>5.1882716049382704</v>
      </c>
    </row>
    <row r="671" spans="1:27" x14ac:dyDescent="0.35">
      <c r="A671">
        <v>670</v>
      </c>
      <c r="B671" t="s">
        <v>26</v>
      </c>
      <c r="C671" s="2">
        <v>9</v>
      </c>
      <c r="D671" t="s">
        <v>10</v>
      </c>
      <c r="E671">
        <v>4.5</v>
      </c>
      <c r="F671" t="s">
        <v>11</v>
      </c>
      <c r="G671" s="10">
        <v>6</v>
      </c>
      <c r="H671">
        <v>0.06</v>
      </c>
      <c r="I671">
        <v>4</v>
      </c>
      <c r="J671">
        <v>1</v>
      </c>
      <c r="K671">
        <v>0</v>
      </c>
      <c r="L671" s="8">
        <v>1.42</v>
      </c>
      <c r="M671" s="8">
        <v>0.59</v>
      </c>
      <c r="N671" s="8">
        <v>0.5</v>
      </c>
      <c r="O671" s="8">
        <v>-1.115E-2</v>
      </c>
      <c r="P671" s="8">
        <v>0</v>
      </c>
      <c r="Q671" s="8">
        <v>-8.5599999999999996E-2</v>
      </c>
      <c r="R671" s="8">
        <v>-4.9959999999999997E-2</v>
      </c>
      <c r="S671" s="8">
        <v>0</v>
      </c>
      <c r="T671" s="8">
        <v>2.5600000000000002E-3</v>
      </c>
      <c r="U671" s="8">
        <v>3.6330000000000001E-2</v>
      </c>
      <c r="V671">
        <v>-7.4325193781521496E-3</v>
      </c>
      <c r="W671">
        <v>1.38840091817449E-2</v>
      </c>
      <c r="X671">
        <v>1.16320228924659E-2</v>
      </c>
      <c r="Y671">
        <v>2.8274333882308102E-3</v>
      </c>
      <c r="Z671">
        <v>1.8284384607348401</v>
      </c>
      <c r="AA671">
        <v>0.44444444444444398</v>
      </c>
    </row>
    <row r="672" spans="1:27" x14ac:dyDescent="0.35">
      <c r="A672">
        <v>671</v>
      </c>
      <c r="B672" t="s">
        <v>26</v>
      </c>
      <c r="C672" s="2">
        <v>9</v>
      </c>
      <c r="D672" t="s">
        <v>13</v>
      </c>
      <c r="E672">
        <v>9</v>
      </c>
      <c r="F672" t="s">
        <v>11</v>
      </c>
      <c r="G672" s="10">
        <v>18</v>
      </c>
      <c r="H672">
        <v>0.18</v>
      </c>
      <c r="I672">
        <v>13</v>
      </c>
      <c r="J672">
        <v>1</v>
      </c>
      <c r="K672">
        <v>0</v>
      </c>
      <c r="L672" s="8">
        <v>1.42</v>
      </c>
      <c r="M672" s="8">
        <v>0.59</v>
      </c>
      <c r="N672" s="8">
        <v>0.5</v>
      </c>
      <c r="O672" s="8">
        <v>-1.115E-2</v>
      </c>
      <c r="P672" s="8">
        <v>0</v>
      </c>
      <c r="Q672" s="8">
        <v>-8.5599999999999996E-2</v>
      </c>
      <c r="R672" s="8">
        <v>-4.9959999999999997E-2</v>
      </c>
      <c r="S672" s="8">
        <v>0</v>
      </c>
      <c r="T672" s="8">
        <v>2.5600000000000002E-3</v>
      </c>
      <c r="U672" s="8">
        <v>3.6330000000000001E-2</v>
      </c>
      <c r="V672">
        <v>0.122289064854088</v>
      </c>
      <c r="W672">
        <v>0.122289064854088</v>
      </c>
      <c r="X672">
        <v>0.102453778534755</v>
      </c>
      <c r="Y672">
        <v>2.5446900494077301E-2</v>
      </c>
      <c r="Z672">
        <v>4.0261790845058103</v>
      </c>
      <c r="AA672">
        <v>1</v>
      </c>
    </row>
    <row r="673" spans="1:27" x14ac:dyDescent="0.35">
      <c r="A673">
        <v>672</v>
      </c>
      <c r="B673" t="s">
        <v>26</v>
      </c>
      <c r="C673" s="2">
        <v>9</v>
      </c>
      <c r="D673" t="s">
        <v>13</v>
      </c>
      <c r="E673">
        <v>9</v>
      </c>
      <c r="F673" t="s">
        <v>11</v>
      </c>
      <c r="G673" s="10">
        <v>8.5</v>
      </c>
      <c r="H673">
        <v>8.5000000000000006E-2</v>
      </c>
      <c r="I673">
        <v>6</v>
      </c>
      <c r="J673">
        <v>1</v>
      </c>
      <c r="K673">
        <v>0</v>
      </c>
      <c r="L673" s="8">
        <v>1.42</v>
      </c>
      <c r="M673" s="8">
        <v>0.59</v>
      </c>
      <c r="N673" s="8">
        <v>0.5</v>
      </c>
      <c r="O673" s="8">
        <v>-1.115E-2</v>
      </c>
      <c r="P673" s="8">
        <v>0</v>
      </c>
      <c r="Q673" s="8">
        <v>-8.5599999999999996E-2</v>
      </c>
      <c r="R673" s="8">
        <v>-4.9959999999999997E-2</v>
      </c>
      <c r="S673" s="8">
        <v>0</v>
      </c>
      <c r="T673" s="8">
        <v>2.5600000000000002E-3</v>
      </c>
      <c r="U673" s="8">
        <v>3.6330000000000001E-2</v>
      </c>
      <c r="V673">
        <v>1.4400772706011501E-3</v>
      </c>
      <c r="W673">
        <v>1.4400772706011501E-3</v>
      </c>
      <c r="X673">
        <v>1.20649673730964E-3</v>
      </c>
      <c r="Y673">
        <v>5.6745017305465601E-3</v>
      </c>
      <c r="Z673">
        <v>4.7412325819030501E-2</v>
      </c>
      <c r="AA673">
        <v>0.22299382716049401</v>
      </c>
    </row>
    <row r="674" spans="1:27" x14ac:dyDescent="0.35">
      <c r="A674">
        <v>673</v>
      </c>
      <c r="B674" t="s">
        <v>26</v>
      </c>
      <c r="C674" s="2">
        <v>9</v>
      </c>
      <c r="D674" t="s">
        <v>13</v>
      </c>
      <c r="E674">
        <v>9</v>
      </c>
      <c r="F674" t="s">
        <v>11</v>
      </c>
      <c r="G674" s="10">
        <v>7.5</v>
      </c>
      <c r="H674">
        <v>7.4999999999999997E-2</v>
      </c>
      <c r="I674">
        <v>6.5</v>
      </c>
      <c r="J674">
        <v>1</v>
      </c>
      <c r="K674">
        <v>0</v>
      </c>
      <c r="L674" s="8">
        <v>1.42</v>
      </c>
      <c r="M674" s="8">
        <v>0.59</v>
      </c>
      <c r="N674" s="8">
        <v>0.5</v>
      </c>
      <c r="O674" s="8">
        <v>-1.115E-2</v>
      </c>
      <c r="P674" s="8">
        <v>0</v>
      </c>
      <c r="Q674" s="8">
        <v>-8.5599999999999996E-2</v>
      </c>
      <c r="R674" s="8">
        <v>-4.9959999999999997E-2</v>
      </c>
      <c r="S674" s="8">
        <v>0</v>
      </c>
      <c r="T674" s="8">
        <v>2.5600000000000002E-3</v>
      </c>
      <c r="U674" s="8">
        <v>3.6330000000000001E-2</v>
      </c>
      <c r="V674">
        <v>4.7492743328520301E-4</v>
      </c>
      <c r="W674">
        <v>4.7492743328520301E-4</v>
      </c>
      <c r="X674">
        <v>3.9789420360634298E-4</v>
      </c>
      <c r="Y674">
        <v>4.4178646691106502E-3</v>
      </c>
      <c r="Z674">
        <v>1.5636254155941401E-2</v>
      </c>
      <c r="AA674">
        <v>0.17361111111111099</v>
      </c>
    </row>
    <row r="675" spans="1:27" x14ac:dyDescent="0.35">
      <c r="A675">
        <v>674</v>
      </c>
      <c r="B675" t="s">
        <v>26</v>
      </c>
      <c r="C675" s="2">
        <v>9</v>
      </c>
      <c r="D675" t="s">
        <v>13</v>
      </c>
      <c r="E675">
        <v>9</v>
      </c>
      <c r="F675" t="s">
        <v>11</v>
      </c>
      <c r="G675" s="10">
        <v>15</v>
      </c>
      <c r="H675">
        <v>0.15</v>
      </c>
      <c r="I675">
        <v>18</v>
      </c>
      <c r="J675">
        <v>1</v>
      </c>
      <c r="K675">
        <v>0</v>
      </c>
      <c r="L675" s="8">
        <v>1.42</v>
      </c>
      <c r="M675" s="8">
        <v>0.59</v>
      </c>
      <c r="N675" s="8">
        <v>0.5</v>
      </c>
      <c r="O675" s="8">
        <v>-1.115E-2</v>
      </c>
      <c r="P675" s="8">
        <v>0</v>
      </c>
      <c r="Q675" s="8">
        <v>-8.5599999999999996E-2</v>
      </c>
      <c r="R675" s="8">
        <v>-4.9959999999999997E-2</v>
      </c>
      <c r="S675" s="8">
        <v>0</v>
      </c>
      <c r="T675" s="8">
        <v>2.5600000000000002E-3</v>
      </c>
      <c r="U675" s="8">
        <v>3.6330000000000001E-2</v>
      </c>
      <c r="V675">
        <v>0.13154561179875399</v>
      </c>
      <c r="W675">
        <v>0.13154561179875399</v>
      </c>
      <c r="X675">
        <v>0.110208913564996</v>
      </c>
      <c r="Y675">
        <v>1.7671458676442601E-2</v>
      </c>
      <c r="Z675">
        <v>4.33093663374237</v>
      </c>
      <c r="AA675">
        <v>0.69444444444444497</v>
      </c>
    </row>
    <row r="676" spans="1:27" x14ac:dyDescent="0.35">
      <c r="A676">
        <v>675</v>
      </c>
      <c r="B676" t="s">
        <v>26</v>
      </c>
      <c r="C676" s="2">
        <v>9</v>
      </c>
      <c r="D676" t="s">
        <v>13</v>
      </c>
      <c r="E676">
        <v>9</v>
      </c>
      <c r="F676" t="s">
        <v>11</v>
      </c>
      <c r="G676" s="10">
        <v>19</v>
      </c>
      <c r="H676">
        <v>0.19</v>
      </c>
      <c r="I676">
        <v>18</v>
      </c>
      <c r="J676">
        <v>1</v>
      </c>
      <c r="K676">
        <v>0</v>
      </c>
      <c r="L676" s="8">
        <v>1.42</v>
      </c>
      <c r="M676" s="8">
        <v>0.59</v>
      </c>
      <c r="N676" s="8">
        <v>0.5</v>
      </c>
      <c r="O676" s="8">
        <v>-1.115E-2</v>
      </c>
      <c r="P676" s="8">
        <v>0</v>
      </c>
      <c r="Q676" s="8">
        <v>-8.5599999999999996E-2</v>
      </c>
      <c r="R676" s="8">
        <v>-4.9959999999999997E-2</v>
      </c>
      <c r="S676" s="8">
        <v>0</v>
      </c>
      <c r="T676" s="8">
        <v>2.5600000000000002E-3</v>
      </c>
      <c r="U676" s="8">
        <v>3.6330000000000001E-2</v>
      </c>
      <c r="V676">
        <v>0.20822558014314699</v>
      </c>
      <c r="W676">
        <v>0.20822558014314699</v>
      </c>
      <c r="X676">
        <v>0.17445139104392801</v>
      </c>
      <c r="Y676">
        <v>2.8352873698647901E-2</v>
      </c>
      <c r="Z676">
        <v>6.8555064725674999</v>
      </c>
      <c r="AA676">
        <v>1.1141975308642</v>
      </c>
    </row>
    <row r="677" spans="1:27" x14ac:dyDescent="0.35">
      <c r="A677">
        <v>676</v>
      </c>
      <c r="B677" t="s">
        <v>26</v>
      </c>
      <c r="C677" s="2">
        <v>9</v>
      </c>
      <c r="D677" t="s">
        <v>13</v>
      </c>
      <c r="E677">
        <v>9</v>
      </c>
      <c r="F677" t="s">
        <v>20</v>
      </c>
      <c r="G677" s="10">
        <v>25</v>
      </c>
      <c r="H677">
        <v>0.25</v>
      </c>
      <c r="I677">
        <v>17</v>
      </c>
      <c r="J677">
        <v>1</v>
      </c>
      <c r="K677">
        <v>0</v>
      </c>
      <c r="L677" s="8">
        <v>1.4</v>
      </c>
      <c r="M677" s="8">
        <v>0.52</v>
      </c>
      <c r="N677" s="8">
        <v>0.5</v>
      </c>
      <c r="O677" s="8">
        <v>-1.0343E-2</v>
      </c>
      <c r="P677" s="9">
        <v>-1.4341E-3</v>
      </c>
      <c r="Q677" s="8">
        <v>3.4520999999999997E-5</v>
      </c>
      <c r="R677" s="9">
        <v>-1.3052999999999999E-7</v>
      </c>
      <c r="S677" s="8">
        <v>7.7114999999999996E-4</v>
      </c>
      <c r="T677" s="8">
        <v>0</v>
      </c>
      <c r="U677" s="9">
        <v>3.0230999999999999E-6</v>
      </c>
      <c r="V677">
        <v>0.35685322392272301</v>
      </c>
      <c r="W677">
        <v>0.35685322392272301</v>
      </c>
      <c r="X677">
        <v>0.25978914701574302</v>
      </c>
      <c r="Y677">
        <v>4.9087385212340497E-2</v>
      </c>
      <c r="Z677">
        <v>10.209068372637701</v>
      </c>
      <c r="AA677">
        <v>1.92901234567901</v>
      </c>
    </row>
    <row r="678" spans="1:27" x14ac:dyDescent="0.35">
      <c r="A678">
        <v>677</v>
      </c>
      <c r="B678" t="s">
        <v>26</v>
      </c>
      <c r="C678" s="2">
        <v>9</v>
      </c>
      <c r="D678" t="s">
        <v>13</v>
      </c>
      <c r="E678">
        <v>9</v>
      </c>
      <c r="F678" t="s">
        <v>30</v>
      </c>
      <c r="G678" s="10">
        <v>16.5</v>
      </c>
      <c r="H678">
        <v>0.16500000000000001</v>
      </c>
      <c r="I678">
        <v>9.5</v>
      </c>
      <c r="J678">
        <v>1</v>
      </c>
      <c r="K678">
        <v>0</v>
      </c>
      <c r="L678" s="8">
        <v>1.4</v>
      </c>
      <c r="M678" s="8">
        <v>0.52</v>
      </c>
      <c r="N678" s="8">
        <v>0.5</v>
      </c>
      <c r="O678" s="8">
        <v>-2.1489999999999999E-2</v>
      </c>
      <c r="P678" s="8">
        <v>9.5069000000000002E-4</v>
      </c>
      <c r="Q678" s="9">
        <v>-4.3068E-6</v>
      </c>
      <c r="R678" s="9">
        <v>-7.0328999999999994E-8</v>
      </c>
      <c r="S678" s="8">
        <v>-7.4299000000000001E-4</v>
      </c>
      <c r="T678" s="8">
        <v>0</v>
      </c>
      <c r="U678" s="9">
        <v>3.7969E-6</v>
      </c>
      <c r="V678">
        <v>9.6285307313835194E-2</v>
      </c>
      <c r="W678">
        <v>9.6285307313835194E-2</v>
      </c>
      <c r="X678">
        <v>7.0095703724472005E-2</v>
      </c>
      <c r="Y678">
        <v>2.1382464998495498E-2</v>
      </c>
      <c r="Z678">
        <v>2.7545870956184402</v>
      </c>
      <c r="AA678">
        <v>0.84027777777777801</v>
      </c>
    </row>
    <row r="679" spans="1:27" x14ac:dyDescent="0.35">
      <c r="A679">
        <v>678</v>
      </c>
      <c r="B679" t="s">
        <v>26</v>
      </c>
      <c r="C679" s="2">
        <v>9</v>
      </c>
      <c r="D679" t="s">
        <v>13</v>
      </c>
      <c r="E679">
        <v>9</v>
      </c>
      <c r="F679" t="s">
        <v>20</v>
      </c>
      <c r="G679" s="10">
        <v>32</v>
      </c>
      <c r="H679">
        <v>0.32</v>
      </c>
      <c r="I679">
        <v>17</v>
      </c>
      <c r="J679">
        <v>1</v>
      </c>
      <c r="K679">
        <v>0</v>
      </c>
      <c r="L679" s="8">
        <v>1.4</v>
      </c>
      <c r="M679" s="8">
        <v>0.52</v>
      </c>
      <c r="N679" s="8">
        <v>0.5</v>
      </c>
      <c r="O679" s="8">
        <v>-1.0343E-2</v>
      </c>
      <c r="P679" s="9">
        <v>-1.4341E-3</v>
      </c>
      <c r="Q679" s="8">
        <v>3.4520999999999997E-5</v>
      </c>
      <c r="R679" s="9">
        <v>-1.3052999999999999E-7</v>
      </c>
      <c r="S679" s="8">
        <v>7.7114999999999996E-4</v>
      </c>
      <c r="T679" s="8">
        <v>0</v>
      </c>
      <c r="U679" s="9">
        <v>3.0230999999999999E-6</v>
      </c>
      <c r="V679">
        <v>0.59425948150749797</v>
      </c>
      <c r="W679">
        <v>0.59425948150749797</v>
      </c>
      <c r="X679">
        <v>0.432620902537458</v>
      </c>
      <c r="Y679">
        <v>8.0424771931898703E-2</v>
      </c>
      <c r="Z679">
        <v>17.0009271910404</v>
      </c>
      <c r="AA679">
        <v>3.1604938271604901</v>
      </c>
    </row>
    <row r="680" spans="1:27" x14ac:dyDescent="0.35">
      <c r="A680">
        <v>679</v>
      </c>
      <c r="B680" t="s">
        <v>26</v>
      </c>
      <c r="C680" s="2">
        <v>9</v>
      </c>
      <c r="D680" t="s">
        <v>13</v>
      </c>
      <c r="E680">
        <v>9</v>
      </c>
      <c r="F680" t="s">
        <v>21</v>
      </c>
      <c r="G680" s="10">
        <v>13</v>
      </c>
      <c r="H680">
        <v>0.13</v>
      </c>
      <c r="I680">
        <v>9.5</v>
      </c>
      <c r="J680">
        <v>1</v>
      </c>
      <c r="K680">
        <v>0</v>
      </c>
      <c r="L680" s="8">
        <v>1.29</v>
      </c>
      <c r="M680" s="8">
        <v>0.53</v>
      </c>
      <c r="N680" s="8">
        <v>0.5</v>
      </c>
      <c r="O680" s="8">
        <v>0.16450000000000001</v>
      </c>
      <c r="P680" s="9">
        <v>-0.56120000000000003</v>
      </c>
      <c r="Q680" s="8">
        <v>0.29099999999999998</v>
      </c>
      <c r="R680" s="9">
        <v>0</v>
      </c>
      <c r="S680" s="8">
        <v>-7.2500000000000004E-3</v>
      </c>
      <c r="T680" s="8">
        <v>2.5000000000000001E-2</v>
      </c>
      <c r="U680" s="9">
        <v>2.3E-2</v>
      </c>
      <c r="V680">
        <v>4.8406361720087901E-2</v>
      </c>
      <c r="W680">
        <v>4.8406361720087901E-2</v>
      </c>
      <c r="X680">
        <v>3.3095429508024098E-2</v>
      </c>
      <c r="Y680">
        <v>1.3273228961416901E-2</v>
      </c>
      <c r="Z680">
        <v>1.3005681975188701</v>
      </c>
      <c r="AA680">
        <v>0.52160493827160503</v>
      </c>
    </row>
    <row r="681" spans="1:27" x14ac:dyDescent="0.35">
      <c r="A681">
        <v>680</v>
      </c>
      <c r="B681" t="s">
        <v>26</v>
      </c>
      <c r="C681" s="2">
        <v>9</v>
      </c>
      <c r="D681" t="s">
        <v>13</v>
      </c>
      <c r="E681">
        <v>9</v>
      </c>
      <c r="F681" t="s">
        <v>21</v>
      </c>
      <c r="G681" s="10">
        <v>20</v>
      </c>
      <c r="H681">
        <v>0.2</v>
      </c>
      <c r="I681">
        <v>12</v>
      </c>
      <c r="J681">
        <v>1</v>
      </c>
      <c r="K681">
        <v>0</v>
      </c>
      <c r="L681" s="8">
        <v>1.29</v>
      </c>
      <c r="M681" s="8">
        <v>0.53</v>
      </c>
      <c r="N681" s="8">
        <v>0.5</v>
      </c>
      <c r="O681" s="8">
        <v>0.16450000000000001</v>
      </c>
      <c r="P681" s="9">
        <v>-0.56120000000000003</v>
      </c>
      <c r="Q681" s="8">
        <v>0.29099999999999998</v>
      </c>
      <c r="R681" s="9">
        <v>0</v>
      </c>
      <c r="S681" s="8">
        <v>-7.2500000000000004E-3</v>
      </c>
      <c r="T681" s="8">
        <v>2.5000000000000001E-2</v>
      </c>
      <c r="U681" s="9">
        <v>2.3E-2</v>
      </c>
      <c r="V681">
        <v>0.137225827593176</v>
      </c>
      <c r="W681">
        <v>0.137225827593176</v>
      </c>
      <c r="X681">
        <v>9.38212983254543E-2</v>
      </c>
      <c r="Y681">
        <v>3.1415926535897899E-2</v>
      </c>
      <c r="Z681">
        <v>3.6869440483445501</v>
      </c>
      <c r="AA681">
        <v>1.2345679012345701</v>
      </c>
    </row>
    <row r="682" spans="1:27" x14ac:dyDescent="0.35">
      <c r="A682">
        <v>681</v>
      </c>
      <c r="B682" t="s">
        <v>26</v>
      </c>
      <c r="C682" s="2">
        <v>9</v>
      </c>
      <c r="D682" t="s">
        <v>13</v>
      </c>
      <c r="E682">
        <v>9</v>
      </c>
      <c r="F682" t="s">
        <v>21</v>
      </c>
      <c r="G682" s="10">
        <v>9</v>
      </c>
      <c r="H682">
        <v>0.09</v>
      </c>
      <c r="I682">
        <v>9</v>
      </c>
      <c r="J682">
        <v>1</v>
      </c>
      <c r="K682">
        <v>0</v>
      </c>
      <c r="L682" s="8">
        <v>1.29</v>
      </c>
      <c r="M682" s="8">
        <v>0.53</v>
      </c>
      <c r="N682" s="8">
        <v>0.5</v>
      </c>
      <c r="O682" s="8">
        <v>0.16450000000000001</v>
      </c>
      <c r="P682" s="9">
        <v>-0.56120000000000003</v>
      </c>
      <c r="Q682" s="8">
        <v>0.29099999999999998</v>
      </c>
      <c r="R682" s="9">
        <v>0</v>
      </c>
      <c r="S682" s="8">
        <v>-7.2500000000000004E-3</v>
      </c>
      <c r="T682" s="8">
        <v>2.5000000000000001E-2</v>
      </c>
      <c r="U682" s="9">
        <v>2.3E-2</v>
      </c>
      <c r="V682">
        <v>4.40036997207943E-2</v>
      </c>
      <c r="W682">
        <v>4.40036997207943E-2</v>
      </c>
      <c r="X682">
        <v>3.0085329499107E-2</v>
      </c>
      <c r="Y682">
        <v>6.3617251235193297E-3</v>
      </c>
      <c r="Z682">
        <v>1.1822787418102001</v>
      </c>
      <c r="AA682">
        <v>0.25</v>
      </c>
    </row>
    <row r="683" spans="1:27" x14ac:dyDescent="0.35">
      <c r="A683">
        <v>682</v>
      </c>
      <c r="B683" t="s">
        <v>26</v>
      </c>
      <c r="C683" s="2">
        <v>9</v>
      </c>
      <c r="D683" t="s">
        <v>13</v>
      </c>
      <c r="E683">
        <v>9</v>
      </c>
      <c r="F683" t="s">
        <v>21</v>
      </c>
      <c r="G683" s="10">
        <v>8.5</v>
      </c>
      <c r="H683">
        <v>8.5000000000000006E-2</v>
      </c>
      <c r="I683">
        <v>5</v>
      </c>
      <c r="J683">
        <v>1</v>
      </c>
      <c r="K683">
        <v>0</v>
      </c>
      <c r="L683" s="8">
        <v>1.29</v>
      </c>
      <c r="M683" s="8">
        <v>0.53</v>
      </c>
      <c r="N683" s="8">
        <v>0.5</v>
      </c>
      <c r="O683" s="8">
        <v>0.16450000000000001</v>
      </c>
      <c r="P683" s="9">
        <v>-0.56120000000000003</v>
      </c>
      <c r="Q683" s="8">
        <v>0.29099999999999998</v>
      </c>
      <c r="R683" s="9">
        <v>0</v>
      </c>
      <c r="S683" s="8">
        <v>-7.2500000000000004E-3</v>
      </c>
      <c r="T683" s="8">
        <v>2.5000000000000001E-2</v>
      </c>
      <c r="U683" s="9">
        <v>2.3E-2</v>
      </c>
      <c r="V683">
        <v>4.07201732527867E-2</v>
      </c>
      <c r="W683">
        <v>4.07201732527867E-2</v>
      </c>
      <c r="X683">
        <v>2.7840382452930301E-2</v>
      </c>
      <c r="Y683">
        <v>5.6745017305465601E-3</v>
      </c>
      <c r="Z683">
        <v>1.0940578975191899</v>
      </c>
      <c r="AA683">
        <v>0.22299382716049401</v>
      </c>
    </row>
    <row r="684" spans="1:27" x14ac:dyDescent="0.35">
      <c r="A684">
        <v>683</v>
      </c>
      <c r="B684" t="s">
        <v>26</v>
      </c>
      <c r="C684" s="2">
        <v>9</v>
      </c>
      <c r="D684" t="s">
        <v>13</v>
      </c>
      <c r="E684">
        <v>9</v>
      </c>
      <c r="F684" t="s">
        <v>21</v>
      </c>
      <c r="G684" s="10">
        <v>17</v>
      </c>
      <c r="H684">
        <v>0.17</v>
      </c>
      <c r="I684">
        <v>15</v>
      </c>
      <c r="J684">
        <v>1</v>
      </c>
      <c r="K684">
        <v>0</v>
      </c>
      <c r="L684" s="8">
        <v>1.29</v>
      </c>
      <c r="M684" s="8">
        <v>0.53</v>
      </c>
      <c r="N684" s="8">
        <v>0.5</v>
      </c>
      <c r="O684" s="8">
        <v>0.16450000000000001</v>
      </c>
      <c r="P684" s="9">
        <v>-0.56120000000000003</v>
      </c>
      <c r="Q684" s="8">
        <v>0.29099999999999998</v>
      </c>
      <c r="R684" s="9">
        <v>0</v>
      </c>
      <c r="S684" s="8">
        <v>-7.2500000000000004E-3</v>
      </c>
      <c r="T684" s="8">
        <v>2.5000000000000001E-2</v>
      </c>
      <c r="U684" s="9">
        <v>2.3E-2</v>
      </c>
      <c r="V684">
        <v>0.137713302877051</v>
      </c>
      <c r="W684">
        <v>0.137713302877051</v>
      </c>
      <c r="X684">
        <v>9.4154585177040104E-2</v>
      </c>
      <c r="Y684">
        <v>2.2698006922186299E-2</v>
      </c>
      <c r="Z684">
        <v>3.7000413939982302</v>
      </c>
      <c r="AA684">
        <v>0.89197530864197505</v>
      </c>
    </row>
    <row r="685" spans="1:27" x14ac:dyDescent="0.35">
      <c r="A685">
        <v>684</v>
      </c>
      <c r="B685" t="s">
        <v>26</v>
      </c>
      <c r="C685" s="2">
        <v>9</v>
      </c>
      <c r="D685" t="s">
        <v>13</v>
      </c>
      <c r="E685">
        <v>9</v>
      </c>
      <c r="F685" t="s">
        <v>21</v>
      </c>
      <c r="G685" s="10">
        <v>19</v>
      </c>
      <c r="H685">
        <v>0.19</v>
      </c>
      <c r="I685">
        <v>15</v>
      </c>
      <c r="J685">
        <v>1</v>
      </c>
      <c r="K685">
        <v>0</v>
      </c>
      <c r="L685" s="8">
        <v>1.29</v>
      </c>
      <c r="M685" s="8">
        <v>0.53</v>
      </c>
      <c r="N685" s="8">
        <v>0.5</v>
      </c>
      <c r="O685" s="8">
        <v>0.16450000000000001</v>
      </c>
      <c r="P685" s="9">
        <v>-0.56120000000000003</v>
      </c>
      <c r="Q685" s="8">
        <v>0.29099999999999998</v>
      </c>
      <c r="R685" s="9">
        <v>0</v>
      </c>
      <c r="S685" s="8">
        <v>-7.2500000000000004E-3</v>
      </c>
      <c r="T685" s="8">
        <v>2.5000000000000001E-2</v>
      </c>
      <c r="U685" s="9">
        <v>2.3E-2</v>
      </c>
      <c r="V685">
        <v>0.17120890430855201</v>
      </c>
      <c r="W685">
        <v>0.17120890430855201</v>
      </c>
      <c r="X685">
        <v>0.117055527875757</v>
      </c>
      <c r="Y685">
        <v>2.8352873698647901E-2</v>
      </c>
      <c r="Z685">
        <v>4.5999915747303302</v>
      </c>
      <c r="AA685">
        <v>1.1141975308642</v>
      </c>
    </row>
    <row r="686" spans="1:27" x14ac:dyDescent="0.35">
      <c r="A686">
        <v>685</v>
      </c>
      <c r="B686" t="s">
        <v>26</v>
      </c>
      <c r="C686" s="2">
        <v>9</v>
      </c>
      <c r="D686" t="s">
        <v>13</v>
      </c>
      <c r="E686">
        <v>9</v>
      </c>
      <c r="F686" t="s">
        <v>21</v>
      </c>
      <c r="G686" s="10">
        <v>18.5</v>
      </c>
      <c r="H686">
        <v>0.185</v>
      </c>
      <c r="I686">
        <v>15</v>
      </c>
      <c r="J686">
        <v>1</v>
      </c>
      <c r="K686">
        <v>0</v>
      </c>
      <c r="L686" s="8">
        <v>1.29</v>
      </c>
      <c r="M686" s="8">
        <v>0.53</v>
      </c>
      <c r="N686" s="8">
        <v>0.5</v>
      </c>
      <c r="O686" s="8">
        <v>0.16450000000000001</v>
      </c>
      <c r="P686" s="9">
        <v>-0.56120000000000003</v>
      </c>
      <c r="Q686" s="8">
        <v>0.29099999999999998</v>
      </c>
      <c r="R686" s="9">
        <v>0</v>
      </c>
      <c r="S686" s="8">
        <v>-7.2500000000000004E-3</v>
      </c>
      <c r="T686" s="8">
        <v>2.5000000000000001E-2</v>
      </c>
      <c r="U686" s="9">
        <v>2.3E-2</v>
      </c>
      <c r="V686">
        <v>0.162364223820745</v>
      </c>
      <c r="W686">
        <v>0.162364223820745</v>
      </c>
      <c r="X686">
        <v>0.111008419826243</v>
      </c>
      <c r="Y686">
        <v>2.68802521422777E-2</v>
      </c>
      <c r="Z686">
        <v>4.3623552444856699</v>
      </c>
      <c r="AA686">
        <v>1.05632716049383</v>
      </c>
    </row>
    <row r="687" spans="1:27" x14ac:dyDescent="0.35">
      <c r="A687">
        <v>686</v>
      </c>
      <c r="B687" t="s">
        <v>26</v>
      </c>
      <c r="C687" s="2">
        <v>9</v>
      </c>
      <c r="D687" t="s">
        <v>13</v>
      </c>
      <c r="E687">
        <v>9</v>
      </c>
      <c r="F687" t="s">
        <v>21</v>
      </c>
      <c r="G687" s="10">
        <v>12</v>
      </c>
      <c r="H687">
        <v>0.12</v>
      </c>
      <c r="I687">
        <v>13</v>
      </c>
      <c r="J687">
        <v>1</v>
      </c>
      <c r="K687">
        <v>0</v>
      </c>
      <c r="L687" s="8">
        <v>1.29</v>
      </c>
      <c r="M687" s="8">
        <v>0.53</v>
      </c>
      <c r="N687" s="8">
        <v>0.5</v>
      </c>
      <c r="O687" s="8">
        <v>0.16450000000000001</v>
      </c>
      <c r="P687" s="9">
        <v>-0.56120000000000003</v>
      </c>
      <c r="Q687" s="8">
        <v>0.29099999999999998</v>
      </c>
      <c r="R687" s="9">
        <v>0</v>
      </c>
      <c r="S687" s="8">
        <v>-7.2500000000000004E-3</v>
      </c>
      <c r="T687" s="8">
        <v>2.5000000000000001E-2</v>
      </c>
      <c r="U687" s="9">
        <v>2.3E-2</v>
      </c>
      <c r="V687">
        <v>6.50568568183061E-2</v>
      </c>
      <c r="W687">
        <v>6.50568568183061E-2</v>
      </c>
      <c r="X687">
        <v>4.4479373006675801E-2</v>
      </c>
      <c r="Y687">
        <v>1.13097335529233E-2</v>
      </c>
      <c r="Z687">
        <v>1.7479289085532499</v>
      </c>
      <c r="AA687">
        <v>0.44444444444444398</v>
      </c>
    </row>
    <row r="688" spans="1:27" x14ac:dyDescent="0.35">
      <c r="A688">
        <v>687</v>
      </c>
      <c r="B688" t="s">
        <v>26</v>
      </c>
      <c r="C688" s="2">
        <v>9</v>
      </c>
      <c r="D688" t="s">
        <v>13</v>
      </c>
      <c r="E688">
        <v>9</v>
      </c>
      <c r="F688" t="s">
        <v>21</v>
      </c>
      <c r="G688" s="10">
        <v>18</v>
      </c>
      <c r="H688">
        <v>0.18</v>
      </c>
      <c r="I688">
        <v>18</v>
      </c>
      <c r="J688">
        <v>1</v>
      </c>
      <c r="K688">
        <v>0</v>
      </c>
      <c r="L688" s="8">
        <v>1.29</v>
      </c>
      <c r="M688" s="8">
        <v>0.53</v>
      </c>
      <c r="N688" s="8">
        <v>0.5</v>
      </c>
      <c r="O688" s="8">
        <v>0.16450000000000001</v>
      </c>
      <c r="P688" s="9">
        <v>-0.56120000000000003</v>
      </c>
      <c r="Q688" s="8">
        <v>0.29099999999999998</v>
      </c>
      <c r="R688" s="9">
        <v>0</v>
      </c>
      <c r="S688" s="8">
        <v>-7.2500000000000004E-3</v>
      </c>
      <c r="T688" s="8">
        <v>2.5000000000000001E-2</v>
      </c>
      <c r="U688" s="9">
        <v>2.3E-2</v>
      </c>
      <c r="V688">
        <v>0.19655938517543001</v>
      </c>
      <c r="W688">
        <v>0.19655938517543001</v>
      </c>
      <c r="X688">
        <v>0.134387651644441</v>
      </c>
      <c r="Y688">
        <v>2.5446900494077301E-2</v>
      </c>
      <c r="Z688">
        <v>5.2811009999319802</v>
      </c>
      <c r="AA688">
        <v>1</v>
      </c>
    </row>
    <row r="689" spans="1:27" x14ac:dyDescent="0.35">
      <c r="A689">
        <v>688</v>
      </c>
      <c r="B689" t="s">
        <v>26</v>
      </c>
      <c r="C689" s="2">
        <v>9</v>
      </c>
      <c r="D689" t="s">
        <v>14</v>
      </c>
      <c r="E689">
        <v>18</v>
      </c>
      <c r="F689" t="s">
        <v>29</v>
      </c>
      <c r="G689" s="10">
        <v>50.5</v>
      </c>
      <c r="H689">
        <v>0.505</v>
      </c>
      <c r="I689">
        <v>32</v>
      </c>
      <c r="J689">
        <v>1</v>
      </c>
      <c r="K689">
        <v>0</v>
      </c>
      <c r="L689" s="8">
        <v>1.29</v>
      </c>
      <c r="M689" s="8">
        <v>0.53</v>
      </c>
      <c r="N689" s="8">
        <v>0.5</v>
      </c>
      <c r="O689" s="8">
        <v>-1.1391999999999999E-2</v>
      </c>
      <c r="P689" s="9">
        <f>-1.001*10^-4</f>
        <v>-1.0009999999999999E-4</v>
      </c>
      <c r="Q689" s="8">
        <v>2.8289999999999998E-5</v>
      </c>
      <c r="R689" s="9">
        <v>-1.8694999999999999E-7</v>
      </c>
      <c r="S689" s="8">
        <v>-5.9573000000000004E-4</v>
      </c>
      <c r="T689" s="8">
        <v>0</v>
      </c>
      <c r="U689" s="9">
        <v>3.0811E-6</v>
      </c>
      <c r="V689">
        <v>2.4008256020646499</v>
      </c>
      <c r="W689">
        <v>2.4008256020646499</v>
      </c>
      <c r="X689">
        <v>1.6414444641315999</v>
      </c>
      <c r="Y689">
        <v>0.20029616662043401</v>
      </c>
      <c r="Z689">
        <v>16.1261728566279</v>
      </c>
      <c r="AA689">
        <v>1.9677854938271599</v>
      </c>
    </row>
    <row r="690" spans="1:27" x14ac:dyDescent="0.35">
      <c r="A690">
        <v>689</v>
      </c>
      <c r="B690" t="s">
        <v>26</v>
      </c>
      <c r="C690" s="2">
        <v>9</v>
      </c>
      <c r="D690" t="s">
        <v>14</v>
      </c>
      <c r="E690">
        <v>18</v>
      </c>
      <c r="F690" t="s">
        <v>29</v>
      </c>
      <c r="G690" s="10">
        <v>49.5</v>
      </c>
      <c r="H690">
        <v>0.495</v>
      </c>
      <c r="I690">
        <v>29</v>
      </c>
      <c r="J690">
        <v>1</v>
      </c>
      <c r="K690">
        <v>0</v>
      </c>
      <c r="L690" s="8">
        <v>1.29</v>
      </c>
      <c r="M690" s="8">
        <v>0.53</v>
      </c>
      <c r="N690" s="8">
        <v>0.5</v>
      </c>
      <c r="O690" s="8">
        <v>-1.1391999999999999E-2</v>
      </c>
      <c r="P690" s="9">
        <f>-1.001*10^-4</f>
        <v>-1.0009999999999999E-4</v>
      </c>
      <c r="Q690" s="8">
        <v>2.8289999999999998E-5</v>
      </c>
      <c r="R690" s="9">
        <v>-1.8694999999999999E-7</v>
      </c>
      <c r="S690" s="8">
        <v>-5.9573000000000004E-4</v>
      </c>
      <c r="T690" s="8">
        <v>0</v>
      </c>
      <c r="U690" s="9">
        <v>3.0811E-6</v>
      </c>
      <c r="V690">
        <v>2.0976420103881601</v>
      </c>
      <c r="W690">
        <v>2.0976420103881601</v>
      </c>
      <c r="X690">
        <v>1.43415784250238</v>
      </c>
      <c r="Y690">
        <v>0.19244218498646001</v>
      </c>
      <c r="Z690">
        <v>14.089710481991499</v>
      </c>
      <c r="AA690">
        <v>1.890625</v>
      </c>
    </row>
    <row r="691" spans="1:27" x14ac:dyDescent="0.35">
      <c r="A691">
        <v>690</v>
      </c>
      <c r="B691" t="s">
        <v>26</v>
      </c>
      <c r="C691" s="2">
        <v>9</v>
      </c>
      <c r="D691" t="s">
        <v>14</v>
      </c>
      <c r="E691">
        <v>18</v>
      </c>
      <c r="F691" t="s">
        <v>20</v>
      </c>
      <c r="G691" s="10">
        <v>43</v>
      </c>
      <c r="H691">
        <v>0.43</v>
      </c>
      <c r="I691">
        <v>28</v>
      </c>
      <c r="J691">
        <v>1</v>
      </c>
      <c r="K691">
        <v>0</v>
      </c>
      <c r="L691" s="8">
        <v>1.4</v>
      </c>
      <c r="M691" s="8">
        <v>0.52</v>
      </c>
      <c r="N691" s="8">
        <v>0.5</v>
      </c>
      <c r="O691" s="8">
        <v>-1.0343E-2</v>
      </c>
      <c r="P691" s="9">
        <v>-1.4341E-3</v>
      </c>
      <c r="Q691" s="8">
        <v>3.4520999999999997E-5</v>
      </c>
      <c r="R691" s="9">
        <v>-1.3052999999999999E-7</v>
      </c>
      <c r="S691" s="8">
        <v>7.7114999999999996E-4</v>
      </c>
      <c r="T691" s="8">
        <v>0</v>
      </c>
      <c r="U691" s="9">
        <v>3.0230999999999999E-6</v>
      </c>
      <c r="V691">
        <v>1.67041524639275</v>
      </c>
      <c r="W691">
        <v>1.67041524639275</v>
      </c>
      <c r="X691">
        <v>1.2160622993739201</v>
      </c>
      <c r="Y691">
        <v>0.14522012041218799</v>
      </c>
      <c r="Z691">
        <v>11.9470571637689</v>
      </c>
      <c r="AA691">
        <v>1.4266975308642</v>
      </c>
    </row>
    <row r="692" spans="1:27" x14ac:dyDescent="0.35">
      <c r="A692">
        <v>691</v>
      </c>
      <c r="B692" t="s">
        <v>26</v>
      </c>
      <c r="C692" s="2">
        <v>9</v>
      </c>
      <c r="D692" t="s">
        <v>14</v>
      </c>
      <c r="E692">
        <v>18</v>
      </c>
      <c r="F692" t="s">
        <v>17</v>
      </c>
      <c r="G692" s="10">
        <v>76</v>
      </c>
      <c r="H692">
        <v>0.76</v>
      </c>
      <c r="I692">
        <v>31</v>
      </c>
      <c r="J692">
        <v>1</v>
      </c>
      <c r="K692">
        <v>0</v>
      </c>
      <c r="L692" s="8">
        <v>1.39</v>
      </c>
      <c r="M692" s="8">
        <v>0.56000000000000005</v>
      </c>
      <c r="N692" s="8">
        <v>0.5</v>
      </c>
      <c r="O692" s="8">
        <v>0.16450000000000001</v>
      </c>
      <c r="P692" s="8">
        <v>-0.56120000000000003</v>
      </c>
      <c r="Q692" s="8">
        <v>0.29099999999999998</v>
      </c>
      <c r="R692" s="8">
        <v>0</v>
      </c>
      <c r="S692" s="8">
        <v>-7.2500000000000004E-3</v>
      </c>
      <c r="T692" s="8">
        <v>2.5000000000000001E-2</v>
      </c>
      <c r="U692" s="8">
        <v>2.3E-2</v>
      </c>
      <c r="V692">
        <v>6.1737073431739899</v>
      </c>
      <c r="W692">
        <v>6.1737073431739899</v>
      </c>
      <c r="X692">
        <v>4.8056137959266296</v>
      </c>
      <c r="Y692">
        <v>0.45364597917836602</v>
      </c>
      <c r="Z692">
        <v>47.212172235329</v>
      </c>
      <c r="AA692">
        <v>4.4567901234567904</v>
      </c>
    </row>
    <row r="693" spans="1:27" x14ac:dyDescent="0.35">
      <c r="A693">
        <v>692</v>
      </c>
      <c r="B693" t="s">
        <v>26</v>
      </c>
      <c r="C693" s="2">
        <v>9</v>
      </c>
      <c r="D693" t="s">
        <v>14</v>
      </c>
      <c r="E693">
        <v>18</v>
      </c>
      <c r="F693" t="s">
        <v>17</v>
      </c>
      <c r="G693" s="10">
        <v>98</v>
      </c>
      <c r="H693">
        <v>0.98</v>
      </c>
      <c r="I693">
        <v>35</v>
      </c>
      <c r="J693">
        <v>1</v>
      </c>
      <c r="K693">
        <v>0</v>
      </c>
      <c r="L693" s="8">
        <v>1.39</v>
      </c>
      <c r="M693" s="8">
        <v>0.56000000000000005</v>
      </c>
      <c r="N693" s="8">
        <v>0.5</v>
      </c>
      <c r="O693" s="8">
        <v>0.16450000000000001</v>
      </c>
      <c r="P693" s="8">
        <v>-0.56120000000000003</v>
      </c>
      <c r="Q693" s="8">
        <v>0.29099999999999998</v>
      </c>
      <c r="R693" s="8">
        <v>0</v>
      </c>
      <c r="S693" s="8">
        <v>-7.2500000000000004E-3</v>
      </c>
      <c r="T693" s="8">
        <v>2.5000000000000001E-2</v>
      </c>
      <c r="U693" s="8">
        <v>2.3E-2</v>
      </c>
      <c r="V693">
        <v>11.265594940422201</v>
      </c>
      <c r="W693">
        <v>11.265594940422201</v>
      </c>
      <c r="X693">
        <v>8.7691391016246101</v>
      </c>
      <c r="Y693">
        <v>0.75429639612690902</v>
      </c>
      <c r="Z693">
        <v>86.151347819998705</v>
      </c>
      <c r="AA693">
        <v>7.4104938271604901</v>
      </c>
    </row>
    <row r="694" spans="1:27" x14ac:dyDescent="0.35">
      <c r="A694">
        <v>693</v>
      </c>
      <c r="B694" t="s">
        <v>26</v>
      </c>
      <c r="C694" s="2">
        <v>10</v>
      </c>
      <c r="D694" t="s">
        <v>10</v>
      </c>
      <c r="E694">
        <v>4.5</v>
      </c>
      <c r="F694" t="s">
        <v>21</v>
      </c>
      <c r="G694" s="10">
        <v>6</v>
      </c>
      <c r="H694">
        <v>0.06</v>
      </c>
      <c r="I694">
        <v>5</v>
      </c>
      <c r="J694">
        <v>1</v>
      </c>
      <c r="K694">
        <v>0</v>
      </c>
      <c r="L694" s="8">
        <v>1.29</v>
      </c>
      <c r="M694" s="8">
        <v>0.53</v>
      </c>
      <c r="N694" s="8">
        <v>0.5</v>
      </c>
      <c r="O694" s="8">
        <v>0.16450000000000001</v>
      </c>
      <c r="P694" s="9">
        <v>-0.56120000000000003</v>
      </c>
      <c r="Q694" s="8">
        <v>0.29099999999999998</v>
      </c>
      <c r="R694" s="9">
        <v>0</v>
      </c>
      <c r="S694" s="8">
        <v>-7.2500000000000004E-3</v>
      </c>
      <c r="T694" s="8">
        <v>2.5000000000000001E-2</v>
      </c>
      <c r="U694" s="9">
        <v>2.3E-2</v>
      </c>
      <c r="V694">
        <v>6.0453650862880098E-2</v>
      </c>
      <c r="W694">
        <v>6.0453650862880098E-2</v>
      </c>
      <c r="X694">
        <v>4.1332161094951199E-2</v>
      </c>
      <c r="Y694">
        <v>2.8274333882308102E-3</v>
      </c>
      <c r="Z694">
        <v>6.4970051821550596</v>
      </c>
      <c r="AA694">
        <v>0.44444444444444398</v>
      </c>
    </row>
    <row r="695" spans="1:27" x14ac:dyDescent="0.35">
      <c r="A695">
        <v>694</v>
      </c>
      <c r="B695" t="s">
        <v>26</v>
      </c>
      <c r="C695" s="2">
        <v>10</v>
      </c>
      <c r="D695" t="s">
        <v>10</v>
      </c>
      <c r="E695">
        <v>4.5</v>
      </c>
      <c r="F695" t="s">
        <v>20</v>
      </c>
      <c r="G695" s="10">
        <v>3.5</v>
      </c>
      <c r="H695">
        <v>3.5000000000000003E-2</v>
      </c>
      <c r="I695">
        <v>3.5</v>
      </c>
      <c r="J695">
        <v>1</v>
      </c>
      <c r="K695">
        <v>0</v>
      </c>
      <c r="L695" s="8">
        <v>1.4</v>
      </c>
      <c r="M695" s="8">
        <v>0.52</v>
      </c>
      <c r="N695" s="8">
        <v>0.5</v>
      </c>
      <c r="O695" s="8">
        <v>-1.0343E-2</v>
      </c>
      <c r="P695" s="9">
        <v>-1.4341E-3</v>
      </c>
      <c r="Q695" s="8">
        <v>3.4520999999999997E-5</v>
      </c>
      <c r="R695" s="9">
        <v>-1.3052999999999999E-7</v>
      </c>
      <c r="S695" s="8">
        <v>7.7114999999999996E-4</v>
      </c>
      <c r="T695" s="8">
        <v>0</v>
      </c>
      <c r="U695" s="9">
        <v>3.0230999999999999E-6</v>
      </c>
      <c r="V695">
        <v>-1.81333205379209E-2</v>
      </c>
      <c r="W695">
        <v>3.8877209088173702E-3</v>
      </c>
      <c r="X695">
        <v>2.83026082161904E-3</v>
      </c>
      <c r="Y695">
        <v>9.6211275016187402E-4</v>
      </c>
      <c r="Z695">
        <v>0.444888888888889</v>
      </c>
      <c r="AA695">
        <v>0.15123456790123499</v>
      </c>
    </row>
    <row r="696" spans="1:27" x14ac:dyDescent="0.35">
      <c r="A696">
        <v>695</v>
      </c>
      <c r="B696" t="s">
        <v>26</v>
      </c>
      <c r="C696" s="2">
        <v>10</v>
      </c>
      <c r="D696" t="s">
        <v>13</v>
      </c>
      <c r="E696">
        <v>9</v>
      </c>
      <c r="F696" t="s">
        <v>30</v>
      </c>
      <c r="G696" s="10">
        <v>7.5</v>
      </c>
      <c r="H696">
        <v>7.4999999999999997E-2</v>
      </c>
      <c r="I696">
        <v>17</v>
      </c>
      <c r="J696">
        <v>1</v>
      </c>
      <c r="K696">
        <v>0</v>
      </c>
      <c r="L696" s="8">
        <v>1.4</v>
      </c>
      <c r="M696" s="8">
        <v>0.52</v>
      </c>
      <c r="N696" s="8">
        <v>0.5</v>
      </c>
      <c r="O696" s="8">
        <v>-2.1489999999999999E-2</v>
      </c>
      <c r="P696" s="8">
        <v>9.5069000000000002E-4</v>
      </c>
      <c r="Q696" s="9">
        <v>-4.3068E-6</v>
      </c>
      <c r="R696" s="9">
        <v>-7.0328999999999994E-8</v>
      </c>
      <c r="S696" s="8">
        <v>-7.4299000000000001E-4</v>
      </c>
      <c r="T696" s="8">
        <v>0</v>
      </c>
      <c r="U696" s="9">
        <v>3.7969E-6</v>
      </c>
      <c r="V696">
        <v>2.0802749812001E-2</v>
      </c>
      <c r="W696">
        <v>2.0802749812001E-2</v>
      </c>
      <c r="X696">
        <v>1.5144401863136699E-2</v>
      </c>
      <c r="Y696">
        <v>4.4178646691106502E-3</v>
      </c>
      <c r="Z696">
        <v>0.59513738683662099</v>
      </c>
      <c r="AA696">
        <v>0.17361111111111099</v>
      </c>
    </row>
    <row r="697" spans="1:27" x14ac:dyDescent="0.35">
      <c r="A697">
        <v>696</v>
      </c>
      <c r="B697" t="s">
        <v>26</v>
      </c>
      <c r="C697" s="2">
        <v>10</v>
      </c>
      <c r="D697" t="s">
        <v>13</v>
      </c>
      <c r="E697">
        <v>9</v>
      </c>
      <c r="F697" t="s">
        <v>20</v>
      </c>
      <c r="G697" s="10">
        <v>11</v>
      </c>
      <c r="H697">
        <v>0.11</v>
      </c>
      <c r="I697">
        <v>11</v>
      </c>
      <c r="J697">
        <v>1</v>
      </c>
      <c r="K697">
        <v>0</v>
      </c>
      <c r="L697" s="8">
        <v>1.4</v>
      </c>
      <c r="M697" s="8">
        <v>0.52</v>
      </c>
      <c r="N697" s="8">
        <v>0.5</v>
      </c>
      <c r="O697" s="8">
        <v>-1.0343E-2</v>
      </c>
      <c r="P697" s="9">
        <v>-1.4341E-3</v>
      </c>
      <c r="Q697" s="8">
        <v>3.4520999999999997E-5</v>
      </c>
      <c r="R697" s="9">
        <v>-1.3052999999999999E-7</v>
      </c>
      <c r="S697" s="8">
        <v>7.7114999999999996E-4</v>
      </c>
      <c r="T697" s="8">
        <v>0</v>
      </c>
      <c r="U697" s="9">
        <v>3.0230999999999999E-6</v>
      </c>
      <c r="V697">
        <v>2.4132347373161601E-2</v>
      </c>
      <c r="W697">
        <v>2.4132347373161601E-2</v>
      </c>
      <c r="X697">
        <v>1.7568348887661699E-2</v>
      </c>
      <c r="Y697">
        <v>9.5033177771091208E-3</v>
      </c>
      <c r="Z697">
        <v>0.69039248578626</v>
      </c>
      <c r="AA697">
        <v>0.37345679012345701</v>
      </c>
    </row>
    <row r="698" spans="1:27" x14ac:dyDescent="0.35">
      <c r="A698">
        <v>697</v>
      </c>
      <c r="B698" t="s">
        <v>26</v>
      </c>
      <c r="C698" s="2">
        <v>10</v>
      </c>
      <c r="D698" t="s">
        <v>13</v>
      </c>
      <c r="E698">
        <v>9</v>
      </c>
      <c r="F698" t="s">
        <v>20</v>
      </c>
      <c r="G698" s="10">
        <v>38.5</v>
      </c>
      <c r="H698">
        <v>0.38500000000000001</v>
      </c>
      <c r="I698">
        <v>25</v>
      </c>
      <c r="J698">
        <v>1</v>
      </c>
      <c r="K698">
        <v>0</v>
      </c>
      <c r="L698" s="8">
        <v>1.4</v>
      </c>
      <c r="M698" s="8">
        <v>0.52</v>
      </c>
      <c r="N698" s="8">
        <v>0.5</v>
      </c>
      <c r="O698" s="8">
        <v>-1.0343E-2</v>
      </c>
      <c r="P698" s="9">
        <v>-1.4341E-3</v>
      </c>
      <c r="Q698" s="8">
        <v>3.4520999999999997E-5</v>
      </c>
      <c r="R698" s="9">
        <v>-1.3052999999999999E-7</v>
      </c>
      <c r="S698" s="8">
        <v>7.7114999999999996E-4</v>
      </c>
      <c r="T698" s="8">
        <v>0</v>
      </c>
      <c r="U698" s="9">
        <v>3.0230999999999999E-6</v>
      </c>
      <c r="V698">
        <v>1.21517191011971</v>
      </c>
      <c r="W698">
        <v>1.21517191011971</v>
      </c>
      <c r="X698">
        <v>0.88464515056714899</v>
      </c>
      <c r="Y698">
        <v>0.116415642769587</v>
      </c>
      <c r="Z698">
        <v>34.764357677786599</v>
      </c>
      <c r="AA698">
        <v>4.5748456790123502</v>
      </c>
    </row>
    <row r="699" spans="1:27" x14ac:dyDescent="0.35">
      <c r="A699">
        <v>698</v>
      </c>
      <c r="B699" t="s">
        <v>26</v>
      </c>
      <c r="C699" s="2">
        <v>10</v>
      </c>
      <c r="D699" t="s">
        <v>13</v>
      </c>
      <c r="E699">
        <v>9</v>
      </c>
      <c r="F699" t="s">
        <v>20</v>
      </c>
      <c r="G699" s="10">
        <v>38.5</v>
      </c>
      <c r="H699">
        <v>0.38500000000000001</v>
      </c>
      <c r="I699">
        <v>22</v>
      </c>
      <c r="J699">
        <v>1</v>
      </c>
      <c r="K699">
        <v>0</v>
      </c>
      <c r="L699" s="8">
        <v>1.4</v>
      </c>
      <c r="M699" s="8">
        <v>0.52</v>
      </c>
      <c r="N699" s="8">
        <v>0.5</v>
      </c>
      <c r="O699" s="8">
        <v>-1.0343E-2</v>
      </c>
      <c r="P699" s="9">
        <v>-1.4341E-3</v>
      </c>
      <c r="Q699" s="8">
        <v>3.4520999999999997E-5</v>
      </c>
      <c r="R699" s="9">
        <v>-1.3052999999999999E-7</v>
      </c>
      <c r="S699" s="8">
        <v>7.7114999999999996E-4</v>
      </c>
      <c r="T699" s="8">
        <v>0</v>
      </c>
      <c r="U699" s="9">
        <v>3.0230999999999999E-6</v>
      </c>
      <c r="V699">
        <v>1.08018166498422</v>
      </c>
      <c r="W699">
        <v>1.08018166498422</v>
      </c>
      <c r="X699">
        <v>0.78637225210851103</v>
      </c>
      <c r="Y699">
        <v>0.116415642769587</v>
      </c>
      <c r="Z699">
        <v>30.902476798364301</v>
      </c>
      <c r="AA699">
        <v>4.5748456790123502</v>
      </c>
    </row>
    <row r="700" spans="1:27" x14ac:dyDescent="0.35">
      <c r="A700">
        <v>699</v>
      </c>
      <c r="B700" t="s">
        <v>26</v>
      </c>
      <c r="C700" s="2">
        <v>10</v>
      </c>
      <c r="D700" t="s">
        <v>13</v>
      </c>
      <c r="E700">
        <v>9</v>
      </c>
      <c r="F700" t="s">
        <v>20</v>
      </c>
      <c r="G700" s="10">
        <v>16.5</v>
      </c>
      <c r="H700">
        <v>0.16500000000000001</v>
      </c>
      <c r="I700">
        <v>17</v>
      </c>
      <c r="J700">
        <v>1</v>
      </c>
      <c r="K700">
        <v>0</v>
      </c>
      <c r="L700" s="8">
        <v>1.4</v>
      </c>
      <c r="M700" s="8">
        <v>0.52</v>
      </c>
      <c r="N700" s="8">
        <v>0.5</v>
      </c>
      <c r="O700" s="8">
        <v>-1.0343E-2</v>
      </c>
      <c r="P700" s="9">
        <v>-1.4341E-3</v>
      </c>
      <c r="Q700" s="8">
        <v>3.4520999999999997E-5</v>
      </c>
      <c r="R700" s="9">
        <v>-1.3052999999999999E-7</v>
      </c>
      <c r="S700" s="8">
        <v>7.7114999999999996E-4</v>
      </c>
      <c r="T700" s="8">
        <v>0</v>
      </c>
      <c r="U700" s="9">
        <v>3.0230999999999999E-6</v>
      </c>
      <c r="V700">
        <v>0.141097487418196</v>
      </c>
      <c r="W700">
        <v>0.141097487418196</v>
      </c>
      <c r="X700">
        <v>0.102718970840446</v>
      </c>
      <c r="Y700">
        <v>2.1382464998495498E-2</v>
      </c>
      <c r="Z700">
        <v>4.0366004835973603</v>
      </c>
      <c r="AA700">
        <v>0.84027777777777801</v>
      </c>
    </row>
    <row r="701" spans="1:27" x14ac:dyDescent="0.35">
      <c r="A701">
        <v>700</v>
      </c>
      <c r="B701" t="s">
        <v>26</v>
      </c>
      <c r="C701" s="2">
        <v>10</v>
      </c>
      <c r="D701" t="s">
        <v>13</v>
      </c>
      <c r="E701">
        <v>9</v>
      </c>
      <c r="F701" t="s">
        <v>20</v>
      </c>
      <c r="G701" s="10">
        <v>37.5</v>
      </c>
      <c r="H701">
        <v>0.375</v>
      </c>
      <c r="I701">
        <v>23</v>
      </c>
      <c r="J701">
        <v>1</v>
      </c>
      <c r="K701">
        <v>0</v>
      </c>
      <c r="L701" s="8">
        <v>1.4</v>
      </c>
      <c r="M701" s="8">
        <v>0.52</v>
      </c>
      <c r="N701" s="8">
        <v>0.5</v>
      </c>
      <c r="O701" s="8">
        <v>-1.0343E-2</v>
      </c>
      <c r="P701" s="9">
        <v>-1.4341E-3</v>
      </c>
      <c r="Q701" s="8">
        <v>3.4520999999999997E-5</v>
      </c>
      <c r="R701" s="9">
        <v>-1.3052999999999999E-7</v>
      </c>
      <c r="S701" s="8">
        <v>7.7114999999999996E-4</v>
      </c>
      <c r="T701" s="8">
        <v>0</v>
      </c>
      <c r="U701" s="9">
        <v>3.0230999999999999E-6</v>
      </c>
      <c r="V701">
        <v>1.0691688842560501</v>
      </c>
      <c r="W701">
        <v>1.0691688842560501</v>
      </c>
      <c r="X701">
        <v>0.77835494773840697</v>
      </c>
      <c r="Y701">
        <v>0.110446616727766</v>
      </c>
      <c r="Z701">
        <v>30.587416645086702</v>
      </c>
      <c r="AA701">
        <v>4.3402777777777803</v>
      </c>
    </row>
    <row r="702" spans="1:27" x14ac:dyDescent="0.35">
      <c r="A702">
        <v>701</v>
      </c>
      <c r="B702" t="s">
        <v>26</v>
      </c>
      <c r="C702" s="2">
        <v>10</v>
      </c>
      <c r="D702" t="s">
        <v>13</v>
      </c>
      <c r="E702">
        <v>9</v>
      </c>
      <c r="F702" t="s">
        <v>20</v>
      </c>
      <c r="G702" s="10">
        <v>26</v>
      </c>
      <c r="H702">
        <v>0.26</v>
      </c>
      <c r="I702">
        <v>10</v>
      </c>
      <c r="J702">
        <v>1</v>
      </c>
      <c r="K702">
        <v>0</v>
      </c>
      <c r="L702" s="8">
        <v>1.4</v>
      </c>
      <c r="M702" s="8">
        <v>0.52</v>
      </c>
      <c r="N702" s="8">
        <v>0.5</v>
      </c>
      <c r="O702" s="8">
        <v>-1.0343E-2</v>
      </c>
      <c r="P702" s="9">
        <v>-1.4341E-3</v>
      </c>
      <c r="Q702" s="8">
        <v>3.4520999999999997E-5</v>
      </c>
      <c r="R702" s="9">
        <v>-1.3052999999999999E-7</v>
      </c>
      <c r="S702" s="8">
        <v>7.7114999999999996E-4</v>
      </c>
      <c r="T702" s="8">
        <v>0</v>
      </c>
      <c r="U702" s="9">
        <v>3.0230999999999999E-6</v>
      </c>
      <c r="V702">
        <v>0.24111053569757401</v>
      </c>
      <c r="W702">
        <v>0.24111053569757401</v>
      </c>
      <c r="X702">
        <v>0.175528469987834</v>
      </c>
      <c r="Y702">
        <v>5.3092915845667499E-2</v>
      </c>
      <c r="Z702">
        <v>6.8978330004743498</v>
      </c>
      <c r="AA702">
        <v>2.0864197530864201</v>
      </c>
    </row>
    <row r="703" spans="1:27" x14ac:dyDescent="0.35">
      <c r="A703">
        <v>702</v>
      </c>
      <c r="B703" t="s">
        <v>26</v>
      </c>
      <c r="C703" s="2">
        <v>10</v>
      </c>
      <c r="D703" t="s">
        <v>13</v>
      </c>
      <c r="E703">
        <v>9</v>
      </c>
      <c r="F703" t="s">
        <v>20</v>
      </c>
      <c r="G703" s="10">
        <v>11</v>
      </c>
      <c r="H703">
        <v>0.11</v>
      </c>
      <c r="I703">
        <v>12</v>
      </c>
      <c r="J703">
        <v>1</v>
      </c>
      <c r="K703">
        <v>0</v>
      </c>
      <c r="L703" s="8">
        <v>1.4</v>
      </c>
      <c r="M703" s="8">
        <v>0.52</v>
      </c>
      <c r="N703" s="8">
        <v>0.5</v>
      </c>
      <c r="O703" s="8">
        <v>-1.0343E-2</v>
      </c>
      <c r="P703" s="9">
        <v>-1.4341E-3</v>
      </c>
      <c r="Q703" s="8">
        <v>3.4520999999999997E-5</v>
      </c>
      <c r="R703" s="9">
        <v>-1.3052999999999999E-7</v>
      </c>
      <c r="S703" s="8">
        <v>7.7114999999999996E-4</v>
      </c>
      <c r="T703" s="8">
        <v>0</v>
      </c>
      <c r="U703" s="9">
        <v>3.0230999999999999E-6</v>
      </c>
      <c r="V703">
        <v>2.8513750302018501E-2</v>
      </c>
      <c r="W703">
        <v>2.8513750302018501E-2</v>
      </c>
      <c r="X703">
        <v>2.0758010219869501E-2</v>
      </c>
      <c r="Y703">
        <v>9.5033177771091208E-3</v>
      </c>
      <c r="Z703">
        <v>0.81573825561587898</v>
      </c>
      <c r="AA703">
        <v>0.37345679012345701</v>
      </c>
    </row>
    <row r="704" spans="1:27" x14ac:dyDescent="0.35">
      <c r="A704">
        <v>703</v>
      </c>
      <c r="B704" t="s">
        <v>26</v>
      </c>
      <c r="C704" s="2">
        <v>10</v>
      </c>
      <c r="D704" t="s">
        <v>13</v>
      </c>
      <c r="E704">
        <v>9</v>
      </c>
      <c r="F704" t="s">
        <v>20</v>
      </c>
      <c r="G704" s="10">
        <v>13</v>
      </c>
      <c r="H704">
        <v>0.13</v>
      </c>
      <c r="I704">
        <v>12</v>
      </c>
      <c r="J704">
        <v>1</v>
      </c>
      <c r="K704">
        <v>0</v>
      </c>
      <c r="L704" s="8">
        <v>1.4</v>
      </c>
      <c r="M704" s="8">
        <v>0.52</v>
      </c>
      <c r="N704" s="8">
        <v>0.5</v>
      </c>
      <c r="O704" s="8">
        <v>-1.0343E-2</v>
      </c>
      <c r="P704" s="9">
        <v>-1.4341E-3</v>
      </c>
      <c r="Q704" s="8">
        <v>3.4520999999999997E-5</v>
      </c>
      <c r="R704" s="9">
        <v>-1.3052999999999999E-7</v>
      </c>
      <c r="S704" s="8">
        <v>7.7114999999999996E-4</v>
      </c>
      <c r="T704" s="8">
        <v>0</v>
      </c>
      <c r="U704" s="9">
        <v>3.0230999999999999E-6</v>
      </c>
      <c r="V704">
        <v>4.9538127226295199E-2</v>
      </c>
      <c r="W704">
        <v>4.9538127226295199E-2</v>
      </c>
      <c r="X704">
        <v>3.6063756620742897E-2</v>
      </c>
      <c r="Y704">
        <v>1.3273228961416901E-2</v>
      </c>
      <c r="Z704">
        <v>1.41721608213687</v>
      </c>
      <c r="AA704">
        <v>0.52160493827160503</v>
      </c>
    </row>
    <row r="705" spans="1:27" x14ac:dyDescent="0.35">
      <c r="A705">
        <v>704</v>
      </c>
      <c r="B705" t="s">
        <v>26</v>
      </c>
      <c r="C705" s="2">
        <v>10</v>
      </c>
      <c r="D705" t="s">
        <v>14</v>
      </c>
      <c r="E705">
        <v>18</v>
      </c>
      <c r="F705" t="s">
        <v>20</v>
      </c>
      <c r="G705" s="10">
        <v>41</v>
      </c>
      <c r="H705">
        <v>0.41</v>
      </c>
      <c r="I705">
        <v>25</v>
      </c>
      <c r="J705">
        <v>1</v>
      </c>
      <c r="K705">
        <v>0</v>
      </c>
      <c r="L705" s="8">
        <v>1.4</v>
      </c>
      <c r="M705" s="8">
        <v>0.52</v>
      </c>
      <c r="N705" s="8">
        <v>0.5</v>
      </c>
      <c r="O705" s="8">
        <v>-1.0343E-2</v>
      </c>
      <c r="P705" s="9">
        <v>-1.4341E-3</v>
      </c>
      <c r="Q705" s="8">
        <v>3.4520999999999997E-5</v>
      </c>
      <c r="R705" s="9">
        <v>-1.3052999999999999E-7</v>
      </c>
      <c r="S705" s="8">
        <v>7.7114999999999996E-4</v>
      </c>
      <c r="T705" s="8">
        <v>0</v>
      </c>
      <c r="U705" s="9">
        <v>3.0230999999999999E-6</v>
      </c>
      <c r="V705">
        <v>1.37189834642654</v>
      </c>
      <c r="W705">
        <v>1.37189834642654</v>
      </c>
      <c r="X705">
        <v>0.998741996198524</v>
      </c>
      <c r="Y705">
        <v>0.132025431267111</v>
      </c>
      <c r="Z705">
        <v>9.8120200968186495</v>
      </c>
      <c r="AA705">
        <v>1.2970679012345701</v>
      </c>
    </row>
    <row r="706" spans="1:27" x14ac:dyDescent="0.35">
      <c r="A706">
        <v>705</v>
      </c>
      <c r="B706" t="s">
        <v>26</v>
      </c>
      <c r="C706" s="2">
        <v>10</v>
      </c>
      <c r="D706" t="s">
        <v>14</v>
      </c>
      <c r="E706">
        <v>18</v>
      </c>
      <c r="F706" t="s">
        <v>20</v>
      </c>
      <c r="G706" s="10">
        <v>55.5</v>
      </c>
      <c r="H706">
        <v>0.55500000000000005</v>
      </c>
      <c r="I706">
        <v>30</v>
      </c>
      <c r="J706">
        <v>1</v>
      </c>
      <c r="K706">
        <v>0</v>
      </c>
      <c r="L706" s="8">
        <v>1.4</v>
      </c>
      <c r="M706" s="8">
        <v>0.52</v>
      </c>
      <c r="N706" s="8">
        <v>0.5</v>
      </c>
      <c r="O706" s="8">
        <v>-1.0343E-2</v>
      </c>
      <c r="P706" s="9">
        <v>-1.4341E-3</v>
      </c>
      <c r="Q706" s="8">
        <v>3.4520999999999997E-5</v>
      </c>
      <c r="R706" s="9">
        <v>-1.3052999999999999E-7</v>
      </c>
      <c r="S706" s="8">
        <v>7.7114999999999996E-4</v>
      </c>
      <c r="T706" s="8">
        <v>0</v>
      </c>
      <c r="U706" s="9">
        <v>3.0230999999999999E-6</v>
      </c>
      <c r="V706">
        <v>2.87746308078827</v>
      </c>
      <c r="W706">
        <v>2.87746308078827</v>
      </c>
      <c r="X706">
        <v>2.0947931228138601</v>
      </c>
      <c r="Y706">
        <v>0.24192226928049901</v>
      </c>
      <c r="Z706">
        <v>20.5800419907861</v>
      </c>
      <c r="AA706">
        <v>2.3767361111111098</v>
      </c>
    </row>
    <row r="707" spans="1:27" x14ac:dyDescent="0.35">
      <c r="A707">
        <v>706</v>
      </c>
      <c r="B707" t="s">
        <v>26</v>
      </c>
      <c r="C707" s="2">
        <v>10</v>
      </c>
      <c r="D707" t="s">
        <v>14</v>
      </c>
      <c r="E707">
        <v>18</v>
      </c>
      <c r="F707" t="s">
        <v>20</v>
      </c>
      <c r="G707" s="10">
        <v>53</v>
      </c>
      <c r="H707">
        <v>0.53</v>
      </c>
      <c r="I707">
        <v>28</v>
      </c>
      <c r="J707">
        <v>1</v>
      </c>
      <c r="K707">
        <v>0</v>
      </c>
      <c r="L707" s="8">
        <v>1.4</v>
      </c>
      <c r="M707" s="8">
        <v>0.52</v>
      </c>
      <c r="N707" s="8">
        <v>0.5</v>
      </c>
      <c r="O707" s="8">
        <v>-1.0343E-2</v>
      </c>
      <c r="P707" s="9">
        <v>-1.4341E-3</v>
      </c>
      <c r="Q707" s="8">
        <v>3.4520999999999997E-5</v>
      </c>
      <c r="R707" s="9">
        <v>-1.3052999999999999E-7</v>
      </c>
      <c r="S707" s="8">
        <v>7.7114999999999996E-4</v>
      </c>
      <c r="T707" s="8">
        <v>0</v>
      </c>
      <c r="U707" s="9">
        <v>3.0230999999999999E-6</v>
      </c>
      <c r="V707">
        <v>2.4736974641621599</v>
      </c>
      <c r="W707">
        <v>2.4736974641621599</v>
      </c>
      <c r="X707">
        <v>1.8008517539100499</v>
      </c>
      <c r="Y707">
        <v>0.22061834409834299</v>
      </c>
      <c r="Z707">
        <v>17.692250519166301</v>
      </c>
      <c r="AA707">
        <v>2.1674382716049401</v>
      </c>
    </row>
    <row r="708" spans="1:27" x14ac:dyDescent="0.35">
      <c r="A708">
        <v>707</v>
      </c>
      <c r="B708" t="s">
        <v>26</v>
      </c>
      <c r="C708" s="2">
        <v>10</v>
      </c>
      <c r="D708" t="s">
        <v>14</v>
      </c>
      <c r="E708">
        <v>18</v>
      </c>
      <c r="F708" t="s">
        <v>20</v>
      </c>
      <c r="G708" s="10">
        <v>50.5</v>
      </c>
      <c r="H708">
        <v>0.505</v>
      </c>
      <c r="I708">
        <v>28</v>
      </c>
      <c r="J708">
        <v>1</v>
      </c>
      <c r="K708">
        <v>0</v>
      </c>
      <c r="L708" s="8">
        <v>1.4</v>
      </c>
      <c r="M708" s="8">
        <v>0.52</v>
      </c>
      <c r="N708" s="8">
        <v>0.5</v>
      </c>
      <c r="O708" s="8">
        <v>-1.0343E-2</v>
      </c>
      <c r="P708" s="9">
        <v>-1.4341E-3</v>
      </c>
      <c r="Q708" s="8">
        <v>3.4520999999999997E-5</v>
      </c>
      <c r="R708" s="9">
        <v>-1.3052999999999999E-7</v>
      </c>
      <c r="S708" s="8">
        <v>7.7114999999999996E-4</v>
      </c>
      <c r="T708" s="8">
        <v>0</v>
      </c>
      <c r="U708" s="9">
        <v>3.0230999999999999E-6</v>
      </c>
      <c r="V708">
        <v>2.26194159056445</v>
      </c>
      <c r="W708">
        <v>2.26194159056445</v>
      </c>
      <c r="X708">
        <v>1.6466934779309199</v>
      </c>
      <c r="Y708">
        <v>0.20029616662043401</v>
      </c>
      <c r="Z708">
        <v>16.1777411586353</v>
      </c>
      <c r="AA708">
        <v>1.9677854938271599</v>
      </c>
    </row>
    <row r="709" spans="1:27" x14ac:dyDescent="0.35">
      <c r="A709">
        <v>708</v>
      </c>
      <c r="B709" t="s">
        <v>26</v>
      </c>
      <c r="C709" s="2">
        <v>10</v>
      </c>
      <c r="D709" t="s">
        <v>14</v>
      </c>
      <c r="E709">
        <v>18</v>
      </c>
      <c r="F709" t="s">
        <v>20</v>
      </c>
      <c r="G709" s="10">
        <v>46.5</v>
      </c>
      <c r="H709">
        <v>0.46500000000000002</v>
      </c>
      <c r="I709">
        <v>28</v>
      </c>
      <c r="J709">
        <v>1</v>
      </c>
      <c r="K709">
        <v>0</v>
      </c>
      <c r="L709" s="8">
        <v>1.4</v>
      </c>
      <c r="M709" s="8">
        <v>0.52</v>
      </c>
      <c r="N709" s="8">
        <v>0.5</v>
      </c>
      <c r="O709" s="8">
        <v>-1.0343E-2</v>
      </c>
      <c r="P709" s="9">
        <v>-1.4341E-3</v>
      </c>
      <c r="Q709" s="8">
        <v>3.4520999999999997E-5</v>
      </c>
      <c r="R709" s="9">
        <v>-1.3052999999999999E-7</v>
      </c>
      <c r="S709" s="8">
        <v>7.7114999999999996E-4</v>
      </c>
      <c r="T709" s="8">
        <v>0</v>
      </c>
      <c r="U709" s="9">
        <v>3.0230999999999999E-6</v>
      </c>
      <c r="V709">
        <v>1.9379275356843599</v>
      </c>
      <c r="W709">
        <v>1.9379275356843599</v>
      </c>
      <c r="X709">
        <v>1.4108112459782101</v>
      </c>
      <c r="Y709">
        <v>0.16982271788061301</v>
      </c>
      <c r="Z709">
        <v>13.860344664633899</v>
      </c>
      <c r="AA709">
        <v>1.6684027777777799</v>
      </c>
    </row>
    <row r="710" spans="1:27" x14ac:dyDescent="0.35">
      <c r="A710">
        <v>709</v>
      </c>
      <c r="B710" t="s">
        <v>26</v>
      </c>
      <c r="C710" s="2">
        <v>10</v>
      </c>
      <c r="D710" t="s">
        <v>14</v>
      </c>
      <c r="E710">
        <v>18</v>
      </c>
      <c r="F710" t="s">
        <v>20</v>
      </c>
      <c r="G710" s="10">
        <v>54</v>
      </c>
      <c r="H710">
        <v>0.54</v>
      </c>
      <c r="I710">
        <v>28</v>
      </c>
      <c r="J710">
        <v>1</v>
      </c>
      <c r="K710">
        <v>0</v>
      </c>
      <c r="L710" s="8">
        <v>1.4</v>
      </c>
      <c r="M710" s="8">
        <v>0.52</v>
      </c>
      <c r="N710" s="8">
        <v>0.5</v>
      </c>
      <c r="O710" s="8">
        <v>-1.0343E-2</v>
      </c>
      <c r="P710" s="9">
        <v>-1.4341E-3</v>
      </c>
      <c r="Q710" s="8">
        <v>3.4520999999999997E-5</v>
      </c>
      <c r="R710" s="9">
        <v>-1.3052999999999999E-7</v>
      </c>
      <c r="S710" s="8">
        <v>7.7114999999999996E-4</v>
      </c>
      <c r="T710" s="8">
        <v>0</v>
      </c>
      <c r="U710" s="9">
        <v>3.0230999999999999E-6</v>
      </c>
      <c r="V710">
        <v>2.5602852540790502</v>
      </c>
      <c r="W710">
        <v>2.5602852540790502</v>
      </c>
      <c r="X710">
        <v>1.8638876649695499</v>
      </c>
      <c r="Y710">
        <v>0.22902210444669599</v>
      </c>
      <c r="Z710">
        <v>18.311539212834202</v>
      </c>
      <c r="AA710">
        <v>2.25</v>
      </c>
    </row>
    <row r="711" spans="1:27" x14ac:dyDescent="0.35">
      <c r="A711">
        <v>710</v>
      </c>
      <c r="B711" t="s">
        <v>26</v>
      </c>
      <c r="C711" s="2">
        <v>10</v>
      </c>
      <c r="D711" t="s">
        <v>14</v>
      </c>
      <c r="E711">
        <v>18</v>
      </c>
      <c r="F711" t="s">
        <v>17</v>
      </c>
      <c r="G711" s="10">
        <v>83.5</v>
      </c>
      <c r="H711">
        <v>0.83499999999999996</v>
      </c>
      <c r="I711">
        <v>30</v>
      </c>
      <c r="J711">
        <v>1</v>
      </c>
      <c r="K711">
        <v>0</v>
      </c>
      <c r="L711" s="8">
        <v>1.39</v>
      </c>
      <c r="M711" s="8">
        <v>0.56000000000000005</v>
      </c>
      <c r="N711" s="8">
        <v>0.5</v>
      </c>
      <c r="O711" s="8">
        <v>0.16450000000000001</v>
      </c>
      <c r="P711" s="8">
        <v>-0.56120000000000003</v>
      </c>
      <c r="Q711" s="8">
        <v>0.29099999999999998</v>
      </c>
      <c r="R711" s="8">
        <v>0</v>
      </c>
      <c r="S711" s="8">
        <v>-7.2500000000000004E-3</v>
      </c>
      <c r="T711" s="8">
        <v>2.5000000000000001E-2</v>
      </c>
      <c r="U711" s="8">
        <v>2.3E-2</v>
      </c>
      <c r="V711">
        <v>7.1928553635602102</v>
      </c>
      <c r="W711">
        <v>7.1928553635602102</v>
      </c>
      <c r="X711">
        <v>5.5989186149952701</v>
      </c>
      <c r="Y711">
        <v>0.54759923447478598</v>
      </c>
      <c r="Z711">
        <v>55.005899601587998</v>
      </c>
      <c r="AA711">
        <v>5.3798225308641996</v>
      </c>
    </row>
    <row r="712" spans="1:27" x14ac:dyDescent="0.35">
      <c r="A712">
        <v>711</v>
      </c>
      <c r="B712" t="s">
        <v>26</v>
      </c>
      <c r="C712" s="2">
        <v>10</v>
      </c>
      <c r="D712" t="s">
        <v>13</v>
      </c>
      <c r="E712">
        <v>18</v>
      </c>
      <c r="F712" t="s">
        <v>20</v>
      </c>
      <c r="G712" s="10">
        <v>26.5</v>
      </c>
      <c r="H712">
        <v>0.26500000000000001</v>
      </c>
      <c r="I712">
        <v>26</v>
      </c>
      <c r="J712">
        <v>1</v>
      </c>
      <c r="K712">
        <v>0</v>
      </c>
      <c r="L712" s="8">
        <v>1.4</v>
      </c>
      <c r="M712" s="8">
        <v>0.52</v>
      </c>
      <c r="N712" s="8">
        <v>0.5</v>
      </c>
      <c r="O712" s="8">
        <v>-1.0343E-2</v>
      </c>
      <c r="P712" s="9">
        <v>-1.4341E-3</v>
      </c>
      <c r="Q712" s="8">
        <v>3.4520999999999997E-5</v>
      </c>
      <c r="R712" s="9">
        <v>-1.3052999999999999E-7</v>
      </c>
      <c r="S712" s="8">
        <v>7.7114999999999996E-4</v>
      </c>
      <c r="T712" s="8">
        <v>0</v>
      </c>
      <c r="U712" s="9">
        <v>3.0230999999999999E-6</v>
      </c>
      <c r="V712">
        <v>0.599034976782988</v>
      </c>
      <c r="W712">
        <v>0.599034976782988</v>
      </c>
      <c r="X712">
        <v>0.436097463098015</v>
      </c>
      <c r="Y712">
        <v>5.5154586024585797E-2</v>
      </c>
      <c r="Z712">
        <v>17.1375473881196</v>
      </c>
      <c r="AA712">
        <v>2.1674382716049401</v>
      </c>
    </row>
    <row r="713" spans="1:27" x14ac:dyDescent="0.35">
      <c r="A713">
        <v>712</v>
      </c>
      <c r="B713" t="s">
        <v>31</v>
      </c>
      <c r="C713" s="2">
        <v>68</v>
      </c>
      <c r="D713" t="s">
        <v>10</v>
      </c>
      <c r="E713">
        <v>4.5</v>
      </c>
      <c r="F713" t="s">
        <v>20</v>
      </c>
      <c r="G713" s="10">
        <v>3.5</v>
      </c>
      <c r="H713">
        <v>3.5000000000000003E-2</v>
      </c>
      <c r="I713">
        <v>3.5</v>
      </c>
      <c r="J713">
        <v>1</v>
      </c>
      <c r="K713">
        <v>0</v>
      </c>
      <c r="L713" s="8">
        <v>1.4</v>
      </c>
      <c r="M713" s="8">
        <v>0.52</v>
      </c>
      <c r="N713" s="8">
        <v>0.5</v>
      </c>
      <c r="O713" s="8">
        <v>-1.0343E-2</v>
      </c>
      <c r="P713" s="9">
        <v>-1.4341E-3</v>
      </c>
      <c r="Q713" s="8">
        <v>3.4520999999999997E-5</v>
      </c>
      <c r="R713" s="9">
        <v>-1.3052999999999999E-7</v>
      </c>
      <c r="S713" s="8">
        <v>7.7114999999999996E-4</v>
      </c>
      <c r="T713" s="8">
        <v>0</v>
      </c>
      <c r="U713" s="9">
        <v>3.0230999999999999E-6</v>
      </c>
      <c r="V713">
        <v>-1.81333205379209E-2</v>
      </c>
      <c r="W713">
        <v>4.2411500823462201E-3</v>
      </c>
      <c r="X713">
        <v>3.08755725994805E-3</v>
      </c>
      <c r="Y713">
        <v>9.6211275016187402E-4</v>
      </c>
      <c r="Z713">
        <v>0.48533333333333301</v>
      </c>
      <c r="AA713">
        <v>0.15123456790123499</v>
      </c>
    </row>
    <row r="714" spans="1:27" x14ac:dyDescent="0.35">
      <c r="A714">
        <v>713</v>
      </c>
      <c r="B714" t="s">
        <v>31</v>
      </c>
      <c r="C714" s="2">
        <v>68</v>
      </c>
      <c r="D714" t="s">
        <v>10</v>
      </c>
      <c r="E714">
        <v>4.5</v>
      </c>
      <c r="F714" t="s">
        <v>20</v>
      </c>
      <c r="G714" s="10">
        <v>7</v>
      </c>
      <c r="H714">
        <v>7.0000000000000007E-2</v>
      </c>
      <c r="I714">
        <v>10</v>
      </c>
      <c r="J714">
        <v>1</v>
      </c>
      <c r="K714">
        <v>0</v>
      </c>
      <c r="L714" s="8">
        <v>1.4</v>
      </c>
      <c r="M714" s="8">
        <v>0.52</v>
      </c>
      <c r="N714" s="8">
        <v>0.5</v>
      </c>
      <c r="O714" s="8">
        <v>-1.0343E-2</v>
      </c>
      <c r="P714" s="9">
        <v>-1.4341E-3</v>
      </c>
      <c r="Q714" s="8">
        <v>3.4520999999999997E-5</v>
      </c>
      <c r="R714" s="9">
        <v>-1.3052999999999999E-7</v>
      </c>
      <c r="S714" s="8">
        <v>7.7114999999999996E-4</v>
      </c>
      <c r="T714" s="8">
        <v>0</v>
      </c>
      <c r="U714" s="9">
        <v>3.0230999999999999E-6</v>
      </c>
      <c r="V714">
        <v>-4.2424580950165703E-3</v>
      </c>
      <c r="W714">
        <v>1.90066355542182E-2</v>
      </c>
      <c r="X714">
        <v>1.3836830683470899E-2</v>
      </c>
      <c r="Y714">
        <v>3.8484510006475E-3</v>
      </c>
      <c r="Z714">
        <v>2.17501234567901</v>
      </c>
      <c r="AA714">
        <v>0.60493827160493796</v>
      </c>
    </row>
    <row r="715" spans="1:27" x14ac:dyDescent="0.35">
      <c r="A715">
        <v>714</v>
      </c>
      <c r="B715" t="s">
        <v>31</v>
      </c>
      <c r="C715" s="2">
        <v>68</v>
      </c>
      <c r="D715" t="s">
        <v>14</v>
      </c>
      <c r="E715">
        <v>18</v>
      </c>
      <c r="F715" t="s">
        <v>32</v>
      </c>
      <c r="G715" s="10">
        <v>50</v>
      </c>
      <c r="H715">
        <v>0.5</v>
      </c>
      <c r="I715">
        <v>32</v>
      </c>
      <c r="J715">
        <v>1</v>
      </c>
      <c r="K715">
        <v>0</v>
      </c>
      <c r="L715" s="8">
        <v>1.23</v>
      </c>
      <c r="M715" s="8">
        <v>0.42</v>
      </c>
      <c r="N715" s="8">
        <v>0.5</v>
      </c>
      <c r="O715" s="8">
        <v>-3.9836000000000003E-2</v>
      </c>
      <c r="P715" s="8">
        <v>1.5505E-3</v>
      </c>
      <c r="Q715" s="9">
        <v>-6.1835000000000002E-6</v>
      </c>
      <c r="R715" s="9">
        <v>4.8021999999999998E-8</v>
      </c>
      <c r="S715" s="8">
        <v>7.3997000000000003E-5</v>
      </c>
      <c r="T715" s="8">
        <v>0</v>
      </c>
      <c r="U715" s="9">
        <v>2.9606999999999999E-6</v>
      </c>
      <c r="V715">
        <v>2.5773100748013</v>
      </c>
      <c r="W715">
        <v>2.5773100748013</v>
      </c>
      <c r="X715">
        <v>1.3314383846423501</v>
      </c>
      <c r="Y715">
        <v>0.19634954084936199</v>
      </c>
      <c r="Z715">
        <v>13.0805555764271</v>
      </c>
      <c r="AA715">
        <v>1.92901234567901</v>
      </c>
    </row>
    <row r="716" spans="1:27" x14ac:dyDescent="0.35">
      <c r="A716">
        <v>715</v>
      </c>
      <c r="B716" t="s">
        <v>31</v>
      </c>
      <c r="C716" s="2">
        <v>68</v>
      </c>
      <c r="D716" t="s">
        <v>14</v>
      </c>
      <c r="E716">
        <v>18</v>
      </c>
      <c r="F716" t="s">
        <v>32</v>
      </c>
      <c r="G716" s="10">
        <v>55.5</v>
      </c>
      <c r="H716">
        <v>0.55500000000000005</v>
      </c>
      <c r="I716">
        <v>32</v>
      </c>
      <c r="J716">
        <v>1</v>
      </c>
      <c r="K716">
        <v>0</v>
      </c>
      <c r="L716" s="8">
        <v>1.23</v>
      </c>
      <c r="M716" s="8">
        <v>0.42</v>
      </c>
      <c r="N716" s="8">
        <v>0.5</v>
      </c>
      <c r="O716" s="8">
        <v>-3.9836000000000003E-2</v>
      </c>
      <c r="P716" s="8">
        <v>1.5505E-3</v>
      </c>
      <c r="Q716" s="9">
        <v>-6.1835000000000002E-6</v>
      </c>
      <c r="R716" s="9">
        <v>4.8021999999999998E-8</v>
      </c>
      <c r="S716" s="8">
        <v>7.3997000000000003E-5</v>
      </c>
      <c r="T716" s="8">
        <v>0</v>
      </c>
      <c r="U716" s="9">
        <v>2.9606999999999999E-6</v>
      </c>
      <c r="V716">
        <v>3.1796878191156299</v>
      </c>
      <c r="W716">
        <v>3.1796878191156299</v>
      </c>
      <c r="X716">
        <v>1.64262672735513</v>
      </c>
      <c r="Y716">
        <v>0.24192226928049901</v>
      </c>
      <c r="Z716">
        <v>16.137787858853901</v>
      </c>
      <c r="AA716">
        <v>2.3767361111111098</v>
      </c>
    </row>
    <row r="717" spans="1:27" x14ac:dyDescent="0.35">
      <c r="A717">
        <v>716</v>
      </c>
      <c r="B717" t="s">
        <v>31</v>
      </c>
      <c r="C717" s="2">
        <v>68</v>
      </c>
      <c r="D717" t="s">
        <v>14</v>
      </c>
      <c r="E717">
        <v>18</v>
      </c>
      <c r="F717" t="s">
        <v>32</v>
      </c>
      <c r="G717" s="10">
        <v>52</v>
      </c>
      <c r="H717">
        <v>0.52</v>
      </c>
      <c r="I717">
        <v>32</v>
      </c>
      <c r="J717">
        <v>1</v>
      </c>
      <c r="K717">
        <v>0</v>
      </c>
      <c r="L717" s="8">
        <v>1.23</v>
      </c>
      <c r="M717" s="8">
        <v>0.42</v>
      </c>
      <c r="N717" s="8">
        <v>0.5</v>
      </c>
      <c r="O717" s="8">
        <v>-3.9836000000000003E-2</v>
      </c>
      <c r="P717" s="8">
        <v>1.5505E-3</v>
      </c>
      <c r="Q717" s="9">
        <v>-6.1835000000000002E-6</v>
      </c>
      <c r="R717" s="9">
        <v>4.8021999999999998E-8</v>
      </c>
      <c r="S717" s="8">
        <v>7.3997000000000003E-5</v>
      </c>
      <c r="T717" s="8">
        <v>0</v>
      </c>
      <c r="U717" s="9">
        <v>2.9606999999999999E-6</v>
      </c>
      <c r="V717">
        <v>2.7885966338957</v>
      </c>
      <c r="W717">
        <v>2.7885966338957</v>
      </c>
      <c r="X717">
        <v>1.4405890210705199</v>
      </c>
      <c r="Y717">
        <v>0.21237166338267</v>
      </c>
      <c r="Z717">
        <v>14.1528928189684</v>
      </c>
      <c r="AA717">
        <v>2.0864197530864201</v>
      </c>
    </row>
    <row r="718" spans="1:27" x14ac:dyDescent="0.35">
      <c r="A718">
        <v>717</v>
      </c>
      <c r="B718" t="s">
        <v>31</v>
      </c>
      <c r="C718" s="2">
        <v>68</v>
      </c>
      <c r="D718" t="s">
        <v>14</v>
      </c>
      <c r="E718">
        <v>18</v>
      </c>
      <c r="F718" t="s">
        <v>32</v>
      </c>
      <c r="G718" s="10">
        <v>44</v>
      </c>
      <c r="H718">
        <v>0.44</v>
      </c>
      <c r="I718">
        <v>32</v>
      </c>
      <c r="J718">
        <v>1</v>
      </c>
      <c r="K718">
        <v>0</v>
      </c>
      <c r="L718" s="8">
        <v>1.23</v>
      </c>
      <c r="M718" s="8">
        <v>0.42</v>
      </c>
      <c r="N718" s="8">
        <v>0.5</v>
      </c>
      <c r="O718" s="8">
        <v>-3.9836000000000003E-2</v>
      </c>
      <c r="P718" s="8">
        <v>1.5505E-3</v>
      </c>
      <c r="Q718" s="9">
        <v>-6.1835000000000002E-6</v>
      </c>
      <c r="R718" s="9">
        <v>4.8021999999999998E-8</v>
      </c>
      <c r="S718" s="8">
        <v>7.3997000000000003E-5</v>
      </c>
      <c r="T718" s="8">
        <v>0</v>
      </c>
      <c r="U718" s="9">
        <v>2.9606999999999999E-6</v>
      </c>
      <c r="V718">
        <v>1.9958391761580101</v>
      </c>
      <c r="W718">
        <v>1.9958391761580101</v>
      </c>
      <c r="X718">
        <v>1.0310505184032299</v>
      </c>
      <c r="Y718">
        <v>0.15205308443374599</v>
      </c>
      <c r="Z718">
        <v>10.1294312704528</v>
      </c>
      <c r="AA718">
        <v>1.49382716049383</v>
      </c>
    </row>
    <row r="719" spans="1:27" x14ac:dyDescent="0.35">
      <c r="A719">
        <v>718</v>
      </c>
      <c r="B719" t="s">
        <v>31</v>
      </c>
      <c r="C719" s="2">
        <v>68</v>
      </c>
      <c r="D719" t="s">
        <v>14</v>
      </c>
      <c r="E719">
        <v>18</v>
      </c>
      <c r="F719" t="s">
        <v>32</v>
      </c>
      <c r="G719" s="10">
        <v>48</v>
      </c>
      <c r="H719">
        <v>0.48</v>
      </c>
      <c r="I719">
        <v>32</v>
      </c>
      <c r="J719">
        <v>1</v>
      </c>
      <c r="K719">
        <v>0</v>
      </c>
      <c r="L719" s="8">
        <v>1.23</v>
      </c>
      <c r="M719" s="8">
        <v>0.42</v>
      </c>
      <c r="N719" s="8">
        <v>0.5</v>
      </c>
      <c r="O719" s="8">
        <v>-3.9836000000000003E-2</v>
      </c>
      <c r="P719" s="8">
        <v>1.5505E-3</v>
      </c>
      <c r="Q719" s="9">
        <v>-6.1835000000000002E-6</v>
      </c>
      <c r="R719" s="9">
        <v>4.8021999999999998E-8</v>
      </c>
      <c r="S719" s="8">
        <v>7.3997000000000003E-5</v>
      </c>
      <c r="T719" s="8">
        <v>0</v>
      </c>
      <c r="U719" s="9">
        <v>2.9606999999999999E-6</v>
      </c>
      <c r="V719">
        <v>2.3748026262829498</v>
      </c>
      <c r="W719">
        <v>2.3748026262829498</v>
      </c>
      <c r="X719">
        <v>1.2268230367377699</v>
      </c>
      <c r="Y719">
        <v>0.18095573684677199</v>
      </c>
      <c r="Z719">
        <v>12.0527747281374</v>
      </c>
      <c r="AA719">
        <v>1.7777777777777799</v>
      </c>
    </row>
    <row r="720" spans="1:27" x14ac:dyDescent="0.35">
      <c r="A720">
        <v>719</v>
      </c>
      <c r="B720" t="s">
        <v>31</v>
      </c>
      <c r="C720" s="2">
        <v>68</v>
      </c>
      <c r="D720" t="s">
        <v>13</v>
      </c>
      <c r="E720">
        <v>18</v>
      </c>
      <c r="F720" t="s">
        <v>32</v>
      </c>
      <c r="G720" s="10">
        <v>39</v>
      </c>
      <c r="H720">
        <v>0.39</v>
      </c>
      <c r="I720">
        <v>32</v>
      </c>
      <c r="J720">
        <v>1</v>
      </c>
      <c r="K720">
        <v>0</v>
      </c>
      <c r="L720" s="8">
        <v>1.23</v>
      </c>
      <c r="M720" s="8">
        <v>0.42</v>
      </c>
      <c r="N720" s="8">
        <v>0.5</v>
      </c>
      <c r="O720" s="8">
        <v>-3.9836000000000003E-2</v>
      </c>
      <c r="P720" s="8">
        <v>1.5505E-3</v>
      </c>
      <c r="Q720" s="9">
        <v>-6.1835000000000002E-6</v>
      </c>
      <c r="R720" s="9">
        <v>4.8021999999999998E-8</v>
      </c>
      <c r="S720" s="8">
        <v>7.3997000000000003E-5</v>
      </c>
      <c r="T720" s="8">
        <v>0</v>
      </c>
      <c r="U720" s="9">
        <v>2.9606999999999999E-6</v>
      </c>
      <c r="V720">
        <v>1.5702442796691201</v>
      </c>
      <c r="W720">
        <v>1.5702442796691201</v>
      </c>
      <c r="X720">
        <v>0.81118819487706895</v>
      </c>
      <c r="Y720">
        <v>0.119459060652752</v>
      </c>
      <c r="Z720">
        <v>31.877681726537599</v>
      </c>
      <c r="AA720">
        <v>4.6944444444444402</v>
      </c>
    </row>
    <row r="721" spans="1:27" x14ac:dyDescent="0.35">
      <c r="A721">
        <v>720</v>
      </c>
      <c r="B721" t="s">
        <v>31</v>
      </c>
      <c r="C721" s="2">
        <v>68</v>
      </c>
      <c r="D721" t="s">
        <v>14</v>
      </c>
      <c r="E721">
        <v>18</v>
      </c>
      <c r="F721" t="s">
        <v>32</v>
      </c>
      <c r="G721" s="10">
        <v>40.5</v>
      </c>
      <c r="H721">
        <v>0.40500000000000003</v>
      </c>
      <c r="I721">
        <v>32</v>
      </c>
      <c r="J721">
        <v>1</v>
      </c>
      <c r="K721">
        <v>0</v>
      </c>
      <c r="L721" s="8">
        <v>1.23</v>
      </c>
      <c r="M721" s="8">
        <v>0.42</v>
      </c>
      <c r="N721" s="8">
        <v>0.5</v>
      </c>
      <c r="O721" s="8">
        <v>-3.9836000000000003E-2</v>
      </c>
      <c r="P721" s="8">
        <v>1.5505E-3</v>
      </c>
      <c r="Q721" s="9">
        <v>-6.1835000000000002E-6</v>
      </c>
      <c r="R721" s="9">
        <v>4.8021999999999998E-8</v>
      </c>
      <c r="S721" s="8">
        <v>7.3997000000000003E-5</v>
      </c>
      <c r="T721" s="8">
        <v>0</v>
      </c>
      <c r="U721" s="9">
        <v>2.9606999999999999E-6</v>
      </c>
      <c r="V721">
        <v>1.6923686121183901</v>
      </c>
      <c r="W721">
        <v>1.6923686121183901</v>
      </c>
      <c r="X721">
        <v>0.874277625020358</v>
      </c>
      <c r="Y721">
        <v>0.128824933751266</v>
      </c>
      <c r="Z721">
        <v>8.5892349170760802</v>
      </c>
      <c r="AA721">
        <v>1.265625</v>
      </c>
    </row>
    <row r="722" spans="1:27" x14ac:dyDescent="0.35">
      <c r="A722">
        <v>721</v>
      </c>
      <c r="B722" t="s">
        <v>31</v>
      </c>
      <c r="C722" s="2">
        <v>68</v>
      </c>
      <c r="D722" t="s">
        <v>14</v>
      </c>
      <c r="E722">
        <v>18</v>
      </c>
      <c r="F722" t="s">
        <v>32</v>
      </c>
      <c r="G722" s="10">
        <v>42</v>
      </c>
      <c r="H722">
        <v>0.42</v>
      </c>
      <c r="I722">
        <v>32</v>
      </c>
      <c r="J722">
        <v>1</v>
      </c>
      <c r="K722">
        <v>0</v>
      </c>
      <c r="L722" s="8">
        <v>1.23</v>
      </c>
      <c r="M722" s="8">
        <v>0.42</v>
      </c>
      <c r="N722" s="8">
        <v>0.5</v>
      </c>
      <c r="O722" s="8">
        <v>-3.9836000000000003E-2</v>
      </c>
      <c r="P722" s="8">
        <v>1.5505E-3</v>
      </c>
      <c r="Q722" s="9">
        <v>-6.1835000000000002E-6</v>
      </c>
      <c r="R722" s="9">
        <v>4.8021999999999998E-8</v>
      </c>
      <c r="S722" s="8">
        <v>7.3997000000000003E-5</v>
      </c>
      <c r="T722" s="8">
        <v>0</v>
      </c>
      <c r="U722" s="9">
        <v>2.9606999999999999E-6</v>
      </c>
      <c r="V722">
        <v>1.8192402321432299</v>
      </c>
      <c r="W722">
        <v>1.8192402321432299</v>
      </c>
      <c r="X722">
        <v>0.93981950392518998</v>
      </c>
      <c r="Y722">
        <v>0.13854423602331001</v>
      </c>
      <c r="Z722">
        <v>9.2331431891275901</v>
      </c>
      <c r="AA722">
        <v>1.3611111111111101</v>
      </c>
    </row>
    <row r="723" spans="1:27" x14ac:dyDescent="0.35">
      <c r="A723">
        <v>722</v>
      </c>
      <c r="B723" t="s">
        <v>31</v>
      </c>
      <c r="C723" s="2">
        <v>68</v>
      </c>
      <c r="D723" t="s">
        <v>13</v>
      </c>
      <c r="E723">
        <v>18</v>
      </c>
      <c r="F723" t="s">
        <v>32</v>
      </c>
      <c r="G723" s="10">
        <v>39</v>
      </c>
      <c r="H723">
        <v>0.39</v>
      </c>
      <c r="I723">
        <v>32</v>
      </c>
      <c r="J723">
        <v>1</v>
      </c>
      <c r="K723">
        <v>0</v>
      </c>
      <c r="L723" s="8">
        <v>1.23</v>
      </c>
      <c r="M723" s="8">
        <v>0.42</v>
      </c>
      <c r="N723" s="8">
        <v>0.5</v>
      </c>
      <c r="O723" s="8">
        <v>-3.9836000000000003E-2</v>
      </c>
      <c r="P723" s="8">
        <v>1.5505E-3</v>
      </c>
      <c r="Q723" s="9">
        <v>-6.1835000000000002E-6</v>
      </c>
      <c r="R723" s="9">
        <v>4.8021999999999998E-8</v>
      </c>
      <c r="S723" s="8">
        <v>7.3997000000000003E-5</v>
      </c>
      <c r="T723" s="8">
        <v>0</v>
      </c>
      <c r="U723" s="9">
        <v>2.9606999999999999E-6</v>
      </c>
      <c r="V723">
        <v>1.5702442796691201</v>
      </c>
      <c r="W723">
        <v>1.5702442796691201</v>
      </c>
      <c r="X723">
        <v>0.81118819487706895</v>
      </c>
      <c r="Y723">
        <v>0.119459060652752</v>
      </c>
      <c r="Z723">
        <v>31.877681726537599</v>
      </c>
      <c r="AA723">
        <v>4.6944444444444402</v>
      </c>
    </row>
    <row r="724" spans="1:27" x14ac:dyDescent="0.35">
      <c r="A724">
        <v>723</v>
      </c>
      <c r="B724" t="s">
        <v>31</v>
      </c>
      <c r="C724" s="2">
        <v>68</v>
      </c>
      <c r="D724" t="s">
        <v>14</v>
      </c>
      <c r="E724">
        <v>18</v>
      </c>
      <c r="F724" t="s">
        <v>32</v>
      </c>
      <c r="G724" s="10">
        <v>45</v>
      </c>
      <c r="H724">
        <v>0.45</v>
      </c>
      <c r="I724">
        <v>32</v>
      </c>
      <c r="J724">
        <v>1</v>
      </c>
      <c r="K724">
        <v>0</v>
      </c>
      <c r="L724" s="8">
        <v>1.23</v>
      </c>
      <c r="M724" s="8">
        <v>0.42</v>
      </c>
      <c r="N724" s="8">
        <v>0.5</v>
      </c>
      <c r="O724" s="8">
        <v>-3.9836000000000003E-2</v>
      </c>
      <c r="P724" s="8">
        <v>1.5505E-3</v>
      </c>
      <c r="Q724" s="9">
        <v>-6.1835000000000002E-6</v>
      </c>
      <c r="R724" s="9">
        <v>4.8021999999999998E-8</v>
      </c>
      <c r="S724" s="8">
        <v>7.3997000000000003E-5</v>
      </c>
      <c r="T724" s="8">
        <v>0</v>
      </c>
      <c r="U724" s="9">
        <v>2.9606999999999999E-6</v>
      </c>
      <c r="V724">
        <v>2.0873459425765599</v>
      </c>
      <c r="W724">
        <v>2.0873459425765599</v>
      </c>
      <c r="X724">
        <v>1.0783229139350501</v>
      </c>
      <c r="Y724">
        <v>0.15904312808798299</v>
      </c>
      <c r="Z724">
        <v>10.5938532100012</v>
      </c>
      <c r="AA724">
        <v>1.5625</v>
      </c>
    </row>
    <row r="725" spans="1:27" x14ac:dyDescent="0.35">
      <c r="A725">
        <v>724</v>
      </c>
      <c r="B725" t="s">
        <v>31</v>
      </c>
      <c r="C725" s="2">
        <v>68</v>
      </c>
      <c r="D725" t="s">
        <v>14</v>
      </c>
      <c r="E725">
        <v>18</v>
      </c>
      <c r="F725" t="s">
        <v>32</v>
      </c>
      <c r="G725" s="10">
        <v>59</v>
      </c>
      <c r="H725">
        <v>0.59</v>
      </c>
      <c r="I725">
        <v>32</v>
      </c>
      <c r="J725">
        <v>1</v>
      </c>
      <c r="K725">
        <v>0</v>
      </c>
      <c r="L725" s="8">
        <v>1.23</v>
      </c>
      <c r="M725" s="8">
        <v>0.42</v>
      </c>
      <c r="N725" s="8">
        <v>0.5</v>
      </c>
      <c r="O725" s="8">
        <v>-3.9836000000000003E-2</v>
      </c>
      <c r="P725" s="8">
        <v>1.5505E-3</v>
      </c>
      <c r="Q725" s="9">
        <v>-6.1835000000000002E-6</v>
      </c>
      <c r="R725" s="9">
        <v>4.8021999999999998E-8</v>
      </c>
      <c r="S725" s="8">
        <v>7.3997000000000003E-5</v>
      </c>
      <c r="T725" s="8">
        <v>0</v>
      </c>
      <c r="U725" s="9">
        <v>2.9606999999999999E-6</v>
      </c>
      <c r="V725">
        <v>3.5982669520217399</v>
      </c>
      <c r="W725">
        <v>3.5982669520217399</v>
      </c>
      <c r="X725">
        <v>1.85886470741443</v>
      </c>
      <c r="Y725">
        <v>0.27339710067865203</v>
      </c>
      <c r="Z725">
        <v>18.2621917730912</v>
      </c>
      <c r="AA725">
        <v>2.68595679012346</v>
      </c>
    </row>
    <row r="726" spans="1:27" x14ac:dyDescent="0.35">
      <c r="A726">
        <v>725</v>
      </c>
      <c r="B726" t="s">
        <v>31</v>
      </c>
      <c r="C726" s="2">
        <v>68</v>
      </c>
      <c r="D726" t="s">
        <v>14</v>
      </c>
      <c r="E726">
        <v>18</v>
      </c>
      <c r="F726" t="s">
        <v>32</v>
      </c>
      <c r="G726" s="10">
        <v>47</v>
      </c>
      <c r="H726">
        <v>0.47</v>
      </c>
      <c r="I726">
        <v>32</v>
      </c>
      <c r="J726">
        <v>1</v>
      </c>
      <c r="K726">
        <v>0</v>
      </c>
      <c r="L726" s="8">
        <v>1.23</v>
      </c>
      <c r="M726" s="8">
        <v>0.42</v>
      </c>
      <c r="N726" s="8">
        <v>0.5</v>
      </c>
      <c r="O726" s="8">
        <v>-3.9836000000000003E-2</v>
      </c>
      <c r="P726" s="8">
        <v>1.5505E-3</v>
      </c>
      <c r="Q726" s="9">
        <v>-6.1835000000000002E-6</v>
      </c>
      <c r="R726" s="9">
        <v>4.8021999999999998E-8</v>
      </c>
      <c r="S726" s="8">
        <v>7.3997000000000003E-5</v>
      </c>
      <c r="T726" s="8">
        <v>0</v>
      </c>
      <c r="U726" s="9">
        <v>2.9606999999999999E-6</v>
      </c>
      <c r="V726">
        <v>2.27681873373851</v>
      </c>
      <c r="W726">
        <v>2.27681873373851</v>
      </c>
      <c r="X726">
        <v>1.1762045578493201</v>
      </c>
      <c r="Y726">
        <v>0.173494454294496</v>
      </c>
      <c r="Z726">
        <v>11.555479596847899</v>
      </c>
      <c r="AA726">
        <v>1.7044753086419799</v>
      </c>
    </row>
    <row r="727" spans="1:27" x14ac:dyDescent="0.35">
      <c r="A727">
        <v>726</v>
      </c>
      <c r="B727" t="s">
        <v>31</v>
      </c>
      <c r="C727" s="2">
        <v>68</v>
      </c>
      <c r="D727" t="s">
        <v>14</v>
      </c>
      <c r="E727">
        <v>18</v>
      </c>
      <c r="F727" t="s">
        <v>32</v>
      </c>
      <c r="G727" s="10">
        <v>58.5</v>
      </c>
      <c r="H727">
        <v>0.58499999999999996</v>
      </c>
      <c r="I727">
        <v>32</v>
      </c>
      <c r="J727">
        <v>1</v>
      </c>
      <c r="K727">
        <v>0</v>
      </c>
      <c r="L727" s="8">
        <v>1.23</v>
      </c>
      <c r="M727" s="8">
        <v>0.42</v>
      </c>
      <c r="N727" s="8">
        <v>0.5</v>
      </c>
      <c r="O727" s="8">
        <v>-3.9836000000000003E-2</v>
      </c>
      <c r="P727" s="8">
        <v>1.5505E-3</v>
      </c>
      <c r="Q727" s="9">
        <v>-6.1835000000000002E-6</v>
      </c>
      <c r="R727" s="9">
        <v>4.8021999999999998E-8</v>
      </c>
      <c r="S727" s="8">
        <v>7.3997000000000003E-5</v>
      </c>
      <c r="T727" s="8">
        <v>0</v>
      </c>
      <c r="U727" s="9">
        <v>2.9606999999999999E-6</v>
      </c>
      <c r="V727">
        <v>3.5367724798742</v>
      </c>
      <c r="W727">
        <v>3.5367724798742</v>
      </c>
      <c r="X727">
        <v>1.8270966631030101</v>
      </c>
      <c r="Y727">
        <v>0.26878288646869197</v>
      </c>
      <c r="Z727">
        <v>17.9500904592316</v>
      </c>
      <c r="AA727">
        <v>2.640625</v>
      </c>
    </row>
    <row r="728" spans="1:27" x14ac:dyDescent="0.35">
      <c r="A728">
        <v>727</v>
      </c>
      <c r="B728" t="s">
        <v>31</v>
      </c>
      <c r="C728" s="2">
        <v>68</v>
      </c>
      <c r="D728" t="s">
        <v>14</v>
      </c>
      <c r="E728">
        <v>18</v>
      </c>
      <c r="F728" t="s">
        <v>32</v>
      </c>
      <c r="G728" s="10">
        <v>53</v>
      </c>
      <c r="H728">
        <v>0.53</v>
      </c>
      <c r="I728">
        <v>32</v>
      </c>
      <c r="J728">
        <v>1</v>
      </c>
      <c r="K728">
        <v>0</v>
      </c>
      <c r="L728" s="8">
        <v>1.23</v>
      </c>
      <c r="M728" s="8">
        <v>0.42</v>
      </c>
      <c r="N728" s="8">
        <v>0.5</v>
      </c>
      <c r="O728" s="8">
        <v>-3.9836000000000003E-2</v>
      </c>
      <c r="P728" s="8">
        <v>1.5505E-3</v>
      </c>
      <c r="Q728" s="9">
        <v>-6.1835000000000002E-6</v>
      </c>
      <c r="R728" s="9">
        <v>4.8021999999999998E-8</v>
      </c>
      <c r="S728" s="8">
        <v>7.3997000000000003E-5</v>
      </c>
      <c r="T728" s="8">
        <v>0</v>
      </c>
      <c r="U728" s="9">
        <v>2.9606999999999999E-6</v>
      </c>
      <c r="V728">
        <v>2.8975544146602101</v>
      </c>
      <c r="W728">
        <v>2.8975544146602101</v>
      </c>
      <c r="X728">
        <v>1.4968766106134599</v>
      </c>
      <c r="Y728">
        <v>0.22061834409834299</v>
      </c>
      <c r="Z728">
        <v>14.7058834430725</v>
      </c>
      <c r="AA728">
        <v>2.1674382716049401</v>
      </c>
    </row>
    <row r="729" spans="1:27" x14ac:dyDescent="0.35">
      <c r="A729">
        <v>728</v>
      </c>
      <c r="B729" t="s">
        <v>31</v>
      </c>
      <c r="C729" s="2">
        <v>68</v>
      </c>
      <c r="D729" t="s">
        <v>14</v>
      </c>
      <c r="E729">
        <v>18</v>
      </c>
      <c r="F729" t="s">
        <v>32</v>
      </c>
      <c r="G729" s="10">
        <v>57</v>
      </c>
      <c r="H729">
        <v>0.56999999999999995</v>
      </c>
      <c r="I729">
        <v>32</v>
      </c>
      <c r="J729">
        <v>1</v>
      </c>
      <c r="K729">
        <v>0</v>
      </c>
      <c r="L729" s="8">
        <v>1.23</v>
      </c>
      <c r="M729" s="8">
        <v>0.42</v>
      </c>
      <c r="N729" s="8">
        <v>0.5</v>
      </c>
      <c r="O729" s="8">
        <v>-3.9836000000000003E-2</v>
      </c>
      <c r="P729" s="8">
        <v>1.5505E-3</v>
      </c>
      <c r="Q729" s="9">
        <v>-6.1835000000000002E-6</v>
      </c>
      <c r="R729" s="9">
        <v>4.8021999999999998E-8</v>
      </c>
      <c r="S729" s="8">
        <v>7.3997000000000003E-5</v>
      </c>
      <c r="T729" s="8">
        <v>0</v>
      </c>
      <c r="U729" s="9">
        <v>2.9606999999999999E-6</v>
      </c>
      <c r="V729">
        <v>3.35569067017886</v>
      </c>
      <c r="W729">
        <v>3.35569067017886</v>
      </c>
      <c r="X729">
        <v>1.7335498002144001</v>
      </c>
      <c r="Y729">
        <v>0.25517586328783098</v>
      </c>
      <c r="Z729">
        <v>17.0310506049438</v>
      </c>
      <c r="AA729">
        <v>2.5069444444444402</v>
      </c>
    </row>
    <row r="730" spans="1:27" x14ac:dyDescent="0.35">
      <c r="A730">
        <v>729</v>
      </c>
      <c r="B730" t="s">
        <v>31</v>
      </c>
      <c r="C730" s="2">
        <v>68</v>
      </c>
      <c r="D730" t="s">
        <v>14</v>
      </c>
      <c r="E730">
        <v>18</v>
      </c>
      <c r="F730" t="s">
        <v>32</v>
      </c>
      <c r="G730" s="10">
        <v>57</v>
      </c>
      <c r="H730">
        <v>0.56999999999999995</v>
      </c>
      <c r="I730">
        <v>32</v>
      </c>
      <c r="J730">
        <v>1</v>
      </c>
      <c r="K730">
        <v>0</v>
      </c>
      <c r="L730" s="8">
        <v>1.23</v>
      </c>
      <c r="M730" s="8">
        <v>0.42</v>
      </c>
      <c r="N730" s="8">
        <v>0.5</v>
      </c>
      <c r="O730" s="8">
        <v>-3.9836000000000003E-2</v>
      </c>
      <c r="P730" s="8">
        <v>1.5505E-3</v>
      </c>
      <c r="Q730" s="9">
        <v>-6.1835000000000002E-6</v>
      </c>
      <c r="R730" s="9">
        <v>4.8021999999999998E-8</v>
      </c>
      <c r="S730" s="8">
        <v>7.3997000000000003E-5</v>
      </c>
      <c r="T730" s="8">
        <v>0</v>
      </c>
      <c r="U730" s="9">
        <v>2.9606999999999999E-6</v>
      </c>
      <c r="V730">
        <v>3.35569067017886</v>
      </c>
      <c r="W730">
        <v>3.35569067017886</v>
      </c>
      <c r="X730">
        <v>1.7335498002144001</v>
      </c>
      <c r="Y730">
        <v>0.25517586328783098</v>
      </c>
      <c r="Z730">
        <v>17.0310506049438</v>
      </c>
      <c r="AA730">
        <v>2.5069444444444402</v>
      </c>
    </row>
    <row r="731" spans="1:27" x14ac:dyDescent="0.35">
      <c r="A731">
        <v>730</v>
      </c>
      <c r="B731" t="s">
        <v>31</v>
      </c>
      <c r="C731" s="2">
        <v>68</v>
      </c>
      <c r="D731" t="s">
        <v>13</v>
      </c>
      <c r="E731">
        <v>9</v>
      </c>
      <c r="F731" t="s">
        <v>20</v>
      </c>
      <c r="G731" s="10">
        <v>8.5</v>
      </c>
      <c r="H731">
        <v>8.5000000000000006E-2</v>
      </c>
      <c r="I731">
        <v>10</v>
      </c>
      <c r="J731">
        <v>1</v>
      </c>
      <c r="K731">
        <v>0</v>
      </c>
      <c r="L731" s="8">
        <v>1.4</v>
      </c>
      <c r="M731" s="8">
        <v>0.52</v>
      </c>
      <c r="N731" s="8">
        <v>0.5</v>
      </c>
      <c r="O731" s="8">
        <v>-1.0343E-2</v>
      </c>
      <c r="P731" s="9">
        <v>-1.4341E-3</v>
      </c>
      <c r="Q731" s="8">
        <v>3.4520999999999997E-5</v>
      </c>
      <c r="R731" s="9">
        <v>-1.3052999999999999E-7</v>
      </c>
      <c r="S731" s="8">
        <v>7.7114999999999996E-4</v>
      </c>
      <c r="T731" s="8">
        <v>0</v>
      </c>
      <c r="U731" s="9">
        <v>3.0230999999999999E-6</v>
      </c>
      <c r="V731">
        <v>2.7607259152549199E-3</v>
      </c>
      <c r="W731">
        <v>2.7607259152549199E-3</v>
      </c>
      <c r="X731">
        <v>2.0098084663055802E-3</v>
      </c>
      <c r="Y731">
        <v>5.6745017305465601E-3</v>
      </c>
      <c r="Z731">
        <v>7.8980481995178695E-2</v>
      </c>
      <c r="AA731">
        <v>0.22299382716049401</v>
      </c>
    </row>
    <row r="732" spans="1:27" x14ac:dyDescent="0.35">
      <c r="A732">
        <v>731</v>
      </c>
      <c r="B732" t="s">
        <v>31</v>
      </c>
      <c r="C732" s="2">
        <v>68</v>
      </c>
      <c r="D732" t="s">
        <v>13</v>
      </c>
      <c r="E732">
        <v>9</v>
      </c>
      <c r="F732" t="s">
        <v>20</v>
      </c>
      <c r="G732" s="10">
        <v>14.5</v>
      </c>
      <c r="H732">
        <v>0.14499999999999999</v>
      </c>
      <c r="I732">
        <v>15</v>
      </c>
      <c r="J732">
        <v>1</v>
      </c>
      <c r="K732">
        <v>0</v>
      </c>
      <c r="L732" s="8">
        <v>1.4</v>
      </c>
      <c r="M732" s="8">
        <v>0.52</v>
      </c>
      <c r="N732" s="8">
        <v>0.5</v>
      </c>
      <c r="O732" s="8">
        <v>-1.0343E-2</v>
      </c>
      <c r="P732" s="9">
        <v>-1.4341E-3</v>
      </c>
      <c r="Q732" s="8">
        <v>3.4520999999999997E-5</v>
      </c>
      <c r="R732" s="9">
        <v>-1.3052999999999999E-7</v>
      </c>
      <c r="S732" s="8">
        <v>7.7114999999999996E-4</v>
      </c>
      <c r="T732" s="8">
        <v>0</v>
      </c>
      <c r="U732" s="9">
        <v>3.0230999999999999E-6</v>
      </c>
      <c r="V732">
        <v>8.9289810615564805E-2</v>
      </c>
      <c r="W732">
        <v>8.9289810615564805E-2</v>
      </c>
      <c r="X732">
        <v>6.5002982128131201E-2</v>
      </c>
      <c r="Y732">
        <v>1.65129963854313E-2</v>
      </c>
      <c r="Z732">
        <v>2.5544557830632599</v>
      </c>
      <c r="AA732">
        <v>0.64891975308642003</v>
      </c>
    </row>
    <row r="733" spans="1:27" x14ac:dyDescent="0.35">
      <c r="A733">
        <v>732</v>
      </c>
      <c r="B733" t="s">
        <v>31</v>
      </c>
      <c r="C733" s="2">
        <v>68</v>
      </c>
      <c r="D733" t="s">
        <v>13</v>
      </c>
      <c r="E733">
        <v>9</v>
      </c>
      <c r="F733" t="s">
        <v>29</v>
      </c>
      <c r="G733" s="10">
        <v>23</v>
      </c>
      <c r="H733">
        <v>0.23</v>
      </c>
      <c r="I733">
        <v>16</v>
      </c>
      <c r="J733">
        <v>1</v>
      </c>
      <c r="K733">
        <v>0</v>
      </c>
      <c r="L733" s="8">
        <v>1.29</v>
      </c>
      <c r="M733" s="8">
        <v>0.53</v>
      </c>
      <c r="N733" s="8">
        <v>0.5</v>
      </c>
      <c r="O733" s="8">
        <v>-1.1391999999999999E-2</v>
      </c>
      <c r="P733" s="9">
        <f>-1.001*10^-4</f>
        <v>-1.0009999999999999E-4</v>
      </c>
      <c r="Q733" s="8">
        <v>2.8289999999999998E-5</v>
      </c>
      <c r="R733" s="9">
        <v>-1.8694999999999999E-7</v>
      </c>
      <c r="S733" s="8">
        <v>-5.9573000000000004E-4</v>
      </c>
      <c r="T733" s="8">
        <v>0</v>
      </c>
      <c r="U733" s="9">
        <v>3.0811E-6</v>
      </c>
      <c r="V733">
        <v>0.30640238186646601</v>
      </c>
      <c r="W733">
        <v>0.30640238186646601</v>
      </c>
      <c r="X733">
        <v>0.20948730848210301</v>
      </c>
      <c r="Y733">
        <v>4.1547562843725003E-2</v>
      </c>
      <c r="Z733">
        <v>8.23233102714652</v>
      </c>
      <c r="AA733">
        <v>1.63271604938272</v>
      </c>
    </row>
    <row r="734" spans="1:27" x14ac:dyDescent="0.35">
      <c r="A734">
        <v>733</v>
      </c>
      <c r="B734" t="s">
        <v>31</v>
      </c>
      <c r="C734" s="2">
        <v>67</v>
      </c>
      <c r="D734" t="s">
        <v>10</v>
      </c>
      <c r="E734">
        <v>4.5</v>
      </c>
      <c r="F734" t="s">
        <v>33</v>
      </c>
      <c r="G734" s="10">
        <v>1</v>
      </c>
      <c r="H734">
        <v>0.01</v>
      </c>
      <c r="I734">
        <v>2</v>
      </c>
      <c r="J734">
        <v>1</v>
      </c>
      <c r="K734">
        <v>0</v>
      </c>
      <c r="L734" s="8">
        <v>1.4</v>
      </c>
      <c r="M734" s="8">
        <v>0.52</v>
      </c>
      <c r="N734" s="8">
        <v>0.5</v>
      </c>
      <c r="O734" s="8">
        <v>-3.9083E-2</v>
      </c>
      <c r="P734" s="8">
        <v>1.9935E-3</v>
      </c>
      <c r="Q734" s="8">
        <v>-1.6147999999999999E-5</v>
      </c>
      <c r="R734" s="9">
        <v>6.4188000000000002E-9</v>
      </c>
      <c r="S734" s="8">
        <v>-9.834100000000001E-4</v>
      </c>
      <c r="T734" s="8">
        <v>0</v>
      </c>
      <c r="U734" s="9">
        <v>3.8372999999999997E-6</v>
      </c>
      <c r="V734">
        <v>-3.4870485127912201E-2</v>
      </c>
      <c r="W734">
        <v>2.35619449019235E-4</v>
      </c>
      <c r="X734">
        <v>1.71530958886003E-4</v>
      </c>
      <c r="Y734">
        <v>7.85398163397448E-5</v>
      </c>
      <c r="Z734">
        <v>2.6962962962963001E-2</v>
      </c>
      <c r="AA734">
        <v>1.2345679012345699E-2</v>
      </c>
    </row>
    <row r="735" spans="1:27" x14ac:dyDescent="0.35">
      <c r="A735">
        <v>734</v>
      </c>
      <c r="B735" t="s">
        <v>31</v>
      </c>
      <c r="C735" s="2">
        <v>67</v>
      </c>
      <c r="D735" t="s">
        <v>10</v>
      </c>
      <c r="E735">
        <v>4.5</v>
      </c>
      <c r="F735" t="s">
        <v>33</v>
      </c>
      <c r="G735" s="10">
        <v>4</v>
      </c>
      <c r="H735">
        <v>0.04</v>
      </c>
      <c r="I735">
        <v>10</v>
      </c>
      <c r="J735">
        <v>1</v>
      </c>
      <c r="K735">
        <v>0</v>
      </c>
      <c r="L735" s="8">
        <v>1.4</v>
      </c>
      <c r="M735" s="8">
        <v>0.52</v>
      </c>
      <c r="N735" s="8">
        <v>0.5</v>
      </c>
      <c r="O735" s="8">
        <v>-3.9083E-2</v>
      </c>
      <c r="P735" s="8">
        <v>1.9935E-3</v>
      </c>
      <c r="Q735" s="8">
        <v>-1.6147999999999999E-5</v>
      </c>
      <c r="R735" s="9">
        <v>6.4188000000000002E-9</v>
      </c>
      <c r="S735" s="8">
        <v>-9.834100000000001E-4</v>
      </c>
      <c r="T735" s="8">
        <v>0</v>
      </c>
      <c r="U735" s="9">
        <v>3.8372999999999997E-6</v>
      </c>
      <c r="V735">
        <v>-2.0343671377567301E-2</v>
      </c>
      <c r="W735">
        <v>4.3295073757284299E-3</v>
      </c>
      <c r="X735">
        <v>3.1518813695303001E-3</v>
      </c>
      <c r="Y735">
        <v>1.2566370614359201E-3</v>
      </c>
      <c r="Z735">
        <v>0.49544444444444502</v>
      </c>
      <c r="AA735">
        <v>0.19753086419753099</v>
      </c>
    </row>
    <row r="736" spans="1:27" x14ac:dyDescent="0.35">
      <c r="A736">
        <v>735</v>
      </c>
      <c r="B736" t="s">
        <v>31</v>
      </c>
      <c r="C736" s="2">
        <v>67</v>
      </c>
      <c r="D736" t="s">
        <v>10</v>
      </c>
      <c r="E736">
        <v>4.5</v>
      </c>
      <c r="F736" t="s">
        <v>29</v>
      </c>
      <c r="G736" s="10">
        <v>7</v>
      </c>
      <c r="H736">
        <v>7.0000000000000007E-2</v>
      </c>
      <c r="I736">
        <v>10.5</v>
      </c>
      <c r="J736">
        <v>1</v>
      </c>
      <c r="K736">
        <v>0</v>
      </c>
      <c r="L736" s="8">
        <v>1.29</v>
      </c>
      <c r="M736" s="8">
        <v>0.53</v>
      </c>
      <c r="N736" s="8">
        <v>0.5</v>
      </c>
      <c r="O736" s="8">
        <v>-1.1391999999999999E-2</v>
      </c>
      <c r="P736" s="9">
        <f>-1.001*10^-4</f>
        <v>-1.0009999999999999E-4</v>
      </c>
      <c r="Q736" s="8">
        <v>2.8289999999999998E-5</v>
      </c>
      <c r="R736" s="9">
        <v>-1.8694999999999999E-7</v>
      </c>
      <c r="S736" s="8">
        <v>-5.9573000000000004E-4</v>
      </c>
      <c r="T736" s="8">
        <v>0</v>
      </c>
      <c r="U736" s="9">
        <v>3.0811E-6</v>
      </c>
      <c r="V736">
        <v>7.4901765223987201E-3</v>
      </c>
      <c r="W736">
        <v>7.4901765223987201E-3</v>
      </c>
      <c r="X736">
        <v>5.1210336883640104E-3</v>
      </c>
      <c r="Y736">
        <v>3.8484510006475E-3</v>
      </c>
      <c r="Z736">
        <v>0.80497562986987903</v>
      </c>
      <c r="AA736">
        <v>0.60493827160493796</v>
      </c>
    </row>
    <row r="737" spans="1:27" x14ac:dyDescent="0.35">
      <c r="A737">
        <v>736</v>
      </c>
      <c r="B737" t="s">
        <v>31</v>
      </c>
      <c r="C737" s="2">
        <v>67</v>
      </c>
      <c r="D737" t="s">
        <v>13</v>
      </c>
      <c r="E737">
        <v>9</v>
      </c>
      <c r="F737" t="s">
        <v>34</v>
      </c>
      <c r="G737" s="10">
        <v>8.5</v>
      </c>
      <c r="H737">
        <v>8.5000000000000006E-2</v>
      </c>
      <c r="I737">
        <v>15</v>
      </c>
      <c r="J737">
        <v>1</v>
      </c>
      <c r="K737">
        <v>0</v>
      </c>
      <c r="L737" s="8">
        <v>1.4</v>
      </c>
      <c r="M737" s="8">
        <v>0.52</v>
      </c>
      <c r="N737" s="8">
        <v>0.5</v>
      </c>
      <c r="O737" s="8">
        <v>-1.115E-2</v>
      </c>
      <c r="P737" s="8">
        <v>0</v>
      </c>
      <c r="Q737" s="8">
        <v>-8.5599999999999996E-2</v>
      </c>
      <c r="R737" s="8">
        <v>-4.9959999999999997E-2</v>
      </c>
      <c r="S737" s="8">
        <v>0</v>
      </c>
      <c r="T737" s="8">
        <v>2.5600000000000002E-3</v>
      </c>
      <c r="U737" s="8">
        <v>3.6330000000000001E-2</v>
      </c>
      <c r="V737">
        <v>3.0908113704541201E-2</v>
      </c>
      <c r="W737">
        <v>3.0908113704541201E-2</v>
      </c>
      <c r="X737">
        <v>2.2501106776906001E-2</v>
      </c>
      <c r="Y737">
        <v>5.6745017305465601E-3</v>
      </c>
      <c r="Z737">
        <v>0.88423762187237798</v>
      </c>
      <c r="AA737">
        <v>0.22299382716049401</v>
      </c>
    </row>
    <row r="738" spans="1:27" x14ac:dyDescent="0.35">
      <c r="A738">
        <v>737</v>
      </c>
      <c r="B738" t="s">
        <v>31</v>
      </c>
      <c r="C738" s="2">
        <v>67</v>
      </c>
      <c r="D738" t="s">
        <v>13</v>
      </c>
      <c r="E738">
        <v>9</v>
      </c>
      <c r="F738" t="s">
        <v>29</v>
      </c>
      <c r="G738" s="10">
        <v>14.5</v>
      </c>
      <c r="H738">
        <v>0.14499999999999999</v>
      </c>
      <c r="I738">
        <v>27</v>
      </c>
      <c r="J738">
        <v>1</v>
      </c>
      <c r="K738">
        <v>0</v>
      </c>
      <c r="L738" s="8">
        <v>1.29</v>
      </c>
      <c r="M738" s="8">
        <v>0.53</v>
      </c>
      <c r="N738" s="8">
        <v>0.5</v>
      </c>
      <c r="O738" s="8">
        <v>-1.1391999999999999E-2</v>
      </c>
      <c r="P738" s="9">
        <f>-1.001*10^-4</f>
        <v>-1.0009999999999999E-4</v>
      </c>
      <c r="Q738" s="8">
        <v>2.8289999999999998E-5</v>
      </c>
      <c r="R738" s="9">
        <v>-1.8694999999999999E-7</v>
      </c>
      <c r="S738" s="8">
        <v>-5.9573000000000004E-4</v>
      </c>
      <c r="T738" s="8">
        <v>0</v>
      </c>
      <c r="U738" s="9">
        <v>3.0811E-6</v>
      </c>
      <c r="V738">
        <v>0.18162147231512499</v>
      </c>
      <c r="W738">
        <v>0.18162147231512499</v>
      </c>
      <c r="X738">
        <v>0.124174600621851</v>
      </c>
      <c r="Y738">
        <v>1.65129963854313E-2</v>
      </c>
      <c r="Z738">
        <v>4.8797534556616204</v>
      </c>
      <c r="AA738">
        <v>0.64891975308642003</v>
      </c>
    </row>
    <row r="739" spans="1:27" x14ac:dyDescent="0.35">
      <c r="A739">
        <v>738</v>
      </c>
      <c r="B739" t="s">
        <v>31</v>
      </c>
      <c r="C739" s="2">
        <v>67</v>
      </c>
      <c r="D739" t="s">
        <v>13</v>
      </c>
      <c r="E739">
        <v>9</v>
      </c>
      <c r="F739" t="s">
        <v>29</v>
      </c>
      <c r="G739" s="10">
        <v>19</v>
      </c>
      <c r="H739">
        <v>0.19</v>
      </c>
      <c r="I739">
        <v>22</v>
      </c>
      <c r="J739">
        <v>1</v>
      </c>
      <c r="K739">
        <v>0</v>
      </c>
      <c r="L739" s="8">
        <v>1.29</v>
      </c>
      <c r="M739" s="8">
        <v>0.53</v>
      </c>
      <c r="N739" s="8">
        <v>0.5</v>
      </c>
      <c r="O739" s="8">
        <v>-1.1391999999999999E-2</v>
      </c>
      <c r="P739" s="9">
        <f>-1.001*10^-4</f>
        <v>-1.0009999999999999E-4</v>
      </c>
      <c r="Q739" s="8">
        <v>2.8289999999999998E-5</v>
      </c>
      <c r="R739" s="9">
        <v>-1.8694999999999999E-7</v>
      </c>
      <c r="S739" s="8">
        <v>-5.9573000000000004E-4</v>
      </c>
      <c r="T739" s="8">
        <v>0</v>
      </c>
      <c r="U739" s="9">
        <v>3.0811E-6</v>
      </c>
      <c r="V739">
        <v>0.27207328417900301</v>
      </c>
      <c r="W739">
        <v>0.27207328417900301</v>
      </c>
      <c r="X739">
        <v>0.18601650439318501</v>
      </c>
      <c r="Y739">
        <v>2.8352873698647901E-2</v>
      </c>
      <c r="Z739">
        <v>7.3099867088519996</v>
      </c>
      <c r="AA739">
        <v>1.1141975308642</v>
      </c>
    </row>
    <row r="740" spans="1:27" x14ac:dyDescent="0.35">
      <c r="A740">
        <v>739</v>
      </c>
      <c r="B740" t="s">
        <v>31</v>
      </c>
      <c r="C740" s="2">
        <v>67</v>
      </c>
      <c r="D740" t="s">
        <v>13</v>
      </c>
      <c r="E740">
        <v>9</v>
      </c>
      <c r="F740" t="s">
        <v>29</v>
      </c>
      <c r="G740" s="10">
        <v>9</v>
      </c>
      <c r="H740">
        <v>0.09</v>
      </c>
      <c r="I740">
        <v>5</v>
      </c>
      <c r="J740">
        <v>0</v>
      </c>
      <c r="K740">
        <v>0</v>
      </c>
      <c r="L740" s="8">
        <v>1.29</v>
      </c>
      <c r="M740" s="8">
        <v>0.53</v>
      </c>
      <c r="N740" s="8">
        <v>0.5</v>
      </c>
      <c r="O740" s="8">
        <v>-1.1391999999999999E-2</v>
      </c>
      <c r="P740" s="9">
        <f>-1.001*10^-4</f>
        <v>-1.0009999999999999E-4</v>
      </c>
      <c r="Q740" s="8">
        <v>2.8289999999999998E-5</v>
      </c>
      <c r="R740" s="9">
        <v>-1.8694999999999999E-7</v>
      </c>
      <c r="S740" s="8">
        <v>-5.9573000000000004E-4</v>
      </c>
      <c r="T740" s="8">
        <v>0</v>
      </c>
      <c r="U740" s="9">
        <v>3.0811E-6</v>
      </c>
      <c r="V740">
        <v>1.3505191929009199E-2</v>
      </c>
      <c r="W740">
        <v>1.3505191929009199E-2</v>
      </c>
      <c r="X740">
        <v>9.2334997218636201E-3</v>
      </c>
      <c r="Y740">
        <v>6.3617251235193297E-3</v>
      </c>
      <c r="Z740">
        <v>0.36285361056104598</v>
      </c>
      <c r="AA740">
        <v>0.25</v>
      </c>
    </row>
    <row r="741" spans="1:27" x14ac:dyDescent="0.35">
      <c r="A741">
        <v>740</v>
      </c>
      <c r="B741" t="s">
        <v>31</v>
      </c>
      <c r="C741" s="2">
        <v>67</v>
      </c>
      <c r="D741" t="s">
        <v>13</v>
      </c>
      <c r="E741">
        <v>9</v>
      </c>
      <c r="F741" t="s">
        <v>29</v>
      </c>
      <c r="G741" s="10">
        <v>12</v>
      </c>
      <c r="H741">
        <v>0.12</v>
      </c>
      <c r="I741">
        <v>12</v>
      </c>
      <c r="J741">
        <v>1</v>
      </c>
      <c r="K741">
        <v>0</v>
      </c>
      <c r="L741" s="8">
        <v>1.29</v>
      </c>
      <c r="M741" s="8">
        <v>0.53</v>
      </c>
      <c r="N741" s="8">
        <v>0.5</v>
      </c>
      <c r="O741" s="8">
        <v>-1.1391999999999999E-2</v>
      </c>
      <c r="P741" s="9">
        <f>-1.001*10^-4</f>
        <v>-1.0009999999999999E-4</v>
      </c>
      <c r="Q741" s="8">
        <v>2.8289999999999998E-5</v>
      </c>
      <c r="R741" s="9">
        <v>-1.8694999999999999E-7</v>
      </c>
      <c r="S741" s="8">
        <v>-5.9573000000000004E-4</v>
      </c>
      <c r="T741" s="8">
        <v>0</v>
      </c>
      <c r="U741" s="9">
        <v>3.0811E-6</v>
      </c>
      <c r="V741">
        <v>6.0422556722128998E-2</v>
      </c>
      <c r="W741">
        <v>6.0422556722128998E-2</v>
      </c>
      <c r="X741">
        <v>4.1310902030919597E-2</v>
      </c>
      <c r="Y741">
        <v>1.13097335529233E-2</v>
      </c>
      <c r="Z741">
        <v>1.62341586711256</v>
      </c>
      <c r="AA741">
        <v>0.44444444444444398</v>
      </c>
    </row>
    <row r="742" spans="1:27" x14ac:dyDescent="0.35">
      <c r="A742">
        <v>741</v>
      </c>
      <c r="B742" t="s">
        <v>31</v>
      </c>
      <c r="C742" s="2">
        <v>67</v>
      </c>
      <c r="D742" t="s">
        <v>13</v>
      </c>
      <c r="E742">
        <v>9</v>
      </c>
      <c r="F742" t="s">
        <v>29</v>
      </c>
      <c r="G742" s="10">
        <v>8.5</v>
      </c>
      <c r="H742">
        <v>8.5000000000000006E-2</v>
      </c>
      <c r="I742">
        <v>8</v>
      </c>
      <c r="J742">
        <v>1</v>
      </c>
      <c r="K742">
        <v>0</v>
      </c>
      <c r="L742" s="8">
        <v>1.29</v>
      </c>
      <c r="M742" s="8">
        <v>0.53</v>
      </c>
      <c r="N742" s="8">
        <v>0.5</v>
      </c>
      <c r="O742" s="8">
        <v>-1.1391999999999999E-2</v>
      </c>
      <c r="P742" s="9">
        <f>-1.001*10^-4</f>
        <v>-1.0009999999999999E-4</v>
      </c>
      <c r="Q742" s="8">
        <v>2.8289999999999998E-5</v>
      </c>
      <c r="R742" s="9">
        <v>-1.8694999999999999E-7</v>
      </c>
      <c r="S742" s="8">
        <v>-5.9573000000000004E-4</v>
      </c>
      <c r="T742" s="8">
        <v>0</v>
      </c>
      <c r="U742" s="9">
        <v>3.0811E-6</v>
      </c>
      <c r="V742">
        <v>1.5358826752671501E-2</v>
      </c>
      <c r="W742">
        <v>1.5358826752671501E-2</v>
      </c>
      <c r="X742">
        <v>1.05008298508015E-2</v>
      </c>
      <c r="Y742">
        <v>5.6745017305465601E-3</v>
      </c>
      <c r="Z742">
        <v>0.41265653761036802</v>
      </c>
      <c r="AA742">
        <v>0.22299382716049401</v>
      </c>
    </row>
    <row r="743" spans="1:27" x14ac:dyDescent="0.35">
      <c r="A743">
        <v>742</v>
      </c>
      <c r="B743" t="s">
        <v>31</v>
      </c>
      <c r="C743" s="2">
        <v>67</v>
      </c>
      <c r="D743" t="s">
        <v>13</v>
      </c>
      <c r="E743">
        <v>9</v>
      </c>
      <c r="F743" t="s">
        <v>12</v>
      </c>
      <c r="G743" s="10">
        <v>10</v>
      </c>
      <c r="H743">
        <v>0.1</v>
      </c>
      <c r="I743">
        <v>18</v>
      </c>
      <c r="J743">
        <v>1</v>
      </c>
      <c r="K743">
        <v>0</v>
      </c>
      <c r="L743" s="8">
        <v>1.4</v>
      </c>
      <c r="M743" s="8">
        <v>0.52</v>
      </c>
      <c r="N743" s="8">
        <v>0.5</v>
      </c>
      <c r="O743" s="8">
        <v>-2.1489999999999999E-2</v>
      </c>
      <c r="P743" s="8">
        <v>9.5069000000000002E-4</v>
      </c>
      <c r="Q743" s="9">
        <v>-4.3068E-6</v>
      </c>
      <c r="R743" s="9">
        <v>-7.0328999999999994E-8</v>
      </c>
      <c r="S743" s="8">
        <v>-7.4299000000000001E-4</v>
      </c>
      <c r="T743" s="8">
        <v>0</v>
      </c>
      <c r="U743" s="9">
        <v>3.7969E-6</v>
      </c>
      <c r="V743">
        <v>5.6024727253196002E-2</v>
      </c>
      <c r="W743">
        <v>5.6024727253196002E-2</v>
      </c>
      <c r="X743">
        <v>4.0786001440326701E-2</v>
      </c>
      <c r="Y743">
        <v>7.85398163397448E-3</v>
      </c>
      <c r="Z743">
        <v>1.6027885773286801</v>
      </c>
      <c r="AA743">
        <v>0.30864197530864201</v>
      </c>
    </row>
    <row r="744" spans="1:27" x14ac:dyDescent="0.35">
      <c r="A744">
        <v>743</v>
      </c>
      <c r="B744" t="s">
        <v>31</v>
      </c>
      <c r="C744" s="2">
        <v>67</v>
      </c>
      <c r="D744" t="s">
        <v>13</v>
      </c>
      <c r="E744">
        <v>9</v>
      </c>
      <c r="F744" t="s">
        <v>29</v>
      </c>
      <c r="G744" s="10">
        <v>10.5</v>
      </c>
      <c r="H744">
        <v>0.105</v>
      </c>
      <c r="I744">
        <v>15</v>
      </c>
      <c r="J744">
        <v>1</v>
      </c>
      <c r="K744">
        <v>0</v>
      </c>
      <c r="L744" s="8">
        <v>1.29</v>
      </c>
      <c r="M744" s="8">
        <v>0.53</v>
      </c>
      <c r="N744" s="8">
        <v>0.5</v>
      </c>
      <c r="O744" s="8">
        <v>-1.1391999999999999E-2</v>
      </c>
      <c r="P744" s="9">
        <f>-1.001*10^-4</f>
        <v>-1.0009999999999999E-4</v>
      </c>
      <c r="Q744" s="8">
        <v>2.8289999999999998E-5</v>
      </c>
      <c r="R744" s="9">
        <v>-1.8694999999999999E-7</v>
      </c>
      <c r="S744" s="8">
        <v>-5.9573000000000004E-4</v>
      </c>
      <c r="T744" s="8">
        <v>0</v>
      </c>
      <c r="U744" s="9">
        <v>3.0811E-6</v>
      </c>
      <c r="V744">
        <v>5.0732065102788097E-2</v>
      </c>
      <c r="W744">
        <v>5.0732065102788097E-2</v>
      </c>
      <c r="X744">
        <v>3.4685512910776199E-2</v>
      </c>
      <c r="Y744">
        <v>8.6590147514568703E-3</v>
      </c>
      <c r="Z744">
        <v>1.36305452677229</v>
      </c>
      <c r="AA744">
        <v>0.34027777777777801</v>
      </c>
    </row>
    <row r="745" spans="1:27" x14ac:dyDescent="0.35">
      <c r="A745">
        <v>744</v>
      </c>
      <c r="B745" t="s">
        <v>31</v>
      </c>
      <c r="C745" s="2">
        <v>67</v>
      </c>
      <c r="D745" t="s">
        <v>13</v>
      </c>
      <c r="E745">
        <v>9</v>
      </c>
      <c r="F745" t="s">
        <v>29</v>
      </c>
      <c r="G745" s="10">
        <v>10.5</v>
      </c>
      <c r="H745">
        <v>0.105</v>
      </c>
      <c r="I745">
        <v>10</v>
      </c>
      <c r="J745">
        <v>0</v>
      </c>
      <c r="K745">
        <v>0</v>
      </c>
      <c r="L745" s="8">
        <v>1.29</v>
      </c>
      <c r="M745" s="8">
        <v>0.53</v>
      </c>
      <c r="N745" s="8">
        <v>0.5</v>
      </c>
      <c r="O745" s="8">
        <v>-1.1391999999999999E-2</v>
      </c>
      <c r="P745" s="9">
        <f>-1.001*10^-4</f>
        <v>-1.0009999999999999E-4</v>
      </c>
      <c r="Q745" s="8">
        <v>2.8289999999999998E-5</v>
      </c>
      <c r="R745" s="9">
        <v>-1.8694999999999999E-7</v>
      </c>
      <c r="S745" s="8">
        <v>-5.9573000000000004E-4</v>
      </c>
      <c r="T745" s="8">
        <v>0</v>
      </c>
      <c r="U745" s="9">
        <v>3.0811E-6</v>
      </c>
      <c r="V745">
        <v>3.6947622589029797E-2</v>
      </c>
      <c r="W745">
        <v>3.6947622589029797E-2</v>
      </c>
      <c r="X745">
        <v>2.5261089564119699E-2</v>
      </c>
      <c r="Y745">
        <v>8.6590147514568703E-3</v>
      </c>
      <c r="Z745">
        <v>0.99269809185598401</v>
      </c>
      <c r="AA745">
        <v>0.34027777777777801</v>
      </c>
    </row>
    <row r="746" spans="1:27" x14ac:dyDescent="0.35">
      <c r="A746">
        <v>745</v>
      </c>
      <c r="B746" t="s">
        <v>31</v>
      </c>
      <c r="C746" s="2">
        <v>67</v>
      </c>
      <c r="D746" t="s">
        <v>13</v>
      </c>
      <c r="E746">
        <v>9</v>
      </c>
      <c r="F746" t="s">
        <v>29</v>
      </c>
      <c r="G746" s="10">
        <v>9</v>
      </c>
      <c r="H746">
        <v>0.09</v>
      </c>
      <c r="I746">
        <v>16</v>
      </c>
      <c r="J746">
        <v>1</v>
      </c>
      <c r="K746">
        <v>0</v>
      </c>
      <c r="L746" s="8">
        <v>1.29</v>
      </c>
      <c r="M746" s="8">
        <v>0.53</v>
      </c>
      <c r="N746" s="8">
        <v>0.5</v>
      </c>
      <c r="O746" s="8">
        <v>-1.1391999999999999E-2</v>
      </c>
      <c r="P746" s="9">
        <f>-1.001*10^-4</f>
        <v>-1.0009999999999999E-4</v>
      </c>
      <c r="Q746" s="8">
        <v>2.8289999999999998E-5</v>
      </c>
      <c r="R746" s="9">
        <v>-1.8694999999999999E-7</v>
      </c>
      <c r="S746" s="8">
        <v>-5.9573000000000004E-4</v>
      </c>
      <c r="T746" s="8">
        <v>0</v>
      </c>
      <c r="U746" s="9">
        <v>3.0811E-6</v>
      </c>
      <c r="V746">
        <v>3.40467930941043E-2</v>
      </c>
      <c r="W746">
        <v>3.40467930941043E-2</v>
      </c>
      <c r="X746">
        <v>2.32777924384391E-2</v>
      </c>
      <c r="Y746">
        <v>6.3617251235193297E-3</v>
      </c>
      <c r="Z746">
        <v>0.91475943971474705</v>
      </c>
      <c r="AA746">
        <v>0.25</v>
      </c>
    </row>
    <row r="747" spans="1:27" x14ac:dyDescent="0.35">
      <c r="A747">
        <v>746</v>
      </c>
      <c r="B747" t="s">
        <v>31</v>
      </c>
      <c r="C747" s="2">
        <v>67</v>
      </c>
      <c r="D747" t="s">
        <v>13</v>
      </c>
      <c r="E747">
        <v>9</v>
      </c>
      <c r="F747" t="s">
        <v>29</v>
      </c>
      <c r="G747" s="10">
        <v>8.5</v>
      </c>
      <c r="H747">
        <v>8.5000000000000006E-2</v>
      </c>
      <c r="I747">
        <v>17</v>
      </c>
      <c r="J747">
        <v>1</v>
      </c>
      <c r="K747">
        <v>0</v>
      </c>
      <c r="L747" s="8">
        <v>1.29</v>
      </c>
      <c r="M747" s="8">
        <v>0.53</v>
      </c>
      <c r="N747" s="8">
        <v>0.5</v>
      </c>
      <c r="O747" s="8">
        <v>-1.1391999999999999E-2</v>
      </c>
      <c r="P747" s="9">
        <f>-1.001*10^-4</f>
        <v>-1.0009999999999999E-4</v>
      </c>
      <c r="Q747" s="8">
        <v>2.8289999999999998E-5</v>
      </c>
      <c r="R747" s="9">
        <v>-1.8694999999999999E-7</v>
      </c>
      <c r="S747" s="8">
        <v>-5.9573000000000004E-4</v>
      </c>
      <c r="T747" s="8">
        <v>0</v>
      </c>
      <c r="U747" s="9">
        <v>3.0811E-6</v>
      </c>
      <c r="V747">
        <v>2.97708638403292E-2</v>
      </c>
      <c r="W747">
        <v>2.97708638403292E-2</v>
      </c>
      <c r="X747">
        <v>2.0354339607633099E-2</v>
      </c>
      <c r="Y747">
        <v>5.6745017305465601E-3</v>
      </c>
      <c r="Z747">
        <v>0.79987500294468095</v>
      </c>
      <c r="AA747">
        <v>0.22299382716049401</v>
      </c>
    </row>
    <row r="748" spans="1:27" x14ac:dyDescent="0.35">
      <c r="A748">
        <v>747</v>
      </c>
      <c r="B748" t="s">
        <v>31</v>
      </c>
      <c r="C748" s="2">
        <v>67</v>
      </c>
      <c r="D748" t="s">
        <v>14</v>
      </c>
      <c r="E748">
        <v>18</v>
      </c>
      <c r="F748" t="s">
        <v>32</v>
      </c>
      <c r="G748" s="10">
        <v>43.5</v>
      </c>
      <c r="H748">
        <v>0.435</v>
      </c>
      <c r="I748">
        <v>27</v>
      </c>
      <c r="J748">
        <v>1</v>
      </c>
      <c r="K748">
        <v>0</v>
      </c>
      <c r="L748" s="8">
        <v>1.23</v>
      </c>
      <c r="M748" s="8">
        <v>0.42</v>
      </c>
      <c r="N748" s="8">
        <v>0.5</v>
      </c>
      <c r="O748" s="8">
        <v>-3.9836000000000003E-2</v>
      </c>
      <c r="P748" s="8">
        <v>1.5505E-3</v>
      </c>
      <c r="Q748" s="9">
        <v>-6.1835000000000002E-6</v>
      </c>
      <c r="R748" s="9">
        <v>4.8021999999999998E-8</v>
      </c>
      <c r="S748" s="8">
        <v>7.3997000000000003E-5</v>
      </c>
      <c r="T748" s="8">
        <v>0</v>
      </c>
      <c r="U748" s="9">
        <v>2.9606999999999999E-6</v>
      </c>
      <c r="V748">
        <v>1.6740527093677999</v>
      </c>
      <c r="W748">
        <v>1.6740527093677999</v>
      </c>
      <c r="X748">
        <v>0.86481562965940395</v>
      </c>
      <c r="Y748">
        <v>0.14861696746888201</v>
      </c>
      <c r="Z748">
        <v>8.4962766866311199</v>
      </c>
      <c r="AA748">
        <v>1.46006944444444</v>
      </c>
    </row>
    <row r="749" spans="1:27" x14ac:dyDescent="0.35">
      <c r="A749">
        <v>748</v>
      </c>
      <c r="B749" t="s">
        <v>31</v>
      </c>
      <c r="C749" s="2">
        <v>67</v>
      </c>
      <c r="D749" t="s">
        <v>14</v>
      </c>
      <c r="E749">
        <v>18</v>
      </c>
      <c r="F749" t="s">
        <v>32</v>
      </c>
      <c r="G749" s="10">
        <v>53.5</v>
      </c>
      <c r="H749">
        <v>0.53500000000000003</v>
      </c>
      <c r="I749">
        <v>28</v>
      </c>
      <c r="J749">
        <v>1</v>
      </c>
      <c r="K749">
        <v>0</v>
      </c>
      <c r="L749" s="8">
        <v>1.23</v>
      </c>
      <c r="M749" s="8">
        <v>0.42</v>
      </c>
      <c r="N749" s="8">
        <v>0.5</v>
      </c>
      <c r="O749" s="8">
        <v>-3.9836000000000003E-2</v>
      </c>
      <c r="P749" s="8">
        <v>1.5505E-3</v>
      </c>
      <c r="Q749" s="9">
        <v>-6.1835000000000002E-6</v>
      </c>
      <c r="R749" s="9">
        <v>4.8021999999999998E-8</v>
      </c>
      <c r="S749" s="8">
        <v>7.3997000000000003E-5</v>
      </c>
      <c r="T749" s="8">
        <v>0</v>
      </c>
      <c r="U749" s="9">
        <v>2.9606999999999999E-6</v>
      </c>
      <c r="V749">
        <v>2.61801933462502</v>
      </c>
      <c r="W749">
        <v>2.61801933462502</v>
      </c>
      <c r="X749">
        <v>1.3524687882672799</v>
      </c>
      <c r="Y749">
        <v>0.224800589318435</v>
      </c>
      <c r="Z749">
        <v>13.2871662364348</v>
      </c>
      <c r="AA749">
        <v>2.2085262345679002</v>
      </c>
    </row>
    <row r="750" spans="1:27" x14ac:dyDescent="0.35">
      <c r="A750">
        <v>749</v>
      </c>
      <c r="B750" t="s">
        <v>31</v>
      </c>
      <c r="C750" s="2">
        <v>67</v>
      </c>
      <c r="D750" t="s">
        <v>14</v>
      </c>
      <c r="E750">
        <v>18</v>
      </c>
      <c r="F750" t="s">
        <v>32</v>
      </c>
      <c r="G750" s="10">
        <v>44.5</v>
      </c>
      <c r="H750">
        <v>0.44500000000000001</v>
      </c>
      <c r="I750">
        <v>25</v>
      </c>
      <c r="J750">
        <v>1</v>
      </c>
      <c r="K750">
        <v>0</v>
      </c>
      <c r="L750" s="8">
        <v>1.23</v>
      </c>
      <c r="M750" s="8">
        <v>0.42</v>
      </c>
      <c r="N750" s="8">
        <v>0.5</v>
      </c>
      <c r="O750" s="8">
        <v>-3.9836000000000003E-2</v>
      </c>
      <c r="P750" s="8">
        <v>1.5505E-3</v>
      </c>
      <c r="Q750" s="9">
        <v>-6.1835000000000002E-6</v>
      </c>
      <c r="R750" s="9">
        <v>4.8021999999999998E-8</v>
      </c>
      <c r="S750" s="8">
        <v>7.3997000000000003E-5</v>
      </c>
      <c r="T750" s="8">
        <v>0</v>
      </c>
      <c r="U750" s="9">
        <v>2.9606999999999999E-6</v>
      </c>
      <c r="V750">
        <v>1.6357530413580901</v>
      </c>
      <c r="W750">
        <v>1.6357530413580901</v>
      </c>
      <c r="X750">
        <v>0.84503002116558901</v>
      </c>
      <c r="Y750">
        <v>0.15552847130677999</v>
      </c>
      <c r="Z750">
        <v>8.3018953660217605</v>
      </c>
      <c r="AA750">
        <v>1.52797067901235</v>
      </c>
    </row>
    <row r="751" spans="1:27" x14ac:dyDescent="0.35">
      <c r="A751">
        <v>750</v>
      </c>
      <c r="B751" t="s">
        <v>31</v>
      </c>
      <c r="C751" s="2">
        <v>67</v>
      </c>
      <c r="D751" t="s">
        <v>14</v>
      </c>
      <c r="E751">
        <v>18</v>
      </c>
      <c r="F751" t="s">
        <v>32</v>
      </c>
      <c r="G751" s="10">
        <v>43.5</v>
      </c>
      <c r="H751">
        <v>0.435</v>
      </c>
      <c r="I751">
        <v>25</v>
      </c>
      <c r="J751">
        <v>1</v>
      </c>
      <c r="K751">
        <v>0</v>
      </c>
      <c r="L751" s="8">
        <v>1.23</v>
      </c>
      <c r="M751" s="8">
        <v>0.42</v>
      </c>
      <c r="N751" s="8">
        <v>0.5</v>
      </c>
      <c r="O751" s="8">
        <v>-3.9836000000000003E-2</v>
      </c>
      <c r="P751" s="8">
        <v>1.5505E-3</v>
      </c>
      <c r="Q751" s="9">
        <v>-6.1835000000000002E-6</v>
      </c>
      <c r="R751" s="9">
        <v>4.8021999999999998E-8</v>
      </c>
      <c r="S751" s="8">
        <v>7.3997000000000003E-5</v>
      </c>
      <c r="T751" s="8">
        <v>0</v>
      </c>
      <c r="U751" s="9">
        <v>2.9606999999999999E-6</v>
      </c>
      <c r="V751">
        <v>1.56331807645177</v>
      </c>
      <c r="W751">
        <v>1.56331807645177</v>
      </c>
      <c r="X751">
        <v>0.80761011829498297</v>
      </c>
      <c r="Y751">
        <v>0.14861696746888201</v>
      </c>
      <c r="Z751">
        <v>7.9342680504738796</v>
      </c>
      <c r="AA751">
        <v>1.46006944444444</v>
      </c>
    </row>
    <row r="752" spans="1:27" x14ac:dyDescent="0.35">
      <c r="A752">
        <v>751</v>
      </c>
      <c r="B752" t="s">
        <v>31</v>
      </c>
      <c r="C752" s="2">
        <v>67</v>
      </c>
      <c r="D752" t="s">
        <v>14</v>
      </c>
      <c r="E752">
        <v>18</v>
      </c>
      <c r="F752" t="s">
        <v>32</v>
      </c>
      <c r="G752" s="10">
        <v>39.5</v>
      </c>
      <c r="H752">
        <v>0.39500000000000002</v>
      </c>
      <c r="I752">
        <v>24</v>
      </c>
      <c r="J752">
        <v>1</v>
      </c>
      <c r="K752">
        <v>0</v>
      </c>
      <c r="L752" s="8">
        <v>1.23</v>
      </c>
      <c r="M752" s="8">
        <v>0.42</v>
      </c>
      <c r="N752" s="8">
        <v>0.5</v>
      </c>
      <c r="O752" s="8">
        <v>-3.9836000000000003E-2</v>
      </c>
      <c r="P752" s="8">
        <v>1.5505E-3</v>
      </c>
      <c r="Q752" s="9">
        <v>-6.1835000000000002E-6</v>
      </c>
      <c r="R752" s="9">
        <v>4.8021999999999998E-8</v>
      </c>
      <c r="S752" s="8">
        <v>7.3997000000000003E-5</v>
      </c>
      <c r="T752" s="8">
        <v>0</v>
      </c>
      <c r="U752" s="9">
        <v>2.9606999999999999E-6</v>
      </c>
      <c r="V752">
        <v>1.2450990543182201</v>
      </c>
      <c r="W752">
        <v>1.2450990543182201</v>
      </c>
      <c r="X752">
        <v>0.64321817146079296</v>
      </c>
      <c r="Y752">
        <v>0.122541748444087</v>
      </c>
      <c r="Z752">
        <v>6.3192192268219403</v>
      </c>
      <c r="AA752">
        <v>1.20389660493827</v>
      </c>
    </row>
    <row r="753" spans="1:27" x14ac:dyDescent="0.35">
      <c r="A753">
        <v>752</v>
      </c>
      <c r="B753" t="s">
        <v>31</v>
      </c>
      <c r="C753" s="2">
        <v>67</v>
      </c>
      <c r="D753" t="s">
        <v>14</v>
      </c>
      <c r="E753">
        <v>18</v>
      </c>
      <c r="F753" t="s">
        <v>32</v>
      </c>
      <c r="G753" s="10">
        <v>50.5</v>
      </c>
      <c r="H753">
        <v>0.505</v>
      </c>
      <c r="I753">
        <v>24</v>
      </c>
      <c r="J753">
        <v>1</v>
      </c>
      <c r="K753">
        <v>0</v>
      </c>
      <c r="L753" s="8">
        <v>1.23</v>
      </c>
      <c r="M753" s="8">
        <v>0.42</v>
      </c>
      <c r="N753" s="8">
        <v>0.5</v>
      </c>
      <c r="O753" s="8">
        <v>-3.9836000000000003E-2</v>
      </c>
      <c r="P753" s="8">
        <v>1.5505E-3</v>
      </c>
      <c r="Q753" s="9">
        <v>-6.1835000000000002E-6</v>
      </c>
      <c r="R753" s="9">
        <v>4.8021999999999998E-8</v>
      </c>
      <c r="S753" s="8">
        <v>7.3997000000000003E-5</v>
      </c>
      <c r="T753" s="8">
        <v>0</v>
      </c>
      <c r="U753" s="9">
        <v>2.9606999999999999E-6</v>
      </c>
      <c r="V753">
        <v>2.0325483331327598</v>
      </c>
      <c r="W753">
        <v>2.0325483331327598</v>
      </c>
      <c r="X753">
        <v>1.0500144688963799</v>
      </c>
      <c r="Y753">
        <v>0.20029616662043401</v>
      </c>
      <c r="Z753">
        <v>10.3157403112883</v>
      </c>
      <c r="AA753">
        <v>1.9677854938271599</v>
      </c>
    </row>
    <row r="754" spans="1:27" x14ac:dyDescent="0.35">
      <c r="A754">
        <v>753</v>
      </c>
      <c r="B754" t="s">
        <v>31</v>
      </c>
      <c r="C754" s="2">
        <v>67</v>
      </c>
      <c r="D754" t="s">
        <v>14</v>
      </c>
      <c r="E754">
        <v>18</v>
      </c>
      <c r="F754" t="s">
        <v>32</v>
      </c>
      <c r="G754" s="10">
        <v>41</v>
      </c>
      <c r="H754">
        <v>0.41</v>
      </c>
      <c r="I754">
        <v>24</v>
      </c>
      <c r="J754">
        <v>1</v>
      </c>
      <c r="K754">
        <v>0</v>
      </c>
      <c r="L754" s="8">
        <v>1.23</v>
      </c>
      <c r="M754" s="8">
        <v>0.42</v>
      </c>
      <c r="N754" s="8">
        <v>0.5</v>
      </c>
      <c r="O754" s="8">
        <v>-3.9836000000000003E-2</v>
      </c>
      <c r="P754" s="8">
        <v>1.5505E-3</v>
      </c>
      <c r="Q754" s="9">
        <v>-6.1835000000000002E-6</v>
      </c>
      <c r="R754" s="9">
        <v>4.8021999999999998E-8</v>
      </c>
      <c r="S754" s="8">
        <v>7.3997000000000003E-5</v>
      </c>
      <c r="T754" s="8">
        <v>0</v>
      </c>
      <c r="U754" s="9">
        <v>2.9606999999999999E-6</v>
      </c>
      <c r="V754">
        <v>1.3405750398798599</v>
      </c>
      <c r="W754">
        <v>1.3405750398798599</v>
      </c>
      <c r="X754">
        <v>0.69254106560193396</v>
      </c>
      <c r="Y754">
        <v>0.132025431267111</v>
      </c>
      <c r="Z754">
        <v>6.8037860422639698</v>
      </c>
      <c r="AA754">
        <v>1.2970679012345701</v>
      </c>
    </row>
    <row r="755" spans="1:27" x14ac:dyDescent="0.35">
      <c r="A755">
        <v>754</v>
      </c>
      <c r="B755" t="s">
        <v>31</v>
      </c>
      <c r="C755" s="2">
        <v>67</v>
      </c>
      <c r="D755" t="s">
        <v>14</v>
      </c>
      <c r="E755">
        <v>18</v>
      </c>
      <c r="F755" t="s">
        <v>32</v>
      </c>
      <c r="G755" s="10">
        <v>40</v>
      </c>
      <c r="H755">
        <v>0.4</v>
      </c>
      <c r="I755">
        <v>15</v>
      </c>
      <c r="J755">
        <v>0</v>
      </c>
      <c r="K755">
        <v>0</v>
      </c>
      <c r="L755" s="8">
        <v>1.23</v>
      </c>
      <c r="M755" s="8">
        <v>0.42</v>
      </c>
      <c r="N755" s="8">
        <v>0.5</v>
      </c>
      <c r="O755" s="8">
        <v>-3.9836000000000003E-2</v>
      </c>
      <c r="P755" s="8">
        <v>1.5505E-3</v>
      </c>
      <c r="Q755" s="9">
        <v>-6.1835000000000002E-6</v>
      </c>
      <c r="R755" s="9">
        <v>4.8021999999999998E-8</v>
      </c>
      <c r="S755" s="8">
        <v>7.3997000000000003E-5</v>
      </c>
      <c r="T755" s="8">
        <v>0</v>
      </c>
      <c r="U755" s="9">
        <v>2.9606999999999999E-6</v>
      </c>
      <c r="V755">
        <v>0.855067058079794</v>
      </c>
      <c r="W755">
        <v>0.855067058079794</v>
      </c>
      <c r="X755">
        <v>0.441727642204022</v>
      </c>
      <c r="Y755">
        <v>0.12566370614359201</v>
      </c>
      <c r="Z755">
        <v>4.3396998615492697</v>
      </c>
      <c r="AA755">
        <v>1.2345679012345701</v>
      </c>
    </row>
    <row r="756" spans="1:27" x14ac:dyDescent="0.35">
      <c r="A756">
        <v>755</v>
      </c>
      <c r="B756" t="s">
        <v>31</v>
      </c>
      <c r="C756" s="2">
        <v>67</v>
      </c>
      <c r="D756" t="s">
        <v>14</v>
      </c>
      <c r="E756">
        <v>18</v>
      </c>
      <c r="F756" t="s">
        <v>32</v>
      </c>
      <c r="G756" s="10">
        <v>42</v>
      </c>
      <c r="H756">
        <v>0.42</v>
      </c>
      <c r="I756">
        <v>12</v>
      </c>
      <c r="J756">
        <v>0</v>
      </c>
      <c r="K756">
        <v>0</v>
      </c>
      <c r="L756" s="8">
        <v>1.23</v>
      </c>
      <c r="M756" s="8">
        <v>0.42</v>
      </c>
      <c r="N756" s="8">
        <v>0.5</v>
      </c>
      <c r="O756" s="8">
        <v>-3.9836000000000003E-2</v>
      </c>
      <c r="P756" s="8">
        <v>1.5505E-3</v>
      </c>
      <c r="Q756" s="9">
        <v>-6.1835000000000002E-6</v>
      </c>
      <c r="R756" s="9">
        <v>4.8021999999999998E-8</v>
      </c>
      <c r="S756" s="8">
        <v>7.3997000000000003E-5</v>
      </c>
      <c r="T756" s="8">
        <v>0</v>
      </c>
      <c r="U756" s="9">
        <v>2.9606999999999999E-6</v>
      </c>
      <c r="V756">
        <v>0.78684560831245598</v>
      </c>
      <c r="W756">
        <v>0.78684560831245598</v>
      </c>
      <c r="X756">
        <v>0.40648444125421501</v>
      </c>
      <c r="Y756">
        <v>0.13854423602331001</v>
      </c>
      <c r="Z756">
        <v>3.9934572910836699</v>
      </c>
      <c r="AA756">
        <v>1.3611111111111101</v>
      </c>
    </row>
    <row r="757" spans="1:27" x14ac:dyDescent="0.35">
      <c r="A757">
        <v>756</v>
      </c>
      <c r="B757" t="s">
        <v>31</v>
      </c>
      <c r="C757" s="2">
        <v>67</v>
      </c>
      <c r="D757" t="s">
        <v>14</v>
      </c>
      <c r="E757">
        <v>18</v>
      </c>
      <c r="F757" t="s">
        <v>32</v>
      </c>
      <c r="G757" s="10">
        <v>40</v>
      </c>
      <c r="H757">
        <v>0.4</v>
      </c>
      <c r="I757">
        <v>26</v>
      </c>
      <c r="J757">
        <v>1</v>
      </c>
      <c r="K757">
        <v>0</v>
      </c>
      <c r="L757" s="8">
        <v>1.23</v>
      </c>
      <c r="M757" s="8">
        <v>0.42</v>
      </c>
      <c r="N757" s="8">
        <v>0.5</v>
      </c>
      <c r="O757" s="8">
        <v>-3.9836000000000003E-2</v>
      </c>
      <c r="P757" s="8">
        <v>1.5505E-3</v>
      </c>
      <c r="Q757" s="9">
        <v>-6.1835000000000002E-6</v>
      </c>
      <c r="R757" s="9">
        <v>4.8021999999999998E-8</v>
      </c>
      <c r="S757" s="8">
        <v>7.3997000000000003E-5</v>
      </c>
      <c r="T757" s="8">
        <v>0</v>
      </c>
      <c r="U757" s="9">
        <v>2.9606999999999999E-6</v>
      </c>
      <c r="V757">
        <v>1.3701695294851699</v>
      </c>
      <c r="W757">
        <v>1.3701695294851699</v>
      </c>
      <c r="X757">
        <v>0.70782957893203702</v>
      </c>
      <c r="Y757">
        <v>0.12566370614359201</v>
      </c>
      <c r="Z757">
        <v>6.9539861946721402</v>
      </c>
      <c r="AA757">
        <v>1.2345679012345701</v>
      </c>
    </row>
    <row r="758" spans="1:27" x14ac:dyDescent="0.35">
      <c r="A758">
        <v>757</v>
      </c>
      <c r="B758" t="s">
        <v>31</v>
      </c>
      <c r="C758" s="2">
        <v>66</v>
      </c>
      <c r="D758" t="s">
        <v>13</v>
      </c>
      <c r="E758">
        <v>9</v>
      </c>
      <c r="F758" t="s">
        <v>32</v>
      </c>
      <c r="G758" s="10">
        <v>37.5</v>
      </c>
      <c r="H758">
        <v>0.375</v>
      </c>
      <c r="I758">
        <v>23</v>
      </c>
      <c r="J758">
        <v>1</v>
      </c>
      <c r="K758">
        <v>0</v>
      </c>
      <c r="L758" s="8">
        <v>1.23</v>
      </c>
      <c r="M758" s="8">
        <v>0.42</v>
      </c>
      <c r="N758" s="8">
        <v>0.5</v>
      </c>
      <c r="O758" s="8">
        <v>-3.9836000000000003E-2</v>
      </c>
      <c r="P758" s="8">
        <v>1.5505E-3</v>
      </c>
      <c r="Q758" s="9">
        <v>-6.1835000000000002E-6</v>
      </c>
      <c r="R758" s="9">
        <v>4.8021999999999998E-8</v>
      </c>
      <c r="S758" s="8">
        <v>7.3997000000000003E-5</v>
      </c>
      <c r="T758" s="8">
        <v>0</v>
      </c>
      <c r="U758" s="9">
        <v>2.9606999999999999E-6</v>
      </c>
      <c r="V758">
        <v>1.08234361647891</v>
      </c>
      <c r="W758">
        <v>1.08234361647891</v>
      </c>
      <c r="X758">
        <v>0.55913871227300305</v>
      </c>
      <c r="Y758">
        <v>0.110446616727766</v>
      </c>
      <c r="Z758">
        <v>21.9727629462433</v>
      </c>
      <c r="AA758">
        <v>4.3402777777777803</v>
      </c>
    </row>
    <row r="759" spans="1:27" x14ac:dyDescent="0.35">
      <c r="A759">
        <v>758</v>
      </c>
      <c r="B759" t="s">
        <v>31</v>
      </c>
      <c r="C759" s="2">
        <v>66</v>
      </c>
      <c r="D759" t="s">
        <v>13</v>
      </c>
      <c r="E759">
        <v>9</v>
      </c>
      <c r="F759" t="s">
        <v>32</v>
      </c>
      <c r="G759" s="10">
        <v>32.5</v>
      </c>
      <c r="H759">
        <v>0.32500000000000001</v>
      </c>
      <c r="I759">
        <v>23</v>
      </c>
      <c r="J759">
        <v>1</v>
      </c>
      <c r="K759">
        <v>0</v>
      </c>
      <c r="L759" s="8">
        <v>1.23</v>
      </c>
      <c r="M759" s="8">
        <v>0.42</v>
      </c>
      <c r="N759" s="8">
        <v>0.5</v>
      </c>
      <c r="O759" s="8">
        <v>-3.9836000000000003E-2</v>
      </c>
      <c r="P759" s="8">
        <v>1.5505E-3</v>
      </c>
      <c r="Q759" s="9">
        <v>-6.1835000000000002E-6</v>
      </c>
      <c r="R759" s="9">
        <v>4.8021999999999998E-8</v>
      </c>
      <c r="S759" s="8">
        <v>7.3997000000000003E-5</v>
      </c>
      <c r="T759" s="8">
        <v>0</v>
      </c>
      <c r="U759" s="9">
        <v>2.9606999999999999E-6</v>
      </c>
      <c r="V759">
        <v>0.816713314075735</v>
      </c>
      <c r="W759">
        <v>0.816713314075735</v>
      </c>
      <c r="X759">
        <v>0.42191409805152402</v>
      </c>
      <c r="Y759">
        <v>8.2957681008855505E-2</v>
      </c>
      <c r="Z759">
        <v>16.5801763617429</v>
      </c>
      <c r="AA759">
        <v>3.26003086419753</v>
      </c>
    </row>
    <row r="760" spans="1:27" x14ac:dyDescent="0.35">
      <c r="A760">
        <v>759</v>
      </c>
      <c r="B760" t="s">
        <v>31</v>
      </c>
      <c r="C760" s="2">
        <v>66</v>
      </c>
      <c r="D760" t="s">
        <v>13</v>
      </c>
      <c r="E760">
        <v>9</v>
      </c>
      <c r="F760" t="s">
        <v>32</v>
      </c>
      <c r="G760" s="10">
        <v>33</v>
      </c>
      <c r="H760">
        <v>0.33</v>
      </c>
      <c r="I760">
        <v>20</v>
      </c>
      <c r="J760">
        <v>1</v>
      </c>
      <c r="K760">
        <v>0</v>
      </c>
      <c r="L760" s="8">
        <v>1.23</v>
      </c>
      <c r="M760" s="8">
        <v>0.42</v>
      </c>
      <c r="N760" s="8">
        <v>0.5</v>
      </c>
      <c r="O760" s="8">
        <v>-3.9836000000000003E-2</v>
      </c>
      <c r="P760" s="8">
        <v>1.5505E-3</v>
      </c>
      <c r="Q760" s="9">
        <v>-6.1835000000000002E-6</v>
      </c>
      <c r="R760" s="9">
        <v>4.8021999999999998E-8</v>
      </c>
      <c r="S760" s="8">
        <v>7.3997000000000003E-5</v>
      </c>
      <c r="T760" s="8">
        <v>0</v>
      </c>
      <c r="U760" s="9">
        <v>2.9606999999999999E-6</v>
      </c>
      <c r="V760">
        <v>0.74586960882226505</v>
      </c>
      <c r="W760">
        <v>0.74586960882226505</v>
      </c>
      <c r="X760">
        <v>0.38531623991758202</v>
      </c>
      <c r="Y760">
        <v>8.5529859993982105E-2</v>
      </c>
      <c r="Z760">
        <v>15.1419714164113</v>
      </c>
      <c r="AA760">
        <v>3.3611111111111098</v>
      </c>
    </row>
    <row r="761" spans="1:27" x14ac:dyDescent="0.35">
      <c r="A761">
        <v>760</v>
      </c>
      <c r="B761" t="s">
        <v>31</v>
      </c>
      <c r="C761" s="2">
        <v>66</v>
      </c>
      <c r="D761" t="s">
        <v>13</v>
      </c>
      <c r="E761">
        <v>9</v>
      </c>
      <c r="F761" t="s">
        <v>32</v>
      </c>
      <c r="G761" s="10">
        <v>30</v>
      </c>
      <c r="H761">
        <v>0.3</v>
      </c>
      <c r="I761">
        <v>19</v>
      </c>
      <c r="J761">
        <v>1</v>
      </c>
      <c r="K761">
        <v>0</v>
      </c>
      <c r="L761" s="8">
        <v>1.23</v>
      </c>
      <c r="M761" s="8">
        <v>0.42</v>
      </c>
      <c r="N761" s="8">
        <v>0.5</v>
      </c>
      <c r="O761" s="8">
        <v>-3.9836000000000003E-2</v>
      </c>
      <c r="P761" s="8">
        <v>1.5505E-3</v>
      </c>
      <c r="Q761" s="9">
        <v>-6.1835000000000002E-6</v>
      </c>
      <c r="R761" s="9">
        <v>4.8021999999999998E-8</v>
      </c>
      <c r="S761" s="8">
        <v>7.3997000000000003E-5</v>
      </c>
      <c r="T761" s="8">
        <v>0</v>
      </c>
      <c r="U761" s="9">
        <v>2.9606999999999999E-6</v>
      </c>
      <c r="V761">
        <v>0.59265588418524295</v>
      </c>
      <c r="W761">
        <v>0.59265588418524295</v>
      </c>
      <c r="X761">
        <v>0.30616602977009699</v>
      </c>
      <c r="Y761">
        <v>7.0685834705770306E-2</v>
      </c>
      <c r="Z761">
        <v>12.0315647024028</v>
      </c>
      <c r="AA761">
        <v>2.7777777777777799</v>
      </c>
    </row>
    <row r="762" spans="1:27" x14ac:dyDescent="0.35">
      <c r="A762">
        <v>761</v>
      </c>
      <c r="B762" t="s">
        <v>31</v>
      </c>
      <c r="C762" s="2">
        <v>66</v>
      </c>
      <c r="D762" t="s">
        <v>13</v>
      </c>
      <c r="E762">
        <v>9</v>
      </c>
      <c r="F762" t="s">
        <v>32</v>
      </c>
      <c r="G762" s="10">
        <v>29</v>
      </c>
      <c r="H762">
        <v>0.28999999999999998</v>
      </c>
      <c r="I762">
        <v>22</v>
      </c>
      <c r="J762">
        <v>1</v>
      </c>
      <c r="K762">
        <v>0</v>
      </c>
      <c r="L762" s="8">
        <v>1.23</v>
      </c>
      <c r="M762" s="8">
        <v>0.42</v>
      </c>
      <c r="N762" s="8">
        <v>0.5</v>
      </c>
      <c r="O762" s="8">
        <v>-3.9836000000000003E-2</v>
      </c>
      <c r="P762" s="8">
        <v>1.5505E-3</v>
      </c>
      <c r="Q762" s="9">
        <v>-6.1835000000000002E-6</v>
      </c>
      <c r="R762" s="9">
        <v>4.8021999999999998E-8</v>
      </c>
      <c r="S762" s="8">
        <v>7.3997000000000003E-5</v>
      </c>
      <c r="T762" s="8">
        <v>0</v>
      </c>
      <c r="U762" s="9">
        <v>2.9606999999999999E-6</v>
      </c>
      <c r="V762">
        <v>0.62868754802548099</v>
      </c>
      <c r="W762">
        <v>0.62868754802548099</v>
      </c>
      <c r="X762">
        <v>0.32477998730996299</v>
      </c>
      <c r="Y762">
        <v>6.6051985541725394E-2</v>
      </c>
      <c r="Z762">
        <v>12.763047011778699</v>
      </c>
      <c r="AA762">
        <v>2.5956790123456801</v>
      </c>
    </row>
    <row r="763" spans="1:27" x14ac:dyDescent="0.35">
      <c r="A763">
        <v>762</v>
      </c>
      <c r="B763" t="s">
        <v>31</v>
      </c>
      <c r="C763" s="2">
        <v>66</v>
      </c>
      <c r="D763" t="s">
        <v>10</v>
      </c>
      <c r="E763">
        <v>4.5</v>
      </c>
      <c r="F763" t="s">
        <v>63</v>
      </c>
      <c r="G763" s="10">
        <v>5</v>
      </c>
      <c r="H763">
        <v>0.05</v>
      </c>
      <c r="I763">
        <v>4.5</v>
      </c>
      <c r="J763">
        <v>1</v>
      </c>
      <c r="K763">
        <v>0</v>
      </c>
      <c r="L763" s="8">
        <v>1.4</v>
      </c>
      <c r="M763" s="8">
        <v>0.52</v>
      </c>
      <c r="N763" s="8">
        <v>0.5</v>
      </c>
      <c r="O763" s="8">
        <v>-2.1489999999999999E-2</v>
      </c>
      <c r="P763" s="8">
        <v>9.5069000000000002E-4</v>
      </c>
      <c r="Q763" s="9">
        <v>-4.3068E-6</v>
      </c>
      <c r="R763" s="9">
        <v>-7.0328999999999994E-8</v>
      </c>
      <c r="S763" s="8">
        <v>-7.4299000000000001E-4</v>
      </c>
      <c r="T763" s="8">
        <v>0</v>
      </c>
      <c r="U763" s="9">
        <v>3.7969E-6</v>
      </c>
      <c r="V763">
        <v>-7.0194779038091704E-3</v>
      </c>
      <c r="W763">
        <v>1.3744467859455401E-2</v>
      </c>
      <c r="X763">
        <v>1.00059726016835E-2</v>
      </c>
      <c r="Y763">
        <v>1.96349540849362E-3</v>
      </c>
      <c r="Z763">
        <v>1.57283950617284</v>
      </c>
      <c r="AA763">
        <v>0.30864197530864201</v>
      </c>
    </row>
    <row r="764" spans="1:27" x14ac:dyDescent="0.35">
      <c r="A764">
        <v>763</v>
      </c>
      <c r="B764" t="s">
        <v>31</v>
      </c>
      <c r="C764" s="2">
        <v>66</v>
      </c>
      <c r="D764" t="s">
        <v>10</v>
      </c>
      <c r="E764">
        <v>4.5</v>
      </c>
      <c r="F764" t="s">
        <v>33</v>
      </c>
      <c r="G764" s="10">
        <v>4</v>
      </c>
      <c r="H764">
        <v>0.04</v>
      </c>
      <c r="I764">
        <v>4</v>
      </c>
      <c r="J764">
        <v>1</v>
      </c>
      <c r="K764">
        <v>0</v>
      </c>
      <c r="L764" s="8">
        <v>1.4</v>
      </c>
      <c r="M764" s="8">
        <v>0.52</v>
      </c>
      <c r="N764" s="8">
        <v>0.5</v>
      </c>
      <c r="O764" s="8">
        <v>-3.9083E-2</v>
      </c>
      <c r="P764" s="8">
        <v>1.9935E-3</v>
      </c>
      <c r="Q764" s="8">
        <v>-1.6147999999999999E-5</v>
      </c>
      <c r="R764" s="9">
        <v>6.4188000000000002E-9</v>
      </c>
      <c r="S764" s="8">
        <v>-9.834100000000001E-4</v>
      </c>
      <c r="T764" s="8">
        <v>0</v>
      </c>
      <c r="U764" s="9">
        <v>3.8372999999999997E-6</v>
      </c>
      <c r="V764">
        <v>-1.8078984142524099E-2</v>
      </c>
      <c r="W764">
        <v>2.4052818754046901E-3</v>
      </c>
      <c r="X764">
        <v>1.75104520529461E-3</v>
      </c>
      <c r="Y764">
        <v>1.2566370614359201E-3</v>
      </c>
      <c r="Z764">
        <v>0.275246913580247</v>
      </c>
      <c r="AA764">
        <v>0.19753086419753099</v>
      </c>
    </row>
    <row r="765" spans="1:27" x14ac:dyDescent="0.35">
      <c r="A765">
        <v>764</v>
      </c>
      <c r="B765" t="s">
        <v>31</v>
      </c>
      <c r="C765" s="2">
        <v>66</v>
      </c>
      <c r="D765" t="s">
        <v>10</v>
      </c>
      <c r="E765">
        <v>4.5</v>
      </c>
      <c r="F765" t="s">
        <v>35</v>
      </c>
      <c r="G765" s="10">
        <v>5.5</v>
      </c>
      <c r="H765">
        <v>5.5E-2</v>
      </c>
      <c r="I765">
        <v>6</v>
      </c>
      <c r="J765">
        <v>1</v>
      </c>
      <c r="K765">
        <v>0</v>
      </c>
      <c r="L765" s="8">
        <v>1.4</v>
      </c>
      <c r="M765" s="8">
        <v>0.52</v>
      </c>
      <c r="N765" s="8">
        <v>0.5</v>
      </c>
      <c r="O765">
        <f>-2.311*10^-3</f>
        <v>-2.3110000000000001E-3</v>
      </c>
      <c r="P765">
        <f>-3.7474*10^-4</f>
        <v>-3.7473999999999998E-4</v>
      </c>
      <c r="Q765">
        <f>1.5103*10^-5</f>
        <v>1.5103000000000001E-5</v>
      </c>
      <c r="R765">
        <f>-2.5175*10^-8</f>
        <v>-2.5175000000000002E-8</v>
      </c>
      <c r="S765">
        <f>3.3282*10^-4</f>
        <v>3.3282E-4</v>
      </c>
      <c r="T765" s="8">
        <v>0</v>
      </c>
      <c r="U765">
        <f>3.8818*10^-6</f>
        <v>3.8817999999999998E-6</v>
      </c>
      <c r="V765">
        <v>4.5436895582740599E-3</v>
      </c>
      <c r="W765">
        <v>4.5436895582740599E-3</v>
      </c>
      <c r="X765">
        <v>3.3078059984235201E-3</v>
      </c>
      <c r="Y765">
        <v>2.3758294442772802E-3</v>
      </c>
      <c r="Z765">
        <v>0.51995424734629603</v>
      </c>
      <c r="AA765">
        <v>0.37345679012345701</v>
      </c>
    </row>
    <row r="766" spans="1:27" x14ac:dyDescent="0.35">
      <c r="A766">
        <v>765</v>
      </c>
      <c r="B766" t="s">
        <v>31</v>
      </c>
      <c r="C766" s="2">
        <v>66</v>
      </c>
      <c r="D766" t="s">
        <v>13</v>
      </c>
      <c r="E766">
        <v>9</v>
      </c>
      <c r="F766" t="s">
        <v>32</v>
      </c>
      <c r="G766" s="10">
        <v>30</v>
      </c>
      <c r="H766">
        <v>0.3</v>
      </c>
      <c r="I766">
        <v>22</v>
      </c>
      <c r="J766">
        <v>1</v>
      </c>
      <c r="K766">
        <v>0</v>
      </c>
      <c r="L766" s="8">
        <v>1.23</v>
      </c>
      <c r="M766" s="8">
        <v>0.42</v>
      </c>
      <c r="N766" s="8">
        <v>0.5</v>
      </c>
      <c r="O766" s="8">
        <v>-3.9836000000000003E-2</v>
      </c>
      <c r="P766" s="8">
        <v>1.5505E-3</v>
      </c>
      <c r="Q766" s="9">
        <v>-6.1835000000000002E-6</v>
      </c>
      <c r="R766" s="9">
        <v>4.8021999999999998E-8</v>
      </c>
      <c r="S766" s="8">
        <v>7.3997000000000003E-5</v>
      </c>
      <c r="T766" s="8">
        <v>0</v>
      </c>
      <c r="U766" s="9">
        <v>2.9606999999999999E-6</v>
      </c>
      <c r="V766">
        <v>0.67177440711106695</v>
      </c>
      <c r="W766">
        <v>0.67177440711106695</v>
      </c>
      <c r="X766">
        <v>0.34703865871357698</v>
      </c>
      <c r="Y766">
        <v>7.0685834705770306E-2</v>
      </c>
      <c r="Z766">
        <v>13.6377575254931</v>
      </c>
      <c r="AA766">
        <v>2.7777777777777799</v>
      </c>
    </row>
    <row r="767" spans="1:27" x14ac:dyDescent="0.35">
      <c r="A767">
        <v>766</v>
      </c>
      <c r="B767" t="s">
        <v>31</v>
      </c>
      <c r="C767" s="2">
        <v>66</v>
      </c>
      <c r="D767" t="s">
        <v>13</v>
      </c>
      <c r="E767">
        <v>9</v>
      </c>
      <c r="F767" t="s">
        <v>32</v>
      </c>
      <c r="G767" s="10">
        <v>28</v>
      </c>
      <c r="H767">
        <v>0.28000000000000003</v>
      </c>
      <c r="I767">
        <v>22</v>
      </c>
      <c r="J767">
        <v>1</v>
      </c>
      <c r="K767">
        <v>0</v>
      </c>
      <c r="L767" s="8">
        <v>1.23</v>
      </c>
      <c r="M767" s="8">
        <v>0.42</v>
      </c>
      <c r="N767" s="8">
        <v>0.5</v>
      </c>
      <c r="O767" s="8">
        <v>-3.9836000000000003E-2</v>
      </c>
      <c r="P767" s="8">
        <v>1.5505E-3</v>
      </c>
      <c r="Q767" s="9">
        <v>-6.1835000000000002E-6</v>
      </c>
      <c r="R767" s="9">
        <v>4.8021999999999998E-8</v>
      </c>
      <c r="S767" s="8">
        <v>7.3997000000000003E-5</v>
      </c>
      <c r="T767" s="8">
        <v>0</v>
      </c>
      <c r="U767" s="9">
        <v>2.9606999999999999E-6</v>
      </c>
      <c r="V767">
        <v>0.58702343591813999</v>
      </c>
      <c r="W767">
        <v>0.58702343591813999</v>
      </c>
      <c r="X767">
        <v>0.30325630699531098</v>
      </c>
      <c r="Y767">
        <v>6.1575216010359902E-2</v>
      </c>
      <c r="Z767">
        <v>11.91721982274</v>
      </c>
      <c r="AA767">
        <v>2.4197530864197501</v>
      </c>
    </row>
    <row r="768" spans="1:27" x14ac:dyDescent="0.35">
      <c r="A768">
        <v>767</v>
      </c>
      <c r="B768" t="s">
        <v>31</v>
      </c>
      <c r="C768" s="2">
        <v>66</v>
      </c>
      <c r="D768" t="s">
        <v>13</v>
      </c>
      <c r="E768">
        <v>9</v>
      </c>
      <c r="F768" t="s">
        <v>32</v>
      </c>
      <c r="G768" s="10">
        <v>30</v>
      </c>
      <c r="H768">
        <v>0.3</v>
      </c>
      <c r="I768">
        <v>22</v>
      </c>
      <c r="J768">
        <v>1</v>
      </c>
      <c r="K768">
        <v>0</v>
      </c>
      <c r="L768" s="8">
        <v>1.23</v>
      </c>
      <c r="M768" s="8">
        <v>0.42</v>
      </c>
      <c r="N768" s="8">
        <v>0.5</v>
      </c>
      <c r="O768" s="8">
        <v>-3.9836000000000003E-2</v>
      </c>
      <c r="P768" s="8">
        <v>1.5505E-3</v>
      </c>
      <c r="Q768" s="9">
        <v>-6.1835000000000002E-6</v>
      </c>
      <c r="R768" s="9">
        <v>4.8021999999999998E-8</v>
      </c>
      <c r="S768" s="8">
        <v>7.3997000000000003E-5</v>
      </c>
      <c r="T768" s="8">
        <v>0</v>
      </c>
      <c r="U768" s="9">
        <v>2.9606999999999999E-6</v>
      </c>
      <c r="V768">
        <v>0.67177440711106695</v>
      </c>
      <c r="W768">
        <v>0.67177440711106695</v>
      </c>
      <c r="X768">
        <v>0.34703865871357698</v>
      </c>
      <c r="Y768">
        <v>7.0685834705770306E-2</v>
      </c>
      <c r="Z768">
        <v>13.6377575254931</v>
      </c>
      <c r="AA768">
        <v>2.7777777777777799</v>
      </c>
    </row>
    <row r="769" spans="1:27" x14ac:dyDescent="0.35">
      <c r="A769">
        <v>768</v>
      </c>
      <c r="B769" t="s">
        <v>31</v>
      </c>
      <c r="C769" s="2">
        <v>66</v>
      </c>
      <c r="D769" t="s">
        <v>13</v>
      </c>
      <c r="E769">
        <v>9</v>
      </c>
      <c r="F769" t="s">
        <v>32</v>
      </c>
      <c r="G769" s="10">
        <v>16</v>
      </c>
      <c r="H769">
        <v>0.16</v>
      </c>
      <c r="I769">
        <v>17</v>
      </c>
      <c r="J769">
        <v>0</v>
      </c>
      <c r="K769">
        <v>0</v>
      </c>
      <c r="L769" s="8">
        <v>1.23</v>
      </c>
      <c r="M769" s="8">
        <v>0.42</v>
      </c>
      <c r="N769" s="8">
        <v>0.5</v>
      </c>
      <c r="O769" s="8">
        <v>-3.9836000000000003E-2</v>
      </c>
      <c r="P769" s="8">
        <v>1.5505E-3</v>
      </c>
      <c r="Q769" s="9">
        <v>-6.1835000000000002E-6</v>
      </c>
      <c r="R769" s="9">
        <v>4.8021999999999998E-8</v>
      </c>
      <c r="S769" s="8">
        <v>7.3997000000000003E-5</v>
      </c>
      <c r="T769" s="8">
        <v>0</v>
      </c>
      <c r="U769" s="9">
        <v>2.9606999999999999E-6</v>
      </c>
      <c r="V769">
        <v>0.15700362982633001</v>
      </c>
      <c r="W769">
        <v>0.15700362982633001</v>
      </c>
      <c r="X769">
        <v>8.1108075168282001E-2</v>
      </c>
      <c r="Y769">
        <v>2.01061929829747E-2</v>
      </c>
      <c r="Z769">
        <v>3.1873459475805199</v>
      </c>
      <c r="AA769">
        <v>0.79012345679012397</v>
      </c>
    </row>
    <row r="770" spans="1:27" x14ac:dyDescent="0.35">
      <c r="A770">
        <v>769</v>
      </c>
      <c r="B770" t="s">
        <v>31</v>
      </c>
      <c r="C770" s="2">
        <v>66</v>
      </c>
      <c r="D770" t="s">
        <v>13</v>
      </c>
      <c r="E770">
        <v>9</v>
      </c>
      <c r="F770" t="s">
        <v>32</v>
      </c>
      <c r="G770" s="10">
        <v>34</v>
      </c>
      <c r="H770">
        <v>0.34</v>
      </c>
      <c r="I770">
        <v>22</v>
      </c>
      <c r="J770">
        <v>1</v>
      </c>
      <c r="K770">
        <v>0</v>
      </c>
      <c r="L770" s="8">
        <v>1.23</v>
      </c>
      <c r="M770" s="8">
        <v>0.42</v>
      </c>
      <c r="N770" s="8">
        <v>0.5</v>
      </c>
      <c r="O770" s="8">
        <v>-3.9836000000000003E-2</v>
      </c>
      <c r="P770" s="8">
        <v>1.5505E-3</v>
      </c>
      <c r="Q770" s="9">
        <v>-6.1835000000000002E-6</v>
      </c>
      <c r="R770" s="9">
        <v>4.8021999999999998E-8</v>
      </c>
      <c r="S770" s="8">
        <v>7.3997000000000003E-5</v>
      </c>
      <c r="T770" s="8">
        <v>0</v>
      </c>
      <c r="U770" s="9">
        <v>2.9606999999999999E-6</v>
      </c>
      <c r="V770">
        <v>0.858527991246126</v>
      </c>
      <c r="W770">
        <v>0.858527991246126</v>
      </c>
      <c r="X770">
        <v>0.44351556027774802</v>
      </c>
      <c r="Y770">
        <v>9.0792027688745003E-2</v>
      </c>
      <c r="Z770">
        <v>17.429060186759301</v>
      </c>
      <c r="AA770">
        <v>3.5679012345679002</v>
      </c>
    </row>
    <row r="771" spans="1:27" x14ac:dyDescent="0.35">
      <c r="A771">
        <v>770</v>
      </c>
      <c r="B771" t="s">
        <v>31</v>
      </c>
      <c r="C771" s="2">
        <v>66</v>
      </c>
      <c r="D771" t="s">
        <v>13</v>
      </c>
      <c r="E771">
        <v>9</v>
      </c>
      <c r="F771" t="s">
        <v>32</v>
      </c>
      <c r="G771" s="10">
        <v>26</v>
      </c>
      <c r="H771">
        <v>0.26</v>
      </c>
      <c r="I771">
        <v>22</v>
      </c>
      <c r="J771">
        <v>1</v>
      </c>
      <c r="K771">
        <v>0</v>
      </c>
      <c r="L771" s="8">
        <v>1.23</v>
      </c>
      <c r="M771" s="8">
        <v>0.42</v>
      </c>
      <c r="N771" s="8">
        <v>0.5</v>
      </c>
      <c r="O771" s="8">
        <v>-3.9836000000000003E-2</v>
      </c>
      <c r="P771" s="8">
        <v>1.5505E-3</v>
      </c>
      <c r="Q771" s="9">
        <v>-6.1835000000000002E-6</v>
      </c>
      <c r="R771" s="9">
        <v>4.8021999999999998E-8</v>
      </c>
      <c r="S771" s="8">
        <v>7.3997000000000003E-5</v>
      </c>
      <c r="T771" s="8">
        <v>0</v>
      </c>
      <c r="U771" s="9">
        <v>2.9606999999999999E-6</v>
      </c>
      <c r="V771">
        <v>0.50792771703614703</v>
      </c>
      <c r="W771">
        <v>0.50792771703614703</v>
      </c>
      <c r="X771">
        <v>0.26239545862087399</v>
      </c>
      <c r="Y771">
        <v>5.3092915845667499E-2</v>
      </c>
      <c r="Z771">
        <v>10.3114899467597</v>
      </c>
      <c r="AA771">
        <v>2.0864197530864201</v>
      </c>
    </row>
    <row r="772" spans="1:27" x14ac:dyDescent="0.35">
      <c r="A772">
        <v>771</v>
      </c>
      <c r="B772" t="s">
        <v>31</v>
      </c>
      <c r="C772" s="2">
        <v>66</v>
      </c>
      <c r="D772" t="s">
        <v>13</v>
      </c>
      <c r="E772">
        <v>9</v>
      </c>
      <c r="F772" t="s">
        <v>32</v>
      </c>
      <c r="G772" s="10">
        <v>32</v>
      </c>
      <c r="H772">
        <v>0.32</v>
      </c>
      <c r="I772">
        <v>22</v>
      </c>
      <c r="J772">
        <v>1</v>
      </c>
      <c r="K772">
        <v>0</v>
      </c>
      <c r="L772" s="8">
        <v>1.23</v>
      </c>
      <c r="M772" s="8">
        <v>0.42</v>
      </c>
      <c r="N772" s="8">
        <v>0.5</v>
      </c>
      <c r="O772" s="8">
        <v>-3.9836000000000003E-2</v>
      </c>
      <c r="P772" s="8">
        <v>1.5505E-3</v>
      </c>
      <c r="Q772" s="9">
        <v>-6.1835000000000002E-6</v>
      </c>
      <c r="R772" s="9">
        <v>4.8021999999999998E-8</v>
      </c>
      <c r="S772" s="8">
        <v>7.3997000000000003E-5</v>
      </c>
      <c r="T772" s="8">
        <v>0</v>
      </c>
      <c r="U772" s="9">
        <v>2.9606999999999999E-6</v>
      </c>
      <c r="V772">
        <v>0.76225210181903003</v>
      </c>
      <c r="W772">
        <v>0.76225210181903003</v>
      </c>
      <c r="X772">
        <v>0.39377943579971098</v>
      </c>
      <c r="Y772">
        <v>8.0424771931898703E-2</v>
      </c>
      <c r="Z772">
        <v>15.474553998879401</v>
      </c>
      <c r="AA772">
        <v>3.1604938271604901</v>
      </c>
    </row>
    <row r="773" spans="1:27" x14ac:dyDescent="0.35">
      <c r="A773">
        <v>772</v>
      </c>
      <c r="B773" t="s">
        <v>36</v>
      </c>
      <c r="C773" s="2">
        <v>29</v>
      </c>
      <c r="D773" t="s">
        <v>10</v>
      </c>
      <c r="E773">
        <v>4.5</v>
      </c>
      <c r="F773" t="s">
        <v>35</v>
      </c>
      <c r="G773" s="10">
        <v>3.5</v>
      </c>
      <c r="H773">
        <v>3.5000000000000003E-2</v>
      </c>
      <c r="I773">
        <v>4</v>
      </c>
      <c r="J773">
        <v>1</v>
      </c>
      <c r="K773">
        <v>1</v>
      </c>
      <c r="L773" s="8">
        <v>1.4</v>
      </c>
      <c r="M773" s="8">
        <v>0.52</v>
      </c>
      <c r="N773" s="8">
        <v>0.5</v>
      </c>
      <c r="O773">
        <f t="shared" ref="O773:O778" si="0">-2.311*10^-3</f>
        <v>-2.3110000000000001E-3</v>
      </c>
      <c r="P773">
        <f t="shared" ref="P773:P778" si="1">-3.7474*10^-4</f>
        <v>-3.7473999999999998E-4</v>
      </c>
      <c r="Q773">
        <f t="shared" ref="Q773:Q778" si="2">1.5103*10^-5</f>
        <v>1.5103000000000001E-5</v>
      </c>
      <c r="R773">
        <f t="shared" ref="R773:R778" si="3">-2.5175*10^-8</f>
        <v>-2.5175000000000002E-8</v>
      </c>
      <c r="S773">
        <f t="shared" ref="S773:S778" si="4">3.3282*10^-4</f>
        <v>3.3282E-4</v>
      </c>
      <c r="T773" s="8">
        <v>0</v>
      </c>
      <c r="U773">
        <f t="shared" ref="U773:U778" si="5">3.8818*10^-6</f>
        <v>3.8817999999999998E-6</v>
      </c>
      <c r="V773">
        <v>-1.43039653541172E-3</v>
      </c>
      <c r="W773">
        <v>4.5945792558750699E-3</v>
      </c>
      <c r="X773">
        <v>3.34485369827705E-3</v>
      </c>
      <c r="Y773">
        <v>9.6211275016187402E-4</v>
      </c>
      <c r="Z773">
        <v>0.52577777777777801</v>
      </c>
      <c r="AA773">
        <v>0.15123456790123499</v>
      </c>
    </row>
    <row r="774" spans="1:27" x14ac:dyDescent="0.35">
      <c r="A774">
        <v>773</v>
      </c>
      <c r="B774" t="s">
        <v>36</v>
      </c>
      <c r="C774" s="2">
        <v>29</v>
      </c>
      <c r="D774" t="s">
        <v>10</v>
      </c>
      <c r="E774">
        <v>4.5</v>
      </c>
      <c r="F774" t="s">
        <v>35</v>
      </c>
      <c r="G774" s="10">
        <v>2</v>
      </c>
      <c r="H774">
        <v>0.02</v>
      </c>
      <c r="I774">
        <v>3.5</v>
      </c>
      <c r="J774">
        <v>1</v>
      </c>
      <c r="K774">
        <v>1</v>
      </c>
      <c r="L774" s="8">
        <v>1.4</v>
      </c>
      <c r="M774" s="8">
        <v>0.52</v>
      </c>
      <c r="N774" s="8">
        <v>0.5</v>
      </c>
      <c r="O774">
        <f t="shared" si="0"/>
        <v>-2.3110000000000001E-3</v>
      </c>
      <c r="P774">
        <f t="shared" si="1"/>
        <v>-3.7473999999999998E-4</v>
      </c>
      <c r="Q774">
        <f t="shared" si="2"/>
        <v>1.5103000000000001E-5</v>
      </c>
      <c r="R774">
        <f t="shared" si="3"/>
        <v>-2.5175000000000002E-8</v>
      </c>
      <c r="S774">
        <f t="shared" si="4"/>
        <v>3.3282E-4</v>
      </c>
      <c r="T774" s="8">
        <v>0</v>
      </c>
      <c r="U774">
        <f t="shared" si="5"/>
        <v>3.8817999999999998E-6</v>
      </c>
      <c r="V774">
        <v>-2.3743273599591999E-3</v>
      </c>
      <c r="W774">
        <v>9.4247779607693804E-4</v>
      </c>
      <c r="X774">
        <v>6.86123835544011E-4</v>
      </c>
      <c r="Y774">
        <v>3.1415926535897898E-4</v>
      </c>
      <c r="Z774">
        <v>0.107851851851852</v>
      </c>
      <c r="AA774">
        <v>4.9382716049382699E-2</v>
      </c>
    </row>
    <row r="775" spans="1:27" x14ac:dyDescent="0.35">
      <c r="A775">
        <v>774</v>
      </c>
      <c r="B775" t="s">
        <v>36</v>
      </c>
      <c r="C775" s="2">
        <v>29</v>
      </c>
      <c r="D775" t="s">
        <v>10</v>
      </c>
      <c r="E775">
        <v>4.5</v>
      </c>
      <c r="F775" t="s">
        <v>35</v>
      </c>
      <c r="G775" s="10">
        <v>2</v>
      </c>
      <c r="H775">
        <v>0.02</v>
      </c>
      <c r="I775">
        <v>2.5</v>
      </c>
      <c r="J775">
        <v>1</v>
      </c>
      <c r="K775">
        <v>1</v>
      </c>
      <c r="L775" s="8">
        <v>1.4</v>
      </c>
      <c r="M775" s="8">
        <v>0.52</v>
      </c>
      <c r="N775" s="8">
        <v>0.5</v>
      </c>
      <c r="O775">
        <f t="shared" si="0"/>
        <v>-2.3110000000000001E-3</v>
      </c>
      <c r="P775">
        <f t="shared" si="1"/>
        <v>-3.7473999999999998E-4</v>
      </c>
      <c r="Q775">
        <f t="shared" si="2"/>
        <v>1.5103000000000001E-5</v>
      </c>
      <c r="R775">
        <f t="shared" si="3"/>
        <v>-2.5175000000000002E-8</v>
      </c>
      <c r="S775">
        <f t="shared" si="4"/>
        <v>3.3282E-4</v>
      </c>
      <c r="T775" s="8">
        <v>0</v>
      </c>
      <c r="U775">
        <f t="shared" si="5"/>
        <v>3.8817999999999998E-6</v>
      </c>
      <c r="V775">
        <v>-2.8603946814157902E-3</v>
      </c>
      <c r="W775">
        <v>6.2831853071795905E-4</v>
      </c>
      <c r="X775">
        <v>4.5741589036267402E-4</v>
      </c>
      <c r="Y775">
        <v>3.1415926535897898E-4</v>
      </c>
      <c r="Z775">
        <v>7.1901234567901207E-2</v>
      </c>
      <c r="AA775">
        <v>4.9382716049382699E-2</v>
      </c>
    </row>
    <row r="776" spans="1:27" x14ac:dyDescent="0.35">
      <c r="A776">
        <v>775</v>
      </c>
      <c r="B776" t="s">
        <v>36</v>
      </c>
      <c r="C776" s="2">
        <v>29</v>
      </c>
      <c r="D776" t="s">
        <v>10</v>
      </c>
      <c r="E776">
        <v>4.5</v>
      </c>
      <c r="F776" t="s">
        <v>35</v>
      </c>
      <c r="G776" s="10">
        <v>2</v>
      </c>
      <c r="H776">
        <v>0.02</v>
      </c>
      <c r="I776">
        <v>3</v>
      </c>
      <c r="J776">
        <v>1</v>
      </c>
      <c r="K776">
        <v>1</v>
      </c>
      <c r="L776" s="8">
        <v>1.4</v>
      </c>
      <c r="M776" s="8">
        <v>0.52</v>
      </c>
      <c r="N776" s="8">
        <v>0.5</v>
      </c>
      <c r="O776">
        <f t="shared" si="0"/>
        <v>-2.3110000000000001E-3</v>
      </c>
      <c r="P776">
        <f t="shared" si="1"/>
        <v>-3.7473999999999998E-4</v>
      </c>
      <c r="Q776">
        <f t="shared" si="2"/>
        <v>1.5103000000000001E-5</v>
      </c>
      <c r="R776">
        <f t="shared" si="3"/>
        <v>-2.5175000000000002E-8</v>
      </c>
      <c r="S776">
        <f t="shared" si="4"/>
        <v>3.3282E-4</v>
      </c>
      <c r="T776" s="8">
        <v>0</v>
      </c>
      <c r="U776">
        <f t="shared" si="5"/>
        <v>3.8817999999999998E-6</v>
      </c>
      <c r="V776">
        <v>-2.6173610206874998E-3</v>
      </c>
      <c r="W776">
        <v>1.2566370614359201E-3</v>
      </c>
      <c r="X776">
        <v>9.1483178072534696E-4</v>
      </c>
      <c r="Y776">
        <v>3.1415926535897898E-4</v>
      </c>
      <c r="Z776">
        <v>0.143802469135802</v>
      </c>
      <c r="AA776">
        <v>4.9382716049382699E-2</v>
      </c>
    </row>
    <row r="777" spans="1:27" x14ac:dyDescent="0.35">
      <c r="A777">
        <v>776</v>
      </c>
      <c r="B777" t="s">
        <v>36</v>
      </c>
      <c r="C777" s="2">
        <v>29</v>
      </c>
      <c r="D777" t="s">
        <v>10</v>
      </c>
      <c r="E777">
        <v>4.5</v>
      </c>
      <c r="F777" t="s">
        <v>35</v>
      </c>
      <c r="G777" s="10">
        <v>1</v>
      </c>
      <c r="H777">
        <v>0.01</v>
      </c>
      <c r="I777">
        <v>2</v>
      </c>
      <c r="J777">
        <v>1</v>
      </c>
      <c r="K777">
        <v>1</v>
      </c>
      <c r="L777" s="8">
        <v>1.4</v>
      </c>
      <c r="M777" s="8">
        <v>0.52</v>
      </c>
      <c r="N777" s="8">
        <v>0.5</v>
      </c>
      <c r="O777">
        <f t="shared" si="0"/>
        <v>-2.3110000000000001E-3</v>
      </c>
      <c r="P777">
        <f t="shared" si="1"/>
        <v>-3.7473999999999998E-4</v>
      </c>
      <c r="Q777">
        <f t="shared" si="2"/>
        <v>1.5103000000000001E-5</v>
      </c>
      <c r="R777">
        <f t="shared" si="3"/>
        <v>-2.5175000000000002E-8</v>
      </c>
      <c r="S777">
        <f t="shared" si="4"/>
        <v>3.3282E-4</v>
      </c>
      <c r="T777" s="8">
        <v>0</v>
      </c>
      <c r="U777">
        <f t="shared" si="5"/>
        <v>3.8817999999999998E-6</v>
      </c>
      <c r="V777">
        <v>-2.5977367180237201E-3</v>
      </c>
      <c r="W777">
        <v>1.5707963267949001E-4</v>
      </c>
      <c r="X777">
        <v>1.1435397259066901E-4</v>
      </c>
      <c r="Y777">
        <v>7.85398163397448E-5</v>
      </c>
      <c r="Z777">
        <v>1.7975308641975302E-2</v>
      </c>
      <c r="AA777">
        <v>1.2345679012345699E-2</v>
      </c>
    </row>
    <row r="778" spans="1:27" x14ac:dyDescent="0.35">
      <c r="A778">
        <v>777</v>
      </c>
      <c r="B778" t="s">
        <v>36</v>
      </c>
      <c r="C778" s="2">
        <v>29</v>
      </c>
      <c r="D778" t="s">
        <v>10</v>
      </c>
      <c r="E778">
        <v>4.5</v>
      </c>
      <c r="F778" t="s">
        <v>35</v>
      </c>
      <c r="G778" s="10">
        <v>2</v>
      </c>
      <c r="H778">
        <v>0.02</v>
      </c>
      <c r="I778">
        <v>2</v>
      </c>
      <c r="J778">
        <v>1</v>
      </c>
      <c r="K778">
        <v>1</v>
      </c>
      <c r="L778" s="8">
        <v>1.4</v>
      </c>
      <c r="M778" s="8">
        <v>0.52</v>
      </c>
      <c r="N778" s="8">
        <v>0.5</v>
      </c>
      <c r="O778">
        <f t="shared" si="0"/>
        <v>-2.3110000000000001E-3</v>
      </c>
      <c r="P778">
        <f t="shared" si="1"/>
        <v>-3.7473999999999998E-4</v>
      </c>
      <c r="Q778">
        <f t="shared" si="2"/>
        <v>1.5103000000000001E-5</v>
      </c>
      <c r="R778">
        <f t="shared" si="3"/>
        <v>-2.5175000000000002E-8</v>
      </c>
      <c r="S778">
        <f t="shared" si="4"/>
        <v>3.3282E-4</v>
      </c>
      <c r="T778" s="8">
        <v>0</v>
      </c>
      <c r="U778">
        <f t="shared" si="5"/>
        <v>3.8817999999999998E-6</v>
      </c>
      <c r="V778">
        <v>-3.1034283421440901E-3</v>
      </c>
      <c r="W778">
        <v>7.85398163397448E-4</v>
      </c>
      <c r="X778">
        <v>5.71769862953342E-4</v>
      </c>
      <c r="Y778">
        <v>3.1415926535897898E-4</v>
      </c>
      <c r="Z778">
        <v>8.9876543209876494E-2</v>
      </c>
      <c r="AA778">
        <v>4.9382716049382699E-2</v>
      </c>
    </row>
    <row r="779" spans="1:27" x14ac:dyDescent="0.35">
      <c r="A779">
        <v>778</v>
      </c>
      <c r="B779" t="s">
        <v>36</v>
      </c>
      <c r="C779" s="2">
        <v>29</v>
      </c>
      <c r="D779" t="s">
        <v>13</v>
      </c>
      <c r="E779">
        <v>9</v>
      </c>
      <c r="F779" t="s">
        <v>37</v>
      </c>
      <c r="G779" s="10">
        <v>12</v>
      </c>
      <c r="H779">
        <v>0.12</v>
      </c>
      <c r="I779">
        <v>12</v>
      </c>
      <c r="J779">
        <v>1</v>
      </c>
      <c r="K779">
        <v>1</v>
      </c>
      <c r="L779" s="8">
        <v>1.4</v>
      </c>
      <c r="M779" s="8">
        <v>0.52</v>
      </c>
      <c r="N779" s="8">
        <v>0.5</v>
      </c>
      <c r="O779" s="8">
        <v>-1.1391999999999999E-2</v>
      </c>
      <c r="P779" s="9">
        <v>-1E-4</v>
      </c>
      <c r="Q779" s="8">
        <v>2.8289999999999998E-5</v>
      </c>
      <c r="R779" s="9">
        <v>-1.8694999999999999E-7</v>
      </c>
      <c r="S779" s="8">
        <v>-5.9573000000000004E-4</v>
      </c>
      <c r="T779" s="8">
        <v>0</v>
      </c>
      <c r="U779" s="9">
        <v>3.0811E-6</v>
      </c>
      <c r="V779">
        <v>6.04263266333133E-2</v>
      </c>
      <c r="W779">
        <v>6.04263266333133E-2</v>
      </c>
      <c r="X779">
        <v>4.3990365789052098E-2</v>
      </c>
      <c r="Y779">
        <v>1.13097335529233E-2</v>
      </c>
      <c r="Z779">
        <v>1.7287121391971001</v>
      </c>
      <c r="AA779">
        <v>0.44444444444444398</v>
      </c>
    </row>
    <row r="780" spans="1:27" x14ac:dyDescent="0.35">
      <c r="A780">
        <v>779</v>
      </c>
      <c r="B780" t="s">
        <v>36</v>
      </c>
      <c r="C780" s="2">
        <v>29</v>
      </c>
      <c r="D780" t="s">
        <v>10</v>
      </c>
      <c r="E780">
        <v>9</v>
      </c>
      <c r="F780" t="s">
        <v>20</v>
      </c>
      <c r="G780" s="10">
        <v>7</v>
      </c>
      <c r="H780">
        <v>7.0000000000000007E-2</v>
      </c>
      <c r="I780">
        <v>5</v>
      </c>
      <c r="J780">
        <v>1</v>
      </c>
      <c r="K780">
        <v>1</v>
      </c>
      <c r="L780" s="8">
        <v>1.4</v>
      </c>
      <c r="M780" s="8">
        <v>0.52</v>
      </c>
      <c r="N780" s="8">
        <v>0.5</v>
      </c>
      <c r="O780" s="8">
        <v>-1.0343E-2</v>
      </c>
      <c r="P780" s="9">
        <v>-1.4341E-3</v>
      </c>
      <c r="Q780" s="8">
        <v>3.4520999999999997E-5</v>
      </c>
      <c r="R780" s="9">
        <v>-1.3052999999999999E-7</v>
      </c>
      <c r="S780" s="8">
        <v>7.7114999999999996E-4</v>
      </c>
      <c r="T780" s="8">
        <v>0</v>
      </c>
      <c r="U780" s="9">
        <v>3.0230999999999999E-6</v>
      </c>
      <c r="V780">
        <v>-1.5408224355925201E-2</v>
      </c>
      <c r="W780">
        <v>1.90066355542182E-2</v>
      </c>
      <c r="X780">
        <v>1.3836830683470899E-2</v>
      </c>
      <c r="Y780">
        <v>3.8484510006475E-3</v>
      </c>
      <c r="Z780">
        <v>2.17501234567901</v>
      </c>
      <c r="AA780">
        <v>0.60493827160493796</v>
      </c>
    </row>
    <row r="781" spans="1:27" x14ac:dyDescent="0.35">
      <c r="A781">
        <v>780</v>
      </c>
      <c r="B781" t="s">
        <v>36</v>
      </c>
      <c r="C781" s="2">
        <v>29</v>
      </c>
      <c r="D781" t="s">
        <v>13</v>
      </c>
      <c r="E781">
        <v>9</v>
      </c>
      <c r="F781" t="s">
        <v>34</v>
      </c>
      <c r="G781" s="10">
        <v>29</v>
      </c>
      <c r="H781">
        <v>0.28999999999999998</v>
      </c>
      <c r="I781">
        <v>13</v>
      </c>
      <c r="J781">
        <v>1</v>
      </c>
      <c r="K781">
        <v>1</v>
      </c>
      <c r="L781" s="8">
        <v>1.4</v>
      </c>
      <c r="M781" s="8">
        <v>0.52</v>
      </c>
      <c r="N781" s="8">
        <v>0.5</v>
      </c>
      <c r="O781" s="8">
        <v>-1.115E-2</v>
      </c>
      <c r="P781" s="8">
        <v>0</v>
      </c>
      <c r="Q781" s="8">
        <v>-8.5599999999999996E-2</v>
      </c>
      <c r="R781" s="8">
        <v>-4.9959999999999997E-2</v>
      </c>
      <c r="S781" s="8">
        <v>0</v>
      </c>
      <c r="T781" s="8">
        <v>2.5600000000000002E-3</v>
      </c>
      <c r="U781" s="8">
        <v>3.6330000000000001E-2</v>
      </c>
      <c r="V781">
        <v>0.30235552650840702</v>
      </c>
      <c r="W781">
        <v>0.30235552650840702</v>
      </c>
      <c r="X781">
        <v>0.22011482329811999</v>
      </c>
      <c r="Y781">
        <v>6.6051985541725394E-2</v>
      </c>
      <c r="Z781">
        <v>8.6499659693073792</v>
      </c>
      <c r="AA781">
        <v>2.5956790123456801</v>
      </c>
    </row>
    <row r="782" spans="1:27" x14ac:dyDescent="0.35">
      <c r="A782">
        <v>781</v>
      </c>
      <c r="B782" t="s">
        <v>36</v>
      </c>
      <c r="C782" s="2">
        <v>29</v>
      </c>
      <c r="D782" t="s">
        <v>13</v>
      </c>
      <c r="E782">
        <v>9</v>
      </c>
      <c r="F782" t="s">
        <v>12</v>
      </c>
      <c r="G782" s="10">
        <v>15</v>
      </c>
      <c r="H782">
        <v>0.15</v>
      </c>
      <c r="I782">
        <v>14</v>
      </c>
      <c r="J782">
        <v>1</v>
      </c>
      <c r="K782">
        <v>1</v>
      </c>
      <c r="L782" s="8">
        <v>1.4</v>
      </c>
      <c r="M782" s="8">
        <v>0.52</v>
      </c>
      <c r="N782" s="8">
        <v>0.5</v>
      </c>
      <c r="O782" s="8">
        <v>-2.1489999999999999E-2</v>
      </c>
      <c r="P782" s="8">
        <v>9.5069000000000002E-4</v>
      </c>
      <c r="Q782" s="9">
        <v>-4.3068E-6</v>
      </c>
      <c r="R782" s="9">
        <v>-7.0328999999999994E-8</v>
      </c>
      <c r="S782" s="8">
        <v>-7.4299000000000001E-4</v>
      </c>
      <c r="T782" s="8">
        <v>0</v>
      </c>
      <c r="U782" s="9">
        <v>3.7969E-6</v>
      </c>
      <c r="V782">
        <v>0.114027534578705</v>
      </c>
      <c r="W782">
        <v>0.114027534578705</v>
      </c>
      <c r="X782">
        <v>8.3012045173297105E-2</v>
      </c>
      <c r="Y782">
        <v>1.7671458676442601E-2</v>
      </c>
      <c r="Z782">
        <v>3.2621672408636901</v>
      </c>
      <c r="AA782">
        <v>0.69444444444444497</v>
      </c>
    </row>
    <row r="783" spans="1:27" x14ac:dyDescent="0.35">
      <c r="A783">
        <v>782</v>
      </c>
      <c r="B783" t="s">
        <v>36</v>
      </c>
      <c r="C783" s="2">
        <v>29</v>
      </c>
      <c r="D783" t="s">
        <v>14</v>
      </c>
      <c r="E783">
        <v>18</v>
      </c>
      <c r="F783" t="s">
        <v>11</v>
      </c>
      <c r="G783" s="10">
        <v>43.5</v>
      </c>
      <c r="H783">
        <v>0.435</v>
      </c>
      <c r="I783">
        <v>18</v>
      </c>
      <c r="J783">
        <v>1</v>
      </c>
      <c r="K783">
        <v>1</v>
      </c>
      <c r="L783" s="8">
        <v>1.42</v>
      </c>
      <c r="M783" s="8">
        <v>0.59</v>
      </c>
      <c r="N783" s="8">
        <v>0.5</v>
      </c>
      <c r="O783" s="8">
        <v>-1.115E-2</v>
      </c>
      <c r="P783" s="8">
        <v>0</v>
      </c>
      <c r="Q783" s="8">
        <v>-8.5599999999999996E-2</v>
      </c>
      <c r="R783" s="8">
        <v>-4.9959999999999997E-2</v>
      </c>
      <c r="S783" s="8">
        <v>0</v>
      </c>
      <c r="T783" s="8">
        <v>2.5600000000000002E-3</v>
      </c>
      <c r="U783" s="8">
        <v>3.6330000000000001E-2</v>
      </c>
      <c r="V783">
        <v>0.98573197913544897</v>
      </c>
      <c r="W783">
        <v>0.98573197913544897</v>
      </c>
      <c r="X783">
        <v>0.82584625211967899</v>
      </c>
      <c r="Y783">
        <v>0.14861696746888201</v>
      </c>
      <c r="Z783">
        <v>8.1134267443680592</v>
      </c>
      <c r="AA783">
        <v>1.46006944444444</v>
      </c>
    </row>
    <row r="784" spans="1:27" x14ac:dyDescent="0.35">
      <c r="A784">
        <v>783</v>
      </c>
      <c r="B784" t="s">
        <v>36</v>
      </c>
      <c r="C784" s="2">
        <v>29</v>
      </c>
      <c r="D784" t="s">
        <v>14</v>
      </c>
      <c r="E784">
        <v>18</v>
      </c>
      <c r="F784" t="s">
        <v>32</v>
      </c>
      <c r="G784" s="10">
        <v>43.5</v>
      </c>
      <c r="H784">
        <v>0.435</v>
      </c>
      <c r="I784">
        <v>21</v>
      </c>
      <c r="J784">
        <v>1</v>
      </c>
      <c r="K784">
        <v>1</v>
      </c>
      <c r="L784" s="8">
        <v>1.23</v>
      </c>
      <c r="M784" s="8">
        <v>0.42</v>
      </c>
      <c r="N784" s="8">
        <v>0.5</v>
      </c>
      <c r="O784" s="8">
        <v>-3.9836000000000003E-2</v>
      </c>
      <c r="P784" s="8">
        <v>1.5505E-3</v>
      </c>
      <c r="Q784" s="9">
        <v>-6.1835000000000002E-6</v>
      </c>
      <c r="R784" s="9">
        <v>4.8021999999999998E-8</v>
      </c>
      <c r="S784" s="8">
        <v>7.3997000000000003E-5</v>
      </c>
      <c r="T784" s="8">
        <v>0</v>
      </c>
      <c r="U784" s="9">
        <v>2.9606999999999999E-6</v>
      </c>
      <c r="V784">
        <v>1.34184881061971</v>
      </c>
      <c r="W784">
        <v>1.34184881061971</v>
      </c>
      <c r="X784">
        <v>0.69319909556614001</v>
      </c>
      <c r="Y784">
        <v>0.14861696746888201</v>
      </c>
      <c r="Z784">
        <v>6.8102507781594097</v>
      </c>
      <c r="AA784">
        <v>1.46006944444444</v>
      </c>
    </row>
    <row r="785" spans="1:27" x14ac:dyDescent="0.35">
      <c r="A785">
        <v>784</v>
      </c>
      <c r="B785" t="s">
        <v>36</v>
      </c>
      <c r="C785" s="2">
        <v>29</v>
      </c>
      <c r="D785" t="s">
        <v>14</v>
      </c>
      <c r="E785">
        <v>18</v>
      </c>
      <c r="F785" t="s">
        <v>32</v>
      </c>
      <c r="G785" s="10">
        <v>47</v>
      </c>
      <c r="H785">
        <v>0.47</v>
      </c>
      <c r="I785">
        <v>25</v>
      </c>
      <c r="J785">
        <v>1</v>
      </c>
      <c r="K785">
        <v>1</v>
      </c>
      <c r="L785" s="8">
        <v>1.23</v>
      </c>
      <c r="M785" s="8">
        <v>0.42</v>
      </c>
      <c r="N785" s="8">
        <v>0.5</v>
      </c>
      <c r="O785" s="8">
        <v>-3.9836000000000003E-2</v>
      </c>
      <c r="P785" s="8">
        <v>1.5505E-3</v>
      </c>
      <c r="Q785" s="9">
        <v>-6.1835000000000002E-6</v>
      </c>
      <c r="R785" s="9">
        <v>4.8021999999999998E-8</v>
      </c>
      <c r="S785" s="8">
        <v>7.3997000000000003E-5</v>
      </c>
      <c r="T785" s="8">
        <v>0</v>
      </c>
      <c r="U785" s="9">
        <v>2.9606999999999999E-6</v>
      </c>
      <c r="V785">
        <v>1.82445739430554</v>
      </c>
      <c r="W785">
        <v>1.82445739430554</v>
      </c>
      <c r="X785">
        <v>0.94251468989824305</v>
      </c>
      <c r="Y785">
        <v>0.173494454294496</v>
      </c>
      <c r="Z785">
        <v>9.2596217181500204</v>
      </c>
      <c r="AA785">
        <v>1.7044753086419799</v>
      </c>
    </row>
    <row r="786" spans="1:27" x14ac:dyDescent="0.35">
      <c r="A786">
        <v>785</v>
      </c>
      <c r="B786" t="s">
        <v>36</v>
      </c>
      <c r="C786" s="2">
        <v>29</v>
      </c>
      <c r="D786" t="s">
        <v>14</v>
      </c>
      <c r="E786">
        <v>18</v>
      </c>
      <c r="F786" t="s">
        <v>32</v>
      </c>
      <c r="G786" s="10">
        <v>64</v>
      </c>
      <c r="H786">
        <v>0.64</v>
      </c>
      <c r="I786">
        <v>24</v>
      </c>
      <c r="J786">
        <v>1</v>
      </c>
      <c r="K786">
        <v>1</v>
      </c>
      <c r="L786" s="8">
        <v>1.23</v>
      </c>
      <c r="M786" s="8">
        <v>0.42</v>
      </c>
      <c r="N786" s="8">
        <v>0.5</v>
      </c>
      <c r="O786" s="8">
        <v>-3.9836000000000003E-2</v>
      </c>
      <c r="P786" s="8">
        <v>1.5505E-3</v>
      </c>
      <c r="Q786" s="9">
        <v>-6.1835000000000002E-6</v>
      </c>
      <c r="R786" s="9">
        <v>4.8021999999999998E-8</v>
      </c>
      <c r="S786" s="8">
        <v>7.3997000000000003E-5</v>
      </c>
      <c r="T786" s="8">
        <v>0</v>
      </c>
      <c r="U786" s="9">
        <v>2.9606999999999999E-6</v>
      </c>
      <c r="V786">
        <v>3.2865760337868601</v>
      </c>
      <c r="W786">
        <v>3.2865760337868601</v>
      </c>
      <c r="X786">
        <v>1.6978451790542901</v>
      </c>
      <c r="Y786">
        <v>0.32169908772759498</v>
      </c>
      <c r="Z786">
        <v>16.6802748673602</v>
      </c>
      <c r="AA786">
        <v>3.1604938271604901</v>
      </c>
    </row>
    <row r="787" spans="1:27" x14ac:dyDescent="0.35">
      <c r="A787">
        <v>786</v>
      </c>
      <c r="B787" t="s">
        <v>36</v>
      </c>
      <c r="C787" s="2">
        <v>29</v>
      </c>
      <c r="D787" t="s">
        <v>14</v>
      </c>
      <c r="E787">
        <v>18</v>
      </c>
      <c r="F787" t="s">
        <v>32</v>
      </c>
      <c r="G787" s="10">
        <v>60</v>
      </c>
      <c r="H787">
        <v>0.6</v>
      </c>
      <c r="I787">
        <v>22</v>
      </c>
      <c r="J787">
        <v>1</v>
      </c>
      <c r="K787">
        <v>1</v>
      </c>
      <c r="L787" s="8">
        <v>1.23</v>
      </c>
      <c r="M787" s="8">
        <v>0.42</v>
      </c>
      <c r="N787" s="8">
        <v>0.5</v>
      </c>
      <c r="O787" s="8">
        <v>-3.9836000000000003E-2</v>
      </c>
      <c r="P787" s="8">
        <v>1.5505E-3</v>
      </c>
      <c r="Q787" s="9">
        <v>-6.1835000000000002E-6</v>
      </c>
      <c r="R787" s="9">
        <v>4.8021999999999998E-8</v>
      </c>
      <c r="S787" s="8">
        <v>7.3997000000000003E-5</v>
      </c>
      <c r="T787" s="8">
        <v>0</v>
      </c>
      <c r="U787" s="9">
        <v>2.9606999999999999E-6</v>
      </c>
      <c r="V787">
        <v>2.6702696711048799</v>
      </c>
      <c r="W787">
        <v>2.6702696711048799</v>
      </c>
      <c r="X787">
        <v>1.3794613120927799</v>
      </c>
      <c r="Y787">
        <v>0.282743338823081</v>
      </c>
      <c r="Z787">
        <v>13.552351026147999</v>
      </c>
      <c r="AA787">
        <v>2.7777777777777799</v>
      </c>
    </row>
    <row r="788" spans="1:27" x14ac:dyDescent="0.35">
      <c r="A788">
        <v>787</v>
      </c>
      <c r="B788" t="s">
        <v>36</v>
      </c>
      <c r="C788" s="2">
        <v>29</v>
      </c>
      <c r="D788" t="s">
        <v>14</v>
      </c>
      <c r="E788">
        <v>18</v>
      </c>
      <c r="F788" t="s">
        <v>32</v>
      </c>
      <c r="G788" s="10">
        <v>40.5</v>
      </c>
      <c r="H788">
        <v>0.40500000000000003</v>
      </c>
      <c r="I788">
        <v>21</v>
      </c>
      <c r="J788">
        <v>1</v>
      </c>
      <c r="K788">
        <v>1</v>
      </c>
      <c r="L788" s="8">
        <v>1.23</v>
      </c>
      <c r="M788" s="8">
        <v>0.42</v>
      </c>
      <c r="N788" s="8">
        <v>0.5</v>
      </c>
      <c r="O788" s="8">
        <v>-3.9836000000000003E-2</v>
      </c>
      <c r="P788" s="8">
        <v>1.5505E-3</v>
      </c>
      <c r="Q788" s="9">
        <v>-6.1835000000000002E-6</v>
      </c>
      <c r="R788" s="9">
        <v>4.8021999999999998E-8</v>
      </c>
      <c r="S788" s="8">
        <v>7.3997000000000003E-5</v>
      </c>
      <c r="T788" s="8">
        <v>0</v>
      </c>
      <c r="U788" s="9">
        <v>2.9606999999999999E-6</v>
      </c>
      <c r="V788">
        <v>1.16432857052407</v>
      </c>
      <c r="W788">
        <v>1.16432857052407</v>
      </c>
      <c r="X788">
        <v>0.60149213953273295</v>
      </c>
      <c r="Y788">
        <v>0.128824933751266</v>
      </c>
      <c r="Z788">
        <v>5.9092868665157097</v>
      </c>
      <c r="AA788">
        <v>1.265625</v>
      </c>
    </row>
    <row r="789" spans="1:27" x14ac:dyDescent="0.35">
      <c r="A789">
        <v>788</v>
      </c>
      <c r="B789" t="s">
        <v>36</v>
      </c>
      <c r="C789" s="2">
        <v>29</v>
      </c>
      <c r="D789" t="s">
        <v>14</v>
      </c>
      <c r="E789">
        <v>18</v>
      </c>
      <c r="F789" t="s">
        <v>32</v>
      </c>
      <c r="G789" s="10">
        <v>40</v>
      </c>
      <c r="H789">
        <v>0.4</v>
      </c>
      <c r="I789">
        <v>23</v>
      </c>
      <c r="J789">
        <v>1</v>
      </c>
      <c r="K789">
        <v>1</v>
      </c>
      <c r="L789" s="8">
        <v>1.23</v>
      </c>
      <c r="M789" s="8">
        <v>0.42</v>
      </c>
      <c r="N789" s="8">
        <v>0.5</v>
      </c>
      <c r="O789" s="8">
        <v>-3.9836000000000003E-2</v>
      </c>
      <c r="P789" s="8">
        <v>1.5505E-3</v>
      </c>
      <c r="Q789" s="9">
        <v>-6.1835000000000002E-6</v>
      </c>
      <c r="R789" s="9">
        <v>4.8021999999999998E-8</v>
      </c>
      <c r="S789" s="8">
        <v>7.3997000000000003E-5</v>
      </c>
      <c r="T789" s="8">
        <v>0</v>
      </c>
      <c r="U789" s="9">
        <v>2.9606999999999999E-6</v>
      </c>
      <c r="V789">
        <v>1.2296870372837001</v>
      </c>
      <c r="W789">
        <v>1.2296870372837001</v>
      </c>
      <c r="X789">
        <v>0.63525632346076</v>
      </c>
      <c r="Y789">
        <v>0.12566370614359201</v>
      </c>
      <c r="Z789">
        <v>6.2409990129113604</v>
      </c>
      <c r="AA789">
        <v>1.2345679012345701</v>
      </c>
    </row>
    <row r="790" spans="1:27" x14ac:dyDescent="0.35">
      <c r="A790">
        <v>789</v>
      </c>
      <c r="B790" t="s">
        <v>36</v>
      </c>
      <c r="C790" s="2">
        <v>29</v>
      </c>
      <c r="D790" t="s">
        <v>14</v>
      </c>
      <c r="E790">
        <v>18</v>
      </c>
      <c r="F790" t="s">
        <v>32</v>
      </c>
      <c r="G790" s="10">
        <v>45</v>
      </c>
      <c r="H790">
        <v>0.45</v>
      </c>
      <c r="I790">
        <v>20</v>
      </c>
      <c r="J790">
        <v>1</v>
      </c>
      <c r="K790">
        <v>1</v>
      </c>
      <c r="L790" s="8">
        <v>1.23</v>
      </c>
      <c r="M790" s="8">
        <v>0.42</v>
      </c>
      <c r="N790" s="8">
        <v>0.5</v>
      </c>
      <c r="O790" s="8">
        <v>-3.9836000000000003E-2</v>
      </c>
      <c r="P790" s="8">
        <v>1.5505E-3</v>
      </c>
      <c r="Q790" s="9">
        <v>-6.1835000000000002E-6</v>
      </c>
      <c r="R790" s="9">
        <v>4.8021999999999998E-8</v>
      </c>
      <c r="S790" s="8">
        <v>7.3997000000000003E-5</v>
      </c>
      <c r="T790" s="8">
        <v>0</v>
      </c>
      <c r="U790" s="9">
        <v>2.9606999999999999E-6</v>
      </c>
      <c r="V790">
        <v>1.3763891912441399</v>
      </c>
      <c r="W790">
        <v>1.3763891912441399</v>
      </c>
      <c r="X790">
        <v>0.71104265619672202</v>
      </c>
      <c r="Y790">
        <v>0.15904312808798299</v>
      </c>
      <c r="Z790">
        <v>6.9855526841295896</v>
      </c>
      <c r="AA790">
        <v>1.5625</v>
      </c>
    </row>
    <row r="791" spans="1:27" x14ac:dyDescent="0.35">
      <c r="A791">
        <v>790</v>
      </c>
      <c r="B791" t="s">
        <v>36</v>
      </c>
      <c r="C791" s="2">
        <v>29</v>
      </c>
      <c r="D791" t="s">
        <v>14</v>
      </c>
      <c r="E791">
        <v>18</v>
      </c>
      <c r="F791" t="s">
        <v>32</v>
      </c>
      <c r="G791" s="10">
        <v>43</v>
      </c>
      <c r="H791">
        <v>0.43</v>
      </c>
      <c r="I791">
        <v>18</v>
      </c>
      <c r="J791">
        <v>1</v>
      </c>
      <c r="K791">
        <v>1</v>
      </c>
      <c r="L791" s="8">
        <v>1.23</v>
      </c>
      <c r="M791" s="8">
        <v>0.42</v>
      </c>
      <c r="N791" s="8">
        <v>0.5</v>
      </c>
      <c r="O791" s="8">
        <v>-3.9836000000000003E-2</v>
      </c>
      <c r="P791" s="8">
        <v>1.5505E-3</v>
      </c>
      <c r="Q791" s="9">
        <v>-6.1835000000000002E-6</v>
      </c>
      <c r="R791" s="9">
        <v>4.8021999999999998E-8</v>
      </c>
      <c r="S791" s="8">
        <v>7.3997000000000003E-5</v>
      </c>
      <c r="T791" s="8">
        <v>0</v>
      </c>
      <c r="U791" s="9">
        <v>2.9606999999999999E-6</v>
      </c>
      <c r="V791">
        <v>1.1490244313760001</v>
      </c>
      <c r="W791">
        <v>1.1490244313760001</v>
      </c>
      <c r="X791">
        <v>0.59358602124884297</v>
      </c>
      <c r="Y791">
        <v>0.14522012041218799</v>
      </c>
      <c r="Z791">
        <v>5.8316141624693998</v>
      </c>
      <c r="AA791">
        <v>1.4266975308642</v>
      </c>
    </row>
    <row r="792" spans="1:27" x14ac:dyDescent="0.35">
      <c r="A792">
        <v>791</v>
      </c>
      <c r="B792" t="s">
        <v>36</v>
      </c>
      <c r="C792" s="2">
        <v>29</v>
      </c>
      <c r="D792" t="s">
        <v>14</v>
      </c>
      <c r="E792">
        <v>18</v>
      </c>
      <c r="F792" t="s">
        <v>32</v>
      </c>
      <c r="G792" s="10">
        <v>47</v>
      </c>
      <c r="H792">
        <v>0.47</v>
      </c>
      <c r="I792">
        <v>19</v>
      </c>
      <c r="J792">
        <v>1</v>
      </c>
      <c r="K792">
        <v>1</v>
      </c>
      <c r="L792" s="8">
        <v>1.23</v>
      </c>
      <c r="M792" s="8">
        <v>0.42</v>
      </c>
      <c r="N792" s="8">
        <v>0.5</v>
      </c>
      <c r="O792" s="8">
        <v>-3.9836000000000003E-2</v>
      </c>
      <c r="P792" s="8">
        <v>1.5505E-3</v>
      </c>
      <c r="Q792" s="9">
        <v>-6.1835000000000002E-6</v>
      </c>
      <c r="R792" s="9">
        <v>4.8021999999999998E-8</v>
      </c>
      <c r="S792" s="8">
        <v>7.3997000000000003E-5</v>
      </c>
      <c r="T792" s="8">
        <v>0</v>
      </c>
      <c r="U792" s="9">
        <v>2.9606999999999999E-6</v>
      </c>
      <c r="V792">
        <v>1.436719103363</v>
      </c>
      <c r="W792">
        <v>1.436719103363</v>
      </c>
      <c r="X792">
        <v>0.74220908879732395</v>
      </c>
      <c r="Y792">
        <v>0.173494454294496</v>
      </c>
      <c r="Z792">
        <v>7.2917435364089904</v>
      </c>
      <c r="AA792">
        <v>1.7044753086419799</v>
      </c>
    </row>
    <row r="793" spans="1:27" x14ac:dyDescent="0.35">
      <c r="A793">
        <v>792</v>
      </c>
      <c r="B793" t="s">
        <v>36</v>
      </c>
      <c r="C793" s="2">
        <v>28</v>
      </c>
      <c r="D793" t="s">
        <v>10</v>
      </c>
      <c r="E793">
        <v>4.5</v>
      </c>
      <c r="F793" t="s">
        <v>29</v>
      </c>
      <c r="G793" s="10">
        <v>4.5</v>
      </c>
      <c r="H793">
        <v>4.4999999999999998E-2</v>
      </c>
      <c r="I793">
        <v>5</v>
      </c>
      <c r="J793">
        <v>1</v>
      </c>
      <c r="K793">
        <v>1</v>
      </c>
      <c r="L793" s="8">
        <v>1.29</v>
      </c>
      <c r="M793" s="8">
        <v>0.53</v>
      </c>
      <c r="N793" s="8">
        <v>0.5</v>
      </c>
      <c r="O793" s="8">
        <v>-1.1391999999999999E-2</v>
      </c>
      <c r="P793" s="9">
        <f>-1.001*10^-4</f>
        <v>-1.0009999999999999E-4</v>
      </c>
      <c r="Q793" s="8">
        <v>2.8289999999999998E-5</v>
      </c>
      <c r="R793" s="9">
        <v>-1.8694999999999999E-7</v>
      </c>
      <c r="S793" s="8">
        <v>-5.9573000000000004E-4</v>
      </c>
      <c r="T793" s="8">
        <v>0</v>
      </c>
      <c r="U793" s="9">
        <v>3.0811E-6</v>
      </c>
      <c r="V793">
        <v>-7.5810374135145096E-3</v>
      </c>
      <c r="W793">
        <v>6.2831853071795901E-3</v>
      </c>
      <c r="X793">
        <v>4.2958137945186799E-3</v>
      </c>
      <c r="Y793">
        <v>1.59043128087983E-3</v>
      </c>
      <c r="Z793">
        <v>0.675259259259259</v>
      </c>
      <c r="AA793">
        <v>0.25</v>
      </c>
    </row>
    <row r="794" spans="1:27" x14ac:dyDescent="0.35">
      <c r="A794">
        <v>793</v>
      </c>
      <c r="B794" t="s">
        <v>36</v>
      </c>
      <c r="C794" s="2">
        <v>28</v>
      </c>
      <c r="D794" t="s">
        <v>10</v>
      </c>
      <c r="E794">
        <v>4.5</v>
      </c>
      <c r="F794" t="s">
        <v>34</v>
      </c>
      <c r="G794" s="10">
        <v>2</v>
      </c>
      <c r="H794">
        <v>0.02</v>
      </c>
      <c r="I794">
        <v>3</v>
      </c>
      <c r="J794">
        <v>1</v>
      </c>
      <c r="K794">
        <v>1</v>
      </c>
      <c r="L794" s="8">
        <v>1.4</v>
      </c>
      <c r="M794" s="8">
        <v>0.52</v>
      </c>
      <c r="N794" s="8">
        <v>0.5</v>
      </c>
      <c r="O794" s="8">
        <v>-1.115E-2</v>
      </c>
      <c r="P794" s="8">
        <v>0</v>
      </c>
      <c r="Q794" s="8">
        <v>-8.5599999999999996E-2</v>
      </c>
      <c r="R794" s="8">
        <v>-4.9959999999999997E-2</v>
      </c>
      <c r="S794" s="8">
        <v>0</v>
      </c>
      <c r="T794" s="8">
        <v>2.5600000000000002E-3</v>
      </c>
      <c r="U794" s="8">
        <v>3.6330000000000001E-2</v>
      </c>
      <c r="V794">
        <v>-1.0587503938295601E-2</v>
      </c>
      <c r="W794">
        <v>1.2566370614359201E-3</v>
      </c>
      <c r="X794">
        <v>9.1483178072534696E-4</v>
      </c>
      <c r="Y794">
        <v>3.1415926535897898E-4</v>
      </c>
      <c r="Z794">
        <v>0.143802469135802</v>
      </c>
      <c r="AA794">
        <v>4.9382716049382699E-2</v>
      </c>
    </row>
    <row r="795" spans="1:27" x14ac:dyDescent="0.35">
      <c r="A795">
        <v>794</v>
      </c>
      <c r="B795" t="s">
        <v>36</v>
      </c>
      <c r="C795" s="2">
        <v>28</v>
      </c>
      <c r="D795" t="s">
        <v>13</v>
      </c>
      <c r="E795">
        <v>9</v>
      </c>
      <c r="F795" t="s">
        <v>32</v>
      </c>
      <c r="G795" s="10">
        <v>38</v>
      </c>
      <c r="H795">
        <v>0.38</v>
      </c>
      <c r="I795">
        <v>21</v>
      </c>
      <c r="J795">
        <v>1</v>
      </c>
      <c r="K795">
        <v>1</v>
      </c>
      <c r="L795" s="8">
        <v>1.23</v>
      </c>
      <c r="M795" s="8">
        <v>0.42</v>
      </c>
      <c r="N795" s="8">
        <v>0.5</v>
      </c>
      <c r="O795" s="8">
        <v>-3.9836000000000003E-2</v>
      </c>
      <c r="P795" s="8">
        <v>1.5505E-3</v>
      </c>
      <c r="Q795" s="9">
        <v>-6.1835000000000002E-6</v>
      </c>
      <c r="R795" s="9">
        <v>4.8021999999999998E-8</v>
      </c>
      <c r="S795" s="8">
        <v>7.3997000000000003E-5</v>
      </c>
      <c r="T795" s="8">
        <v>0</v>
      </c>
      <c r="U795" s="9">
        <v>2.9606999999999999E-6</v>
      </c>
      <c r="V795">
        <v>1.02649120796268</v>
      </c>
      <c r="W795">
        <v>1.02649120796268</v>
      </c>
      <c r="X795">
        <v>0.53028535803351895</v>
      </c>
      <c r="Y795">
        <v>0.113411494794592</v>
      </c>
      <c r="Z795">
        <v>20.8388977729111</v>
      </c>
      <c r="AA795">
        <v>4.4567901234567904</v>
      </c>
    </row>
    <row r="796" spans="1:27" x14ac:dyDescent="0.35">
      <c r="A796">
        <v>795</v>
      </c>
      <c r="B796" t="s">
        <v>36</v>
      </c>
      <c r="C796" s="2">
        <v>28</v>
      </c>
      <c r="D796" t="s">
        <v>13</v>
      </c>
      <c r="E796">
        <v>9</v>
      </c>
      <c r="F796" t="s">
        <v>32</v>
      </c>
      <c r="G796" s="10">
        <v>16.5</v>
      </c>
      <c r="H796">
        <v>0.16500000000000001</v>
      </c>
      <c r="I796">
        <v>11</v>
      </c>
      <c r="J796">
        <v>1</v>
      </c>
      <c r="K796">
        <v>1</v>
      </c>
      <c r="L796" s="8">
        <v>1.23</v>
      </c>
      <c r="M796" s="8">
        <v>0.42</v>
      </c>
      <c r="N796" s="8">
        <v>0.5</v>
      </c>
      <c r="O796" s="8">
        <v>-3.9836000000000003E-2</v>
      </c>
      <c r="P796" s="8">
        <v>1.5505E-3</v>
      </c>
      <c r="Q796" s="9">
        <v>-6.1835000000000002E-6</v>
      </c>
      <c r="R796" s="9">
        <v>4.8021999999999998E-8</v>
      </c>
      <c r="S796" s="8">
        <v>7.3997000000000003E-5</v>
      </c>
      <c r="T796" s="8">
        <v>0</v>
      </c>
      <c r="U796" s="9">
        <v>2.9606999999999999E-6</v>
      </c>
      <c r="V796">
        <v>0.118933156970443</v>
      </c>
      <c r="W796">
        <v>0.118933156970443</v>
      </c>
      <c r="X796">
        <v>6.14408688909307E-2</v>
      </c>
      <c r="Y796">
        <v>2.1382464998495498E-2</v>
      </c>
      <c r="Z796">
        <v>2.41447357823523</v>
      </c>
      <c r="AA796">
        <v>0.84027777777777801</v>
      </c>
    </row>
    <row r="797" spans="1:27" x14ac:dyDescent="0.35">
      <c r="A797">
        <v>796</v>
      </c>
      <c r="B797" t="s">
        <v>36</v>
      </c>
      <c r="C797" s="2">
        <v>28</v>
      </c>
      <c r="D797" t="s">
        <v>13</v>
      </c>
      <c r="E797">
        <v>9</v>
      </c>
      <c r="F797" t="s">
        <v>11</v>
      </c>
      <c r="G797" s="10">
        <v>32</v>
      </c>
      <c r="H797">
        <v>0.32</v>
      </c>
      <c r="I797">
        <v>21</v>
      </c>
      <c r="J797">
        <v>1</v>
      </c>
      <c r="K797">
        <v>1</v>
      </c>
      <c r="L797" s="8">
        <v>1.42</v>
      </c>
      <c r="M797" s="8">
        <v>0.59</v>
      </c>
      <c r="N797" s="8">
        <v>0.5</v>
      </c>
      <c r="O797" s="8">
        <v>-1.115E-2</v>
      </c>
      <c r="P797" s="8">
        <v>0</v>
      </c>
      <c r="Q797" s="8">
        <v>-8.5599999999999996E-2</v>
      </c>
      <c r="R797" s="8">
        <v>-4.9959999999999997E-2</v>
      </c>
      <c r="S797" s="8">
        <v>0</v>
      </c>
      <c r="T797" s="8">
        <v>2.5600000000000002E-3</v>
      </c>
      <c r="U797" s="8">
        <v>3.6330000000000001E-2</v>
      </c>
      <c r="V797">
        <v>0.67667726842876397</v>
      </c>
      <c r="W797">
        <v>0.67667726842876397</v>
      </c>
      <c r="X797">
        <v>0.56692021548961902</v>
      </c>
      <c r="Y797">
        <v>8.0424771931898703E-2</v>
      </c>
      <c r="Z797">
        <v>22.278556699727201</v>
      </c>
      <c r="AA797">
        <v>3.1604938271604901</v>
      </c>
    </row>
    <row r="798" spans="1:27" x14ac:dyDescent="0.35">
      <c r="A798">
        <v>797</v>
      </c>
      <c r="B798" t="s">
        <v>36</v>
      </c>
      <c r="C798" s="2">
        <v>28</v>
      </c>
      <c r="D798" t="s">
        <v>14</v>
      </c>
      <c r="E798">
        <v>18</v>
      </c>
      <c r="F798" t="s">
        <v>32</v>
      </c>
      <c r="G798" s="10">
        <v>41.5</v>
      </c>
      <c r="H798">
        <v>0.41499999999999998</v>
      </c>
      <c r="I798">
        <v>20</v>
      </c>
      <c r="J798">
        <v>1</v>
      </c>
      <c r="K798">
        <v>1</v>
      </c>
      <c r="L798" s="8">
        <v>1.23</v>
      </c>
      <c r="M798" s="8">
        <v>0.42</v>
      </c>
      <c r="N798" s="8">
        <v>0.5</v>
      </c>
      <c r="O798" s="8">
        <v>-3.9836000000000003E-2</v>
      </c>
      <c r="P798" s="8">
        <v>1.5505E-3</v>
      </c>
      <c r="Q798" s="9">
        <v>-6.1835000000000002E-6</v>
      </c>
      <c r="R798" s="9">
        <v>4.8021999999999998E-8</v>
      </c>
      <c r="S798" s="8">
        <v>7.3997000000000003E-5</v>
      </c>
      <c r="T798" s="8">
        <v>0</v>
      </c>
      <c r="U798" s="9">
        <v>2.9606999999999999E-6</v>
      </c>
      <c r="V798">
        <v>1.17162327002283</v>
      </c>
      <c r="W798">
        <v>1.17162327002283</v>
      </c>
      <c r="X798">
        <v>0.60526058129379301</v>
      </c>
      <c r="Y798">
        <v>0.13526519869112599</v>
      </c>
      <c r="Z798">
        <v>5.9463094673815498</v>
      </c>
      <c r="AA798">
        <v>1.32889660493827</v>
      </c>
    </row>
    <row r="799" spans="1:27" x14ac:dyDescent="0.35">
      <c r="A799">
        <v>798</v>
      </c>
      <c r="B799" t="s">
        <v>36</v>
      </c>
      <c r="C799" s="2">
        <v>28</v>
      </c>
      <c r="D799" t="s">
        <v>14</v>
      </c>
      <c r="E799">
        <v>18</v>
      </c>
      <c r="F799" t="s">
        <v>32</v>
      </c>
      <c r="G799" s="10">
        <v>39.5</v>
      </c>
      <c r="H799">
        <v>0.39500000000000002</v>
      </c>
      <c r="I799">
        <v>19</v>
      </c>
      <c r="J799">
        <v>1</v>
      </c>
      <c r="K799">
        <v>1</v>
      </c>
      <c r="L799" s="8">
        <v>1.23</v>
      </c>
      <c r="M799" s="8">
        <v>0.42</v>
      </c>
      <c r="N799" s="8">
        <v>0.5</v>
      </c>
      <c r="O799" s="8">
        <v>-3.9836000000000003E-2</v>
      </c>
      <c r="P799" s="8">
        <v>1.5505E-3</v>
      </c>
      <c r="Q799" s="9">
        <v>-6.1835000000000002E-6</v>
      </c>
      <c r="R799" s="9">
        <v>4.8021999999999998E-8</v>
      </c>
      <c r="S799" s="8">
        <v>7.3997000000000003E-5</v>
      </c>
      <c r="T799" s="8">
        <v>0</v>
      </c>
      <c r="U799" s="9">
        <v>2.9606999999999999E-6</v>
      </c>
      <c r="V799">
        <v>1.0167692286936501</v>
      </c>
      <c r="W799">
        <v>1.0167692286936501</v>
      </c>
      <c r="X799">
        <v>0.52526298354314105</v>
      </c>
      <c r="Y799">
        <v>0.122541748444087</v>
      </c>
      <c r="Z799">
        <v>5.1603827317338098</v>
      </c>
      <c r="AA799">
        <v>1.20389660493827</v>
      </c>
    </row>
    <row r="800" spans="1:27" x14ac:dyDescent="0.35">
      <c r="A800">
        <v>799</v>
      </c>
      <c r="B800" t="s">
        <v>36</v>
      </c>
      <c r="C800" s="2">
        <v>28</v>
      </c>
      <c r="D800" t="s">
        <v>14</v>
      </c>
      <c r="E800">
        <v>18</v>
      </c>
      <c r="F800" t="s">
        <v>32</v>
      </c>
      <c r="G800" s="10">
        <v>41</v>
      </c>
      <c r="H800">
        <v>0.41</v>
      </c>
      <c r="I800">
        <v>18</v>
      </c>
      <c r="J800">
        <v>1</v>
      </c>
      <c r="K800">
        <v>1</v>
      </c>
      <c r="L800" s="8">
        <v>1.23</v>
      </c>
      <c r="M800" s="8">
        <v>0.42</v>
      </c>
      <c r="N800" s="8">
        <v>0.5</v>
      </c>
      <c r="O800" s="8">
        <v>-3.9836000000000003E-2</v>
      </c>
      <c r="P800" s="8">
        <v>1.5505E-3</v>
      </c>
      <c r="Q800" s="9">
        <v>-6.1835000000000002E-6</v>
      </c>
      <c r="R800" s="9">
        <v>4.8021999999999998E-8</v>
      </c>
      <c r="S800" s="8">
        <v>7.3997000000000003E-5</v>
      </c>
      <c r="T800" s="8">
        <v>0</v>
      </c>
      <c r="U800" s="9">
        <v>2.9606999999999999E-6</v>
      </c>
      <c r="V800">
        <v>1.04540867973028</v>
      </c>
      <c r="W800">
        <v>1.04540867973028</v>
      </c>
      <c r="X800">
        <v>0.54005812394866104</v>
      </c>
      <c r="Y800">
        <v>0.132025431267111</v>
      </c>
      <c r="Z800">
        <v>5.30573580144228</v>
      </c>
      <c r="AA800">
        <v>1.2970679012345701</v>
      </c>
    </row>
    <row r="801" spans="1:27" x14ac:dyDescent="0.35">
      <c r="A801">
        <v>800</v>
      </c>
      <c r="B801" t="s">
        <v>36</v>
      </c>
      <c r="C801" s="2">
        <v>28</v>
      </c>
      <c r="D801" t="s">
        <v>14</v>
      </c>
      <c r="E801">
        <v>18</v>
      </c>
      <c r="F801" t="s">
        <v>32</v>
      </c>
      <c r="G801" s="10">
        <v>44</v>
      </c>
      <c r="H801">
        <v>0.44</v>
      </c>
      <c r="I801">
        <v>22</v>
      </c>
      <c r="J801">
        <v>1</v>
      </c>
      <c r="K801">
        <v>1</v>
      </c>
      <c r="L801" s="8">
        <v>1.23</v>
      </c>
      <c r="M801" s="8">
        <v>0.42</v>
      </c>
      <c r="N801" s="8">
        <v>0.5</v>
      </c>
      <c r="O801" s="8">
        <v>-3.9836000000000003E-2</v>
      </c>
      <c r="P801" s="8">
        <v>1.5505E-3</v>
      </c>
      <c r="Q801" s="9">
        <v>-6.1835000000000002E-6</v>
      </c>
      <c r="R801" s="9">
        <v>4.8021999999999998E-8</v>
      </c>
      <c r="S801" s="8">
        <v>7.3997000000000003E-5</v>
      </c>
      <c r="T801" s="8">
        <v>0</v>
      </c>
      <c r="U801" s="9">
        <v>2.9606999999999999E-6</v>
      </c>
      <c r="V801">
        <v>1.4293818513120999</v>
      </c>
      <c r="W801">
        <v>1.4293818513120999</v>
      </c>
      <c r="X801">
        <v>0.73841866438783099</v>
      </c>
      <c r="Y801">
        <v>0.15205308443374599</v>
      </c>
      <c r="Z801">
        <v>7.2545049696690498</v>
      </c>
      <c r="AA801">
        <v>1.49382716049383</v>
      </c>
    </row>
    <row r="802" spans="1:27" x14ac:dyDescent="0.35">
      <c r="A802">
        <v>801</v>
      </c>
      <c r="B802" t="s">
        <v>36</v>
      </c>
      <c r="C802" s="2">
        <v>28</v>
      </c>
      <c r="D802" t="s">
        <v>14</v>
      </c>
      <c r="E802">
        <v>18</v>
      </c>
      <c r="F802" t="s">
        <v>32</v>
      </c>
      <c r="G802" s="10">
        <v>43</v>
      </c>
      <c r="H802">
        <v>0.43</v>
      </c>
      <c r="I802">
        <v>21</v>
      </c>
      <c r="J802">
        <v>1</v>
      </c>
      <c r="K802">
        <v>1</v>
      </c>
      <c r="L802" s="8">
        <v>1.23</v>
      </c>
      <c r="M802" s="8">
        <v>0.42</v>
      </c>
      <c r="N802" s="8">
        <v>0.5</v>
      </c>
      <c r="O802" s="8">
        <v>-3.9836000000000003E-2</v>
      </c>
      <c r="P802" s="8">
        <v>1.5505E-3</v>
      </c>
      <c r="Q802" s="9">
        <v>-6.1835000000000002E-6</v>
      </c>
      <c r="R802" s="9">
        <v>4.8021999999999998E-8</v>
      </c>
      <c r="S802" s="8">
        <v>7.3997000000000003E-5</v>
      </c>
      <c r="T802" s="8">
        <v>0</v>
      </c>
      <c r="U802" s="9">
        <v>2.9606999999999999E-6</v>
      </c>
      <c r="V802">
        <v>1.31133496407695</v>
      </c>
      <c r="W802">
        <v>1.31133496407695</v>
      </c>
      <c r="X802">
        <v>0.67743564244215104</v>
      </c>
      <c r="Y802">
        <v>0.14522012041218799</v>
      </c>
      <c r="Z802">
        <v>6.6553846371174101</v>
      </c>
      <c r="AA802">
        <v>1.4266975308642</v>
      </c>
    </row>
    <row r="803" spans="1:27" x14ac:dyDescent="0.35">
      <c r="A803">
        <v>802</v>
      </c>
      <c r="B803" t="s">
        <v>36</v>
      </c>
      <c r="C803" s="2">
        <v>28</v>
      </c>
      <c r="D803" t="s">
        <v>14</v>
      </c>
      <c r="E803">
        <v>18</v>
      </c>
      <c r="F803" t="s">
        <v>32</v>
      </c>
      <c r="G803" s="10">
        <v>53</v>
      </c>
      <c r="H803">
        <v>0.53</v>
      </c>
      <c r="I803">
        <v>22</v>
      </c>
      <c r="J803">
        <v>1</v>
      </c>
      <c r="K803">
        <v>1</v>
      </c>
      <c r="L803" s="8">
        <v>1.23</v>
      </c>
      <c r="M803" s="8">
        <v>0.42</v>
      </c>
      <c r="N803" s="8">
        <v>0.5</v>
      </c>
      <c r="O803" s="8">
        <v>-3.9836000000000003E-2</v>
      </c>
      <c r="P803" s="8">
        <v>1.5505E-3</v>
      </c>
      <c r="Q803" s="9">
        <v>-6.1835000000000002E-6</v>
      </c>
      <c r="R803" s="9">
        <v>4.8021999999999998E-8</v>
      </c>
      <c r="S803" s="8">
        <v>7.3997000000000003E-5</v>
      </c>
      <c r="T803" s="8">
        <v>0</v>
      </c>
      <c r="U803" s="9">
        <v>2.9606999999999999E-6</v>
      </c>
      <c r="V803">
        <v>2.07599830325413</v>
      </c>
      <c r="W803">
        <v>2.07599830325413</v>
      </c>
      <c r="X803">
        <v>1.0724607234610899</v>
      </c>
      <c r="Y803">
        <v>0.22061834409834299</v>
      </c>
      <c r="Z803">
        <v>10.5362608278236</v>
      </c>
      <c r="AA803">
        <v>2.1674382716049401</v>
      </c>
    </row>
    <row r="804" spans="1:27" x14ac:dyDescent="0.35">
      <c r="A804">
        <v>803</v>
      </c>
      <c r="B804" t="s">
        <v>36</v>
      </c>
      <c r="C804" s="2">
        <v>28</v>
      </c>
      <c r="D804" t="s">
        <v>14</v>
      </c>
      <c r="E804">
        <v>18</v>
      </c>
      <c r="F804" t="s">
        <v>32</v>
      </c>
      <c r="G804" s="10">
        <v>53</v>
      </c>
      <c r="H804">
        <v>0.53</v>
      </c>
      <c r="I804">
        <v>23</v>
      </c>
      <c r="J804">
        <v>1</v>
      </c>
      <c r="K804">
        <v>1</v>
      </c>
      <c r="L804" s="8">
        <v>1.23</v>
      </c>
      <c r="M804" s="8">
        <v>0.42</v>
      </c>
      <c r="N804" s="8">
        <v>0.5</v>
      </c>
      <c r="O804" s="8">
        <v>-3.9836000000000003E-2</v>
      </c>
      <c r="P804" s="8">
        <v>1.5505E-3</v>
      </c>
      <c r="Q804" s="9">
        <v>-6.1835000000000002E-6</v>
      </c>
      <c r="R804" s="9">
        <v>4.8021999999999998E-8</v>
      </c>
      <c r="S804" s="8">
        <v>7.3997000000000003E-5</v>
      </c>
      <c r="T804" s="8">
        <v>0</v>
      </c>
      <c r="U804" s="9">
        <v>2.9606999999999999E-6</v>
      </c>
      <c r="V804">
        <v>2.1581539143947399</v>
      </c>
      <c r="W804">
        <v>2.1581539143947399</v>
      </c>
      <c r="X804">
        <v>1.11490231217632</v>
      </c>
      <c r="Y804">
        <v>0.22061834409834299</v>
      </c>
      <c r="Z804">
        <v>10.9532230893485</v>
      </c>
      <c r="AA804">
        <v>2.1674382716049401</v>
      </c>
    </row>
    <row r="805" spans="1:27" x14ac:dyDescent="0.35">
      <c r="A805">
        <v>804</v>
      </c>
      <c r="B805" t="s">
        <v>36</v>
      </c>
      <c r="C805" s="2">
        <v>28</v>
      </c>
      <c r="D805" t="s">
        <v>14</v>
      </c>
      <c r="E805">
        <v>18</v>
      </c>
      <c r="F805" t="s">
        <v>32</v>
      </c>
      <c r="G805" s="10">
        <v>55.5</v>
      </c>
      <c r="H805">
        <v>0.55500000000000005</v>
      </c>
      <c r="I805">
        <v>24</v>
      </c>
      <c r="J805">
        <v>1</v>
      </c>
      <c r="K805">
        <v>1</v>
      </c>
      <c r="L805" s="8">
        <v>1.23</v>
      </c>
      <c r="M805" s="8">
        <v>0.42</v>
      </c>
      <c r="N805" s="8">
        <v>0.5</v>
      </c>
      <c r="O805" s="8">
        <v>-3.9836000000000003E-2</v>
      </c>
      <c r="P805" s="8">
        <v>1.5505E-3</v>
      </c>
      <c r="Q805" s="9">
        <v>-6.1835000000000002E-6</v>
      </c>
      <c r="R805" s="9">
        <v>4.8021999999999998E-8</v>
      </c>
      <c r="S805" s="8">
        <v>7.3997000000000003E-5</v>
      </c>
      <c r="T805" s="8">
        <v>0</v>
      </c>
      <c r="U805" s="9">
        <v>2.9606999999999999E-6</v>
      </c>
      <c r="V805">
        <v>2.4590334950726098</v>
      </c>
      <c r="W805">
        <v>2.4590334950726098</v>
      </c>
      <c r="X805">
        <v>1.2703367035545099</v>
      </c>
      <c r="Y805">
        <v>0.24192226928049901</v>
      </c>
      <c r="Z805">
        <v>12.480269491466901</v>
      </c>
      <c r="AA805">
        <v>2.3767361111111098</v>
      </c>
    </row>
    <row r="806" spans="1:27" x14ac:dyDescent="0.35">
      <c r="A806">
        <v>805</v>
      </c>
      <c r="B806" t="s">
        <v>36</v>
      </c>
      <c r="C806" s="2">
        <v>28</v>
      </c>
      <c r="D806" t="s">
        <v>14</v>
      </c>
      <c r="E806">
        <v>18</v>
      </c>
      <c r="F806" t="s">
        <v>32</v>
      </c>
      <c r="G806" s="10">
        <v>65</v>
      </c>
      <c r="H806">
        <v>0.65</v>
      </c>
      <c r="I806">
        <v>27</v>
      </c>
      <c r="J806">
        <v>1</v>
      </c>
      <c r="K806">
        <v>1</v>
      </c>
      <c r="L806" s="8">
        <v>1.23</v>
      </c>
      <c r="M806" s="8">
        <v>0.42</v>
      </c>
      <c r="N806" s="8">
        <v>0.5</v>
      </c>
      <c r="O806" s="8">
        <v>-3.9836000000000003E-2</v>
      </c>
      <c r="P806" s="8">
        <v>1.5505E-3</v>
      </c>
      <c r="Q806" s="9">
        <v>-6.1835000000000002E-6</v>
      </c>
      <c r="R806" s="9">
        <v>4.8021999999999998E-8</v>
      </c>
      <c r="S806" s="8">
        <v>7.3997000000000003E-5</v>
      </c>
      <c r="T806" s="8">
        <v>0</v>
      </c>
      <c r="U806" s="9">
        <v>2.9606999999999999E-6</v>
      </c>
      <c r="V806">
        <v>3.76322377335861</v>
      </c>
      <c r="W806">
        <v>3.76322377335861</v>
      </c>
      <c r="X806">
        <v>1.94408140131706</v>
      </c>
      <c r="Y806">
        <v>0.33183072403542202</v>
      </c>
      <c r="Z806">
        <v>19.099392888433801</v>
      </c>
      <c r="AA806">
        <v>3.26003086419753</v>
      </c>
    </row>
    <row r="807" spans="1:27" x14ac:dyDescent="0.35">
      <c r="A807">
        <v>806</v>
      </c>
      <c r="B807" t="s">
        <v>36</v>
      </c>
      <c r="C807" s="2">
        <v>28</v>
      </c>
      <c r="D807" t="s">
        <v>14</v>
      </c>
      <c r="E807">
        <v>18</v>
      </c>
      <c r="F807" t="s">
        <v>32</v>
      </c>
      <c r="G807" s="10">
        <v>42.5</v>
      </c>
      <c r="H807">
        <v>0.42499999999999999</v>
      </c>
      <c r="I807">
        <v>22</v>
      </c>
      <c r="J807">
        <v>1</v>
      </c>
      <c r="K807">
        <v>1</v>
      </c>
      <c r="L807" s="8">
        <v>1.23</v>
      </c>
      <c r="M807" s="8">
        <v>0.42</v>
      </c>
      <c r="N807" s="8">
        <v>0.5</v>
      </c>
      <c r="O807" s="8">
        <v>-3.9836000000000003E-2</v>
      </c>
      <c r="P807" s="8">
        <v>1.5505E-3</v>
      </c>
      <c r="Q807" s="9">
        <v>-6.1835000000000002E-6</v>
      </c>
      <c r="R807" s="9">
        <v>4.8021999999999998E-8</v>
      </c>
      <c r="S807" s="8">
        <v>7.3997000000000003E-5</v>
      </c>
      <c r="T807" s="8">
        <v>0</v>
      </c>
      <c r="U807" s="9">
        <v>2.9606999999999999E-6</v>
      </c>
      <c r="V807">
        <v>1.3340477782731599</v>
      </c>
      <c r="W807">
        <v>1.3340477782731599</v>
      </c>
      <c r="X807">
        <v>0.689169082255912</v>
      </c>
      <c r="Y807">
        <v>0.14186254326366399</v>
      </c>
      <c r="Z807">
        <v>6.7706583992057698</v>
      </c>
      <c r="AA807">
        <v>1.39371141975309</v>
      </c>
    </row>
    <row r="808" spans="1:27" x14ac:dyDescent="0.35">
      <c r="A808">
        <v>807</v>
      </c>
      <c r="B808" t="s">
        <v>36</v>
      </c>
      <c r="C808" s="2">
        <v>28</v>
      </c>
      <c r="D808" t="s">
        <v>14</v>
      </c>
      <c r="E808">
        <v>18</v>
      </c>
      <c r="F808" t="s">
        <v>32</v>
      </c>
      <c r="G808" s="10">
        <v>40.5</v>
      </c>
      <c r="H808">
        <v>0.40500000000000003</v>
      </c>
      <c r="I808">
        <v>19</v>
      </c>
      <c r="J808">
        <v>1</v>
      </c>
      <c r="K808">
        <v>1</v>
      </c>
      <c r="L808" s="8">
        <v>1.23</v>
      </c>
      <c r="M808" s="8">
        <v>0.42</v>
      </c>
      <c r="N808" s="8">
        <v>0.5</v>
      </c>
      <c r="O808" s="8">
        <v>-3.9836000000000003E-2</v>
      </c>
      <c r="P808" s="8">
        <v>1.5505E-3</v>
      </c>
      <c r="Q808" s="9">
        <v>-6.1835000000000002E-6</v>
      </c>
      <c r="R808" s="9">
        <v>4.8021999999999998E-8</v>
      </c>
      <c r="S808" s="8">
        <v>7.3997000000000003E-5</v>
      </c>
      <c r="T808" s="8">
        <v>0</v>
      </c>
      <c r="U808" s="9">
        <v>2.9606999999999999E-6</v>
      </c>
      <c r="V808">
        <v>1.0683212902341901</v>
      </c>
      <c r="W808">
        <v>1.0683212902341901</v>
      </c>
      <c r="X808">
        <v>0.55189477853498203</v>
      </c>
      <c r="Y808">
        <v>0.128824933751266</v>
      </c>
      <c r="Z808">
        <v>5.4220235845956299</v>
      </c>
      <c r="AA808">
        <v>1.265625</v>
      </c>
    </row>
    <row r="809" spans="1:27" x14ac:dyDescent="0.35">
      <c r="A809">
        <v>808</v>
      </c>
      <c r="B809" t="s">
        <v>36</v>
      </c>
      <c r="C809" s="2">
        <v>27</v>
      </c>
      <c r="D809" t="s">
        <v>10</v>
      </c>
      <c r="E809">
        <v>4.5</v>
      </c>
      <c r="F809" t="s">
        <v>29</v>
      </c>
      <c r="G809" s="10">
        <v>3</v>
      </c>
      <c r="H809">
        <v>0.03</v>
      </c>
      <c r="I809">
        <v>4</v>
      </c>
      <c r="J809">
        <v>1</v>
      </c>
      <c r="K809">
        <v>1</v>
      </c>
      <c r="L809" s="8">
        <v>1.29</v>
      </c>
      <c r="M809" s="8">
        <v>0.53</v>
      </c>
      <c r="N809" s="8">
        <v>0.5</v>
      </c>
      <c r="O809" s="8">
        <v>-1.1391999999999999E-2</v>
      </c>
      <c r="P809" s="9">
        <f>-1.001*10^-4</f>
        <v>-1.0009999999999999E-4</v>
      </c>
      <c r="Q809" s="8">
        <v>2.8289999999999998E-5</v>
      </c>
      <c r="R809" s="9">
        <v>-1.8694999999999999E-7</v>
      </c>
      <c r="S809" s="8">
        <v>-5.9573000000000004E-4</v>
      </c>
      <c r="T809" s="8">
        <v>0</v>
      </c>
      <c r="U809" s="9">
        <v>3.0811E-6</v>
      </c>
      <c r="V809">
        <v>-1.12672165574699E-2</v>
      </c>
      <c r="W809">
        <v>1.96349540849362E-3</v>
      </c>
      <c r="X809">
        <v>1.34244181078709E-3</v>
      </c>
      <c r="Y809">
        <v>7.0685834705770298E-4</v>
      </c>
      <c r="Z809">
        <v>0.21101851851851899</v>
      </c>
      <c r="AA809">
        <v>0.11111111111111099</v>
      </c>
    </row>
    <row r="810" spans="1:27" x14ac:dyDescent="0.35">
      <c r="A810">
        <v>809</v>
      </c>
      <c r="B810" t="s">
        <v>36</v>
      </c>
      <c r="C810" s="2">
        <v>27</v>
      </c>
      <c r="D810" t="s">
        <v>10</v>
      </c>
      <c r="E810">
        <v>4.5</v>
      </c>
      <c r="F810" t="s">
        <v>63</v>
      </c>
      <c r="G810" s="10">
        <v>2</v>
      </c>
      <c r="H810">
        <v>0.02</v>
      </c>
      <c r="I810">
        <v>4</v>
      </c>
      <c r="J810">
        <v>1</v>
      </c>
      <c r="K810">
        <v>1</v>
      </c>
      <c r="L810" s="8">
        <v>1.4</v>
      </c>
      <c r="M810" s="8">
        <v>0.52</v>
      </c>
      <c r="N810" s="8">
        <v>0.5</v>
      </c>
      <c r="O810" s="8">
        <v>-2.1489999999999999E-2</v>
      </c>
      <c r="P810" s="8">
        <v>9.5069000000000002E-4</v>
      </c>
      <c r="Q810" s="9">
        <v>-4.3068E-6</v>
      </c>
      <c r="R810" s="9">
        <v>-7.0328999999999994E-8</v>
      </c>
      <c r="S810" s="8">
        <v>-7.4299000000000001E-4</v>
      </c>
      <c r="T810" s="8">
        <v>0</v>
      </c>
      <c r="U810" s="9">
        <v>3.7969E-6</v>
      </c>
      <c r="V810">
        <v>-1.8076486917509099E-2</v>
      </c>
      <c r="W810">
        <v>9.4247779607693804E-4</v>
      </c>
      <c r="X810">
        <v>6.86123835544011E-4</v>
      </c>
      <c r="Y810">
        <v>3.1415926535897898E-4</v>
      </c>
      <c r="Z810">
        <v>0.107851851851852</v>
      </c>
      <c r="AA810">
        <v>4.9382716049382699E-2</v>
      </c>
    </row>
    <row r="811" spans="1:27" x14ac:dyDescent="0.35">
      <c r="A811">
        <v>810</v>
      </c>
      <c r="B811" t="s">
        <v>36</v>
      </c>
      <c r="C811" s="2">
        <v>27</v>
      </c>
      <c r="D811" t="s">
        <v>10</v>
      </c>
      <c r="E811">
        <v>4.5</v>
      </c>
      <c r="F811" t="s">
        <v>63</v>
      </c>
      <c r="G811" s="10">
        <v>2</v>
      </c>
      <c r="H811">
        <v>0.02</v>
      </c>
      <c r="I811">
        <v>3</v>
      </c>
      <c r="J811">
        <v>1</v>
      </c>
      <c r="K811">
        <v>1</v>
      </c>
      <c r="L811" s="8">
        <v>1.4</v>
      </c>
      <c r="M811" s="8">
        <v>0.52</v>
      </c>
      <c r="N811" s="8">
        <v>0.5</v>
      </c>
      <c r="O811" s="8">
        <v>-2.1489999999999999E-2</v>
      </c>
      <c r="P811" s="8">
        <v>9.5069000000000002E-4</v>
      </c>
      <c r="Q811" s="9">
        <v>-4.3068E-6</v>
      </c>
      <c r="R811" s="9">
        <v>-7.0328999999999994E-8</v>
      </c>
      <c r="S811" s="8">
        <v>-7.4299000000000001E-4</v>
      </c>
      <c r="T811" s="8">
        <v>0</v>
      </c>
      <c r="U811" s="9">
        <v>3.7969E-6</v>
      </c>
      <c r="V811">
        <v>-1.7483392521311099E-2</v>
      </c>
      <c r="W811">
        <v>1.09955742875643E-3</v>
      </c>
      <c r="X811">
        <v>8.0047780813468001E-4</v>
      </c>
      <c r="Y811">
        <v>3.1415926535897898E-4</v>
      </c>
      <c r="Z811">
        <v>0.125827160493827</v>
      </c>
      <c r="AA811">
        <v>4.9382716049382699E-2</v>
      </c>
    </row>
    <row r="812" spans="1:27" x14ac:dyDescent="0.35">
      <c r="A812">
        <v>811</v>
      </c>
      <c r="B812" t="s">
        <v>36</v>
      </c>
      <c r="C812" s="2">
        <v>27</v>
      </c>
      <c r="D812" t="s">
        <v>10</v>
      </c>
      <c r="E812">
        <v>4.5</v>
      </c>
      <c r="F812" t="s">
        <v>34</v>
      </c>
      <c r="G812" s="10">
        <v>3</v>
      </c>
      <c r="H812">
        <v>0.03</v>
      </c>
      <c r="I812">
        <v>3</v>
      </c>
      <c r="J812">
        <v>1</v>
      </c>
      <c r="K812">
        <v>1</v>
      </c>
      <c r="L812" s="8">
        <v>1.4</v>
      </c>
      <c r="M812" s="8">
        <v>0.52</v>
      </c>
      <c r="N812" s="8">
        <v>0.5</v>
      </c>
      <c r="O812" s="8">
        <v>-1.115E-2</v>
      </c>
      <c r="P812" s="8">
        <v>0</v>
      </c>
      <c r="Q812" s="8">
        <v>-8.5599999999999996E-2</v>
      </c>
      <c r="R812" s="8">
        <v>-4.9959999999999997E-2</v>
      </c>
      <c r="S812" s="8">
        <v>0</v>
      </c>
      <c r="T812" s="8">
        <v>2.5600000000000002E-3</v>
      </c>
      <c r="U812" s="8">
        <v>3.6330000000000001E-2</v>
      </c>
      <c r="V812">
        <v>-1.0260236997105199E-2</v>
      </c>
      <c r="W812">
        <v>3.1906800388021299E-3</v>
      </c>
      <c r="X812">
        <v>2.32281506824795E-3</v>
      </c>
      <c r="Y812">
        <v>7.0685834705770298E-4</v>
      </c>
      <c r="Z812">
        <v>0.36512345679012298</v>
      </c>
      <c r="AA812">
        <v>0.11111111111111099</v>
      </c>
    </row>
    <row r="813" spans="1:27" x14ac:dyDescent="0.35">
      <c r="A813">
        <v>812</v>
      </c>
      <c r="B813" t="s">
        <v>36</v>
      </c>
      <c r="C813" s="2">
        <v>27</v>
      </c>
      <c r="D813" t="s">
        <v>10</v>
      </c>
      <c r="E813">
        <v>4.5</v>
      </c>
      <c r="F813" t="s">
        <v>29</v>
      </c>
      <c r="G813" s="10">
        <v>3</v>
      </c>
      <c r="H813">
        <v>0.03</v>
      </c>
      <c r="I813">
        <v>3</v>
      </c>
      <c r="J813">
        <v>1</v>
      </c>
      <c r="K813">
        <v>1</v>
      </c>
      <c r="L813" s="8">
        <v>1.29</v>
      </c>
      <c r="M813" s="8">
        <v>0.53</v>
      </c>
      <c r="N813" s="8">
        <v>0.5</v>
      </c>
      <c r="O813" s="8">
        <v>-1.1391999999999999E-2</v>
      </c>
      <c r="P813" s="9">
        <f>-1.001*10^-4</f>
        <v>-1.0009999999999999E-4</v>
      </c>
      <c r="Q813" s="8">
        <v>2.8289999999999998E-5</v>
      </c>
      <c r="R813" s="9">
        <v>-1.8694999999999999E-7</v>
      </c>
      <c r="S813" s="8">
        <v>-5.9573000000000004E-4</v>
      </c>
      <c r="T813" s="8">
        <v>0</v>
      </c>
      <c r="U813" s="9">
        <v>3.0811E-6</v>
      </c>
      <c r="V813">
        <v>-1.0945169700551699E-2</v>
      </c>
      <c r="W813">
        <v>1.96349540849362E-3</v>
      </c>
      <c r="X813">
        <v>1.34244181078709E-3</v>
      </c>
      <c r="Y813">
        <v>7.0685834705770298E-4</v>
      </c>
      <c r="Z813">
        <v>0.21101851851851899</v>
      </c>
      <c r="AA813">
        <v>0.11111111111111099</v>
      </c>
    </row>
    <row r="814" spans="1:27" x14ac:dyDescent="0.35">
      <c r="A814">
        <v>813</v>
      </c>
      <c r="B814" t="s">
        <v>36</v>
      </c>
      <c r="C814" s="2">
        <v>27</v>
      </c>
      <c r="D814" t="s">
        <v>10</v>
      </c>
      <c r="E814">
        <v>4.5</v>
      </c>
      <c r="F814" t="s">
        <v>12</v>
      </c>
      <c r="G814" s="10">
        <v>2</v>
      </c>
      <c r="H814">
        <v>0.02</v>
      </c>
      <c r="I814">
        <v>2.5</v>
      </c>
      <c r="J814">
        <v>1</v>
      </c>
      <c r="K814">
        <v>1</v>
      </c>
      <c r="L814" s="8">
        <v>1.4</v>
      </c>
      <c r="M814" s="8">
        <v>0.52</v>
      </c>
      <c r="N814" s="8">
        <v>0.5</v>
      </c>
      <c r="O814" s="8">
        <v>-2.1489999999999999E-2</v>
      </c>
      <c r="P814" s="8">
        <v>9.5069000000000002E-4</v>
      </c>
      <c r="Q814" s="9">
        <v>-4.3068E-6</v>
      </c>
      <c r="R814" s="9">
        <v>-7.0328999999999994E-8</v>
      </c>
      <c r="S814" s="8">
        <v>-7.4299000000000001E-4</v>
      </c>
      <c r="T814" s="8">
        <v>0</v>
      </c>
      <c r="U814" s="9">
        <v>3.7969E-6</v>
      </c>
      <c r="V814">
        <v>-1.7186845323212099E-2</v>
      </c>
      <c r="W814">
        <v>1.2566370614359201E-3</v>
      </c>
      <c r="X814">
        <v>9.1483178072534696E-4</v>
      </c>
      <c r="Y814">
        <v>3.1415926535897898E-4</v>
      </c>
      <c r="Z814">
        <v>0.143802469135802</v>
      </c>
      <c r="AA814">
        <v>4.9382716049382699E-2</v>
      </c>
    </row>
    <row r="815" spans="1:27" x14ac:dyDescent="0.35">
      <c r="A815">
        <v>814</v>
      </c>
      <c r="B815" t="s">
        <v>36</v>
      </c>
      <c r="C815" s="2">
        <v>27</v>
      </c>
      <c r="D815" t="s">
        <v>13</v>
      </c>
      <c r="E815">
        <v>9</v>
      </c>
      <c r="F815" t="s">
        <v>17</v>
      </c>
      <c r="G815" s="10">
        <v>16.5</v>
      </c>
      <c r="H815">
        <v>0.16500000000000001</v>
      </c>
      <c r="I815">
        <v>9</v>
      </c>
      <c r="J815">
        <v>1</v>
      </c>
      <c r="K815">
        <v>1</v>
      </c>
      <c r="L815" s="8">
        <v>1.39</v>
      </c>
      <c r="M815" s="8">
        <v>0.56000000000000005</v>
      </c>
      <c r="N815" s="8">
        <v>0.5</v>
      </c>
      <c r="O815" s="8">
        <v>0.16450000000000001</v>
      </c>
      <c r="P815" s="8">
        <v>-0.56120000000000003</v>
      </c>
      <c r="Q815" s="8">
        <v>0.29099999999999998</v>
      </c>
      <c r="R815" s="8">
        <v>0</v>
      </c>
      <c r="S815" s="8">
        <v>-7.2500000000000004E-3</v>
      </c>
      <c r="T815" s="8">
        <v>2.5000000000000001E-2</v>
      </c>
      <c r="U815" s="8">
        <v>2.3E-2</v>
      </c>
      <c r="V815">
        <v>5.8789020677602902E-2</v>
      </c>
      <c r="W815">
        <v>5.8789020677602902E-2</v>
      </c>
      <c r="X815">
        <v>4.5761373695446098E-2</v>
      </c>
      <c r="Y815">
        <v>2.1382464998495498E-2</v>
      </c>
      <c r="Z815">
        <v>1.79830835217424</v>
      </c>
      <c r="AA815">
        <v>0.84027777777777801</v>
      </c>
    </row>
    <row r="816" spans="1:27" x14ac:dyDescent="0.35">
      <c r="A816">
        <v>815</v>
      </c>
      <c r="B816" t="s">
        <v>36</v>
      </c>
      <c r="C816" s="2">
        <v>27</v>
      </c>
      <c r="D816" t="s">
        <v>13</v>
      </c>
      <c r="E816">
        <v>9</v>
      </c>
      <c r="F816" t="s">
        <v>35</v>
      </c>
      <c r="G816" s="10">
        <v>9</v>
      </c>
      <c r="H816">
        <v>0.09</v>
      </c>
      <c r="I816">
        <v>7</v>
      </c>
      <c r="J816">
        <v>1</v>
      </c>
      <c r="K816">
        <v>1</v>
      </c>
      <c r="L816" s="8">
        <v>1.4</v>
      </c>
      <c r="M816" s="8">
        <v>0.52</v>
      </c>
      <c r="N816" s="8">
        <v>0.5</v>
      </c>
      <c r="O816">
        <f>-2.311*10^-3</f>
        <v>-2.3110000000000001E-3</v>
      </c>
      <c r="P816">
        <f>-3.7474*10^-4</f>
        <v>-3.7473999999999998E-4</v>
      </c>
      <c r="Q816">
        <f>1.5103*10^-5</f>
        <v>1.5103000000000001E-5</v>
      </c>
      <c r="R816">
        <f>-2.5175*10^-8</f>
        <v>-2.5175000000000002E-8</v>
      </c>
      <c r="S816">
        <f>3.3282*10^-4</f>
        <v>3.3282E-4</v>
      </c>
      <c r="T816" s="8">
        <v>0</v>
      </c>
      <c r="U816">
        <f>3.8818*10^-6</f>
        <v>3.8817999999999998E-6</v>
      </c>
      <c r="V816">
        <v>2.26508903760121E-2</v>
      </c>
      <c r="W816">
        <v>2.26508903760121E-2</v>
      </c>
      <c r="X816">
        <v>1.6489848193736799E-2</v>
      </c>
      <c r="Y816">
        <v>6.3617251235193297E-3</v>
      </c>
      <c r="Z816">
        <v>0.64801008663411597</v>
      </c>
      <c r="AA816">
        <v>0.25</v>
      </c>
    </row>
    <row r="817" spans="1:27" x14ac:dyDescent="0.35">
      <c r="A817">
        <v>816</v>
      </c>
      <c r="B817" t="s">
        <v>36</v>
      </c>
      <c r="C817" s="2">
        <v>27</v>
      </c>
      <c r="D817" t="s">
        <v>13</v>
      </c>
      <c r="E817">
        <v>9</v>
      </c>
      <c r="F817" t="s">
        <v>35</v>
      </c>
      <c r="G817" s="10">
        <v>10.5</v>
      </c>
      <c r="H817">
        <v>0.105</v>
      </c>
      <c r="I817">
        <v>10</v>
      </c>
      <c r="J817">
        <v>1</v>
      </c>
      <c r="K817">
        <v>1</v>
      </c>
      <c r="L817" s="8">
        <v>1.4</v>
      </c>
      <c r="M817" s="8">
        <v>0.52</v>
      </c>
      <c r="N817" s="8">
        <v>0.5</v>
      </c>
      <c r="O817">
        <f>-2.311*10^-3</f>
        <v>-2.3110000000000001E-3</v>
      </c>
      <c r="P817">
        <f>-3.7474*10^-4</f>
        <v>-3.7473999999999998E-4</v>
      </c>
      <c r="Q817">
        <f>1.5103*10^-5</f>
        <v>1.5103000000000001E-5</v>
      </c>
      <c r="R817">
        <f>-2.5175*10^-8</f>
        <v>-2.5175000000000002E-8</v>
      </c>
      <c r="S817">
        <f>3.3282*10^-4</f>
        <v>3.3282E-4</v>
      </c>
      <c r="T817" s="8">
        <v>0</v>
      </c>
      <c r="U817">
        <f>3.8818*10^-6</f>
        <v>3.8817999999999998E-6</v>
      </c>
      <c r="V817">
        <v>4.64248610761544E-2</v>
      </c>
      <c r="W817">
        <v>4.64248610761544E-2</v>
      </c>
      <c r="X817">
        <v>3.3797298863440399E-2</v>
      </c>
      <c r="Y817">
        <v>8.6590147514568703E-3</v>
      </c>
      <c r="Z817">
        <v>1.3281499203137399</v>
      </c>
      <c r="AA817">
        <v>0.34027777777777801</v>
      </c>
    </row>
    <row r="818" spans="1:27" x14ac:dyDescent="0.35">
      <c r="A818">
        <v>817</v>
      </c>
      <c r="B818" t="s">
        <v>36</v>
      </c>
      <c r="C818" s="2">
        <v>27</v>
      </c>
      <c r="D818" t="s">
        <v>13</v>
      </c>
      <c r="E818">
        <v>9</v>
      </c>
      <c r="F818" t="s">
        <v>12</v>
      </c>
      <c r="G818" s="10">
        <v>8.5</v>
      </c>
      <c r="H818">
        <v>8.5000000000000006E-2</v>
      </c>
      <c r="I818">
        <v>9.4339811320565996</v>
      </c>
      <c r="J818">
        <v>1</v>
      </c>
      <c r="K818">
        <v>1</v>
      </c>
      <c r="L818" s="8">
        <v>1.4</v>
      </c>
      <c r="M818" s="8">
        <v>0.52</v>
      </c>
      <c r="N818" s="8">
        <v>0.5</v>
      </c>
      <c r="O818" s="8">
        <v>-2.1489999999999999E-2</v>
      </c>
      <c r="P818" s="8">
        <v>9.5069000000000002E-4</v>
      </c>
      <c r="Q818" s="9">
        <v>-4.3068E-6</v>
      </c>
      <c r="R818" s="9">
        <v>-7.0328999999999994E-8</v>
      </c>
      <c r="S818" s="8">
        <v>-7.4299000000000001E-4</v>
      </c>
      <c r="T818" s="8">
        <v>0</v>
      </c>
      <c r="U818" s="9">
        <v>3.7969E-6</v>
      </c>
      <c r="V818">
        <v>1.8019561771151701E-2</v>
      </c>
      <c r="W818">
        <v>1.8019561771151701E-2</v>
      </c>
      <c r="X818">
        <v>1.31182409693984E-2</v>
      </c>
      <c r="Y818">
        <v>5.6745017305465601E-3</v>
      </c>
      <c r="Z818">
        <v>0.51551429504947599</v>
      </c>
      <c r="AA818">
        <v>0.22299382716049401</v>
      </c>
    </row>
    <row r="819" spans="1:27" x14ac:dyDescent="0.35">
      <c r="A819">
        <v>818</v>
      </c>
      <c r="B819" t="s">
        <v>36</v>
      </c>
      <c r="C819" s="2">
        <v>27</v>
      </c>
      <c r="D819" t="s">
        <v>13</v>
      </c>
      <c r="E819">
        <v>9</v>
      </c>
      <c r="F819" t="s">
        <v>12</v>
      </c>
      <c r="G819" s="10">
        <v>10.5</v>
      </c>
      <c r="H819">
        <v>0.105</v>
      </c>
      <c r="I819">
        <v>11</v>
      </c>
      <c r="J819">
        <v>1</v>
      </c>
      <c r="K819">
        <v>1</v>
      </c>
      <c r="L819" s="8">
        <v>1.4</v>
      </c>
      <c r="M819" s="8">
        <v>0.52</v>
      </c>
      <c r="N819" s="8">
        <v>0.5</v>
      </c>
      <c r="O819" s="8">
        <v>-2.1489999999999999E-2</v>
      </c>
      <c r="P819" s="8">
        <v>9.5069000000000002E-4</v>
      </c>
      <c r="Q819" s="9">
        <v>-4.3068E-6</v>
      </c>
      <c r="R819" s="9">
        <v>-7.0328999999999994E-8</v>
      </c>
      <c r="S819" s="8">
        <v>-7.4299000000000001E-4</v>
      </c>
      <c r="T819" s="8">
        <v>0</v>
      </c>
      <c r="U819" s="9">
        <v>3.7969E-6</v>
      </c>
      <c r="V819">
        <v>3.9933035106336702E-2</v>
      </c>
      <c r="W819">
        <v>3.9933035106336702E-2</v>
      </c>
      <c r="X819">
        <v>2.9071249557413099E-2</v>
      </c>
      <c r="Y819">
        <v>8.6590147514568703E-3</v>
      </c>
      <c r="Z819">
        <v>1.1424279182519399</v>
      </c>
      <c r="AA819">
        <v>0.34027777777777801</v>
      </c>
    </row>
    <row r="820" spans="1:27" x14ac:dyDescent="0.35">
      <c r="A820">
        <v>819</v>
      </c>
      <c r="B820" t="s">
        <v>36</v>
      </c>
      <c r="C820" s="2">
        <v>27</v>
      </c>
      <c r="D820" t="s">
        <v>13</v>
      </c>
      <c r="E820">
        <v>9</v>
      </c>
      <c r="F820" t="s">
        <v>12</v>
      </c>
      <c r="G820" s="10">
        <v>14</v>
      </c>
      <c r="H820">
        <v>0.14000000000000001</v>
      </c>
      <c r="I820">
        <v>13</v>
      </c>
      <c r="J820">
        <v>1</v>
      </c>
      <c r="K820">
        <v>1</v>
      </c>
      <c r="L820" s="8">
        <v>1.4</v>
      </c>
      <c r="M820" s="8">
        <v>0.52</v>
      </c>
      <c r="N820" s="8">
        <v>0.5</v>
      </c>
      <c r="O820" s="8">
        <v>-2.1489999999999999E-2</v>
      </c>
      <c r="P820" s="8">
        <v>9.5069000000000002E-4</v>
      </c>
      <c r="Q820" s="9">
        <v>-4.3068E-6</v>
      </c>
      <c r="R820" s="9">
        <v>-7.0328999999999994E-8</v>
      </c>
      <c r="S820" s="8">
        <v>-7.4299000000000001E-4</v>
      </c>
      <c r="T820" s="8">
        <v>0</v>
      </c>
      <c r="U820" s="9">
        <v>3.7969E-6</v>
      </c>
      <c r="V820">
        <v>9.1833225554470002E-2</v>
      </c>
      <c r="W820">
        <v>9.1833225554470002E-2</v>
      </c>
      <c r="X820">
        <v>6.6854588203654197E-2</v>
      </c>
      <c r="Y820">
        <v>1.539380400259E-2</v>
      </c>
      <c r="Z820">
        <v>2.6272193039468301</v>
      </c>
      <c r="AA820">
        <v>0.60493827160493796</v>
      </c>
    </row>
    <row r="821" spans="1:27" x14ac:dyDescent="0.35">
      <c r="A821">
        <v>820</v>
      </c>
      <c r="B821" t="s">
        <v>36</v>
      </c>
      <c r="C821" s="2">
        <v>27</v>
      </c>
      <c r="D821" t="s">
        <v>13</v>
      </c>
      <c r="E821">
        <v>9</v>
      </c>
      <c r="F821" t="s">
        <v>29</v>
      </c>
      <c r="G821" s="10">
        <v>17</v>
      </c>
      <c r="H821">
        <v>0.17</v>
      </c>
      <c r="I821">
        <v>15</v>
      </c>
      <c r="J821">
        <v>1</v>
      </c>
      <c r="K821">
        <v>1</v>
      </c>
      <c r="L821" s="8">
        <v>1.29</v>
      </c>
      <c r="M821" s="8">
        <v>0.53</v>
      </c>
      <c r="N821" s="8">
        <v>0.5</v>
      </c>
      <c r="O821" s="8">
        <v>-1.1391999999999999E-2</v>
      </c>
      <c r="P821" s="9">
        <f>-1.001*10^-4</f>
        <v>-1.0009999999999999E-4</v>
      </c>
      <c r="Q821" s="8">
        <v>2.8289999999999998E-5</v>
      </c>
      <c r="R821" s="9">
        <v>-1.8694999999999999E-7</v>
      </c>
      <c r="S821" s="8">
        <v>-5.9573000000000004E-4</v>
      </c>
      <c r="T821" s="8">
        <v>0</v>
      </c>
      <c r="U821" s="9">
        <v>3.0811E-6</v>
      </c>
      <c r="V821">
        <v>0.158363248502006</v>
      </c>
      <c r="W821">
        <v>0.158363248502006</v>
      </c>
      <c r="X821">
        <v>0.108272953000822</v>
      </c>
      <c r="Y821">
        <v>2.2698006922186299E-2</v>
      </c>
      <c r="Z821">
        <v>4.2548581909227696</v>
      </c>
      <c r="AA821">
        <v>0.89197530864197505</v>
      </c>
    </row>
    <row r="822" spans="1:27" x14ac:dyDescent="0.35">
      <c r="A822">
        <v>821</v>
      </c>
      <c r="B822" t="s">
        <v>36</v>
      </c>
      <c r="C822" s="2">
        <v>27</v>
      </c>
      <c r="D822" t="s">
        <v>13</v>
      </c>
      <c r="E822">
        <v>9</v>
      </c>
      <c r="F822" t="s">
        <v>34</v>
      </c>
      <c r="G822" s="10">
        <v>19</v>
      </c>
      <c r="H822">
        <v>0.19</v>
      </c>
      <c r="I822">
        <v>13</v>
      </c>
      <c r="J822">
        <v>1</v>
      </c>
      <c r="K822">
        <v>1</v>
      </c>
      <c r="L822" s="8">
        <v>1.4</v>
      </c>
      <c r="M822" s="8">
        <v>0.52</v>
      </c>
      <c r="N822" s="8">
        <v>0.5</v>
      </c>
      <c r="O822" s="8">
        <v>-1.115E-2</v>
      </c>
      <c r="P822" s="8">
        <v>0</v>
      </c>
      <c r="Q822" s="8">
        <v>-8.5599999999999996E-2</v>
      </c>
      <c r="R822" s="8">
        <v>-4.9959999999999997E-2</v>
      </c>
      <c r="S822" s="8">
        <v>0</v>
      </c>
      <c r="T822" s="8">
        <v>2.5600000000000002E-3</v>
      </c>
      <c r="U822" s="8">
        <v>3.6330000000000001E-2</v>
      </c>
      <c r="V822">
        <v>0.135864654425187</v>
      </c>
      <c r="W822">
        <v>0.135864654425187</v>
      </c>
      <c r="X822">
        <v>9.8909468421535904E-2</v>
      </c>
      <c r="Y822">
        <v>2.8352873698647901E-2</v>
      </c>
      <c r="Z822">
        <v>3.8868964982417702</v>
      </c>
      <c r="AA822">
        <v>1.1141975308642</v>
      </c>
    </row>
    <row r="823" spans="1:27" x14ac:dyDescent="0.35">
      <c r="A823">
        <v>822</v>
      </c>
      <c r="B823" t="s">
        <v>36</v>
      </c>
      <c r="C823" s="2">
        <v>27</v>
      </c>
      <c r="D823" t="s">
        <v>14</v>
      </c>
      <c r="E823">
        <v>18</v>
      </c>
      <c r="F823" t="s">
        <v>32</v>
      </c>
      <c r="G823" s="10">
        <v>44</v>
      </c>
      <c r="H823">
        <v>0.44</v>
      </c>
      <c r="I823">
        <v>23</v>
      </c>
      <c r="J823">
        <v>1</v>
      </c>
      <c r="K823">
        <v>1</v>
      </c>
      <c r="L823" s="8">
        <v>1.23</v>
      </c>
      <c r="M823" s="8">
        <v>0.42</v>
      </c>
      <c r="N823" s="8">
        <v>0.5</v>
      </c>
      <c r="O823" s="8">
        <v>-3.9836000000000003E-2</v>
      </c>
      <c r="P823" s="8">
        <v>1.5505E-3</v>
      </c>
      <c r="Q823" s="9">
        <v>-6.1835000000000002E-6</v>
      </c>
      <c r="R823" s="9">
        <v>4.8021999999999998E-8</v>
      </c>
      <c r="S823" s="8">
        <v>7.3997000000000003E-5</v>
      </c>
      <c r="T823" s="8">
        <v>0</v>
      </c>
      <c r="U823" s="9">
        <v>2.9606999999999999E-6</v>
      </c>
      <c r="V823">
        <v>1.4860275837966901</v>
      </c>
      <c r="W823">
        <v>1.4860275837966901</v>
      </c>
      <c r="X823">
        <v>0.76768184978937104</v>
      </c>
      <c r="Y823">
        <v>0.15205308443374599</v>
      </c>
      <c r="Z823">
        <v>7.5419975997474298</v>
      </c>
      <c r="AA823">
        <v>1.49382716049383</v>
      </c>
    </row>
    <row r="824" spans="1:27" x14ac:dyDescent="0.35">
      <c r="A824">
        <v>823</v>
      </c>
      <c r="B824" t="s">
        <v>36</v>
      </c>
      <c r="C824" s="2">
        <v>27</v>
      </c>
      <c r="D824" t="s">
        <v>14</v>
      </c>
      <c r="E824">
        <v>18</v>
      </c>
      <c r="F824" t="s">
        <v>32</v>
      </c>
      <c r="G824" s="10">
        <v>39.5</v>
      </c>
      <c r="H824">
        <v>0.39500000000000002</v>
      </c>
      <c r="I824">
        <v>20</v>
      </c>
      <c r="J824">
        <v>1</v>
      </c>
      <c r="K824">
        <v>1</v>
      </c>
      <c r="L824" s="8">
        <v>1.23</v>
      </c>
      <c r="M824" s="8">
        <v>0.42</v>
      </c>
      <c r="N824" s="8">
        <v>0.5</v>
      </c>
      <c r="O824" s="8">
        <v>-3.9836000000000003E-2</v>
      </c>
      <c r="P824" s="8">
        <v>1.5505E-3</v>
      </c>
      <c r="Q824" s="9">
        <v>-6.1835000000000002E-6</v>
      </c>
      <c r="R824" s="9">
        <v>4.8021999999999998E-8</v>
      </c>
      <c r="S824" s="8">
        <v>7.3997000000000003E-5</v>
      </c>
      <c r="T824" s="8">
        <v>0</v>
      </c>
      <c r="U824" s="9">
        <v>2.9606999999999999E-6</v>
      </c>
      <c r="V824">
        <v>1.0624351938185701</v>
      </c>
      <c r="W824">
        <v>1.0624351938185701</v>
      </c>
      <c r="X824">
        <v>0.54885402112667103</v>
      </c>
      <c r="Y824">
        <v>0.122541748444087</v>
      </c>
      <c r="Z824">
        <v>5.3921500307514396</v>
      </c>
      <c r="AA824">
        <v>1.20389660493827</v>
      </c>
    </row>
    <row r="825" spans="1:27" x14ac:dyDescent="0.35">
      <c r="A825">
        <v>824</v>
      </c>
      <c r="B825" t="s">
        <v>36</v>
      </c>
      <c r="C825" s="2">
        <v>27</v>
      </c>
      <c r="D825" t="s">
        <v>14</v>
      </c>
      <c r="E825">
        <v>18</v>
      </c>
      <c r="F825" t="s">
        <v>32</v>
      </c>
      <c r="G825" s="10">
        <v>40</v>
      </c>
      <c r="H825">
        <v>0.4</v>
      </c>
      <c r="I825">
        <v>19</v>
      </c>
      <c r="J825">
        <v>1</v>
      </c>
      <c r="K825">
        <v>1</v>
      </c>
      <c r="L825" s="8">
        <v>1.23</v>
      </c>
      <c r="M825" s="8">
        <v>0.42</v>
      </c>
      <c r="N825" s="8">
        <v>0.5</v>
      </c>
      <c r="O825" s="8">
        <v>-3.9836000000000003E-2</v>
      </c>
      <c r="P825" s="8">
        <v>1.5505E-3</v>
      </c>
      <c r="Q825" s="9">
        <v>-6.1835000000000002E-6</v>
      </c>
      <c r="R825" s="9">
        <v>4.8021999999999998E-8</v>
      </c>
      <c r="S825" s="8">
        <v>7.3997000000000003E-5</v>
      </c>
      <c r="T825" s="8">
        <v>0</v>
      </c>
      <c r="U825" s="9">
        <v>2.9606999999999999E-6</v>
      </c>
      <c r="V825">
        <v>1.04237704768175</v>
      </c>
      <c r="W825">
        <v>1.04237704768175</v>
      </c>
      <c r="X825">
        <v>0.53849198283239097</v>
      </c>
      <c r="Y825">
        <v>0.12566370614359201</v>
      </c>
      <c r="Z825">
        <v>5.2903494372303097</v>
      </c>
      <c r="AA825">
        <v>1.2345679012345701</v>
      </c>
    </row>
    <row r="826" spans="1:27" x14ac:dyDescent="0.35">
      <c r="A826">
        <v>825</v>
      </c>
      <c r="B826" t="s">
        <v>36</v>
      </c>
      <c r="C826" s="2">
        <v>27</v>
      </c>
      <c r="D826" t="s">
        <v>14</v>
      </c>
      <c r="E826">
        <v>18</v>
      </c>
      <c r="F826" t="s">
        <v>32</v>
      </c>
      <c r="G826" s="10">
        <v>49</v>
      </c>
      <c r="H826">
        <v>0.49</v>
      </c>
      <c r="I826">
        <v>19</v>
      </c>
      <c r="J826">
        <v>1</v>
      </c>
      <c r="K826">
        <v>1</v>
      </c>
      <c r="L826" s="8">
        <v>1.23</v>
      </c>
      <c r="M826" s="8">
        <v>0.42</v>
      </c>
      <c r="N826" s="8">
        <v>0.5</v>
      </c>
      <c r="O826" s="8">
        <v>-3.9836000000000003E-2</v>
      </c>
      <c r="P826" s="8">
        <v>1.5505E-3</v>
      </c>
      <c r="Q826" s="9">
        <v>-6.1835000000000002E-6</v>
      </c>
      <c r="R826" s="9">
        <v>4.8021999999999998E-8</v>
      </c>
      <c r="S826" s="8">
        <v>7.3997000000000003E-5</v>
      </c>
      <c r="T826" s="8">
        <v>0</v>
      </c>
      <c r="U826" s="9">
        <v>2.9606999999999999E-6</v>
      </c>
      <c r="V826">
        <v>1.5619283376700901</v>
      </c>
      <c r="W826">
        <v>1.5619283376700901</v>
      </c>
      <c r="X826">
        <v>0.80689217924037104</v>
      </c>
      <c r="Y826">
        <v>0.188574099031727</v>
      </c>
      <c r="Z826">
        <v>7.92721474495659</v>
      </c>
      <c r="AA826">
        <v>1.8526234567901201</v>
      </c>
    </row>
    <row r="827" spans="1:27" x14ac:dyDescent="0.35">
      <c r="A827">
        <v>826</v>
      </c>
      <c r="B827" t="s">
        <v>36</v>
      </c>
      <c r="C827" s="2">
        <v>27</v>
      </c>
      <c r="D827" t="s">
        <v>14</v>
      </c>
      <c r="E827">
        <v>18</v>
      </c>
      <c r="F827" t="s">
        <v>32</v>
      </c>
      <c r="G827" s="10">
        <v>43</v>
      </c>
      <c r="H827">
        <v>0.43</v>
      </c>
      <c r="I827">
        <v>23</v>
      </c>
      <c r="J827">
        <v>1</v>
      </c>
      <c r="K827">
        <v>1</v>
      </c>
      <c r="L827" s="8">
        <v>1.23</v>
      </c>
      <c r="M827" s="8">
        <v>0.42</v>
      </c>
      <c r="N827" s="8">
        <v>0.5</v>
      </c>
      <c r="O827" s="8">
        <v>-3.9836000000000003E-2</v>
      </c>
      <c r="P827" s="8">
        <v>1.5505E-3</v>
      </c>
      <c r="Q827" s="9">
        <v>-6.1835000000000002E-6</v>
      </c>
      <c r="R827" s="9">
        <v>4.8021999999999998E-8</v>
      </c>
      <c r="S827" s="8">
        <v>7.3997000000000003E-5</v>
      </c>
      <c r="T827" s="8">
        <v>0</v>
      </c>
      <c r="U827" s="9">
        <v>2.9606999999999999E-6</v>
      </c>
      <c r="V827">
        <v>1.41954198587758</v>
      </c>
      <c r="W827">
        <v>1.41954198587758</v>
      </c>
      <c r="X827">
        <v>0.73333538990435498</v>
      </c>
      <c r="Y827">
        <v>0.14522012041218799</v>
      </c>
      <c r="Z827">
        <v>7.2045649535494203</v>
      </c>
      <c r="AA827">
        <v>1.4266975308642</v>
      </c>
    </row>
    <row r="828" spans="1:27" x14ac:dyDescent="0.35">
      <c r="A828">
        <v>827</v>
      </c>
      <c r="B828" t="s">
        <v>36</v>
      </c>
      <c r="C828" s="2">
        <v>27</v>
      </c>
      <c r="D828" t="s">
        <v>14</v>
      </c>
      <c r="E828">
        <v>18</v>
      </c>
      <c r="F828" t="s">
        <v>32</v>
      </c>
      <c r="G828" s="10">
        <v>48.5</v>
      </c>
      <c r="H828">
        <v>0.48499999999999999</v>
      </c>
      <c r="I828">
        <v>24</v>
      </c>
      <c r="J828">
        <v>1</v>
      </c>
      <c r="K828">
        <v>1</v>
      </c>
      <c r="L828" s="8">
        <v>1.23</v>
      </c>
      <c r="M828" s="8">
        <v>0.42</v>
      </c>
      <c r="N828" s="8">
        <v>0.5</v>
      </c>
      <c r="O828" s="8">
        <v>-3.9836000000000003E-2</v>
      </c>
      <c r="P828" s="8">
        <v>1.5505E-3</v>
      </c>
      <c r="Q828" s="9">
        <v>-6.1835000000000002E-6</v>
      </c>
      <c r="R828" s="9">
        <v>4.8021999999999998E-8</v>
      </c>
      <c r="S828" s="8">
        <v>7.3997000000000003E-5</v>
      </c>
      <c r="T828" s="8">
        <v>0</v>
      </c>
      <c r="U828" s="9">
        <v>2.9606999999999999E-6</v>
      </c>
      <c r="V828">
        <v>1.87413877279226</v>
      </c>
      <c r="W828">
        <v>1.87413877279226</v>
      </c>
      <c r="X828">
        <v>0.96818009002448102</v>
      </c>
      <c r="Y828">
        <v>0.18474528298516499</v>
      </c>
      <c r="Z828">
        <v>9.5117683413921306</v>
      </c>
      <c r="AA828">
        <v>1.81500771604938</v>
      </c>
    </row>
    <row r="829" spans="1:27" x14ac:dyDescent="0.35">
      <c r="A829">
        <v>828</v>
      </c>
      <c r="B829" t="s">
        <v>38</v>
      </c>
      <c r="C829" s="2">
        <v>73</v>
      </c>
      <c r="D829" t="s">
        <v>13</v>
      </c>
      <c r="E829">
        <v>9</v>
      </c>
      <c r="F829" t="s">
        <v>21</v>
      </c>
      <c r="G829" s="10">
        <v>22.5</v>
      </c>
      <c r="H829">
        <v>0.22500000000000001</v>
      </c>
      <c r="I829">
        <v>16</v>
      </c>
      <c r="J829">
        <v>1</v>
      </c>
      <c r="K829">
        <v>1</v>
      </c>
      <c r="L829" s="8">
        <v>1.29</v>
      </c>
      <c r="M829" s="8">
        <v>0.53</v>
      </c>
      <c r="N829" s="8">
        <v>0.5</v>
      </c>
      <c r="O829" s="8">
        <v>0.16450000000000001</v>
      </c>
      <c r="P829" s="9">
        <v>-0.56120000000000003</v>
      </c>
      <c r="Q829" s="8">
        <v>0.29099999999999998</v>
      </c>
      <c r="R829" s="9">
        <v>0</v>
      </c>
      <c r="S829" s="8">
        <v>-7.2500000000000004E-3</v>
      </c>
      <c r="T829" s="8">
        <v>2.5000000000000001E-2</v>
      </c>
      <c r="U829" s="9">
        <v>2.3E-2</v>
      </c>
      <c r="V829">
        <v>0.26382294278289098</v>
      </c>
      <c r="W829">
        <v>0.26382294278289098</v>
      </c>
      <c r="X829">
        <v>0.180375745980663</v>
      </c>
      <c r="Y829">
        <v>3.9760782021995802E-2</v>
      </c>
      <c r="Z829">
        <v>7.0883189102989004</v>
      </c>
      <c r="AA829">
        <v>1.5625</v>
      </c>
    </row>
    <row r="830" spans="1:27" x14ac:dyDescent="0.35">
      <c r="A830">
        <v>829</v>
      </c>
      <c r="B830" t="s">
        <v>38</v>
      </c>
      <c r="C830" s="2">
        <v>73</v>
      </c>
      <c r="D830" t="s">
        <v>13</v>
      </c>
      <c r="E830">
        <v>9</v>
      </c>
      <c r="F830" t="s">
        <v>20</v>
      </c>
      <c r="G830" s="10">
        <v>30</v>
      </c>
      <c r="H830">
        <v>0.3</v>
      </c>
      <c r="I830">
        <v>4</v>
      </c>
      <c r="J830">
        <v>1</v>
      </c>
      <c r="K830">
        <v>1</v>
      </c>
      <c r="L830" s="8">
        <v>1.4</v>
      </c>
      <c r="M830" s="8">
        <v>0.52</v>
      </c>
      <c r="N830" s="8">
        <v>0.5</v>
      </c>
      <c r="O830" s="8">
        <v>-1.0343E-2</v>
      </c>
      <c r="P830" s="9">
        <v>-1.4341E-3</v>
      </c>
      <c r="Q830" s="8">
        <v>3.4520999999999997E-5</v>
      </c>
      <c r="R830" s="9">
        <v>-1.3052999999999999E-7</v>
      </c>
      <c r="S830" s="8">
        <v>7.7114999999999996E-4</v>
      </c>
      <c r="T830" s="8">
        <v>0</v>
      </c>
      <c r="U830" s="9">
        <v>3.0230999999999999E-6</v>
      </c>
      <c r="V830">
        <v>0.162355364308224</v>
      </c>
      <c r="W830">
        <v>0.162355364308224</v>
      </c>
      <c r="X830">
        <v>0.118194705216387</v>
      </c>
      <c r="Y830">
        <v>7.0685834705770306E-2</v>
      </c>
      <c r="Z830">
        <v>4.6447584154265096</v>
      </c>
      <c r="AA830">
        <v>2.7777777777777799</v>
      </c>
    </row>
    <row r="831" spans="1:27" x14ac:dyDescent="0.35">
      <c r="A831">
        <v>830</v>
      </c>
      <c r="B831" t="s">
        <v>38</v>
      </c>
      <c r="C831" s="2">
        <v>73</v>
      </c>
      <c r="D831" t="s">
        <v>14</v>
      </c>
      <c r="E831">
        <v>18</v>
      </c>
      <c r="F831" t="s">
        <v>20</v>
      </c>
      <c r="G831" s="10">
        <v>64</v>
      </c>
      <c r="H831">
        <v>0.64</v>
      </c>
      <c r="I831">
        <v>23</v>
      </c>
      <c r="J831">
        <v>1</v>
      </c>
      <c r="K831">
        <v>1</v>
      </c>
      <c r="L831" s="8">
        <v>1.4</v>
      </c>
      <c r="M831" s="8">
        <v>0.52</v>
      </c>
      <c r="N831" s="8">
        <v>0.5</v>
      </c>
      <c r="O831" s="8">
        <v>-1.0343E-2</v>
      </c>
      <c r="P831" s="9">
        <v>-1.4341E-3</v>
      </c>
      <c r="Q831" s="8">
        <v>3.4520999999999997E-5</v>
      </c>
      <c r="R831" s="9">
        <v>-1.3052999999999999E-7</v>
      </c>
      <c r="S831" s="8">
        <v>7.7114999999999996E-4</v>
      </c>
      <c r="T831" s="8">
        <v>0</v>
      </c>
      <c r="U831" s="9">
        <v>3.0230999999999999E-6</v>
      </c>
      <c r="V831">
        <v>2.8644962529659601</v>
      </c>
      <c r="W831">
        <v>2.8644962529659601</v>
      </c>
      <c r="X831">
        <v>2.0853532721592201</v>
      </c>
      <c r="Y831">
        <v>0.32169908772759498</v>
      </c>
      <c r="Z831">
        <v>20.487301318333301</v>
      </c>
      <c r="AA831">
        <v>3.1604938271604901</v>
      </c>
    </row>
    <row r="832" spans="1:27" x14ac:dyDescent="0.35">
      <c r="A832">
        <v>831</v>
      </c>
      <c r="B832" t="s">
        <v>38</v>
      </c>
      <c r="C832" s="2">
        <v>73</v>
      </c>
      <c r="D832" t="s">
        <v>14</v>
      </c>
      <c r="E832">
        <v>18</v>
      </c>
      <c r="F832" t="s">
        <v>17</v>
      </c>
      <c r="G832" s="10">
        <v>77.5</v>
      </c>
      <c r="H832">
        <v>0.77500000000000002</v>
      </c>
      <c r="I832">
        <v>23</v>
      </c>
      <c r="J832">
        <v>1</v>
      </c>
      <c r="K832">
        <v>1</v>
      </c>
      <c r="L832" s="8">
        <v>1.39</v>
      </c>
      <c r="M832" s="8">
        <v>0.56000000000000005</v>
      </c>
      <c r="N832" s="8">
        <v>0.5</v>
      </c>
      <c r="O832" s="8">
        <v>0.16450000000000001</v>
      </c>
      <c r="P832" s="8">
        <v>-0.56120000000000003</v>
      </c>
      <c r="Q832" s="8">
        <v>0.29099999999999998</v>
      </c>
      <c r="R832" s="8">
        <v>0</v>
      </c>
      <c r="S832" s="8">
        <v>-7.2500000000000004E-3</v>
      </c>
      <c r="T832" s="8">
        <v>2.5000000000000001E-2</v>
      </c>
      <c r="U832" s="8">
        <v>2.3E-2</v>
      </c>
      <c r="V832">
        <v>4.8922528710216602</v>
      </c>
      <c r="W832">
        <v>4.8922528710216602</v>
      </c>
      <c r="X832">
        <v>3.8081296348032598</v>
      </c>
      <c r="Y832">
        <v>0.47172977189059201</v>
      </c>
      <c r="Z832">
        <v>37.412509587263798</v>
      </c>
      <c r="AA832">
        <v>4.6344521604938302</v>
      </c>
    </row>
    <row r="833" spans="1:27" x14ac:dyDescent="0.35">
      <c r="A833">
        <v>832</v>
      </c>
      <c r="B833" t="s">
        <v>38</v>
      </c>
      <c r="C833" s="2">
        <v>73</v>
      </c>
      <c r="D833" t="s">
        <v>14</v>
      </c>
      <c r="E833">
        <v>18</v>
      </c>
      <c r="F833" t="s">
        <v>17</v>
      </c>
      <c r="G833" s="10">
        <v>104.5</v>
      </c>
      <c r="H833">
        <v>1.0449999999999999</v>
      </c>
      <c r="I833">
        <v>24</v>
      </c>
      <c r="J833">
        <v>1</v>
      </c>
      <c r="K833">
        <v>1</v>
      </c>
      <c r="L833" s="8">
        <v>1.39</v>
      </c>
      <c r="M833" s="8">
        <v>0.56000000000000005</v>
      </c>
      <c r="N833" s="8">
        <v>0.5</v>
      </c>
      <c r="O833" s="8">
        <v>0.16450000000000001</v>
      </c>
      <c r="P833" s="8">
        <v>-0.56120000000000003</v>
      </c>
      <c r="Q833" s="8">
        <v>0.29099999999999998</v>
      </c>
      <c r="R833" s="8">
        <v>0</v>
      </c>
      <c r="S833" s="8">
        <v>-7.2500000000000004E-3</v>
      </c>
      <c r="T833" s="8">
        <v>2.5000000000000001E-2</v>
      </c>
      <c r="U833" s="8">
        <v>2.3E-2</v>
      </c>
      <c r="V833">
        <v>9.2036105666944206</v>
      </c>
      <c r="W833">
        <v>9.2036105666944206</v>
      </c>
      <c r="X833">
        <v>7.1640904651149304</v>
      </c>
      <c r="Y833">
        <v>0.85767442938409799</v>
      </c>
      <c r="Z833">
        <v>70.382741375343102</v>
      </c>
      <c r="AA833">
        <v>8.4261188271604901</v>
      </c>
    </row>
    <row r="834" spans="1:27" x14ac:dyDescent="0.35">
      <c r="A834">
        <v>833</v>
      </c>
      <c r="B834" t="s">
        <v>38</v>
      </c>
      <c r="C834" s="2">
        <v>73</v>
      </c>
      <c r="D834" t="s">
        <v>14</v>
      </c>
      <c r="E834">
        <v>18</v>
      </c>
      <c r="F834" t="s">
        <v>17</v>
      </c>
      <c r="G834" s="10">
        <v>74</v>
      </c>
      <c r="H834">
        <v>0.74</v>
      </c>
      <c r="I834">
        <v>25</v>
      </c>
      <c r="J834">
        <v>1</v>
      </c>
      <c r="K834">
        <v>1</v>
      </c>
      <c r="L834" s="8">
        <v>1.39</v>
      </c>
      <c r="M834" s="8">
        <v>0.56000000000000005</v>
      </c>
      <c r="N834" s="8">
        <v>0.5</v>
      </c>
      <c r="O834" s="8">
        <v>0.16450000000000001</v>
      </c>
      <c r="P834" s="8">
        <v>-0.56120000000000003</v>
      </c>
      <c r="Q834" s="8">
        <v>0.29099999999999998</v>
      </c>
      <c r="R834" s="8">
        <v>0</v>
      </c>
      <c r="S834" s="8">
        <v>-7.2500000000000004E-3</v>
      </c>
      <c r="T834" s="8">
        <v>2.5000000000000001E-2</v>
      </c>
      <c r="U834" s="8">
        <v>2.3E-2</v>
      </c>
      <c r="V834">
        <v>4.8119504628129199</v>
      </c>
      <c r="W834">
        <v>4.8119504628129199</v>
      </c>
      <c r="X834">
        <v>3.7456222402535801</v>
      </c>
      <c r="Y834">
        <v>0.43008403427644298</v>
      </c>
      <c r="Z834">
        <v>36.798413240203402</v>
      </c>
      <c r="AA834">
        <v>4.2253086419753103</v>
      </c>
    </row>
    <row r="835" spans="1:27" x14ac:dyDescent="0.35">
      <c r="A835">
        <v>834</v>
      </c>
      <c r="B835" t="s">
        <v>38</v>
      </c>
      <c r="C835" s="2">
        <v>73</v>
      </c>
      <c r="D835" t="s">
        <v>14</v>
      </c>
      <c r="E835">
        <v>18</v>
      </c>
      <c r="F835" t="s">
        <v>17</v>
      </c>
      <c r="G835" s="10">
        <v>52</v>
      </c>
      <c r="H835">
        <v>0.52</v>
      </c>
      <c r="I835">
        <v>24</v>
      </c>
      <c r="J835">
        <v>1</v>
      </c>
      <c r="K835">
        <v>1</v>
      </c>
      <c r="L835" s="8">
        <v>1.39</v>
      </c>
      <c r="M835" s="8">
        <v>0.56000000000000005</v>
      </c>
      <c r="N835" s="8">
        <v>0.5</v>
      </c>
      <c r="O835" s="8">
        <v>0.16450000000000001</v>
      </c>
      <c r="P835" s="8">
        <v>-0.56120000000000003</v>
      </c>
      <c r="Q835" s="8">
        <v>0.29099999999999998</v>
      </c>
      <c r="R835" s="8">
        <v>0</v>
      </c>
      <c r="S835" s="8">
        <v>-7.2500000000000004E-3</v>
      </c>
      <c r="T835" s="8">
        <v>2.5000000000000001E-2</v>
      </c>
      <c r="U835" s="8">
        <v>2.3E-2</v>
      </c>
      <c r="V835">
        <v>2.3036334617148202</v>
      </c>
      <c r="W835">
        <v>2.3036334617148202</v>
      </c>
      <c r="X835">
        <v>1.79314828659882</v>
      </c>
      <c r="Y835">
        <v>0.21237166338267</v>
      </c>
      <c r="Z835">
        <v>17.616568735121302</v>
      </c>
      <c r="AA835">
        <v>2.0864197530864201</v>
      </c>
    </row>
    <row r="836" spans="1:27" x14ac:dyDescent="0.35">
      <c r="A836">
        <v>835</v>
      </c>
      <c r="B836" t="s">
        <v>38</v>
      </c>
      <c r="C836" s="2">
        <v>73</v>
      </c>
      <c r="D836" t="s">
        <v>14</v>
      </c>
      <c r="E836">
        <v>18</v>
      </c>
      <c r="F836" t="s">
        <v>17</v>
      </c>
      <c r="G836" s="10">
        <v>76.5</v>
      </c>
      <c r="H836">
        <v>0.76500000000000001</v>
      </c>
      <c r="I836">
        <v>26</v>
      </c>
      <c r="J836">
        <v>1</v>
      </c>
      <c r="K836">
        <v>1</v>
      </c>
      <c r="L836" s="8">
        <v>1.39</v>
      </c>
      <c r="M836" s="8">
        <v>0.56000000000000005</v>
      </c>
      <c r="N836" s="8">
        <v>0.5</v>
      </c>
      <c r="O836" s="8">
        <v>0.16450000000000001</v>
      </c>
      <c r="P836" s="8">
        <v>-0.56120000000000003</v>
      </c>
      <c r="Q836" s="8">
        <v>0.29099999999999998</v>
      </c>
      <c r="R836" s="8">
        <v>0</v>
      </c>
      <c r="S836" s="8">
        <v>-7.2500000000000004E-3</v>
      </c>
      <c r="T836" s="8">
        <v>2.5000000000000001E-2</v>
      </c>
      <c r="U836" s="8">
        <v>2.3E-2</v>
      </c>
      <c r="V836">
        <v>5.3242246526165298</v>
      </c>
      <c r="W836">
        <v>5.3242246526165298</v>
      </c>
      <c r="X836">
        <v>4.1443764695966996</v>
      </c>
      <c r="Y836">
        <v>0.45963464017427202</v>
      </c>
      <c r="Z836">
        <v>40.715925998151498</v>
      </c>
      <c r="AA836">
        <v>4.515625</v>
      </c>
    </row>
    <row r="837" spans="1:27" x14ac:dyDescent="0.35">
      <c r="A837">
        <v>836</v>
      </c>
      <c r="B837" t="s">
        <v>38</v>
      </c>
      <c r="C837" s="2">
        <v>73</v>
      </c>
      <c r="D837" t="s">
        <v>14</v>
      </c>
      <c r="E837">
        <v>18</v>
      </c>
      <c r="F837" t="s">
        <v>17</v>
      </c>
      <c r="G837" s="10">
        <v>55.5</v>
      </c>
      <c r="H837">
        <v>0.55500000000000005</v>
      </c>
      <c r="I837">
        <v>23</v>
      </c>
      <c r="J837">
        <v>1</v>
      </c>
      <c r="K837">
        <v>1</v>
      </c>
      <c r="L837" s="8">
        <v>1.39</v>
      </c>
      <c r="M837" s="8">
        <v>0.56000000000000005</v>
      </c>
      <c r="N837" s="8">
        <v>0.5</v>
      </c>
      <c r="O837" s="8">
        <v>0.16450000000000001</v>
      </c>
      <c r="P837" s="8">
        <v>-0.56120000000000003</v>
      </c>
      <c r="Q837" s="8">
        <v>0.29099999999999998</v>
      </c>
      <c r="R837" s="8">
        <v>0</v>
      </c>
      <c r="S837" s="8">
        <v>-7.2500000000000004E-3</v>
      </c>
      <c r="T837" s="8">
        <v>2.5000000000000001E-2</v>
      </c>
      <c r="U837" s="8">
        <v>2.3E-2</v>
      </c>
      <c r="V837">
        <v>2.5146810725631901</v>
      </c>
      <c r="W837">
        <v>2.5146810725631901</v>
      </c>
      <c r="X837">
        <v>1.95742774688319</v>
      </c>
      <c r="Y837">
        <v>0.24192226928049901</v>
      </c>
      <c r="Z837">
        <v>19.230512448252501</v>
      </c>
      <c r="AA837">
        <v>2.3767361111111098</v>
      </c>
    </row>
    <row r="838" spans="1:27" x14ac:dyDescent="0.35">
      <c r="A838">
        <v>837</v>
      </c>
      <c r="B838" t="s">
        <v>38</v>
      </c>
      <c r="C838" s="2">
        <v>73</v>
      </c>
      <c r="D838" t="s">
        <v>14</v>
      </c>
      <c r="E838">
        <v>18</v>
      </c>
      <c r="F838" t="s">
        <v>17</v>
      </c>
      <c r="G838" s="10">
        <v>69</v>
      </c>
      <c r="H838">
        <v>0.69</v>
      </c>
      <c r="I838">
        <v>22</v>
      </c>
      <c r="J838">
        <v>1</v>
      </c>
      <c r="K838">
        <v>1</v>
      </c>
      <c r="L838" s="8">
        <v>1.39</v>
      </c>
      <c r="M838" s="8">
        <v>0.56000000000000005</v>
      </c>
      <c r="N838" s="8">
        <v>0.5</v>
      </c>
      <c r="O838" s="8">
        <v>0.16450000000000001</v>
      </c>
      <c r="P838" s="8">
        <v>-0.56120000000000003</v>
      </c>
      <c r="Q838" s="8">
        <v>0.29099999999999998</v>
      </c>
      <c r="R838" s="8">
        <v>0</v>
      </c>
      <c r="S838" s="8">
        <v>-7.2500000000000004E-3</v>
      </c>
      <c r="T838" s="8">
        <v>2.5000000000000001E-2</v>
      </c>
      <c r="U838" s="8">
        <v>2.3E-2</v>
      </c>
      <c r="V838">
        <v>3.7257599402939001</v>
      </c>
      <c r="W838">
        <v>3.7257599402939001</v>
      </c>
      <c r="X838">
        <v>2.90013153752477</v>
      </c>
      <c r="Y838">
        <v>0.37392806559352498</v>
      </c>
      <c r="Z838">
        <v>28.491991963812701</v>
      </c>
      <c r="AA838">
        <v>3.6736111111111098</v>
      </c>
    </row>
    <row r="839" spans="1:27" x14ac:dyDescent="0.35">
      <c r="A839">
        <v>838</v>
      </c>
      <c r="B839" t="s">
        <v>39</v>
      </c>
      <c r="C839" s="2">
        <v>75</v>
      </c>
      <c r="D839" t="s">
        <v>13</v>
      </c>
      <c r="E839">
        <v>9</v>
      </c>
      <c r="F839" t="s">
        <v>11</v>
      </c>
      <c r="G839" s="10">
        <v>10.5</v>
      </c>
      <c r="H839">
        <v>0.105</v>
      </c>
      <c r="I839">
        <v>19</v>
      </c>
      <c r="J839">
        <v>1</v>
      </c>
      <c r="K839">
        <v>0</v>
      </c>
      <c r="L839" s="8">
        <v>1.42</v>
      </c>
      <c r="M839" s="8">
        <v>0.59</v>
      </c>
      <c r="N839" s="8">
        <v>0.5</v>
      </c>
      <c r="O839" s="8">
        <v>-1.115E-2</v>
      </c>
      <c r="P839" s="8">
        <v>0</v>
      </c>
      <c r="Q839" s="8">
        <v>-8.5599999999999996E-2</v>
      </c>
      <c r="R839" s="8">
        <v>-4.9959999999999997E-2</v>
      </c>
      <c r="S839" s="8">
        <v>0</v>
      </c>
      <c r="T839" s="8">
        <v>2.5600000000000002E-3</v>
      </c>
      <c r="U839" s="8">
        <v>3.6330000000000001E-2</v>
      </c>
      <c r="V839">
        <v>6.8897082661557807E-2</v>
      </c>
      <c r="W839">
        <v>6.8897082661557807E-2</v>
      </c>
      <c r="X839">
        <v>5.7721975853853101E-2</v>
      </c>
      <c r="Y839">
        <v>8.6590147514568703E-3</v>
      </c>
      <c r="Z839">
        <v>2.2683303165856201</v>
      </c>
      <c r="AA839">
        <v>0.34027777777777801</v>
      </c>
    </row>
    <row r="840" spans="1:27" x14ac:dyDescent="0.35">
      <c r="A840">
        <v>839</v>
      </c>
      <c r="B840" t="s">
        <v>39</v>
      </c>
      <c r="C840" s="2">
        <v>75</v>
      </c>
      <c r="D840" t="s">
        <v>13</v>
      </c>
      <c r="E840">
        <v>9</v>
      </c>
      <c r="F840" t="s">
        <v>11</v>
      </c>
      <c r="G840" s="10">
        <v>18</v>
      </c>
      <c r="H840">
        <v>0.18</v>
      </c>
      <c r="I840">
        <v>20</v>
      </c>
      <c r="J840">
        <v>1</v>
      </c>
      <c r="K840">
        <v>0</v>
      </c>
      <c r="L840" s="8">
        <v>1.42</v>
      </c>
      <c r="M840" s="8">
        <v>0.59</v>
      </c>
      <c r="N840" s="8">
        <v>0.5</v>
      </c>
      <c r="O840" s="8">
        <v>-1.115E-2</v>
      </c>
      <c r="P840" s="8">
        <v>0</v>
      </c>
      <c r="Q840" s="8">
        <v>-8.5599999999999996E-2</v>
      </c>
      <c r="R840" s="8">
        <v>-4.9959999999999997E-2</v>
      </c>
      <c r="S840" s="8">
        <v>0</v>
      </c>
      <c r="T840" s="8">
        <v>2.5600000000000002E-3</v>
      </c>
      <c r="U840" s="8">
        <v>3.6330000000000001E-2</v>
      </c>
      <c r="V840">
        <v>0.213744612803316</v>
      </c>
      <c r="W840">
        <v>0.213744612803316</v>
      </c>
      <c r="X840">
        <v>0.179075236606618</v>
      </c>
      <c r="Y840">
        <v>2.5446900494077301E-2</v>
      </c>
      <c r="Z840">
        <v>7.0372121213071699</v>
      </c>
      <c r="AA840">
        <v>1</v>
      </c>
    </row>
    <row r="841" spans="1:27" x14ac:dyDescent="0.35">
      <c r="A841">
        <v>840</v>
      </c>
      <c r="B841" t="s">
        <v>39</v>
      </c>
      <c r="C841" s="2">
        <v>75</v>
      </c>
      <c r="D841" t="s">
        <v>13</v>
      </c>
      <c r="E841">
        <v>9</v>
      </c>
      <c r="F841" t="s">
        <v>11</v>
      </c>
      <c r="G841" s="10">
        <v>8</v>
      </c>
      <c r="H841">
        <v>0.08</v>
      </c>
      <c r="I841">
        <v>10</v>
      </c>
      <c r="J841">
        <v>1</v>
      </c>
      <c r="K841">
        <v>0</v>
      </c>
      <c r="L841" s="8">
        <v>1.42</v>
      </c>
      <c r="M841" s="8">
        <v>0.59</v>
      </c>
      <c r="N841" s="8">
        <v>0.5</v>
      </c>
      <c r="O841" s="8">
        <v>-1.115E-2</v>
      </c>
      <c r="P841" s="8">
        <v>0</v>
      </c>
      <c r="Q841" s="8">
        <v>-8.5599999999999996E-2</v>
      </c>
      <c r="R841" s="8">
        <v>-4.9959999999999997E-2</v>
      </c>
      <c r="S841" s="8">
        <v>0</v>
      </c>
      <c r="T841" s="8">
        <v>2.5600000000000002E-3</v>
      </c>
      <c r="U841" s="8">
        <v>3.6330000000000001E-2</v>
      </c>
      <c r="V841">
        <v>1.2031906590050699E-2</v>
      </c>
      <c r="W841">
        <v>1.2031906590050699E-2</v>
      </c>
      <c r="X841">
        <v>1.0080331341144499E-2</v>
      </c>
      <c r="Y841">
        <v>5.0265482457436698E-3</v>
      </c>
      <c r="Z841">
        <v>0.39613199035735902</v>
      </c>
      <c r="AA841">
        <v>0.19753086419753099</v>
      </c>
    </row>
    <row r="842" spans="1:27" x14ac:dyDescent="0.35">
      <c r="A842">
        <v>841</v>
      </c>
      <c r="B842" t="s">
        <v>39</v>
      </c>
      <c r="C842" s="2">
        <v>75</v>
      </c>
      <c r="D842" t="s">
        <v>13</v>
      </c>
      <c r="E842">
        <v>9</v>
      </c>
      <c r="F842" t="s">
        <v>11</v>
      </c>
      <c r="G842" s="10">
        <v>8</v>
      </c>
      <c r="H842">
        <v>0.08</v>
      </c>
      <c r="I842">
        <v>7</v>
      </c>
      <c r="J842">
        <v>1</v>
      </c>
      <c r="K842">
        <v>0</v>
      </c>
      <c r="L842" s="8">
        <v>1.42</v>
      </c>
      <c r="M842" s="8">
        <v>0.59</v>
      </c>
      <c r="N842" s="8">
        <v>0.5</v>
      </c>
      <c r="O842" s="8">
        <v>-1.115E-2</v>
      </c>
      <c r="P842" s="8">
        <v>0</v>
      </c>
      <c r="Q842" s="8">
        <v>-8.5599999999999996E-2</v>
      </c>
      <c r="R842" s="8">
        <v>-4.9959999999999997E-2</v>
      </c>
      <c r="S842" s="8">
        <v>0</v>
      </c>
      <c r="T842" s="8">
        <v>2.5600000000000002E-3</v>
      </c>
      <c r="U842" s="8">
        <v>3.6330000000000001E-2</v>
      </c>
      <c r="V842">
        <v>3.2173076881668902E-3</v>
      </c>
      <c r="W842">
        <v>3.2173076881668902E-3</v>
      </c>
      <c r="X842">
        <v>2.6954603811462198E-3</v>
      </c>
      <c r="Y842">
        <v>5.0265482457436698E-3</v>
      </c>
      <c r="Z842">
        <v>0.105924899646367</v>
      </c>
      <c r="AA842">
        <v>0.19753086419753099</v>
      </c>
    </row>
    <row r="843" spans="1:27" x14ac:dyDescent="0.35">
      <c r="A843">
        <v>842</v>
      </c>
      <c r="B843" t="s">
        <v>39</v>
      </c>
      <c r="C843" s="2">
        <v>75</v>
      </c>
      <c r="D843" t="s">
        <v>13</v>
      </c>
      <c r="E843">
        <v>9</v>
      </c>
      <c r="F843" t="s">
        <v>11</v>
      </c>
      <c r="G843" s="10">
        <v>9</v>
      </c>
      <c r="H843">
        <v>0.09</v>
      </c>
      <c r="I843">
        <v>6</v>
      </c>
      <c r="J843">
        <v>1</v>
      </c>
      <c r="K843">
        <v>0</v>
      </c>
      <c r="L843" s="8">
        <v>1.42</v>
      </c>
      <c r="M843" s="8">
        <v>0.59</v>
      </c>
      <c r="N843" s="8">
        <v>0.5</v>
      </c>
      <c r="O843" s="8">
        <v>-1.115E-2</v>
      </c>
      <c r="P843" s="8">
        <v>0</v>
      </c>
      <c r="Q843" s="8">
        <v>-8.5599999999999996E-2</v>
      </c>
      <c r="R843" s="8">
        <v>-4.9959999999999997E-2</v>
      </c>
      <c r="S843" s="8">
        <v>0</v>
      </c>
      <c r="T843" s="8">
        <v>2.5600000000000002E-3</v>
      </c>
      <c r="U843" s="8">
        <v>3.6330000000000001E-2</v>
      </c>
      <c r="V843">
        <v>2.6466227103448901E-3</v>
      </c>
      <c r="W843">
        <v>2.6466227103448901E-3</v>
      </c>
      <c r="X843">
        <v>2.2173405067269498E-3</v>
      </c>
      <c r="Y843">
        <v>6.3617251235193297E-3</v>
      </c>
      <c r="Z843">
        <v>8.7135975842835098E-2</v>
      </c>
      <c r="AA843">
        <v>0.25</v>
      </c>
    </row>
    <row r="844" spans="1:27" x14ac:dyDescent="0.35">
      <c r="A844">
        <v>843</v>
      </c>
      <c r="B844" t="s">
        <v>39</v>
      </c>
      <c r="C844" s="2">
        <v>75</v>
      </c>
      <c r="D844" t="s">
        <v>13</v>
      </c>
      <c r="E844">
        <v>9</v>
      </c>
      <c r="F844" t="s">
        <v>11</v>
      </c>
      <c r="G844" s="10">
        <v>8</v>
      </c>
      <c r="H844">
        <v>0.08</v>
      </c>
      <c r="I844">
        <v>7</v>
      </c>
      <c r="J844">
        <v>1</v>
      </c>
      <c r="K844">
        <v>0</v>
      </c>
      <c r="L844" s="8">
        <v>1.42</v>
      </c>
      <c r="M844" s="8">
        <v>0.59</v>
      </c>
      <c r="N844" s="8">
        <v>0.5</v>
      </c>
      <c r="O844" s="8">
        <v>-1.115E-2</v>
      </c>
      <c r="P844" s="8">
        <v>0</v>
      </c>
      <c r="Q844" s="8">
        <v>-8.5599999999999996E-2</v>
      </c>
      <c r="R844" s="8">
        <v>-4.9959999999999997E-2</v>
      </c>
      <c r="S844" s="8">
        <v>0</v>
      </c>
      <c r="T844" s="8">
        <v>2.5600000000000002E-3</v>
      </c>
      <c r="U844" s="8">
        <v>3.6330000000000001E-2</v>
      </c>
      <c r="V844">
        <v>3.2173076881668902E-3</v>
      </c>
      <c r="W844">
        <v>3.2173076881668902E-3</v>
      </c>
      <c r="X844">
        <v>2.6954603811462198E-3</v>
      </c>
      <c r="Y844">
        <v>5.0265482457436698E-3</v>
      </c>
      <c r="Z844">
        <v>0.105924899646367</v>
      </c>
      <c r="AA844">
        <v>0.19753086419753099</v>
      </c>
    </row>
    <row r="845" spans="1:27" x14ac:dyDescent="0.35">
      <c r="A845">
        <v>844</v>
      </c>
      <c r="B845" t="s">
        <v>39</v>
      </c>
      <c r="C845" s="2">
        <v>75</v>
      </c>
      <c r="D845" t="s">
        <v>13</v>
      </c>
      <c r="E845">
        <v>9</v>
      </c>
      <c r="F845" t="s">
        <v>11</v>
      </c>
      <c r="G845" s="10">
        <v>7.5</v>
      </c>
      <c r="H845">
        <v>7.4999999999999997E-2</v>
      </c>
      <c r="I845">
        <v>11</v>
      </c>
      <c r="J845">
        <v>1</v>
      </c>
      <c r="K845">
        <v>0</v>
      </c>
      <c r="L845" s="8">
        <v>1.42</v>
      </c>
      <c r="M845" s="8">
        <v>0.59</v>
      </c>
      <c r="N845" s="8">
        <v>0.5</v>
      </c>
      <c r="O845" s="8">
        <v>-1.115E-2</v>
      </c>
      <c r="P845" s="8">
        <v>0</v>
      </c>
      <c r="Q845" s="8">
        <v>-8.5599999999999996E-2</v>
      </c>
      <c r="R845" s="8">
        <v>-4.9959999999999997E-2</v>
      </c>
      <c r="S845" s="8">
        <v>0</v>
      </c>
      <c r="T845" s="8">
        <v>2.5600000000000002E-3</v>
      </c>
      <c r="U845" s="8">
        <v>3.6330000000000001E-2</v>
      </c>
      <c r="V845">
        <v>1.22653825357423E-2</v>
      </c>
      <c r="W845">
        <v>1.22653825357423E-2</v>
      </c>
      <c r="X845">
        <v>1.02759374884449E-2</v>
      </c>
      <c r="Y845">
        <v>4.4178646691106502E-3</v>
      </c>
      <c r="Z845">
        <v>0.40381882621958598</v>
      </c>
      <c r="AA845">
        <v>0.17361111111111099</v>
      </c>
    </row>
    <row r="846" spans="1:27" x14ac:dyDescent="0.35">
      <c r="A846">
        <v>845</v>
      </c>
      <c r="B846" t="s">
        <v>39</v>
      </c>
      <c r="C846" s="2">
        <v>75</v>
      </c>
      <c r="D846" t="s">
        <v>13</v>
      </c>
      <c r="E846">
        <v>9</v>
      </c>
      <c r="F846" t="s">
        <v>11</v>
      </c>
      <c r="G846" s="10">
        <v>13</v>
      </c>
      <c r="H846">
        <v>0.13</v>
      </c>
      <c r="I846">
        <v>16</v>
      </c>
      <c r="J846">
        <v>1</v>
      </c>
      <c r="K846">
        <v>0</v>
      </c>
      <c r="L846" s="8">
        <v>1.42</v>
      </c>
      <c r="M846" s="8">
        <v>0.59</v>
      </c>
      <c r="N846" s="8">
        <v>0.5</v>
      </c>
      <c r="O846" s="8">
        <v>-1.115E-2</v>
      </c>
      <c r="P846" s="8">
        <v>0</v>
      </c>
      <c r="Q846" s="8">
        <v>-8.5599999999999996E-2</v>
      </c>
      <c r="R846" s="8">
        <v>-4.9959999999999997E-2</v>
      </c>
      <c r="S846" s="8">
        <v>0</v>
      </c>
      <c r="T846" s="8">
        <v>2.5600000000000002E-3</v>
      </c>
      <c r="U846" s="8">
        <v>3.6330000000000001E-2</v>
      </c>
      <c r="V846">
        <v>8.4852635011189004E-2</v>
      </c>
      <c r="W846">
        <v>8.4852635011189004E-2</v>
      </c>
      <c r="X846">
        <v>7.1089537612374201E-2</v>
      </c>
      <c r="Y846">
        <v>1.3273228961416901E-2</v>
      </c>
      <c r="Z846">
        <v>2.7936422995374199</v>
      </c>
      <c r="AA846">
        <v>0.52160493827160503</v>
      </c>
    </row>
    <row r="847" spans="1:27" x14ac:dyDescent="0.35">
      <c r="A847">
        <v>846</v>
      </c>
      <c r="B847" t="s">
        <v>39</v>
      </c>
      <c r="C847" s="2">
        <v>75</v>
      </c>
      <c r="D847" t="s">
        <v>14</v>
      </c>
      <c r="E847">
        <v>18</v>
      </c>
      <c r="F847" t="s">
        <v>11</v>
      </c>
      <c r="G847" s="10">
        <v>45.5</v>
      </c>
      <c r="H847">
        <v>0.45500000000000002</v>
      </c>
      <c r="I847">
        <v>26</v>
      </c>
      <c r="J847">
        <v>1</v>
      </c>
      <c r="K847">
        <v>0</v>
      </c>
      <c r="L847" s="8">
        <v>1.42</v>
      </c>
      <c r="M847" s="8">
        <v>0.59</v>
      </c>
      <c r="N847" s="8">
        <v>0.5</v>
      </c>
      <c r="O847" s="8">
        <v>-1.115E-2</v>
      </c>
      <c r="P847" s="8">
        <v>0</v>
      </c>
      <c r="Q847" s="8">
        <v>-8.5599999999999996E-2</v>
      </c>
      <c r="R847" s="8">
        <v>-4.9959999999999997E-2</v>
      </c>
      <c r="S847" s="8">
        <v>0</v>
      </c>
      <c r="T847" s="8">
        <v>2.5600000000000002E-3</v>
      </c>
      <c r="U847" s="8">
        <v>3.6330000000000001E-2</v>
      </c>
      <c r="V847">
        <v>1.6931904411018901</v>
      </c>
      <c r="W847">
        <v>1.6931904411018901</v>
      </c>
      <c r="X847">
        <v>1.4185549515551601</v>
      </c>
      <c r="Y847">
        <v>0.162597054777357</v>
      </c>
      <c r="Z847">
        <v>13.9364217646598</v>
      </c>
      <c r="AA847">
        <v>1.5974151234567899</v>
      </c>
    </row>
    <row r="848" spans="1:27" x14ac:dyDescent="0.35">
      <c r="A848">
        <v>847</v>
      </c>
      <c r="B848" t="s">
        <v>39</v>
      </c>
      <c r="C848" s="2">
        <v>75</v>
      </c>
      <c r="D848" t="s">
        <v>14</v>
      </c>
      <c r="E848">
        <v>18</v>
      </c>
      <c r="F848" t="s">
        <v>11</v>
      </c>
      <c r="G848" s="10">
        <v>84</v>
      </c>
      <c r="H848">
        <v>0.84</v>
      </c>
      <c r="I848">
        <v>36</v>
      </c>
      <c r="J848">
        <v>1</v>
      </c>
      <c r="K848">
        <v>0</v>
      </c>
      <c r="L848" s="8">
        <v>1.42</v>
      </c>
      <c r="M848" s="8">
        <v>0.59</v>
      </c>
      <c r="N848" s="8">
        <v>0.5</v>
      </c>
      <c r="O848" s="8">
        <v>-1.115E-2</v>
      </c>
      <c r="P848" s="8">
        <v>0</v>
      </c>
      <c r="Q848" s="8">
        <v>-8.5599999999999996E-2</v>
      </c>
      <c r="R848" s="8">
        <v>-4.9959999999999997E-2</v>
      </c>
      <c r="S848" s="8">
        <v>0</v>
      </c>
      <c r="T848" s="8">
        <v>2.5600000000000002E-3</v>
      </c>
      <c r="U848" s="8">
        <v>3.6330000000000001E-2</v>
      </c>
      <c r="V848">
        <v>7.8258616009462703</v>
      </c>
      <c r="W848">
        <v>7.8258616009462703</v>
      </c>
      <c r="X848">
        <v>6.5565068492727798</v>
      </c>
      <c r="Y848">
        <v>0.55417694409323903</v>
      </c>
      <c r="Z848">
        <v>64.413609535656306</v>
      </c>
      <c r="AA848">
        <v>5.4444444444444402</v>
      </c>
    </row>
    <row r="849" spans="1:27" x14ac:dyDescent="0.35">
      <c r="A849">
        <v>848</v>
      </c>
      <c r="B849" t="s">
        <v>39</v>
      </c>
      <c r="C849" s="2">
        <v>75</v>
      </c>
      <c r="D849" t="s">
        <v>14</v>
      </c>
      <c r="E849">
        <v>18</v>
      </c>
      <c r="F849" t="s">
        <v>11</v>
      </c>
      <c r="G849" s="10">
        <v>94</v>
      </c>
      <c r="H849">
        <v>0.94</v>
      </c>
      <c r="I849">
        <v>36</v>
      </c>
      <c r="J849">
        <v>1</v>
      </c>
      <c r="K849">
        <v>0</v>
      </c>
      <c r="L849" s="8">
        <v>1.42</v>
      </c>
      <c r="M849" s="8">
        <v>0.59</v>
      </c>
      <c r="N849" s="8">
        <v>0.5</v>
      </c>
      <c r="O849" s="8">
        <v>-1.115E-2</v>
      </c>
      <c r="P849" s="8">
        <v>0</v>
      </c>
      <c r="Q849" s="8">
        <v>-8.5599999999999996E-2</v>
      </c>
      <c r="R849" s="8">
        <v>-4.9959999999999997E-2</v>
      </c>
      <c r="S849" s="8">
        <v>0</v>
      </c>
      <c r="T849" s="8">
        <v>2.5600000000000002E-3</v>
      </c>
      <c r="U849" s="8">
        <v>3.6330000000000001E-2</v>
      </c>
      <c r="V849">
        <v>9.6336096669208402</v>
      </c>
      <c r="W849">
        <v>9.6336096669208402</v>
      </c>
      <c r="X849">
        <v>8.0710381789462797</v>
      </c>
      <c r="Y849">
        <v>0.69397781717798501</v>
      </c>
      <c r="Z849">
        <v>79.292939633500595</v>
      </c>
      <c r="AA849">
        <v>6.8179012345679002</v>
      </c>
    </row>
    <row r="850" spans="1:27" x14ac:dyDescent="0.35">
      <c r="A850">
        <v>849</v>
      </c>
      <c r="B850" t="s">
        <v>39</v>
      </c>
      <c r="C850" s="2">
        <v>75</v>
      </c>
      <c r="D850" t="s">
        <v>14</v>
      </c>
      <c r="E850">
        <v>18</v>
      </c>
      <c r="F850" t="s">
        <v>11</v>
      </c>
      <c r="G850" s="10">
        <v>108</v>
      </c>
      <c r="H850">
        <v>1.08</v>
      </c>
      <c r="I850">
        <v>36</v>
      </c>
      <c r="J850">
        <v>1</v>
      </c>
      <c r="K850">
        <v>0</v>
      </c>
      <c r="L850" s="8">
        <v>1.42</v>
      </c>
      <c r="M850" s="8">
        <v>0.59</v>
      </c>
      <c r="N850" s="8">
        <v>0.5</v>
      </c>
      <c r="O850" s="8">
        <v>-1.115E-2</v>
      </c>
      <c r="P850" s="8">
        <v>0</v>
      </c>
      <c r="Q850" s="8">
        <v>-8.5599999999999996E-2</v>
      </c>
      <c r="R850" s="8">
        <v>-4.9959999999999997E-2</v>
      </c>
      <c r="S850" s="8">
        <v>0</v>
      </c>
      <c r="T850" s="8">
        <v>2.5600000000000002E-3</v>
      </c>
      <c r="U850" s="8">
        <v>3.6330000000000001E-2</v>
      </c>
      <c r="V850">
        <v>12.420928098521699</v>
      </c>
      <c r="W850">
        <v>12.420928098521699</v>
      </c>
      <c r="X850">
        <v>10.406253560941501</v>
      </c>
      <c r="Y850">
        <v>0.91608841778678396</v>
      </c>
      <c r="Z850">
        <v>102.234981067375</v>
      </c>
      <c r="AA850">
        <v>9</v>
      </c>
    </row>
    <row r="851" spans="1:27" x14ac:dyDescent="0.35">
      <c r="A851">
        <v>850</v>
      </c>
      <c r="B851" t="s">
        <v>39</v>
      </c>
      <c r="C851" s="2">
        <v>75</v>
      </c>
      <c r="D851" t="s">
        <v>14</v>
      </c>
      <c r="E851">
        <v>18</v>
      </c>
      <c r="F851" t="s">
        <v>11</v>
      </c>
      <c r="G851" s="10">
        <v>100</v>
      </c>
      <c r="H851">
        <v>1</v>
      </c>
      <c r="I851">
        <v>36</v>
      </c>
      <c r="J851">
        <v>1</v>
      </c>
      <c r="K851">
        <v>0</v>
      </c>
      <c r="L851" s="8">
        <v>1.42</v>
      </c>
      <c r="M851" s="8">
        <v>0.59</v>
      </c>
      <c r="N851" s="8">
        <v>0.5</v>
      </c>
      <c r="O851" s="8">
        <v>-1.115E-2</v>
      </c>
      <c r="P851" s="8">
        <v>0</v>
      </c>
      <c r="Q851" s="8">
        <v>-8.5599999999999996E-2</v>
      </c>
      <c r="R851" s="8">
        <v>-4.9959999999999997E-2</v>
      </c>
      <c r="S851" s="8">
        <v>0</v>
      </c>
      <c r="T851" s="8">
        <v>2.5600000000000002E-3</v>
      </c>
      <c r="U851" s="8">
        <v>3.6330000000000001E-2</v>
      </c>
      <c r="V851">
        <v>10.7927256633706</v>
      </c>
      <c r="W851">
        <v>10.7927256633706</v>
      </c>
      <c r="X851">
        <v>9.0421455607718499</v>
      </c>
      <c r="Y851">
        <v>0.78539816339744795</v>
      </c>
      <c r="Z851">
        <v>88.833466799585096</v>
      </c>
      <c r="AA851">
        <v>7.7160493827160499</v>
      </c>
    </row>
    <row r="852" spans="1:27" x14ac:dyDescent="0.35">
      <c r="A852">
        <v>851</v>
      </c>
      <c r="B852" t="s">
        <v>39</v>
      </c>
      <c r="C852" s="2">
        <v>75</v>
      </c>
      <c r="D852" t="s">
        <v>14</v>
      </c>
      <c r="E852">
        <v>18</v>
      </c>
      <c r="F852" t="s">
        <v>11</v>
      </c>
      <c r="G852" s="10">
        <v>124</v>
      </c>
      <c r="H852">
        <v>1.24</v>
      </c>
      <c r="I852">
        <v>36</v>
      </c>
      <c r="J852">
        <v>1</v>
      </c>
      <c r="K852">
        <v>0</v>
      </c>
      <c r="L852" s="8">
        <v>1.42</v>
      </c>
      <c r="M852" s="8">
        <v>0.59</v>
      </c>
      <c r="N852" s="8">
        <v>0.5</v>
      </c>
      <c r="O852" s="8">
        <v>-1.115E-2</v>
      </c>
      <c r="P852" s="8">
        <v>0</v>
      </c>
      <c r="Q852" s="8">
        <v>-8.5599999999999996E-2</v>
      </c>
      <c r="R852" s="8">
        <v>-4.9959999999999997E-2</v>
      </c>
      <c r="S852" s="8">
        <v>0</v>
      </c>
      <c r="T852" s="8">
        <v>2.5600000000000002E-3</v>
      </c>
      <c r="U852" s="8">
        <v>3.6330000000000001E-2</v>
      </c>
      <c r="V852">
        <v>15.9430800064679</v>
      </c>
      <c r="W852">
        <v>15.9430800064679</v>
      </c>
      <c r="X852">
        <v>13.3571124294188</v>
      </c>
      <c r="Y852">
        <v>1.2076282160399201</v>
      </c>
      <c r="Z852">
        <v>131.22533756643199</v>
      </c>
      <c r="AA852">
        <v>11.8641975308642</v>
      </c>
    </row>
    <row r="853" spans="1:27" x14ac:dyDescent="0.35">
      <c r="A853">
        <v>852</v>
      </c>
      <c r="B853" t="s">
        <v>39</v>
      </c>
      <c r="C853" s="2">
        <v>75</v>
      </c>
      <c r="D853" t="s">
        <v>14</v>
      </c>
      <c r="E853">
        <v>18</v>
      </c>
      <c r="F853" t="s">
        <v>11</v>
      </c>
      <c r="G853" s="10">
        <v>105</v>
      </c>
      <c r="H853">
        <v>1.05</v>
      </c>
      <c r="I853">
        <v>36</v>
      </c>
      <c r="J853">
        <v>1</v>
      </c>
      <c r="K853">
        <v>0</v>
      </c>
      <c r="L853" s="8">
        <v>1.42</v>
      </c>
      <c r="M853" s="8">
        <v>0.59</v>
      </c>
      <c r="N853" s="8">
        <v>0.5</v>
      </c>
      <c r="O853" s="8">
        <v>-1.115E-2</v>
      </c>
      <c r="P853" s="8">
        <v>0</v>
      </c>
      <c r="Q853" s="8">
        <v>-8.5599999999999996E-2</v>
      </c>
      <c r="R853" s="8">
        <v>-4.9959999999999997E-2</v>
      </c>
      <c r="S853" s="8">
        <v>0</v>
      </c>
      <c r="T853" s="8">
        <v>2.5600000000000002E-3</v>
      </c>
      <c r="U853" s="8">
        <v>3.6330000000000001E-2</v>
      </c>
      <c r="V853">
        <v>11.7995299557109</v>
      </c>
      <c r="W853">
        <v>11.7995299557109</v>
      </c>
      <c r="X853">
        <v>9.8856461968945997</v>
      </c>
      <c r="Y853">
        <v>0.86590147514568705</v>
      </c>
      <c r="Z853">
        <v>97.120336906998205</v>
      </c>
      <c r="AA853">
        <v>8.5069444444444393</v>
      </c>
    </row>
    <row r="854" spans="1:27" x14ac:dyDescent="0.35">
      <c r="A854">
        <v>853</v>
      </c>
      <c r="B854" t="s">
        <v>39</v>
      </c>
      <c r="C854" s="2">
        <v>76</v>
      </c>
      <c r="D854" t="s">
        <v>13</v>
      </c>
      <c r="E854">
        <v>9</v>
      </c>
      <c r="F854" t="s">
        <v>11</v>
      </c>
      <c r="G854" s="10">
        <v>26</v>
      </c>
      <c r="H854">
        <v>0.26</v>
      </c>
      <c r="I854">
        <v>23</v>
      </c>
      <c r="J854">
        <v>1</v>
      </c>
      <c r="K854">
        <v>0</v>
      </c>
      <c r="L854" s="8">
        <v>1.42</v>
      </c>
      <c r="M854" s="8">
        <v>0.59</v>
      </c>
      <c r="N854" s="8">
        <v>0.5</v>
      </c>
      <c r="O854" s="8">
        <v>-1.115E-2</v>
      </c>
      <c r="P854" s="8">
        <v>0</v>
      </c>
      <c r="Q854" s="8">
        <v>-8.5599999999999996E-2</v>
      </c>
      <c r="R854" s="8">
        <v>-4.9959999999999997E-2</v>
      </c>
      <c r="S854" s="8">
        <v>0</v>
      </c>
      <c r="T854" s="8">
        <v>2.5600000000000002E-3</v>
      </c>
      <c r="U854" s="8">
        <v>3.6330000000000001E-2</v>
      </c>
      <c r="V854">
        <v>0.51009976760404097</v>
      </c>
      <c r="W854">
        <v>0.51009976760404097</v>
      </c>
      <c r="X854">
        <v>0.42736158529866503</v>
      </c>
      <c r="Y854">
        <v>5.3092915845667499E-2</v>
      </c>
      <c r="Z854">
        <v>16.794249083425001</v>
      </c>
      <c r="AA854">
        <v>2.0864197530864201</v>
      </c>
    </row>
    <row r="855" spans="1:27" x14ac:dyDescent="0.35">
      <c r="A855">
        <v>854</v>
      </c>
      <c r="B855" t="s">
        <v>39</v>
      </c>
      <c r="C855" s="2">
        <v>76</v>
      </c>
      <c r="D855" t="s">
        <v>13</v>
      </c>
      <c r="E855">
        <v>9</v>
      </c>
      <c r="F855" t="s">
        <v>11</v>
      </c>
      <c r="G855" s="10">
        <v>14</v>
      </c>
      <c r="H855">
        <v>0.14000000000000001</v>
      </c>
      <c r="I855">
        <v>18</v>
      </c>
      <c r="J855">
        <v>1</v>
      </c>
      <c r="K855">
        <v>0</v>
      </c>
      <c r="L855" s="8">
        <v>1.42</v>
      </c>
      <c r="M855" s="8">
        <v>0.59</v>
      </c>
      <c r="N855" s="8">
        <v>0.5</v>
      </c>
      <c r="O855" s="8">
        <v>-1.115E-2</v>
      </c>
      <c r="P855" s="8">
        <v>0</v>
      </c>
      <c r="Q855" s="8">
        <v>-8.5599999999999996E-2</v>
      </c>
      <c r="R855" s="8">
        <v>-4.9959999999999997E-2</v>
      </c>
      <c r="S855" s="8">
        <v>0</v>
      </c>
      <c r="T855" s="8">
        <v>2.5600000000000002E-3</v>
      </c>
      <c r="U855" s="8">
        <v>3.6330000000000001E-2</v>
      </c>
      <c r="V855">
        <v>0.114808487535406</v>
      </c>
      <c r="W855">
        <v>0.114808487535406</v>
      </c>
      <c r="X855">
        <v>9.6186550857163405E-2</v>
      </c>
      <c r="Y855">
        <v>1.539380400259E-2</v>
      </c>
      <c r="Z855">
        <v>3.7798925994759398</v>
      </c>
      <c r="AA855">
        <v>0.60493827160493796</v>
      </c>
    </row>
    <row r="856" spans="1:27" x14ac:dyDescent="0.35">
      <c r="A856">
        <v>855</v>
      </c>
      <c r="B856" t="s">
        <v>39</v>
      </c>
      <c r="C856" s="2">
        <v>76</v>
      </c>
      <c r="D856" t="s">
        <v>13</v>
      </c>
      <c r="E856">
        <v>9</v>
      </c>
      <c r="F856" t="s">
        <v>11</v>
      </c>
      <c r="G856" s="10">
        <v>25</v>
      </c>
      <c r="H856">
        <v>0.25</v>
      </c>
      <c r="I856">
        <v>26</v>
      </c>
      <c r="J856">
        <v>1</v>
      </c>
      <c r="K856">
        <v>0</v>
      </c>
      <c r="L856" s="8">
        <v>1.42</v>
      </c>
      <c r="M856" s="8">
        <v>0.59</v>
      </c>
      <c r="N856" s="8">
        <v>0.5</v>
      </c>
      <c r="O856" s="8">
        <v>-1.115E-2</v>
      </c>
      <c r="P856" s="8">
        <v>0</v>
      </c>
      <c r="Q856" s="8">
        <v>-8.5599999999999996E-2</v>
      </c>
      <c r="R856" s="8">
        <v>-4.9959999999999997E-2</v>
      </c>
      <c r="S856" s="8">
        <v>0</v>
      </c>
      <c r="T856" s="8">
        <v>2.5600000000000002E-3</v>
      </c>
      <c r="U856" s="8">
        <v>3.6330000000000001E-2</v>
      </c>
      <c r="V856">
        <v>0.54678387630015901</v>
      </c>
      <c r="W856">
        <v>0.54678387630015901</v>
      </c>
      <c r="X856">
        <v>0.45809553156427302</v>
      </c>
      <c r="Y856">
        <v>4.9087385212340497E-2</v>
      </c>
      <c r="Z856">
        <v>18.002016853521798</v>
      </c>
      <c r="AA856">
        <v>1.92901234567901</v>
      </c>
    </row>
    <row r="857" spans="1:27" x14ac:dyDescent="0.35">
      <c r="A857">
        <v>856</v>
      </c>
      <c r="B857" t="s">
        <v>39</v>
      </c>
      <c r="C857" s="2">
        <v>76</v>
      </c>
      <c r="D857" t="s">
        <v>13</v>
      </c>
      <c r="E857">
        <v>9</v>
      </c>
      <c r="F857" t="s">
        <v>11</v>
      </c>
      <c r="G857" s="10">
        <v>8.5</v>
      </c>
      <c r="H857">
        <v>8.5000000000000006E-2</v>
      </c>
      <c r="I857">
        <v>10</v>
      </c>
      <c r="J857">
        <v>1</v>
      </c>
      <c r="K857">
        <v>0</v>
      </c>
      <c r="L857" s="8">
        <v>1.42</v>
      </c>
      <c r="M857" s="8">
        <v>0.59</v>
      </c>
      <c r="N857" s="8">
        <v>0.5</v>
      </c>
      <c r="O857" s="8">
        <v>-1.115E-2</v>
      </c>
      <c r="P857" s="8">
        <v>0</v>
      </c>
      <c r="Q857" s="8">
        <v>-8.5599999999999996E-2</v>
      </c>
      <c r="R857" s="8">
        <v>-4.9959999999999997E-2</v>
      </c>
      <c r="S857" s="8">
        <v>0</v>
      </c>
      <c r="T857" s="8">
        <v>2.5600000000000002E-3</v>
      </c>
      <c r="U857" s="8">
        <v>3.6330000000000001E-2</v>
      </c>
      <c r="V857">
        <v>1.45369823523523E-2</v>
      </c>
      <c r="W857">
        <v>1.45369823523523E-2</v>
      </c>
      <c r="X857">
        <v>1.2179083814800699E-2</v>
      </c>
      <c r="Y857">
        <v>5.6745017305465601E-3</v>
      </c>
      <c r="Z857">
        <v>0.47860775097679797</v>
      </c>
      <c r="AA857">
        <v>0.22299382716049401</v>
      </c>
    </row>
    <row r="858" spans="1:27" x14ac:dyDescent="0.35">
      <c r="A858">
        <v>857</v>
      </c>
      <c r="B858" t="s">
        <v>39</v>
      </c>
      <c r="C858" s="2">
        <v>76</v>
      </c>
      <c r="D858" t="s">
        <v>13</v>
      </c>
      <c r="E858">
        <v>9</v>
      </c>
      <c r="F858" t="s">
        <v>11</v>
      </c>
      <c r="G858" s="10">
        <v>13.5</v>
      </c>
      <c r="H858">
        <v>0.13500000000000001</v>
      </c>
      <c r="I858">
        <v>15</v>
      </c>
      <c r="J858">
        <v>1</v>
      </c>
      <c r="K858">
        <v>0</v>
      </c>
      <c r="L858" s="8">
        <v>1.42</v>
      </c>
      <c r="M858" s="8">
        <v>0.59</v>
      </c>
      <c r="N858" s="8">
        <v>0.5</v>
      </c>
      <c r="O858" s="8">
        <v>-1.115E-2</v>
      </c>
      <c r="P858" s="8">
        <v>0</v>
      </c>
      <c r="Q858" s="8">
        <v>-8.5599999999999996E-2</v>
      </c>
      <c r="R858" s="8">
        <v>-4.9959999999999997E-2</v>
      </c>
      <c r="S858" s="8">
        <v>0</v>
      </c>
      <c r="T858" s="8">
        <v>2.5600000000000002E-3</v>
      </c>
      <c r="U858" s="8">
        <v>3.6330000000000001E-2</v>
      </c>
      <c r="V858">
        <v>8.3949625094960595E-2</v>
      </c>
      <c r="W858">
        <v>8.3949625094960595E-2</v>
      </c>
      <c r="X858">
        <v>7.0332995904557993E-2</v>
      </c>
      <c r="Y858">
        <v>1.4313881527918499E-2</v>
      </c>
      <c r="Z858">
        <v>2.7639120890549198</v>
      </c>
      <c r="AA858">
        <v>0.5625</v>
      </c>
    </row>
    <row r="859" spans="1:27" x14ac:dyDescent="0.35">
      <c r="A859">
        <v>858</v>
      </c>
      <c r="B859" t="s">
        <v>39</v>
      </c>
      <c r="C859" s="2">
        <v>76</v>
      </c>
      <c r="D859" t="s">
        <v>13</v>
      </c>
      <c r="E859">
        <v>9</v>
      </c>
      <c r="F859" t="s">
        <v>11</v>
      </c>
      <c r="G859" s="10">
        <v>12</v>
      </c>
      <c r="H859">
        <v>0.12</v>
      </c>
      <c r="I859">
        <v>16</v>
      </c>
      <c r="J859">
        <v>1</v>
      </c>
      <c r="K859">
        <v>0</v>
      </c>
      <c r="L859" s="8">
        <v>1.42</v>
      </c>
      <c r="M859" s="8">
        <v>0.59</v>
      </c>
      <c r="N859" s="8">
        <v>0.5</v>
      </c>
      <c r="O859" s="8">
        <v>-1.115E-2</v>
      </c>
      <c r="P859" s="8">
        <v>0</v>
      </c>
      <c r="Q859" s="8">
        <v>-8.5599999999999996E-2</v>
      </c>
      <c r="R859" s="8">
        <v>-4.9959999999999997E-2</v>
      </c>
      <c r="S859" s="8">
        <v>0</v>
      </c>
      <c r="T859" s="8">
        <v>2.5600000000000002E-3</v>
      </c>
      <c r="U859" s="8">
        <v>3.6330000000000001E-2</v>
      </c>
      <c r="V859">
        <v>7.2061940396851196E-2</v>
      </c>
      <c r="W859">
        <v>7.2061940396851196E-2</v>
      </c>
      <c r="X859">
        <v>6.03734936644819E-2</v>
      </c>
      <c r="Y859">
        <v>1.13097335529233E-2</v>
      </c>
      <c r="Z859">
        <v>2.3725283823282801</v>
      </c>
      <c r="AA859">
        <v>0.44444444444444398</v>
      </c>
    </row>
    <row r="860" spans="1:27" x14ac:dyDescent="0.35">
      <c r="A860">
        <v>859</v>
      </c>
      <c r="B860" t="s">
        <v>39</v>
      </c>
      <c r="C860" s="2">
        <v>76</v>
      </c>
      <c r="D860" t="s">
        <v>14</v>
      </c>
      <c r="E860">
        <v>18</v>
      </c>
      <c r="F860" t="s">
        <v>11</v>
      </c>
      <c r="G860" s="10">
        <v>107</v>
      </c>
      <c r="H860">
        <v>1.07</v>
      </c>
      <c r="I860">
        <v>36</v>
      </c>
      <c r="J860">
        <v>1</v>
      </c>
      <c r="K860">
        <v>0</v>
      </c>
      <c r="L860" s="8">
        <v>1.42</v>
      </c>
      <c r="M860" s="8">
        <v>0.59</v>
      </c>
      <c r="N860" s="8">
        <v>0.5</v>
      </c>
      <c r="O860" s="8">
        <v>-1.115E-2</v>
      </c>
      <c r="P860" s="8">
        <v>0</v>
      </c>
      <c r="Q860" s="8">
        <v>-8.5599999999999996E-2</v>
      </c>
      <c r="R860" s="8">
        <v>-4.9959999999999997E-2</v>
      </c>
      <c r="S860" s="8">
        <v>0</v>
      </c>
      <c r="T860" s="8">
        <v>2.5600000000000002E-3</v>
      </c>
      <c r="U860" s="8">
        <v>3.6330000000000001E-2</v>
      </c>
      <c r="V860">
        <v>12.212374107331</v>
      </c>
      <c r="W860">
        <v>12.212374107331</v>
      </c>
      <c r="X860">
        <v>10.231527027122</v>
      </c>
      <c r="Y860">
        <v>0.89920235727373898</v>
      </c>
      <c r="Z860">
        <v>100.51840134227101</v>
      </c>
      <c r="AA860">
        <v>8.8341049382716097</v>
      </c>
    </row>
    <row r="861" spans="1:27" x14ac:dyDescent="0.35">
      <c r="A861">
        <v>860</v>
      </c>
      <c r="B861" t="s">
        <v>39</v>
      </c>
      <c r="C861" s="2">
        <v>76</v>
      </c>
      <c r="D861" t="s">
        <v>14</v>
      </c>
      <c r="E861">
        <v>18</v>
      </c>
      <c r="F861" t="s">
        <v>11</v>
      </c>
      <c r="G861" s="10">
        <v>93</v>
      </c>
      <c r="H861">
        <v>0.93</v>
      </c>
      <c r="I861">
        <v>36</v>
      </c>
      <c r="J861">
        <v>1</v>
      </c>
      <c r="K861">
        <v>0</v>
      </c>
      <c r="L861" s="8">
        <v>1.42</v>
      </c>
      <c r="M861" s="8">
        <v>0.59</v>
      </c>
      <c r="N861" s="8">
        <v>0.5</v>
      </c>
      <c r="O861" s="8">
        <v>-1.115E-2</v>
      </c>
      <c r="P861" s="8">
        <v>0</v>
      </c>
      <c r="Q861" s="8">
        <v>-8.5599999999999996E-2</v>
      </c>
      <c r="R861" s="8">
        <v>-4.9959999999999997E-2</v>
      </c>
      <c r="S861" s="8">
        <v>0</v>
      </c>
      <c r="T861" s="8">
        <v>2.5600000000000002E-3</v>
      </c>
      <c r="U861" s="8">
        <v>3.6330000000000001E-2</v>
      </c>
      <c r="V861">
        <v>9.4457559727315594</v>
      </c>
      <c r="W861">
        <v>9.4457559727315594</v>
      </c>
      <c r="X861">
        <v>7.9136543539544997</v>
      </c>
      <c r="Y861">
        <v>0.67929087152245304</v>
      </c>
      <c r="Z861">
        <v>77.746741256330793</v>
      </c>
      <c r="AA861">
        <v>6.6736111111111098</v>
      </c>
    </row>
    <row r="862" spans="1:27" x14ac:dyDescent="0.35">
      <c r="A862">
        <v>861</v>
      </c>
      <c r="B862" t="s">
        <v>39</v>
      </c>
      <c r="C862" s="2">
        <v>76</v>
      </c>
      <c r="D862" t="s">
        <v>14</v>
      </c>
      <c r="E862">
        <v>18</v>
      </c>
      <c r="F862" t="s">
        <v>11</v>
      </c>
      <c r="G862" s="10">
        <v>163</v>
      </c>
      <c r="H862">
        <v>1.63</v>
      </c>
      <c r="I862">
        <v>36</v>
      </c>
      <c r="J862">
        <v>1</v>
      </c>
      <c r="K862">
        <v>0</v>
      </c>
      <c r="L862" s="8">
        <v>1.42</v>
      </c>
      <c r="M862" s="8">
        <v>0.59</v>
      </c>
      <c r="N862" s="8">
        <v>0.5</v>
      </c>
      <c r="O862" s="8">
        <v>-1.115E-2</v>
      </c>
      <c r="P862" s="8">
        <v>0</v>
      </c>
      <c r="Q862" s="8">
        <v>-8.5599999999999996E-2</v>
      </c>
      <c r="R862" s="8">
        <v>-4.9959999999999997E-2</v>
      </c>
      <c r="S862" s="8">
        <v>0</v>
      </c>
      <c r="T862" s="8">
        <v>2.5600000000000002E-3</v>
      </c>
      <c r="U862" s="8">
        <v>3.6330000000000001E-2</v>
      </c>
      <c r="V862">
        <v>25.803437566544101</v>
      </c>
      <c r="W862">
        <v>25.803437566544101</v>
      </c>
      <c r="X862">
        <v>21.618119993250701</v>
      </c>
      <c r="Y862">
        <v>2.0867243803306801</v>
      </c>
      <c r="Z862">
        <v>212.38460847404801</v>
      </c>
      <c r="AA862">
        <v>20.500771604938301</v>
      </c>
    </row>
    <row r="863" spans="1:27" x14ac:dyDescent="0.35">
      <c r="A863">
        <v>862</v>
      </c>
      <c r="B863" t="s">
        <v>39</v>
      </c>
      <c r="C863" s="2">
        <v>76</v>
      </c>
      <c r="D863" t="s">
        <v>14</v>
      </c>
      <c r="E863">
        <v>18</v>
      </c>
      <c r="F863" t="s">
        <v>11</v>
      </c>
      <c r="G863" s="10">
        <v>89</v>
      </c>
      <c r="H863">
        <v>0.89</v>
      </c>
      <c r="I863">
        <v>36</v>
      </c>
      <c r="J863">
        <v>1</v>
      </c>
      <c r="K863">
        <v>0</v>
      </c>
      <c r="L863" s="8">
        <v>1.42</v>
      </c>
      <c r="M863" s="8">
        <v>0.59</v>
      </c>
      <c r="N863" s="8">
        <v>0.5</v>
      </c>
      <c r="O863" s="8">
        <v>-1.115E-2</v>
      </c>
      <c r="P863" s="8">
        <v>0</v>
      </c>
      <c r="Q863" s="8">
        <v>-8.5599999999999996E-2</v>
      </c>
      <c r="R863" s="8">
        <v>-4.9959999999999997E-2</v>
      </c>
      <c r="S863" s="8">
        <v>0</v>
      </c>
      <c r="T863" s="8">
        <v>2.5600000000000002E-3</v>
      </c>
      <c r="U863" s="8">
        <v>3.6330000000000001E-2</v>
      </c>
      <c r="V863">
        <v>8.7099171499313197</v>
      </c>
      <c r="W863">
        <v>8.7099171499313197</v>
      </c>
      <c r="X863">
        <v>7.2971685882124602</v>
      </c>
      <c r="Y863">
        <v>0.62211388522711897</v>
      </c>
      <c r="Z863">
        <v>71.690151320303698</v>
      </c>
      <c r="AA863">
        <v>6.1118827160493803</v>
      </c>
    </row>
    <row r="864" spans="1:27" x14ac:dyDescent="0.35">
      <c r="A864">
        <v>863</v>
      </c>
      <c r="B864" t="s">
        <v>39</v>
      </c>
      <c r="C864" s="2">
        <v>76</v>
      </c>
      <c r="D864" t="s">
        <v>13</v>
      </c>
      <c r="E864">
        <v>18</v>
      </c>
      <c r="F864" t="s">
        <v>11</v>
      </c>
      <c r="G864" s="10">
        <v>39</v>
      </c>
      <c r="H864">
        <v>0.39</v>
      </c>
      <c r="I864">
        <v>27</v>
      </c>
      <c r="J864">
        <v>1</v>
      </c>
      <c r="K864">
        <v>0</v>
      </c>
      <c r="L864" s="8">
        <v>1.42</v>
      </c>
      <c r="M864" s="8">
        <v>0.59</v>
      </c>
      <c r="N864" s="8">
        <v>0.5</v>
      </c>
      <c r="O864" s="8">
        <v>-1.115E-2</v>
      </c>
      <c r="P864" s="8">
        <v>0</v>
      </c>
      <c r="Q864" s="8">
        <v>-8.5599999999999996E-2</v>
      </c>
      <c r="R864" s="8">
        <v>-4.9959999999999997E-2</v>
      </c>
      <c r="S864" s="8">
        <v>0</v>
      </c>
      <c r="T864" s="8">
        <v>2.5600000000000002E-3</v>
      </c>
      <c r="U864" s="8">
        <v>3.6330000000000001E-2</v>
      </c>
      <c r="V864">
        <v>1.3256574630126201</v>
      </c>
      <c r="W864">
        <v>1.3256574630126201</v>
      </c>
      <c r="X864">
        <v>1.1106358225119699</v>
      </c>
      <c r="Y864">
        <v>0.119459060652752</v>
      </c>
      <c r="Z864">
        <v>43.645229908077397</v>
      </c>
      <c r="AA864">
        <v>4.6944444444444402</v>
      </c>
    </row>
    <row r="865" spans="1:27" x14ac:dyDescent="0.35">
      <c r="A865">
        <v>864</v>
      </c>
      <c r="B865" t="s">
        <v>39</v>
      </c>
      <c r="C865" s="2">
        <v>76</v>
      </c>
      <c r="D865" t="s">
        <v>14</v>
      </c>
      <c r="E865">
        <v>18</v>
      </c>
      <c r="F865" t="s">
        <v>11</v>
      </c>
      <c r="G865" s="10">
        <v>100</v>
      </c>
      <c r="H865">
        <v>1</v>
      </c>
      <c r="I865">
        <v>36</v>
      </c>
      <c r="J865">
        <v>1</v>
      </c>
      <c r="K865">
        <v>0</v>
      </c>
      <c r="L865" s="8">
        <v>1.42</v>
      </c>
      <c r="M865" s="8">
        <v>0.59</v>
      </c>
      <c r="N865" s="8">
        <v>0.5</v>
      </c>
      <c r="O865" s="8">
        <v>-1.115E-2</v>
      </c>
      <c r="P865" s="8">
        <v>0</v>
      </c>
      <c r="Q865" s="8">
        <v>-8.5599999999999996E-2</v>
      </c>
      <c r="R865" s="8">
        <v>-4.9959999999999997E-2</v>
      </c>
      <c r="S865" s="8">
        <v>0</v>
      </c>
      <c r="T865" s="8">
        <v>2.5600000000000002E-3</v>
      </c>
      <c r="U865" s="8">
        <v>3.6330000000000001E-2</v>
      </c>
      <c r="V865">
        <v>10.7927256633706</v>
      </c>
      <c r="W865">
        <v>10.7927256633706</v>
      </c>
      <c r="X865">
        <v>9.0421455607718499</v>
      </c>
      <c r="Y865">
        <v>0.78539816339744795</v>
      </c>
      <c r="Z865">
        <v>88.833466799585096</v>
      </c>
      <c r="AA865">
        <v>7.7160493827160499</v>
      </c>
    </row>
    <row r="866" spans="1:27" x14ac:dyDescent="0.35">
      <c r="A866">
        <v>865</v>
      </c>
      <c r="B866" t="s">
        <v>39</v>
      </c>
      <c r="C866" s="2">
        <v>77</v>
      </c>
      <c r="D866" t="s">
        <v>14</v>
      </c>
      <c r="E866">
        <v>18</v>
      </c>
      <c r="F866" t="s">
        <v>11</v>
      </c>
      <c r="G866" s="10">
        <v>81</v>
      </c>
      <c r="H866">
        <v>0.81</v>
      </c>
      <c r="I866">
        <v>34</v>
      </c>
      <c r="J866">
        <v>1</v>
      </c>
      <c r="K866">
        <v>0</v>
      </c>
      <c r="L866" s="8">
        <v>1.42</v>
      </c>
      <c r="M866" s="8">
        <v>0.59</v>
      </c>
      <c r="N866" s="8">
        <v>0.5</v>
      </c>
      <c r="O866" s="8">
        <v>-1.115E-2</v>
      </c>
      <c r="P866" s="8">
        <v>0</v>
      </c>
      <c r="Q866" s="8">
        <v>-8.5599999999999996E-2</v>
      </c>
      <c r="R866" s="8">
        <v>-4.9959999999999997E-2</v>
      </c>
      <c r="S866" s="8">
        <v>0</v>
      </c>
      <c r="T866" s="8">
        <v>2.5600000000000002E-3</v>
      </c>
      <c r="U866" s="8">
        <v>3.6330000000000001E-2</v>
      </c>
      <c r="V866">
        <v>6.8314025025629697</v>
      </c>
      <c r="W866">
        <v>6.8314025025629697</v>
      </c>
      <c r="X866">
        <v>5.7233490166472496</v>
      </c>
      <c r="Y866">
        <v>0.51529973500506598</v>
      </c>
      <c r="Z866">
        <v>56.228351051823999</v>
      </c>
      <c r="AA866">
        <v>5.0625</v>
      </c>
    </row>
    <row r="867" spans="1:27" x14ac:dyDescent="0.35">
      <c r="A867">
        <v>866</v>
      </c>
      <c r="B867" t="s">
        <v>39</v>
      </c>
      <c r="C867" s="2">
        <v>77</v>
      </c>
      <c r="D867" t="s">
        <v>14</v>
      </c>
      <c r="E867">
        <v>18</v>
      </c>
      <c r="F867" t="s">
        <v>11</v>
      </c>
      <c r="G867" s="10">
        <v>84.5</v>
      </c>
      <c r="H867">
        <v>0.84499999999999997</v>
      </c>
      <c r="I867">
        <v>34</v>
      </c>
      <c r="J867">
        <v>1</v>
      </c>
      <c r="K867">
        <v>0</v>
      </c>
      <c r="L867" s="8">
        <v>1.42</v>
      </c>
      <c r="M867" s="8">
        <v>0.59</v>
      </c>
      <c r="N867" s="8">
        <v>0.5</v>
      </c>
      <c r="O867" s="8">
        <v>-1.115E-2</v>
      </c>
      <c r="P867" s="8">
        <v>0</v>
      </c>
      <c r="Q867" s="8">
        <v>-8.5599999999999996E-2</v>
      </c>
      <c r="R867" s="8">
        <v>-4.9959999999999997E-2</v>
      </c>
      <c r="S867" s="8">
        <v>0</v>
      </c>
      <c r="T867" s="8">
        <v>2.5600000000000002E-3</v>
      </c>
      <c r="U867" s="8">
        <v>3.6330000000000001E-2</v>
      </c>
      <c r="V867">
        <v>7.3868130908146803</v>
      </c>
      <c r="W867">
        <v>7.3868130908146803</v>
      </c>
      <c r="X867">
        <v>6.1886720074845396</v>
      </c>
      <c r="Y867">
        <v>0.56079392361986302</v>
      </c>
      <c r="Z867">
        <v>60.799860565778197</v>
      </c>
      <c r="AA867">
        <v>5.5094521604938302</v>
      </c>
    </row>
    <row r="868" spans="1:27" x14ac:dyDescent="0.35">
      <c r="A868">
        <v>867</v>
      </c>
      <c r="B868" t="s">
        <v>39</v>
      </c>
      <c r="C868" s="2">
        <v>77</v>
      </c>
      <c r="D868" t="s">
        <v>14</v>
      </c>
      <c r="E868">
        <v>18</v>
      </c>
      <c r="F868" t="s">
        <v>11</v>
      </c>
      <c r="G868" s="10">
        <v>68</v>
      </c>
      <c r="H868">
        <v>0.68</v>
      </c>
      <c r="I868">
        <v>34</v>
      </c>
      <c r="J868">
        <v>1</v>
      </c>
      <c r="K868">
        <v>0</v>
      </c>
      <c r="L868" s="8">
        <v>1.42</v>
      </c>
      <c r="M868" s="8">
        <v>0.59</v>
      </c>
      <c r="N868" s="8">
        <v>0.5</v>
      </c>
      <c r="O868" s="8">
        <v>-1.115E-2</v>
      </c>
      <c r="P868" s="8">
        <v>0</v>
      </c>
      <c r="Q868" s="8">
        <v>-8.5599999999999996E-2</v>
      </c>
      <c r="R868" s="8">
        <v>-4.9959999999999997E-2</v>
      </c>
      <c r="S868" s="8">
        <v>0</v>
      </c>
      <c r="T868" s="8">
        <v>2.5600000000000002E-3</v>
      </c>
      <c r="U868" s="8">
        <v>3.6330000000000001E-2</v>
      </c>
      <c r="V868">
        <v>4.93424039626787</v>
      </c>
      <c r="W868">
        <v>4.93424039626787</v>
      </c>
      <c r="X868">
        <v>4.1339066039932204</v>
      </c>
      <c r="Y868">
        <v>0.36316811075498001</v>
      </c>
      <c r="Z868">
        <v>40.613066068256302</v>
      </c>
      <c r="AA868">
        <v>3.5679012345679002</v>
      </c>
    </row>
    <row r="869" spans="1:27" x14ac:dyDescent="0.35">
      <c r="A869">
        <v>868</v>
      </c>
      <c r="B869" t="s">
        <v>39</v>
      </c>
      <c r="C869" s="2">
        <v>77</v>
      </c>
      <c r="D869" t="s">
        <v>14</v>
      </c>
      <c r="E869">
        <v>18</v>
      </c>
      <c r="F869" t="s">
        <v>11</v>
      </c>
      <c r="G869" s="10">
        <v>86</v>
      </c>
      <c r="H869">
        <v>0.86</v>
      </c>
      <c r="I869">
        <v>34</v>
      </c>
      <c r="J869">
        <v>1</v>
      </c>
      <c r="K869">
        <v>0</v>
      </c>
      <c r="L869" s="8">
        <v>1.42</v>
      </c>
      <c r="M869" s="8">
        <v>0.59</v>
      </c>
      <c r="N869" s="8">
        <v>0.5</v>
      </c>
      <c r="O869" s="8">
        <v>-1.115E-2</v>
      </c>
      <c r="P869" s="8">
        <v>0</v>
      </c>
      <c r="Q869" s="8">
        <v>-8.5599999999999996E-2</v>
      </c>
      <c r="R869" s="8">
        <v>-4.9959999999999997E-2</v>
      </c>
      <c r="S869" s="8">
        <v>0</v>
      </c>
      <c r="T869" s="8">
        <v>2.5600000000000002E-3</v>
      </c>
      <c r="U869" s="8">
        <v>3.6330000000000001E-2</v>
      </c>
      <c r="V869">
        <v>7.6304339809782604</v>
      </c>
      <c r="W869">
        <v>7.6304339809782604</v>
      </c>
      <c r="X869">
        <v>6.3927775892635896</v>
      </c>
      <c r="Y869">
        <v>0.58088048164875306</v>
      </c>
      <c r="Z869">
        <v>62.805071198666099</v>
      </c>
      <c r="AA869">
        <v>5.7067901234567904</v>
      </c>
    </row>
    <row r="870" spans="1:27" x14ac:dyDescent="0.35">
      <c r="A870">
        <v>869</v>
      </c>
      <c r="B870" t="s">
        <v>39</v>
      </c>
      <c r="C870" s="2">
        <v>77</v>
      </c>
      <c r="D870" t="s">
        <v>14</v>
      </c>
      <c r="E870">
        <v>18</v>
      </c>
      <c r="F870" t="s">
        <v>11</v>
      </c>
      <c r="G870" s="10">
        <v>86</v>
      </c>
      <c r="H870">
        <v>0.86</v>
      </c>
      <c r="I870">
        <v>34</v>
      </c>
      <c r="J870">
        <v>1</v>
      </c>
      <c r="K870">
        <v>0</v>
      </c>
      <c r="L870" s="8">
        <v>1.42</v>
      </c>
      <c r="M870" s="8">
        <v>0.59</v>
      </c>
      <c r="N870" s="8">
        <v>0.5</v>
      </c>
      <c r="O870" s="8">
        <v>-1.115E-2</v>
      </c>
      <c r="P870" s="8">
        <v>0</v>
      </c>
      <c r="Q870" s="8">
        <v>-8.5599999999999996E-2</v>
      </c>
      <c r="R870" s="8">
        <v>-4.9959999999999997E-2</v>
      </c>
      <c r="S870" s="8">
        <v>0</v>
      </c>
      <c r="T870" s="8">
        <v>2.5600000000000002E-3</v>
      </c>
      <c r="U870" s="8">
        <v>3.6330000000000001E-2</v>
      </c>
      <c r="V870">
        <v>7.6304339809782604</v>
      </c>
      <c r="W870">
        <v>7.6304339809782604</v>
      </c>
      <c r="X870">
        <v>6.3927775892635896</v>
      </c>
      <c r="Y870">
        <v>0.58088048164875306</v>
      </c>
      <c r="Z870">
        <v>62.805071198666099</v>
      </c>
      <c r="AA870">
        <v>5.7067901234567904</v>
      </c>
    </row>
    <row r="871" spans="1:27" x14ac:dyDescent="0.35">
      <c r="A871">
        <v>870</v>
      </c>
      <c r="B871" t="s">
        <v>39</v>
      </c>
      <c r="C871" s="2">
        <v>77</v>
      </c>
      <c r="D871" t="s">
        <v>14</v>
      </c>
      <c r="E871">
        <v>18</v>
      </c>
      <c r="F871" t="s">
        <v>11</v>
      </c>
      <c r="G871" s="10">
        <v>113</v>
      </c>
      <c r="H871">
        <v>1.1299999999999999</v>
      </c>
      <c r="I871">
        <v>34</v>
      </c>
      <c r="J871">
        <v>1</v>
      </c>
      <c r="K871">
        <v>0</v>
      </c>
      <c r="L871" s="8">
        <v>1.42</v>
      </c>
      <c r="M871" s="8">
        <v>0.59</v>
      </c>
      <c r="N871" s="8">
        <v>0.5</v>
      </c>
      <c r="O871" s="8">
        <v>-1.115E-2</v>
      </c>
      <c r="P871" s="8">
        <v>0</v>
      </c>
      <c r="Q871" s="8">
        <v>-8.5599999999999996E-2</v>
      </c>
      <c r="R871" s="8">
        <v>-4.9959999999999997E-2</v>
      </c>
      <c r="S871" s="8">
        <v>0</v>
      </c>
      <c r="T871" s="8">
        <v>2.5600000000000002E-3</v>
      </c>
      <c r="U871" s="8">
        <v>3.6330000000000001E-2</v>
      </c>
      <c r="V871">
        <v>12.5507719376747</v>
      </c>
      <c r="W871">
        <v>12.5507719376747</v>
      </c>
      <c r="X871">
        <v>10.515036729383899</v>
      </c>
      <c r="Y871">
        <v>1.0028749148422</v>
      </c>
      <c r="Z871">
        <v>103.303708165079</v>
      </c>
      <c r="AA871">
        <v>9.8526234567901305</v>
      </c>
    </row>
    <row r="872" spans="1:27" x14ac:dyDescent="0.35">
      <c r="A872">
        <v>871</v>
      </c>
      <c r="B872" t="s">
        <v>39</v>
      </c>
      <c r="C872" s="2">
        <v>77</v>
      </c>
      <c r="D872" t="s">
        <v>14</v>
      </c>
      <c r="E872">
        <v>18</v>
      </c>
      <c r="F872" t="s">
        <v>11</v>
      </c>
      <c r="G872" s="10">
        <v>133</v>
      </c>
      <c r="H872">
        <v>1.33</v>
      </c>
      <c r="I872">
        <v>34</v>
      </c>
      <c r="J872">
        <v>1</v>
      </c>
      <c r="K872">
        <v>0</v>
      </c>
      <c r="L872" s="8">
        <v>1.42</v>
      </c>
      <c r="M872" s="8">
        <v>0.59</v>
      </c>
      <c r="N872" s="8">
        <v>0.5</v>
      </c>
      <c r="O872" s="8">
        <v>-1.115E-2</v>
      </c>
      <c r="P872" s="8">
        <v>0</v>
      </c>
      <c r="Q872" s="8">
        <v>-8.5599999999999996E-2</v>
      </c>
      <c r="R872" s="8">
        <v>-4.9959999999999997E-2</v>
      </c>
      <c r="S872" s="8">
        <v>0</v>
      </c>
      <c r="T872" s="8">
        <v>2.5600000000000002E-3</v>
      </c>
      <c r="U872" s="8">
        <v>3.6330000000000001E-2</v>
      </c>
      <c r="V872">
        <v>16.778583530134998</v>
      </c>
      <c r="W872">
        <v>16.778583530134998</v>
      </c>
      <c r="X872">
        <v>14.057097281547099</v>
      </c>
      <c r="Y872">
        <v>1.3892908112337501</v>
      </c>
      <c r="Z872">
        <v>138.10225419023899</v>
      </c>
      <c r="AA872">
        <v>13.6489197530864</v>
      </c>
    </row>
    <row r="873" spans="1:27" x14ac:dyDescent="0.35">
      <c r="A873">
        <v>872</v>
      </c>
      <c r="B873" t="s">
        <v>39</v>
      </c>
      <c r="C873" s="2">
        <v>77</v>
      </c>
      <c r="D873" t="s">
        <v>10</v>
      </c>
      <c r="E873">
        <v>4.5</v>
      </c>
      <c r="F873" t="s">
        <v>11</v>
      </c>
      <c r="G873" s="10">
        <v>6.5</v>
      </c>
      <c r="H873">
        <v>6.5000000000000002E-2</v>
      </c>
      <c r="I873">
        <v>7</v>
      </c>
      <c r="J873">
        <v>1</v>
      </c>
      <c r="K873">
        <v>0</v>
      </c>
      <c r="L873" s="8">
        <v>1.42</v>
      </c>
      <c r="M873" s="8">
        <v>0.59</v>
      </c>
      <c r="N873" s="8">
        <v>0.5</v>
      </c>
      <c r="O873" s="8">
        <v>-1.115E-2</v>
      </c>
      <c r="P873" s="8">
        <v>0</v>
      </c>
      <c r="Q873" s="8">
        <v>-8.5599999999999996E-2</v>
      </c>
      <c r="R873" s="8">
        <v>-4.9959999999999997E-2</v>
      </c>
      <c r="S873" s="8">
        <v>0</v>
      </c>
      <c r="T873" s="8">
        <v>2.5600000000000002E-3</v>
      </c>
      <c r="U873" s="8">
        <v>3.6330000000000001E-2</v>
      </c>
      <c r="V873">
        <v>-8.8103566012024705E-4</v>
      </c>
      <c r="W873">
        <v>1.90066355542182E-2</v>
      </c>
      <c r="X873">
        <v>1.5923759267323999E-2</v>
      </c>
      <c r="Y873">
        <v>3.31830724035422E-3</v>
      </c>
      <c r="Z873">
        <v>2.5030567901234599</v>
      </c>
      <c r="AA873">
        <v>0.52160493827160503</v>
      </c>
    </row>
    <row r="874" spans="1:27" x14ac:dyDescent="0.35">
      <c r="A874">
        <v>873</v>
      </c>
      <c r="B874" t="s">
        <v>39</v>
      </c>
      <c r="C874" s="2">
        <v>77</v>
      </c>
      <c r="D874" t="s">
        <v>13</v>
      </c>
      <c r="E874">
        <v>9</v>
      </c>
      <c r="F874" t="s">
        <v>11</v>
      </c>
      <c r="G874" s="10">
        <v>13</v>
      </c>
      <c r="H874">
        <v>0.13</v>
      </c>
      <c r="I874">
        <v>14</v>
      </c>
      <c r="J874">
        <v>1</v>
      </c>
      <c r="K874">
        <v>0</v>
      </c>
      <c r="L874" s="8">
        <v>1.42</v>
      </c>
      <c r="M874" s="8">
        <v>0.59</v>
      </c>
      <c r="N874" s="8">
        <v>0.5</v>
      </c>
      <c r="O874" s="8">
        <v>-1.115E-2</v>
      </c>
      <c r="P874" s="8">
        <v>0</v>
      </c>
      <c r="Q874" s="8">
        <v>-8.5599999999999996E-2</v>
      </c>
      <c r="R874" s="8">
        <v>-4.9959999999999997E-2</v>
      </c>
      <c r="S874" s="8">
        <v>0</v>
      </c>
      <c r="T874" s="8">
        <v>2.5600000000000002E-3</v>
      </c>
      <c r="U874" s="8">
        <v>3.6330000000000001E-2</v>
      </c>
      <c r="V874">
        <v>7.0642170738224402E-2</v>
      </c>
      <c r="W874">
        <v>7.0642170738224402E-2</v>
      </c>
      <c r="X874">
        <v>5.9184010644484399E-2</v>
      </c>
      <c r="Y874">
        <v>1.3273228961416901E-2</v>
      </c>
      <c r="Z874">
        <v>2.32578465335137</v>
      </c>
      <c r="AA874">
        <v>0.52160493827160503</v>
      </c>
    </row>
    <row r="875" spans="1:27" x14ac:dyDescent="0.35">
      <c r="A875">
        <v>874</v>
      </c>
      <c r="B875" t="s">
        <v>39</v>
      </c>
      <c r="C875" s="2">
        <v>77</v>
      </c>
      <c r="D875" t="s">
        <v>13</v>
      </c>
      <c r="E875">
        <v>9</v>
      </c>
      <c r="F875" t="s">
        <v>11</v>
      </c>
      <c r="G875" s="10">
        <v>17.5</v>
      </c>
      <c r="H875">
        <v>0.17499999999999999</v>
      </c>
      <c r="I875">
        <v>12</v>
      </c>
      <c r="J875">
        <v>1</v>
      </c>
      <c r="K875">
        <v>0</v>
      </c>
      <c r="L875" s="8">
        <v>1.42</v>
      </c>
      <c r="M875" s="8">
        <v>0.59</v>
      </c>
      <c r="N875" s="8">
        <v>0.5</v>
      </c>
      <c r="O875" s="8">
        <v>-1.115E-2</v>
      </c>
      <c r="P875" s="8">
        <v>0</v>
      </c>
      <c r="Q875" s="8">
        <v>-8.5599999999999996E-2</v>
      </c>
      <c r="R875" s="8">
        <v>-4.9959999999999997E-2</v>
      </c>
      <c r="S875" s="8">
        <v>0</v>
      </c>
      <c r="T875" s="8">
        <v>2.5600000000000002E-3</v>
      </c>
      <c r="U875" s="8">
        <v>3.6330000000000001E-2</v>
      </c>
      <c r="V875">
        <v>0.10333577043478701</v>
      </c>
      <c r="W875">
        <v>0.10333577043478701</v>
      </c>
      <c r="X875">
        <v>8.6574708470264106E-2</v>
      </c>
      <c r="Y875">
        <v>2.4052818754046901E-2</v>
      </c>
      <c r="Z875">
        <v>3.4021710616746499</v>
      </c>
      <c r="AA875">
        <v>0.94521604938271597</v>
      </c>
    </row>
    <row r="876" spans="1:27" x14ac:dyDescent="0.35">
      <c r="A876">
        <v>875</v>
      </c>
      <c r="B876" t="s">
        <v>40</v>
      </c>
      <c r="C876" s="2">
        <v>60</v>
      </c>
      <c r="D876" t="s">
        <v>14</v>
      </c>
      <c r="E876">
        <v>18</v>
      </c>
      <c r="F876" t="s">
        <v>11</v>
      </c>
      <c r="G876" s="10">
        <v>96</v>
      </c>
      <c r="H876">
        <v>0.96</v>
      </c>
      <c r="I876">
        <v>35</v>
      </c>
      <c r="J876">
        <v>1</v>
      </c>
      <c r="K876">
        <v>1</v>
      </c>
      <c r="L876" s="8">
        <v>1.42</v>
      </c>
      <c r="M876" s="8">
        <v>0.59</v>
      </c>
      <c r="N876" s="8">
        <v>0.5</v>
      </c>
      <c r="O876" s="8">
        <v>-1.115E-2</v>
      </c>
      <c r="P876" s="8">
        <v>0</v>
      </c>
      <c r="Q876" s="8">
        <v>-8.5599999999999996E-2</v>
      </c>
      <c r="R876" s="8">
        <v>-4.9959999999999997E-2</v>
      </c>
      <c r="S876" s="8">
        <v>0</v>
      </c>
      <c r="T876" s="8">
        <v>2.5600000000000002E-3</v>
      </c>
      <c r="U876" s="8">
        <v>3.6330000000000001E-2</v>
      </c>
      <c r="V876">
        <v>9.6757525922656207</v>
      </c>
      <c r="W876">
        <v>9.6757525922656207</v>
      </c>
      <c r="X876">
        <v>8.1063455218001295</v>
      </c>
      <c r="Y876">
        <v>0.72382294738708797</v>
      </c>
      <c r="Z876">
        <v>79.639812358354405</v>
      </c>
      <c r="AA876">
        <v>7.1111111111111098</v>
      </c>
    </row>
    <row r="877" spans="1:27" x14ac:dyDescent="0.35">
      <c r="A877">
        <v>876</v>
      </c>
      <c r="B877" t="s">
        <v>40</v>
      </c>
      <c r="C877" s="2">
        <v>60</v>
      </c>
      <c r="D877" t="s">
        <v>14</v>
      </c>
      <c r="E877">
        <v>18</v>
      </c>
      <c r="F877" t="s">
        <v>11</v>
      </c>
      <c r="G877" s="10">
        <v>119</v>
      </c>
      <c r="H877">
        <v>1.19</v>
      </c>
      <c r="I877">
        <v>32</v>
      </c>
      <c r="J877">
        <v>1</v>
      </c>
      <c r="K877">
        <v>1</v>
      </c>
      <c r="L877" s="8">
        <v>1.42</v>
      </c>
      <c r="M877" s="8">
        <v>0.59</v>
      </c>
      <c r="N877" s="8">
        <v>0.5</v>
      </c>
      <c r="O877" s="8">
        <v>-1.115E-2</v>
      </c>
      <c r="P877" s="8">
        <v>0</v>
      </c>
      <c r="Q877" s="8">
        <v>-8.5599999999999996E-2</v>
      </c>
      <c r="R877" s="8">
        <v>-4.9959999999999997E-2</v>
      </c>
      <c r="S877" s="8">
        <v>0</v>
      </c>
      <c r="T877" s="8">
        <v>2.5600000000000002E-3</v>
      </c>
      <c r="U877" s="8">
        <v>3.6330000000000001E-2</v>
      </c>
      <c r="V877">
        <v>12.7366386830744</v>
      </c>
      <c r="W877">
        <v>12.7366386830744</v>
      </c>
      <c r="X877">
        <v>10.6707558886797</v>
      </c>
      <c r="Y877">
        <v>1.1122023391871301</v>
      </c>
      <c r="Z877">
        <v>104.833552235205</v>
      </c>
      <c r="AA877">
        <v>10.9266975308642</v>
      </c>
    </row>
    <row r="878" spans="1:27" x14ac:dyDescent="0.35">
      <c r="A878">
        <v>877</v>
      </c>
      <c r="B878" t="s">
        <v>41</v>
      </c>
      <c r="C878" s="2">
        <v>71</v>
      </c>
      <c r="D878" t="s">
        <v>13</v>
      </c>
      <c r="E878">
        <v>9</v>
      </c>
      <c r="F878" t="s">
        <v>21</v>
      </c>
      <c r="G878" s="10">
        <v>17</v>
      </c>
      <c r="H878">
        <v>0.17</v>
      </c>
      <c r="I878">
        <v>20</v>
      </c>
      <c r="J878">
        <v>1</v>
      </c>
      <c r="K878">
        <v>0</v>
      </c>
      <c r="L878" s="8">
        <v>1.29</v>
      </c>
      <c r="M878" s="8">
        <v>0.53</v>
      </c>
      <c r="N878" s="8">
        <v>0.5</v>
      </c>
      <c r="O878" s="8">
        <v>0.16450000000000001</v>
      </c>
      <c r="P878" s="9">
        <v>-0.56120000000000003</v>
      </c>
      <c r="Q878" s="8">
        <v>0.29099999999999998</v>
      </c>
      <c r="R878" s="9">
        <v>0</v>
      </c>
      <c r="S878" s="8">
        <v>-7.2500000000000004E-3</v>
      </c>
      <c r="T878" s="8">
        <v>2.5000000000000001E-2</v>
      </c>
      <c r="U878" s="9">
        <v>2.3E-2</v>
      </c>
      <c r="V878">
        <v>0.20102377699285501</v>
      </c>
      <c r="W878">
        <v>0.20102377699285501</v>
      </c>
      <c r="X878">
        <v>0.13743995633001499</v>
      </c>
      <c r="Y878">
        <v>2.2698006922186299E-2</v>
      </c>
      <c r="Z878">
        <v>5.4010489946311404</v>
      </c>
      <c r="AA878">
        <v>0.89197530864197505</v>
      </c>
    </row>
    <row r="879" spans="1:27" x14ac:dyDescent="0.35">
      <c r="A879">
        <v>878</v>
      </c>
      <c r="B879" t="s">
        <v>41</v>
      </c>
      <c r="C879" s="2">
        <v>71</v>
      </c>
      <c r="D879" t="s">
        <v>13</v>
      </c>
      <c r="E879">
        <v>9</v>
      </c>
      <c r="F879" t="s">
        <v>21</v>
      </c>
      <c r="G879" s="10">
        <v>16</v>
      </c>
      <c r="H879">
        <v>0.16</v>
      </c>
      <c r="I879">
        <v>9</v>
      </c>
      <c r="J879">
        <v>1</v>
      </c>
      <c r="K879">
        <v>0</v>
      </c>
      <c r="L879" s="8">
        <v>1.29</v>
      </c>
      <c r="M879" s="8">
        <v>0.53</v>
      </c>
      <c r="N879" s="8">
        <v>0.5</v>
      </c>
      <c r="O879" s="8">
        <v>0.16450000000000001</v>
      </c>
      <c r="P879" s="9">
        <v>-0.56120000000000003</v>
      </c>
      <c r="Q879" s="8">
        <v>0.29099999999999998</v>
      </c>
      <c r="R879" s="9">
        <v>0</v>
      </c>
      <c r="S879" s="8">
        <v>-7.2500000000000004E-3</v>
      </c>
      <c r="T879" s="8">
        <v>2.5000000000000001E-2</v>
      </c>
      <c r="U879" s="9">
        <v>2.3E-2</v>
      </c>
      <c r="V879">
        <v>5.6083060566705797E-2</v>
      </c>
      <c r="W879">
        <v>5.6083060566705797E-2</v>
      </c>
      <c r="X879">
        <v>3.8343988509456799E-2</v>
      </c>
      <c r="Y879">
        <v>2.01061929829747E-2</v>
      </c>
      <c r="Z879">
        <v>1.50682353312071</v>
      </c>
      <c r="AA879">
        <v>0.79012345679012397</v>
      </c>
    </row>
    <row r="880" spans="1:27" x14ac:dyDescent="0.35">
      <c r="A880">
        <v>879</v>
      </c>
      <c r="B880" t="s">
        <v>41</v>
      </c>
      <c r="C880" s="2">
        <v>71</v>
      </c>
      <c r="D880" t="s">
        <v>13</v>
      </c>
      <c r="E880">
        <v>9</v>
      </c>
      <c r="F880" t="s">
        <v>21</v>
      </c>
      <c r="G880" s="10">
        <v>19.5</v>
      </c>
      <c r="H880">
        <v>0.19500000000000001</v>
      </c>
      <c r="I880">
        <v>13</v>
      </c>
      <c r="J880">
        <v>1</v>
      </c>
      <c r="K880">
        <v>0</v>
      </c>
      <c r="L880" s="8">
        <v>1.29</v>
      </c>
      <c r="M880" s="8">
        <v>0.53</v>
      </c>
      <c r="N880" s="8">
        <v>0.5</v>
      </c>
      <c r="O880" s="8">
        <v>0.16450000000000001</v>
      </c>
      <c r="P880" s="9">
        <v>-0.56120000000000003</v>
      </c>
      <c r="Q880" s="8">
        <v>0.29099999999999998</v>
      </c>
      <c r="R880" s="9">
        <v>0</v>
      </c>
      <c r="S880" s="8">
        <v>-7.2500000000000004E-3</v>
      </c>
      <c r="T880" s="8">
        <v>2.5000000000000001E-2</v>
      </c>
      <c r="U880" s="9">
        <v>2.3E-2</v>
      </c>
      <c r="V880">
        <v>0.14697349130564699</v>
      </c>
      <c r="W880">
        <v>0.14697349130564699</v>
      </c>
      <c r="X880">
        <v>0.100485776005671</v>
      </c>
      <c r="Y880">
        <v>2.9864765163187999E-2</v>
      </c>
      <c r="Z880">
        <v>3.9488414720314799</v>
      </c>
      <c r="AA880">
        <v>1.1736111111111101</v>
      </c>
    </row>
    <row r="881" spans="1:27" x14ac:dyDescent="0.35">
      <c r="A881">
        <v>880</v>
      </c>
      <c r="B881" t="s">
        <v>41</v>
      </c>
      <c r="C881" s="2">
        <v>71</v>
      </c>
      <c r="D881" t="s">
        <v>13</v>
      </c>
      <c r="E881">
        <v>9</v>
      </c>
      <c r="F881" t="s">
        <v>11</v>
      </c>
      <c r="G881" s="10">
        <v>35</v>
      </c>
      <c r="H881">
        <v>0.35</v>
      </c>
      <c r="I881">
        <v>18</v>
      </c>
      <c r="J881">
        <v>1</v>
      </c>
      <c r="K881">
        <v>0</v>
      </c>
      <c r="L881" s="8">
        <v>1.42</v>
      </c>
      <c r="M881" s="8">
        <v>0.59</v>
      </c>
      <c r="N881" s="8">
        <v>0.5</v>
      </c>
      <c r="O881" s="8">
        <v>-1.115E-2</v>
      </c>
      <c r="P881" s="8">
        <v>0</v>
      </c>
      <c r="Q881" s="8">
        <v>-8.5599999999999996E-2</v>
      </c>
      <c r="R881" s="8">
        <v>-4.9959999999999997E-2</v>
      </c>
      <c r="S881" s="8">
        <v>0</v>
      </c>
      <c r="T881" s="8">
        <v>2.5600000000000002E-3</v>
      </c>
      <c r="U881" s="8">
        <v>3.6330000000000001E-2</v>
      </c>
      <c r="V881">
        <v>0.66023921969931298</v>
      </c>
      <c r="W881">
        <v>0.66023921969931298</v>
      </c>
      <c r="X881">
        <v>0.55314841826408401</v>
      </c>
      <c r="Y881">
        <v>9.6211275016187398E-2</v>
      </c>
      <c r="Z881">
        <v>21.737359266714101</v>
      </c>
      <c r="AA881">
        <v>3.7808641975308599</v>
      </c>
    </row>
    <row r="882" spans="1:27" x14ac:dyDescent="0.35">
      <c r="A882">
        <v>881</v>
      </c>
      <c r="B882" t="s">
        <v>41</v>
      </c>
      <c r="C882" s="2">
        <v>71</v>
      </c>
      <c r="D882" t="s">
        <v>13</v>
      </c>
      <c r="E882">
        <v>9</v>
      </c>
      <c r="F882" t="s">
        <v>11</v>
      </c>
      <c r="G882" s="10">
        <v>28.5</v>
      </c>
      <c r="H882">
        <v>0.28499999999999998</v>
      </c>
      <c r="I882">
        <v>19</v>
      </c>
      <c r="J882">
        <v>1</v>
      </c>
      <c r="K882">
        <v>0</v>
      </c>
      <c r="L882" s="8">
        <v>1.42</v>
      </c>
      <c r="M882" s="8">
        <v>0.59</v>
      </c>
      <c r="N882" s="8">
        <v>0.5</v>
      </c>
      <c r="O882" s="8">
        <v>-1.115E-2</v>
      </c>
      <c r="P882" s="8">
        <v>0</v>
      </c>
      <c r="Q882" s="8">
        <v>-8.5599999999999996E-2</v>
      </c>
      <c r="R882" s="8">
        <v>-4.9959999999999997E-2</v>
      </c>
      <c r="S882" s="8">
        <v>0</v>
      </c>
      <c r="T882" s="8">
        <v>2.5600000000000002E-3</v>
      </c>
      <c r="U882" s="8">
        <v>3.6330000000000001E-2</v>
      </c>
      <c r="V882">
        <v>0.48127923222598201</v>
      </c>
      <c r="W882">
        <v>0.48127923222598201</v>
      </c>
      <c r="X882">
        <v>0.40321574075892702</v>
      </c>
      <c r="Y882">
        <v>6.3793965821957704E-2</v>
      </c>
      <c r="Z882">
        <v>15.8453773516651</v>
      </c>
      <c r="AA882">
        <v>2.5069444444444402</v>
      </c>
    </row>
    <row r="883" spans="1:27" x14ac:dyDescent="0.35">
      <c r="A883">
        <v>882</v>
      </c>
      <c r="B883" t="s">
        <v>41</v>
      </c>
      <c r="C883" s="2">
        <v>71</v>
      </c>
      <c r="D883" t="s">
        <v>13</v>
      </c>
      <c r="E883">
        <v>9</v>
      </c>
      <c r="F883" t="s">
        <v>11</v>
      </c>
      <c r="G883" s="10">
        <v>33.5</v>
      </c>
      <c r="H883">
        <v>0.33500000000000002</v>
      </c>
      <c r="I883">
        <v>20</v>
      </c>
      <c r="J883">
        <v>1</v>
      </c>
      <c r="K883">
        <v>0</v>
      </c>
      <c r="L883" s="8">
        <v>1.42</v>
      </c>
      <c r="M883" s="8">
        <v>0.59</v>
      </c>
      <c r="N883" s="8">
        <v>0.5</v>
      </c>
      <c r="O883" s="8">
        <v>-1.115E-2</v>
      </c>
      <c r="P883" s="8">
        <v>0</v>
      </c>
      <c r="Q883" s="8">
        <v>-8.5599999999999996E-2</v>
      </c>
      <c r="R883" s="8">
        <v>-4.9959999999999997E-2</v>
      </c>
      <c r="S883" s="8">
        <v>0</v>
      </c>
      <c r="T883" s="8">
        <v>2.5600000000000002E-3</v>
      </c>
      <c r="U883" s="8">
        <v>3.6330000000000001E-2</v>
      </c>
      <c r="V883">
        <v>0.69447867779861105</v>
      </c>
      <c r="W883">
        <v>0.69447867779861105</v>
      </c>
      <c r="X883">
        <v>0.58183423625967601</v>
      </c>
      <c r="Y883">
        <v>8.8141308887278599E-2</v>
      </c>
      <c r="Z883">
        <v>22.864640681685199</v>
      </c>
      <c r="AA883">
        <v>3.4637345679012399</v>
      </c>
    </row>
    <row r="884" spans="1:27" x14ac:dyDescent="0.35">
      <c r="A884">
        <v>883</v>
      </c>
      <c r="B884" t="s">
        <v>41</v>
      </c>
      <c r="C884" s="2">
        <v>71</v>
      </c>
      <c r="D884" t="s">
        <v>13</v>
      </c>
      <c r="E884">
        <v>9</v>
      </c>
      <c r="F884" t="s">
        <v>21</v>
      </c>
      <c r="G884" s="10">
        <v>13</v>
      </c>
      <c r="H884">
        <v>0.13</v>
      </c>
      <c r="I884">
        <v>13</v>
      </c>
      <c r="J884">
        <v>1</v>
      </c>
      <c r="K884">
        <v>0</v>
      </c>
      <c r="L884" s="8">
        <v>1.29</v>
      </c>
      <c r="M884" s="8">
        <v>0.53</v>
      </c>
      <c r="N884" s="8">
        <v>0.5</v>
      </c>
      <c r="O884" s="8">
        <v>0.16450000000000001</v>
      </c>
      <c r="P884" s="9">
        <v>-0.56120000000000003</v>
      </c>
      <c r="Q884" s="8">
        <v>0.29099999999999998</v>
      </c>
      <c r="R884" s="9">
        <v>0</v>
      </c>
      <c r="S884" s="8">
        <v>-7.2500000000000004E-3</v>
      </c>
      <c r="T884" s="8">
        <v>2.5000000000000001E-2</v>
      </c>
      <c r="U884" s="9">
        <v>2.3E-2</v>
      </c>
      <c r="V884">
        <v>7.2194081462133797E-2</v>
      </c>
      <c r="W884">
        <v>7.2194081462133797E-2</v>
      </c>
      <c r="X884">
        <v>4.9359093495660901E-2</v>
      </c>
      <c r="Y884">
        <v>1.3273228961416901E-2</v>
      </c>
      <c r="Z884">
        <v>1.93968980651097</v>
      </c>
      <c r="AA884">
        <v>0.52160493827160503</v>
      </c>
    </row>
    <row r="885" spans="1:27" x14ac:dyDescent="0.35">
      <c r="A885">
        <v>884</v>
      </c>
      <c r="B885" t="s">
        <v>41</v>
      </c>
      <c r="C885" s="2">
        <v>71</v>
      </c>
      <c r="D885" t="s">
        <v>14</v>
      </c>
      <c r="E885">
        <v>18</v>
      </c>
      <c r="F885" t="s">
        <v>17</v>
      </c>
      <c r="G885" s="10">
        <v>75</v>
      </c>
      <c r="H885">
        <v>0.75</v>
      </c>
      <c r="I885">
        <v>30</v>
      </c>
      <c r="J885">
        <v>1</v>
      </c>
      <c r="K885">
        <v>0</v>
      </c>
      <c r="L885" s="8">
        <v>1.39</v>
      </c>
      <c r="M885" s="8">
        <v>0.56000000000000005</v>
      </c>
      <c r="N885" s="8">
        <v>0.5</v>
      </c>
      <c r="O885" s="8">
        <v>0.16450000000000001</v>
      </c>
      <c r="P885" s="8">
        <v>-0.56120000000000003</v>
      </c>
      <c r="Q885" s="8">
        <v>0.29099999999999998</v>
      </c>
      <c r="R885" s="8">
        <v>0</v>
      </c>
      <c r="S885" s="8">
        <v>-7.2500000000000004E-3</v>
      </c>
      <c r="T885" s="8">
        <v>2.5000000000000001E-2</v>
      </c>
      <c r="U885" s="8">
        <v>2.3E-2</v>
      </c>
      <c r="V885">
        <v>5.83802059832444</v>
      </c>
      <c r="W885">
        <v>5.83802059832444</v>
      </c>
      <c r="X885">
        <v>4.5443152337357402</v>
      </c>
      <c r="Y885">
        <v>0.44178646691106499</v>
      </c>
      <c r="Z885">
        <v>44.645076075113899</v>
      </c>
      <c r="AA885">
        <v>4.3402777777777803</v>
      </c>
    </row>
    <row r="886" spans="1:27" x14ac:dyDescent="0.35">
      <c r="A886">
        <v>885</v>
      </c>
      <c r="B886" t="s">
        <v>41</v>
      </c>
      <c r="C886" s="2">
        <v>71</v>
      </c>
      <c r="D886" t="s">
        <v>14</v>
      </c>
      <c r="E886">
        <v>18</v>
      </c>
      <c r="F886" t="s">
        <v>20</v>
      </c>
      <c r="G886" s="10">
        <v>40</v>
      </c>
      <c r="H886">
        <v>0.4</v>
      </c>
      <c r="I886">
        <v>30</v>
      </c>
      <c r="J886">
        <v>1</v>
      </c>
      <c r="K886">
        <v>0</v>
      </c>
      <c r="L886" s="8">
        <v>1.4</v>
      </c>
      <c r="M886" s="8">
        <v>0.52</v>
      </c>
      <c r="N886" s="8">
        <v>0.5</v>
      </c>
      <c r="O886" s="8">
        <v>-1.0343E-2</v>
      </c>
      <c r="P886" s="9">
        <v>-1.4341E-3</v>
      </c>
      <c r="Q886" s="8">
        <v>3.4520999999999997E-5</v>
      </c>
      <c r="R886" s="9">
        <v>-1.3052999999999999E-7</v>
      </c>
      <c r="S886" s="8">
        <v>7.7114999999999996E-4</v>
      </c>
      <c r="T886" s="8">
        <v>0</v>
      </c>
      <c r="U886" s="9">
        <v>3.0230999999999999E-6</v>
      </c>
      <c r="V886">
        <v>1.5508534568991901</v>
      </c>
      <c r="W886">
        <v>1.5508534568991901</v>
      </c>
      <c r="X886">
        <v>1.12902131662261</v>
      </c>
      <c r="Y886">
        <v>0.12566370614359201</v>
      </c>
      <c r="Z886">
        <v>11.091933543000501</v>
      </c>
      <c r="AA886">
        <v>1.2345679012345701</v>
      </c>
    </row>
    <row r="887" spans="1:27" x14ac:dyDescent="0.35">
      <c r="A887">
        <v>886</v>
      </c>
      <c r="B887" t="s">
        <v>41</v>
      </c>
      <c r="C887" s="2">
        <v>71</v>
      </c>
      <c r="D887" t="s">
        <v>14</v>
      </c>
      <c r="E887">
        <v>18</v>
      </c>
      <c r="F887" t="s">
        <v>17</v>
      </c>
      <c r="G887" s="10">
        <v>73</v>
      </c>
      <c r="H887">
        <v>0.73</v>
      </c>
      <c r="I887">
        <v>30</v>
      </c>
      <c r="J887">
        <v>1</v>
      </c>
      <c r="K887">
        <v>0</v>
      </c>
      <c r="L887" s="8">
        <v>1.39</v>
      </c>
      <c r="M887" s="8">
        <v>0.56000000000000005</v>
      </c>
      <c r="N887" s="8">
        <v>0.5</v>
      </c>
      <c r="O887" s="8">
        <v>0.16450000000000001</v>
      </c>
      <c r="P887" s="8">
        <v>-0.56120000000000003</v>
      </c>
      <c r="Q887" s="8">
        <v>0.29099999999999998</v>
      </c>
      <c r="R887" s="8">
        <v>0</v>
      </c>
      <c r="S887" s="8">
        <v>-7.2500000000000004E-3</v>
      </c>
      <c r="T887" s="8">
        <v>2.5000000000000001E-2</v>
      </c>
      <c r="U887" s="8">
        <v>2.3E-2</v>
      </c>
      <c r="V887">
        <v>5.5395683197074099</v>
      </c>
      <c r="W887">
        <v>5.5395683197074099</v>
      </c>
      <c r="X887">
        <v>4.31199998006025</v>
      </c>
      <c r="Y887">
        <v>0.4185386812745</v>
      </c>
      <c r="Z887">
        <v>42.362722928317403</v>
      </c>
      <c r="AA887">
        <v>4.1118827160493803</v>
      </c>
    </row>
    <row r="888" spans="1:27" x14ac:dyDescent="0.35">
      <c r="A888">
        <v>887</v>
      </c>
      <c r="B888" t="s">
        <v>41</v>
      </c>
      <c r="C888" s="2">
        <v>71</v>
      </c>
      <c r="D888" t="s">
        <v>14</v>
      </c>
      <c r="E888">
        <v>18</v>
      </c>
      <c r="F888" t="s">
        <v>17</v>
      </c>
      <c r="G888" s="10">
        <v>81</v>
      </c>
      <c r="H888">
        <v>0.81</v>
      </c>
      <c r="I888">
        <v>30</v>
      </c>
      <c r="J888">
        <v>1</v>
      </c>
      <c r="K888">
        <v>0</v>
      </c>
      <c r="L888" s="8">
        <v>1.39</v>
      </c>
      <c r="M888" s="8">
        <v>0.56000000000000005</v>
      </c>
      <c r="N888" s="8">
        <v>0.5</v>
      </c>
      <c r="O888" s="8">
        <v>0.16450000000000001</v>
      </c>
      <c r="P888" s="8">
        <v>-0.56120000000000003</v>
      </c>
      <c r="Q888" s="8">
        <v>0.29099999999999998</v>
      </c>
      <c r="R888" s="8">
        <v>0</v>
      </c>
      <c r="S888" s="8">
        <v>-7.2500000000000004E-3</v>
      </c>
      <c r="T888" s="8">
        <v>2.5000000000000001E-2</v>
      </c>
      <c r="U888" s="8">
        <v>2.3E-2</v>
      </c>
      <c r="V888">
        <v>6.77985142737937</v>
      </c>
      <c r="W888">
        <v>6.77985142737937</v>
      </c>
      <c r="X888">
        <v>5.2774363510721001</v>
      </c>
      <c r="Y888">
        <v>0.51529973500506598</v>
      </c>
      <c r="Z888">
        <v>51.847535933702503</v>
      </c>
      <c r="AA888">
        <v>5.0625</v>
      </c>
    </row>
    <row r="889" spans="1:27" x14ac:dyDescent="0.35">
      <c r="A889">
        <v>888</v>
      </c>
      <c r="B889" t="s">
        <v>41</v>
      </c>
      <c r="C889" s="2">
        <v>71</v>
      </c>
      <c r="D889" t="s">
        <v>14</v>
      </c>
      <c r="E889">
        <v>18</v>
      </c>
      <c r="F889" t="s">
        <v>17</v>
      </c>
      <c r="G889" s="10">
        <v>88</v>
      </c>
      <c r="H889">
        <v>0.88</v>
      </c>
      <c r="I889">
        <v>30</v>
      </c>
      <c r="J889">
        <v>1</v>
      </c>
      <c r="K889">
        <v>0</v>
      </c>
      <c r="L889" s="8">
        <v>1.39</v>
      </c>
      <c r="M889" s="8">
        <v>0.56000000000000005</v>
      </c>
      <c r="N889" s="8">
        <v>0.5</v>
      </c>
      <c r="O889" s="8">
        <v>0.16450000000000001</v>
      </c>
      <c r="P889" s="8">
        <v>-0.56120000000000003</v>
      </c>
      <c r="Q889" s="8">
        <v>0.29099999999999998</v>
      </c>
      <c r="R889" s="8">
        <v>0</v>
      </c>
      <c r="S889" s="8">
        <v>-7.2500000000000004E-3</v>
      </c>
      <c r="T889" s="8">
        <v>2.5000000000000001E-2</v>
      </c>
      <c r="U889" s="8">
        <v>2.3E-2</v>
      </c>
      <c r="V889">
        <v>7.9667610067257497</v>
      </c>
      <c r="W889">
        <v>7.9667610067257497</v>
      </c>
      <c r="X889">
        <v>6.2013267676353303</v>
      </c>
      <c r="Y889">
        <v>0.60821233773498395</v>
      </c>
      <c r="Z889">
        <v>60.924185728225197</v>
      </c>
      <c r="AA889">
        <v>5.9753086419753103</v>
      </c>
    </row>
    <row r="890" spans="1:27" x14ac:dyDescent="0.35">
      <c r="A890">
        <v>889</v>
      </c>
      <c r="B890" t="s">
        <v>41</v>
      </c>
      <c r="C890" s="2">
        <v>71</v>
      </c>
      <c r="D890" t="s">
        <v>14</v>
      </c>
      <c r="E890">
        <v>18</v>
      </c>
      <c r="F890" t="s">
        <v>17</v>
      </c>
      <c r="G890" s="10">
        <v>77</v>
      </c>
      <c r="H890">
        <v>0.77</v>
      </c>
      <c r="I890">
        <v>30</v>
      </c>
      <c r="J890">
        <v>1</v>
      </c>
      <c r="K890">
        <v>0</v>
      </c>
      <c r="L890" s="8">
        <v>1.39</v>
      </c>
      <c r="M890" s="8">
        <v>0.56000000000000005</v>
      </c>
      <c r="N890" s="8">
        <v>0.5</v>
      </c>
      <c r="O890" s="8">
        <v>0.16450000000000001</v>
      </c>
      <c r="P890" s="8">
        <v>-0.56120000000000003</v>
      </c>
      <c r="Q890" s="8">
        <v>0.29099999999999998</v>
      </c>
      <c r="R890" s="8">
        <v>0</v>
      </c>
      <c r="S890" s="8">
        <v>-7.2500000000000004E-3</v>
      </c>
      <c r="T890" s="8">
        <v>2.5000000000000001E-2</v>
      </c>
      <c r="U890" s="8">
        <v>2.3E-2</v>
      </c>
      <c r="V890">
        <v>6.1442185424754401</v>
      </c>
      <c r="W890">
        <v>6.1442185424754401</v>
      </c>
      <c r="X890">
        <v>4.7826597134628797</v>
      </c>
      <c r="Y890">
        <v>0.46566257107834702</v>
      </c>
      <c r="Z890">
        <v>46.986662624943598</v>
      </c>
      <c r="AA890">
        <v>4.5748456790123502</v>
      </c>
    </row>
    <row r="891" spans="1:27" x14ac:dyDescent="0.35">
      <c r="A891">
        <v>890</v>
      </c>
      <c r="B891" t="s">
        <v>41</v>
      </c>
      <c r="C891" s="2">
        <v>71</v>
      </c>
      <c r="D891" t="s">
        <v>14</v>
      </c>
      <c r="E891">
        <v>18</v>
      </c>
      <c r="F891" t="s">
        <v>17</v>
      </c>
      <c r="G891" s="10">
        <v>84</v>
      </c>
      <c r="H891">
        <v>0.84</v>
      </c>
      <c r="I891">
        <v>30</v>
      </c>
      <c r="J891">
        <v>1</v>
      </c>
      <c r="K891">
        <v>0</v>
      </c>
      <c r="L891" s="8">
        <v>1.39</v>
      </c>
      <c r="M891" s="8">
        <v>0.56000000000000005</v>
      </c>
      <c r="N891" s="8">
        <v>0.5</v>
      </c>
      <c r="O891" s="8">
        <v>0.16450000000000001</v>
      </c>
      <c r="P891" s="8">
        <v>-0.56120000000000003</v>
      </c>
      <c r="Q891" s="8">
        <v>0.29099999999999998</v>
      </c>
      <c r="R891" s="8">
        <v>0</v>
      </c>
      <c r="S891" s="8">
        <v>-7.2500000000000004E-3</v>
      </c>
      <c r="T891" s="8">
        <v>2.5000000000000001E-2</v>
      </c>
      <c r="U891" s="8">
        <v>2.3E-2</v>
      </c>
      <c r="V891">
        <v>7.2769084630840002</v>
      </c>
      <c r="W891">
        <v>7.2769084630840002</v>
      </c>
      <c r="X891">
        <v>5.6643455476645803</v>
      </c>
      <c r="Y891">
        <v>0.55417694409323903</v>
      </c>
      <c r="Z891">
        <v>55.648678598233801</v>
      </c>
      <c r="AA891">
        <v>5.4444444444444402</v>
      </c>
    </row>
    <row r="892" spans="1:27" x14ac:dyDescent="0.35">
      <c r="A892">
        <v>891</v>
      </c>
      <c r="B892" t="s">
        <v>40</v>
      </c>
      <c r="C892" s="2">
        <v>62</v>
      </c>
      <c r="D892" t="s">
        <v>10</v>
      </c>
      <c r="E892">
        <v>4.5</v>
      </c>
      <c r="F892" t="s">
        <v>17</v>
      </c>
      <c r="G892" s="10">
        <v>4.5</v>
      </c>
      <c r="H892">
        <v>4.4999999999999998E-2</v>
      </c>
      <c r="I892">
        <v>5</v>
      </c>
      <c r="J892">
        <v>0</v>
      </c>
      <c r="K892">
        <v>1</v>
      </c>
      <c r="L892" s="8">
        <v>1.39</v>
      </c>
      <c r="M892" s="8">
        <v>0.56000000000000005</v>
      </c>
      <c r="N892" s="8">
        <v>0.5</v>
      </c>
      <c r="O892" s="8">
        <v>0.16450000000000001</v>
      </c>
      <c r="P892" s="8">
        <v>-0.56120000000000003</v>
      </c>
      <c r="Q892" s="8">
        <v>0.29099999999999998</v>
      </c>
      <c r="R892" s="8">
        <v>0</v>
      </c>
      <c r="S892" s="8">
        <v>-7.2500000000000004E-3</v>
      </c>
      <c r="T892" s="8">
        <v>2.5000000000000001E-2</v>
      </c>
      <c r="U892" s="8">
        <v>2.3E-2</v>
      </c>
      <c r="V892">
        <v>7.4697973061041603E-2</v>
      </c>
      <c r="W892">
        <v>7.4697973061041603E-2</v>
      </c>
      <c r="X892">
        <v>5.81449022307148E-2</v>
      </c>
      <c r="Y892">
        <v>1.59043128087983E-3</v>
      </c>
      <c r="Z892">
        <v>9.1398010919636796</v>
      </c>
      <c r="AA892">
        <v>0.25</v>
      </c>
    </row>
    <row r="893" spans="1:27" x14ac:dyDescent="0.35">
      <c r="A893">
        <v>892</v>
      </c>
      <c r="B893" t="s">
        <v>40</v>
      </c>
      <c r="C893" s="2">
        <v>62</v>
      </c>
      <c r="D893" t="s">
        <v>10</v>
      </c>
      <c r="E893">
        <v>4.5</v>
      </c>
      <c r="F893" t="s">
        <v>17</v>
      </c>
      <c r="G893" s="10">
        <v>4.5</v>
      </c>
      <c r="H893">
        <v>4.4999999999999998E-2</v>
      </c>
      <c r="I893">
        <v>6</v>
      </c>
      <c r="J893">
        <v>0</v>
      </c>
      <c r="K893">
        <v>1</v>
      </c>
      <c r="L893" s="8">
        <v>1.39</v>
      </c>
      <c r="M893" s="8">
        <v>0.56000000000000005</v>
      </c>
      <c r="N893" s="8">
        <v>0.5</v>
      </c>
      <c r="O893" s="8">
        <v>0.16450000000000001</v>
      </c>
      <c r="P893" s="8">
        <v>-0.56120000000000003</v>
      </c>
      <c r="Q893" s="8">
        <v>0.29099999999999998</v>
      </c>
      <c r="R893" s="8">
        <v>0</v>
      </c>
      <c r="S893" s="8">
        <v>-7.2500000000000004E-3</v>
      </c>
      <c r="T893" s="8">
        <v>2.5000000000000001E-2</v>
      </c>
      <c r="U893" s="8">
        <v>2.3E-2</v>
      </c>
      <c r="V893">
        <v>7.1441941621310803E-2</v>
      </c>
      <c r="W893">
        <v>7.1441941621310803E-2</v>
      </c>
      <c r="X893">
        <v>5.5610407358028302E-2</v>
      </c>
      <c r="Y893">
        <v>1.59043128087983E-3</v>
      </c>
      <c r="Z893">
        <v>8.7414036724781408</v>
      </c>
      <c r="AA893">
        <v>0.25</v>
      </c>
    </row>
    <row r="894" spans="1:27" x14ac:dyDescent="0.35">
      <c r="A894">
        <v>893</v>
      </c>
      <c r="B894" t="s">
        <v>40</v>
      </c>
      <c r="C894" s="2">
        <v>62</v>
      </c>
      <c r="D894" t="s">
        <v>10</v>
      </c>
      <c r="E894">
        <v>4.5</v>
      </c>
      <c r="F894" t="s">
        <v>17</v>
      </c>
      <c r="G894" s="10">
        <v>4</v>
      </c>
      <c r="H894">
        <v>0.04</v>
      </c>
      <c r="I894">
        <v>3</v>
      </c>
      <c r="J894">
        <v>1</v>
      </c>
      <c r="K894">
        <v>1</v>
      </c>
      <c r="L894" s="8">
        <v>1.39</v>
      </c>
      <c r="M894" s="8">
        <v>0.56000000000000005</v>
      </c>
      <c r="N894" s="8">
        <v>0.5</v>
      </c>
      <c r="O894" s="8">
        <v>0.16450000000000001</v>
      </c>
      <c r="P894" s="8">
        <v>-0.56120000000000003</v>
      </c>
      <c r="Q894" s="8">
        <v>0.29099999999999998</v>
      </c>
      <c r="R894" s="8">
        <v>0</v>
      </c>
      <c r="S894" s="8">
        <v>-7.2500000000000004E-3</v>
      </c>
      <c r="T894" s="8">
        <v>2.5000000000000001E-2</v>
      </c>
      <c r="U894" s="8">
        <v>2.3E-2</v>
      </c>
      <c r="V894">
        <v>8.7337198208013195E-2</v>
      </c>
      <c r="W894">
        <v>8.7337198208013195E-2</v>
      </c>
      <c r="X894">
        <v>6.7983275085117506E-2</v>
      </c>
      <c r="Y894">
        <v>1.2566370614359201E-3</v>
      </c>
      <c r="Z894">
        <v>10.6862955825902</v>
      </c>
      <c r="AA894">
        <v>0.19753086419753099</v>
      </c>
    </row>
    <row r="895" spans="1:27" x14ac:dyDescent="0.35">
      <c r="A895">
        <v>894</v>
      </c>
      <c r="B895" t="s">
        <v>40</v>
      </c>
      <c r="C895" s="2">
        <v>62</v>
      </c>
      <c r="D895" t="s">
        <v>13</v>
      </c>
      <c r="E895">
        <v>9</v>
      </c>
      <c r="F895" t="s">
        <v>17</v>
      </c>
      <c r="G895" s="10">
        <v>9</v>
      </c>
      <c r="H895">
        <v>0.09</v>
      </c>
      <c r="I895">
        <v>9</v>
      </c>
      <c r="J895">
        <v>0</v>
      </c>
      <c r="K895">
        <v>1</v>
      </c>
      <c r="L895" s="8">
        <v>1.39</v>
      </c>
      <c r="M895" s="8">
        <v>0.56000000000000005</v>
      </c>
      <c r="N895" s="8">
        <v>0.5</v>
      </c>
      <c r="O895" s="8">
        <v>0.16450000000000001</v>
      </c>
      <c r="P895" s="8">
        <v>-0.56120000000000003</v>
      </c>
      <c r="Q895" s="8">
        <v>0.29099999999999998</v>
      </c>
      <c r="R895" s="8">
        <v>0</v>
      </c>
      <c r="S895" s="8">
        <v>-7.2500000000000004E-3</v>
      </c>
      <c r="T895" s="8">
        <v>2.5000000000000001E-2</v>
      </c>
      <c r="U895" s="8">
        <v>2.3E-2</v>
      </c>
      <c r="V895">
        <v>4.40036997207943E-2</v>
      </c>
      <c r="W895">
        <v>4.40036997207943E-2</v>
      </c>
      <c r="X895">
        <v>3.4252479862666302E-2</v>
      </c>
      <c r="Y895">
        <v>6.3617251235193297E-3</v>
      </c>
      <c r="Z895">
        <v>1.3460374032836899</v>
      </c>
      <c r="AA895">
        <v>0.25</v>
      </c>
    </row>
    <row r="896" spans="1:27" x14ac:dyDescent="0.35">
      <c r="A896">
        <v>895</v>
      </c>
      <c r="B896" t="s">
        <v>40</v>
      </c>
      <c r="C896" s="2">
        <v>62</v>
      </c>
      <c r="D896" t="s">
        <v>13</v>
      </c>
      <c r="E896">
        <v>9</v>
      </c>
      <c r="F896" t="s">
        <v>17</v>
      </c>
      <c r="G896" s="10">
        <v>11</v>
      </c>
      <c r="H896">
        <v>0.11</v>
      </c>
      <c r="I896">
        <v>9</v>
      </c>
      <c r="J896">
        <v>1</v>
      </c>
      <c r="K896">
        <v>1</v>
      </c>
      <c r="L896" s="8">
        <v>1.39</v>
      </c>
      <c r="M896" s="8">
        <v>0.56000000000000005</v>
      </c>
      <c r="N896" s="8">
        <v>0.5</v>
      </c>
      <c r="O896" s="8">
        <v>0.16450000000000001</v>
      </c>
      <c r="P896" s="8">
        <v>-0.56120000000000003</v>
      </c>
      <c r="Q896" s="8">
        <v>0.29099999999999998</v>
      </c>
      <c r="R896" s="8">
        <v>0</v>
      </c>
      <c r="S896" s="8">
        <v>-7.2500000000000004E-3</v>
      </c>
      <c r="T896" s="8">
        <v>2.5000000000000001E-2</v>
      </c>
      <c r="U896" s="8">
        <v>2.3E-2</v>
      </c>
      <c r="V896">
        <v>4.2539882685026502E-2</v>
      </c>
      <c r="W896">
        <v>4.2539882685026502E-2</v>
      </c>
      <c r="X896">
        <v>3.3113044682024598E-2</v>
      </c>
      <c r="Y896">
        <v>9.5033177771091208E-3</v>
      </c>
      <c r="Z896">
        <v>1.3012604301153099</v>
      </c>
      <c r="AA896">
        <v>0.37345679012345701</v>
      </c>
    </row>
    <row r="897" spans="1:27" x14ac:dyDescent="0.35">
      <c r="A897">
        <v>896</v>
      </c>
      <c r="B897" t="s">
        <v>40</v>
      </c>
      <c r="C897" s="2">
        <v>62</v>
      </c>
      <c r="D897" t="s">
        <v>13</v>
      </c>
      <c r="E897">
        <v>9</v>
      </c>
      <c r="F897" t="s">
        <v>17</v>
      </c>
      <c r="G897" s="10">
        <v>11</v>
      </c>
      <c r="H897">
        <v>0.11</v>
      </c>
      <c r="I897">
        <v>9</v>
      </c>
      <c r="J897">
        <v>1</v>
      </c>
      <c r="K897">
        <v>1</v>
      </c>
      <c r="L897" s="8">
        <v>1.39</v>
      </c>
      <c r="M897" s="8">
        <v>0.56000000000000005</v>
      </c>
      <c r="N897" s="8">
        <v>0.5</v>
      </c>
      <c r="O897" s="8">
        <v>0.16450000000000001</v>
      </c>
      <c r="P897" s="8">
        <v>-0.56120000000000003</v>
      </c>
      <c r="Q897" s="8">
        <v>0.29099999999999998</v>
      </c>
      <c r="R897" s="8">
        <v>0</v>
      </c>
      <c r="S897" s="8">
        <v>-7.2500000000000004E-3</v>
      </c>
      <c r="T897" s="8">
        <v>2.5000000000000001E-2</v>
      </c>
      <c r="U897" s="8">
        <v>2.3E-2</v>
      </c>
      <c r="V897">
        <v>4.2539882685026502E-2</v>
      </c>
      <c r="W897">
        <v>4.2539882685026502E-2</v>
      </c>
      <c r="X897">
        <v>3.3113044682024598E-2</v>
      </c>
      <c r="Y897">
        <v>9.5033177771091208E-3</v>
      </c>
      <c r="Z897">
        <v>1.3012604301153099</v>
      </c>
      <c r="AA897">
        <v>0.37345679012345701</v>
      </c>
    </row>
    <row r="898" spans="1:27" x14ac:dyDescent="0.35">
      <c r="A898">
        <v>897</v>
      </c>
      <c r="B898" t="s">
        <v>40</v>
      </c>
      <c r="C898" s="2">
        <v>62</v>
      </c>
      <c r="D898" t="s">
        <v>13</v>
      </c>
      <c r="E898">
        <v>9</v>
      </c>
      <c r="F898" t="s">
        <v>17</v>
      </c>
      <c r="G898" s="10">
        <v>11</v>
      </c>
      <c r="H898">
        <v>0.11</v>
      </c>
      <c r="I898">
        <v>9</v>
      </c>
      <c r="J898">
        <v>1</v>
      </c>
      <c r="K898">
        <v>1</v>
      </c>
      <c r="L898" s="8">
        <v>1.39</v>
      </c>
      <c r="M898" s="8">
        <v>0.56000000000000005</v>
      </c>
      <c r="N898" s="8">
        <v>0.5</v>
      </c>
      <c r="O898" s="8">
        <v>0.16450000000000001</v>
      </c>
      <c r="P898" s="8">
        <v>-0.56120000000000003</v>
      </c>
      <c r="Q898" s="8">
        <v>0.29099999999999998</v>
      </c>
      <c r="R898" s="8">
        <v>0</v>
      </c>
      <c r="S898" s="8">
        <v>-7.2500000000000004E-3</v>
      </c>
      <c r="T898" s="8">
        <v>2.5000000000000001E-2</v>
      </c>
      <c r="U898" s="8">
        <v>2.3E-2</v>
      </c>
      <c r="V898">
        <v>4.2539882685026502E-2</v>
      </c>
      <c r="W898">
        <v>4.2539882685026502E-2</v>
      </c>
      <c r="X898">
        <v>3.3113044682024598E-2</v>
      </c>
      <c r="Y898">
        <v>9.5033177771091208E-3</v>
      </c>
      <c r="Z898">
        <v>1.3012604301153099</v>
      </c>
      <c r="AA898">
        <v>0.37345679012345701</v>
      </c>
    </row>
    <row r="899" spans="1:27" x14ac:dyDescent="0.35">
      <c r="A899">
        <v>898</v>
      </c>
      <c r="B899" t="s">
        <v>40</v>
      </c>
      <c r="C899" s="2">
        <v>62</v>
      </c>
      <c r="D899" t="s">
        <v>13</v>
      </c>
      <c r="E899">
        <v>9</v>
      </c>
      <c r="F899" t="s">
        <v>17</v>
      </c>
      <c r="G899" s="10">
        <v>17</v>
      </c>
      <c r="H899">
        <v>0.17</v>
      </c>
      <c r="I899">
        <v>9</v>
      </c>
      <c r="J899">
        <v>1</v>
      </c>
      <c r="K899">
        <v>1</v>
      </c>
      <c r="L899" s="8">
        <v>1.39</v>
      </c>
      <c r="M899" s="8">
        <v>0.56000000000000005</v>
      </c>
      <c r="N899" s="8">
        <v>0.5</v>
      </c>
      <c r="O899" s="8">
        <v>0.16450000000000001</v>
      </c>
      <c r="P899" s="8">
        <v>-0.56120000000000003</v>
      </c>
      <c r="Q899" s="8">
        <v>0.29099999999999998</v>
      </c>
      <c r="R899" s="8">
        <v>0</v>
      </c>
      <c r="S899" s="8">
        <v>-7.2500000000000004E-3</v>
      </c>
      <c r="T899" s="8">
        <v>2.5000000000000001E-2</v>
      </c>
      <c r="U899" s="8">
        <v>2.3E-2</v>
      </c>
      <c r="V899">
        <v>6.1740733938087197E-2</v>
      </c>
      <c r="W899">
        <v>6.1740733938087197E-2</v>
      </c>
      <c r="X899">
        <v>4.8058987297407103E-2</v>
      </c>
      <c r="Y899">
        <v>2.2698006922186299E-2</v>
      </c>
      <c r="Z899">
        <v>1.88859886132665</v>
      </c>
      <c r="AA899">
        <v>0.89197530864197505</v>
      </c>
    </row>
    <row r="900" spans="1:27" x14ac:dyDescent="0.35">
      <c r="A900">
        <v>899</v>
      </c>
      <c r="B900" t="s">
        <v>40</v>
      </c>
      <c r="C900" s="2">
        <v>62</v>
      </c>
      <c r="D900" t="s">
        <v>13</v>
      </c>
      <c r="E900">
        <v>9</v>
      </c>
      <c r="F900" t="s">
        <v>17</v>
      </c>
      <c r="G900" s="10">
        <v>11</v>
      </c>
      <c r="H900">
        <v>0.11</v>
      </c>
      <c r="I900">
        <v>9</v>
      </c>
      <c r="J900">
        <v>1</v>
      </c>
      <c r="K900">
        <v>1</v>
      </c>
      <c r="L900" s="8">
        <v>1.39</v>
      </c>
      <c r="M900" s="8">
        <v>0.56000000000000005</v>
      </c>
      <c r="N900" s="8">
        <v>0.5</v>
      </c>
      <c r="O900" s="8">
        <v>0.16450000000000001</v>
      </c>
      <c r="P900" s="8">
        <v>-0.56120000000000003</v>
      </c>
      <c r="Q900" s="8">
        <v>0.29099999999999998</v>
      </c>
      <c r="R900" s="8">
        <v>0</v>
      </c>
      <c r="S900" s="8">
        <v>-7.2500000000000004E-3</v>
      </c>
      <c r="T900" s="8">
        <v>2.5000000000000001E-2</v>
      </c>
      <c r="U900" s="8">
        <v>2.3E-2</v>
      </c>
      <c r="V900">
        <v>4.2539882685026502E-2</v>
      </c>
      <c r="W900">
        <v>4.2539882685026502E-2</v>
      </c>
      <c r="X900">
        <v>3.3113044682024598E-2</v>
      </c>
      <c r="Y900">
        <v>9.5033177771091208E-3</v>
      </c>
      <c r="Z900">
        <v>1.3012604301153099</v>
      </c>
      <c r="AA900">
        <v>0.37345679012345701</v>
      </c>
    </row>
    <row r="901" spans="1:27" x14ac:dyDescent="0.35">
      <c r="A901">
        <v>900</v>
      </c>
      <c r="B901" t="s">
        <v>40</v>
      </c>
      <c r="C901" s="2">
        <v>62</v>
      </c>
      <c r="D901" t="s">
        <v>13</v>
      </c>
      <c r="E901">
        <v>9</v>
      </c>
      <c r="F901" t="s">
        <v>17</v>
      </c>
      <c r="G901" s="10">
        <v>10</v>
      </c>
      <c r="H901">
        <v>0.1</v>
      </c>
      <c r="I901">
        <v>9</v>
      </c>
      <c r="J901">
        <v>0</v>
      </c>
      <c r="K901">
        <v>1</v>
      </c>
      <c r="L901" s="8">
        <v>1.39</v>
      </c>
      <c r="M901" s="8">
        <v>0.56000000000000005</v>
      </c>
      <c r="N901" s="8">
        <v>0.5</v>
      </c>
      <c r="O901" s="8">
        <v>0.16450000000000001</v>
      </c>
      <c r="P901" s="8">
        <v>-0.56120000000000003</v>
      </c>
      <c r="Q901" s="8">
        <v>0.29099999999999998</v>
      </c>
      <c r="R901" s="8">
        <v>0</v>
      </c>
      <c r="S901" s="8">
        <v>-7.2500000000000004E-3</v>
      </c>
      <c r="T901" s="8">
        <v>2.5000000000000001E-2</v>
      </c>
      <c r="U901" s="8">
        <v>2.3E-2</v>
      </c>
      <c r="V901">
        <v>4.2780284903736102E-2</v>
      </c>
      <c r="W901">
        <v>4.2780284903736102E-2</v>
      </c>
      <c r="X901">
        <v>3.33001737690682E-2</v>
      </c>
      <c r="Y901">
        <v>7.85398163397448E-3</v>
      </c>
      <c r="Z901">
        <v>1.30861413855957</v>
      </c>
      <c r="AA901">
        <v>0.30864197530864201</v>
      </c>
    </row>
    <row r="902" spans="1:27" x14ac:dyDescent="0.35">
      <c r="A902">
        <v>901</v>
      </c>
      <c r="B902" t="s">
        <v>40</v>
      </c>
      <c r="C902" s="2">
        <v>62</v>
      </c>
      <c r="D902" t="s">
        <v>10</v>
      </c>
      <c r="E902">
        <v>9</v>
      </c>
      <c r="F902" t="s">
        <v>17</v>
      </c>
      <c r="G902" s="10">
        <v>7</v>
      </c>
      <c r="H902">
        <v>7.0000000000000007E-2</v>
      </c>
      <c r="I902">
        <v>9</v>
      </c>
      <c r="J902">
        <v>1</v>
      </c>
      <c r="K902">
        <v>1</v>
      </c>
      <c r="L902" s="8">
        <v>1.39</v>
      </c>
      <c r="M902" s="8">
        <v>0.56000000000000005</v>
      </c>
      <c r="N902" s="8">
        <v>0.5</v>
      </c>
      <c r="O902" s="8">
        <v>0.16450000000000001</v>
      </c>
      <c r="P902" s="8">
        <v>-0.56120000000000003</v>
      </c>
      <c r="Q902" s="8">
        <v>0.29099999999999998</v>
      </c>
      <c r="R902" s="8">
        <v>0</v>
      </c>
      <c r="S902" s="8">
        <v>-7.2500000000000004E-3</v>
      </c>
      <c r="T902" s="8">
        <v>2.5000000000000001E-2</v>
      </c>
      <c r="U902" s="8">
        <v>2.3E-2</v>
      </c>
      <c r="V902">
        <v>4.9399567149956101E-2</v>
      </c>
      <c r="W902">
        <v>4.9399567149956101E-2</v>
      </c>
      <c r="X902">
        <v>3.84526230695258E-2</v>
      </c>
      <c r="Y902">
        <v>3.8484510006475E-3</v>
      </c>
      <c r="Z902">
        <v>6.0443704062859096</v>
      </c>
      <c r="AA902">
        <v>0.60493827160493796</v>
      </c>
    </row>
    <row r="903" spans="1:27" x14ac:dyDescent="0.35">
      <c r="A903">
        <v>902</v>
      </c>
      <c r="B903" t="s">
        <v>40</v>
      </c>
      <c r="C903" s="2">
        <v>62</v>
      </c>
      <c r="D903" t="s">
        <v>13</v>
      </c>
      <c r="E903">
        <v>9</v>
      </c>
      <c r="F903" t="s">
        <v>17</v>
      </c>
      <c r="G903" s="10">
        <v>9</v>
      </c>
      <c r="H903">
        <v>0.09</v>
      </c>
      <c r="I903">
        <v>9</v>
      </c>
      <c r="J903">
        <v>1</v>
      </c>
      <c r="K903">
        <v>1</v>
      </c>
      <c r="L903" s="8">
        <v>1.39</v>
      </c>
      <c r="M903" s="8">
        <v>0.56000000000000005</v>
      </c>
      <c r="N903" s="8">
        <v>0.5</v>
      </c>
      <c r="O903" s="8">
        <v>0.16450000000000001</v>
      </c>
      <c r="P903" s="8">
        <v>-0.56120000000000003</v>
      </c>
      <c r="Q903" s="8">
        <v>0.29099999999999998</v>
      </c>
      <c r="R903" s="8">
        <v>0</v>
      </c>
      <c r="S903" s="8">
        <v>-7.2500000000000004E-3</v>
      </c>
      <c r="T903" s="8">
        <v>2.5000000000000001E-2</v>
      </c>
      <c r="U903" s="8">
        <v>2.3E-2</v>
      </c>
      <c r="V903">
        <v>4.40036997207943E-2</v>
      </c>
      <c r="W903">
        <v>4.40036997207943E-2</v>
      </c>
      <c r="X903">
        <v>3.4252479862666302E-2</v>
      </c>
      <c r="Y903">
        <v>6.3617251235193297E-3</v>
      </c>
      <c r="Z903">
        <v>1.3460374032836899</v>
      </c>
      <c r="AA903">
        <v>0.25</v>
      </c>
    </row>
    <row r="904" spans="1:27" x14ac:dyDescent="0.35">
      <c r="A904">
        <v>903</v>
      </c>
      <c r="B904" t="s">
        <v>40</v>
      </c>
      <c r="C904" s="2">
        <v>62</v>
      </c>
      <c r="D904" t="s">
        <v>13</v>
      </c>
      <c r="E904">
        <v>9</v>
      </c>
      <c r="F904" t="s">
        <v>17</v>
      </c>
      <c r="G904" s="10">
        <v>13</v>
      </c>
      <c r="H904">
        <v>0.13</v>
      </c>
      <c r="I904">
        <v>9</v>
      </c>
      <c r="J904">
        <v>1</v>
      </c>
      <c r="K904">
        <v>1</v>
      </c>
      <c r="L904" s="8">
        <v>1.39</v>
      </c>
      <c r="M904" s="8">
        <v>0.56000000000000005</v>
      </c>
      <c r="N904" s="8">
        <v>0.5</v>
      </c>
      <c r="O904" s="8">
        <v>0.16450000000000001</v>
      </c>
      <c r="P904" s="8">
        <v>-0.56120000000000003</v>
      </c>
      <c r="Q904" s="8">
        <v>0.29099999999999998</v>
      </c>
      <c r="R904" s="8">
        <v>0</v>
      </c>
      <c r="S904" s="8">
        <v>-7.2500000000000004E-3</v>
      </c>
      <c r="T904" s="8">
        <v>2.5000000000000001E-2</v>
      </c>
      <c r="U904" s="8">
        <v>2.3E-2</v>
      </c>
      <c r="V904">
        <v>4.5008116042652702E-2</v>
      </c>
      <c r="W904">
        <v>4.5008116042652702E-2</v>
      </c>
      <c r="X904">
        <v>3.5034317527600903E-2</v>
      </c>
      <c r="Y904">
        <v>1.3273228961416901E-2</v>
      </c>
      <c r="Z904">
        <v>1.37676168206635</v>
      </c>
      <c r="AA904">
        <v>0.52160493827160503</v>
      </c>
    </row>
    <row r="905" spans="1:27" x14ac:dyDescent="0.35">
      <c r="A905">
        <v>904</v>
      </c>
      <c r="B905" t="s">
        <v>40</v>
      </c>
      <c r="C905" s="2">
        <v>62</v>
      </c>
      <c r="D905" t="s">
        <v>13</v>
      </c>
      <c r="E905">
        <v>9</v>
      </c>
      <c r="F905" t="s">
        <v>17</v>
      </c>
      <c r="G905" s="10">
        <v>8</v>
      </c>
      <c r="H905">
        <v>0.08</v>
      </c>
      <c r="I905">
        <v>9</v>
      </c>
      <c r="J905">
        <v>1</v>
      </c>
      <c r="K905">
        <v>1</v>
      </c>
      <c r="L905" s="8">
        <v>1.39</v>
      </c>
      <c r="M905" s="8">
        <v>0.56000000000000005</v>
      </c>
      <c r="N905" s="8">
        <v>0.5</v>
      </c>
      <c r="O905" s="8">
        <v>0.16450000000000001</v>
      </c>
      <c r="P905" s="8">
        <v>-0.56120000000000003</v>
      </c>
      <c r="Q905" s="8">
        <v>0.29099999999999998</v>
      </c>
      <c r="R905" s="8">
        <v>0</v>
      </c>
      <c r="S905" s="8">
        <v>-7.2500000000000004E-3</v>
      </c>
      <c r="T905" s="8">
        <v>2.5000000000000001E-2</v>
      </c>
      <c r="U905" s="8">
        <v>2.3E-2</v>
      </c>
      <c r="V905">
        <v>4.6210127136200901E-2</v>
      </c>
      <c r="W905">
        <v>4.6210127136200901E-2</v>
      </c>
      <c r="X905">
        <v>3.5969962962818798E-2</v>
      </c>
      <c r="Y905">
        <v>5.0265482457436698E-3</v>
      </c>
      <c r="Z905">
        <v>1.41353022428766</v>
      </c>
      <c r="AA905">
        <v>0.19753086419753099</v>
      </c>
    </row>
    <row r="906" spans="1:27" x14ac:dyDescent="0.35">
      <c r="A906">
        <v>905</v>
      </c>
      <c r="B906" t="s">
        <v>40</v>
      </c>
      <c r="C906" s="2">
        <v>62</v>
      </c>
      <c r="D906" t="s">
        <v>10</v>
      </c>
      <c r="E906">
        <v>9</v>
      </c>
      <c r="F906" t="s">
        <v>17</v>
      </c>
      <c r="G906" s="10">
        <v>7</v>
      </c>
      <c r="H906">
        <v>7.0000000000000007E-2</v>
      </c>
      <c r="I906">
        <v>9</v>
      </c>
      <c r="J906">
        <v>1</v>
      </c>
      <c r="K906">
        <v>1</v>
      </c>
      <c r="L906" s="8">
        <v>1.39</v>
      </c>
      <c r="M906" s="8">
        <v>0.56000000000000005</v>
      </c>
      <c r="N906" s="8">
        <v>0.5</v>
      </c>
      <c r="O906" s="8">
        <v>0.16450000000000001</v>
      </c>
      <c r="P906" s="8">
        <v>-0.56120000000000003</v>
      </c>
      <c r="Q906" s="8">
        <v>0.29099999999999998</v>
      </c>
      <c r="R906" s="8">
        <v>0</v>
      </c>
      <c r="S906" s="8">
        <v>-7.2500000000000004E-3</v>
      </c>
      <c r="T906" s="8">
        <v>2.5000000000000001E-2</v>
      </c>
      <c r="U906" s="8">
        <v>2.3E-2</v>
      </c>
      <c r="V906">
        <v>4.9399567149956101E-2</v>
      </c>
      <c r="W906">
        <v>4.9399567149956101E-2</v>
      </c>
      <c r="X906">
        <v>3.84526230695258E-2</v>
      </c>
      <c r="Y906">
        <v>3.8484510006475E-3</v>
      </c>
      <c r="Z906">
        <v>6.0443704062859096</v>
      </c>
      <c r="AA906">
        <v>0.60493827160493796</v>
      </c>
    </row>
    <row r="907" spans="1:27" x14ac:dyDescent="0.35">
      <c r="A907">
        <v>906</v>
      </c>
      <c r="B907" t="s">
        <v>40</v>
      </c>
      <c r="C907" s="2">
        <v>62</v>
      </c>
      <c r="D907" t="s">
        <v>13</v>
      </c>
      <c r="E907">
        <v>9</v>
      </c>
      <c r="F907" t="s">
        <v>17</v>
      </c>
      <c r="G907" s="10">
        <v>11</v>
      </c>
      <c r="H907">
        <v>0.11</v>
      </c>
      <c r="I907">
        <v>9</v>
      </c>
      <c r="J907">
        <v>1</v>
      </c>
      <c r="K907">
        <v>1</v>
      </c>
      <c r="L907" s="8">
        <v>1.39</v>
      </c>
      <c r="M907" s="8">
        <v>0.56000000000000005</v>
      </c>
      <c r="N907" s="8">
        <v>0.5</v>
      </c>
      <c r="O907" s="8">
        <v>0.16450000000000001</v>
      </c>
      <c r="P907" s="8">
        <v>-0.56120000000000003</v>
      </c>
      <c r="Q907" s="8">
        <v>0.29099999999999998</v>
      </c>
      <c r="R907" s="8">
        <v>0</v>
      </c>
      <c r="S907" s="8">
        <v>-7.2500000000000004E-3</v>
      </c>
      <c r="T907" s="8">
        <v>2.5000000000000001E-2</v>
      </c>
      <c r="U907" s="8">
        <v>2.3E-2</v>
      </c>
      <c r="V907">
        <v>4.2539882685026502E-2</v>
      </c>
      <c r="W907">
        <v>4.2539882685026502E-2</v>
      </c>
      <c r="X907">
        <v>3.3113044682024598E-2</v>
      </c>
      <c r="Y907">
        <v>9.5033177771091208E-3</v>
      </c>
      <c r="Z907">
        <v>1.3012604301153099</v>
      </c>
      <c r="AA907">
        <v>0.37345679012345701</v>
      </c>
    </row>
    <row r="908" spans="1:27" x14ac:dyDescent="0.35">
      <c r="A908">
        <v>907</v>
      </c>
      <c r="B908" t="s">
        <v>40</v>
      </c>
      <c r="C908" s="2">
        <v>62</v>
      </c>
      <c r="D908" t="s">
        <v>13</v>
      </c>
      <c r="E908">
        <v>9</v>
      </c>
      <c r="F908" t="s">
        <v>17</v>
      </c>
      <c r="G908" s="10">
        <v>9</v>
      </c>
      <c r="H908">
        <v>0.09</v>
      </c>
      <c r="I908">
        <v>9</v>
      </c>
      <c r="J908">
        <v>1</v>
      </c>
      <c r="K908">
        <v>1</v>
      </c>
      <c r="L908" s="8">
        <v>1.39</v>
      </c>
      <c r="M908" s="8">
        <v>0.56000000000000005</v>
      </c>
      <c r="N908" s="8">
        <v>0.5</v>
      </c>
      <c r="O908" s="8">
        <v>0.16450000000000001</v>
      </c>
      <c r="P908" s="8">
        <v>-0.56120000000000003</v>
      </c>
      <c r="Q908" s="8">
        <v>0.29099999999999998</v>
      </c>
      <c r="R908" s="8">
        <v>0</v>
      </c>
      <c r="S908" s="8">
        <v>-7.2500000000000004E-3</v>
      </c>
      <c r="T908" s="8">
        <v>2.5000000000000001E-2</v>
      </c>
      <c r="U908" s="8">
        <v>2.3E-2</v>
      </c>
      <c r="V908">
        <v>4.40036997207943E-2</v>
      </c>
      <c r="W908">
        <v>4.40036997207943E-2</v>
      </c>
      <c r="X908">
        <v>3.4252479862666302E-2</v>
      </c>
      <c r="Y908">
        <v>6.3617251235193297E-3</v>
      </c>
      <c r="Z908">
        <v>1.3460374032836899</v>
      </c>
      <c r="AA908">
        <v>0.25</v>
      </c>
    </row>
    <row r="909" spans="1:27" x14ac:dyDescent="0.35">
      <c r="A909">
        <v>908</v>
      </c>
      <c r="B909" t="s">
        <v>40</v>
      </c>
      <c r="C909" s="2">
        <v>62</v>
      </c>
      <c r="D909" t="s">
        <v>13</v>
      </c>
      <c r="E909">
        <v>9</v>
      </c>
      <c r="F909" t="s">
        <v>17</v>
      </c>
      <c r="G909" s="10">
        <v>8</v>
      </c>
      <c r="H909">
        <v>0.08</v>
      </c>
      <c r="I909">
        <v>9</v>
      </c>
      <c r="J909">
        <v>1</v>
      </c>
      <c r="K909">
        <v>1</v>
      </c>
      <c r="L909" s="8">
        <v>1.39</v>
      </c>
      <c r="M909" s="8">
        <v>0.56000000000000005</v>
      </c>
      <c r="N909" s="8">
        <v>0.5</v>
      </c>
      <c r="O909" s="8">
        <v>0.16450000000000001</v>
      </c>
      <c r="P909" s="8">
        <v>-0.56120000000000003</v>
      </c>
      <c r="Q909" s="8">
        <v>0.29099999999999998</v>
      </c>
      <c r="R909" s="8">
        <v>0</v>
      </c>
      <c r="S909" s="8">
        <v>-7.2500000000000004E-3</v>
      </c>
      <c r="T909" s="8">
        <v>2.5000000000000001E-2</v>
      </c>
      <c r="U909" s="8">
        <v>2.3E-2</v>
      </c>
      <c r="V909">
        <v>4.6210127136200901E-2</v>
      </c>
      <c r="W909">
        <v>4.6210127136200901E-2</v>
      </c>
      <c r="X909">
        <v>3.5969962962818798E-2</v>
      </c>
      <c r="Y909">
        <v>5.0265482457436698E-3</v>
      </c>
      <c r="Z909">
        <v>1.41353022428766</v>
      </c>
      <c r="AA909">
        <v>0.19753086419753099</v>
      </c>
    </row>
    <row r="910" spans="1:27" x14ac:dyDescent="0.35">
      <c r="A910">
        <v>909</v>
      </c>
      <c r="B910" t="s">
        <v>40</v>
      </c>
      <c r="C910" s="2">
        <v>62</v>
      </c>
      <c r="D910" t="s">
        <v>13</v>
      </c>
      <c r="E910">
        <v>9</v>
      </c>
      <c r="F910" t="s">
        <v>17</v>
      </c>
      <c r="G910" s="10">
        <v>9</v>
      </c>
      <c r="H910">
        <v>0.09</v>
      </c>
      <c r="I910">
        <v>9</v>
      </c>
      <c r="J910">
        <v>1</v>
      </c>
      <c r="K910">
        <v>1</v>
      </c>
      <c r="L910" s="8">
        <v>1.39</v>
      </c>
      <c r="M910" s="8">
        <v>0.56000000000000005</v>
      </c>
      <c r="N910" s="8">
        <v>0.5</v>
      </c>
      <c r="O910" s="8">
        <v>0.16450000000000001</v>
      </c>
      <c r="P910" s="8">
        <v>-0.56120000000000003</v>
      </c>
      <c r="Q910" s="8">
        <v>0.29099999999999998</v>
      </c>
      <c r="R910" s="8">
        <v>0</v>
      </c>
      <c r="S910" s="8">
        <v>-7.2500000000000004E-3</v>
      </c>
      <c r="T910" s="8">
        <v>2.5000000000000001E-2</v>
      </c>
      <c r="U910" s="8">
        <v>2.3E-2</v>
      </c>
      <c r="V910">
        <v>4.40036997207943E-2</v>
      </c>
      <c r="W910">
        <v>4.40036997207943E-2</v>
      </c>
      <c r="X910">
        <v>3.4252479862666302E-2</v>
      </c>
      <c r="Y910">
        <v>6.3617251235193297E-3</v>
      </c>
      <c r="Z910">
        <v>1.3460374032836899</v>
      </c>
      <c r="AA910">
        <v>0.25</v>
      </c>
    </row>
    <row r="911" spans="1:27" x14ac:dyDescent="0.35">
      <c r="A911">
        <v>910</v>
      </c>
      <c r="B911" t="s">
        <v>40</v>
      </c>
      <c r="C911" s="2">
        <v>62</v>
      </c>
      <c r="D911" t="s">
        <v>13</v>
      </c>
      <c r="E911">
        <v>9</v>
      </c>
      <c r="F911" t="s">
        <v>17</v>
      </c>
      <c r="G911" s="10">
        <v>9</v>
      </c>
      <c r="H911">
        <v>0.09</v>
      </c>
      <c r="I911">
        <v>9</v>
      </c>
      <c r="J911">
        <v>1</v>
      </c>
      <c r="K911">
        <v>1</v>
      </c>
      <c r="L911" s="8">
        <v>1.39</v>
      </c>
      <c r="M911" s="8">
        <v>0.56000000000000005</v>
      </c>
      <c r="N911" s="8">
        <v>0.5</v>
      </c>
      <c r="O911" s="8">
        <v>0.16450000000000001</v>
      </c>
      <c r="P911" s="8">
        <v>-0.56120000000000003</v>
      </c>
      <c r="Q911" s="8">
        <v>0.29099999999999998</v>
      </c>
      <c r="R911" s="8">
        <v>0</v>
      </c>
      <c r="S911" s="8">
        <v>-7.2500000000000004E-3</v>
      </c>
      <c r="T911" s="8">
        <v>2.5000000000000001E-2</v>
      </c>
      <c r="U911" s="8">
        <v>2.3E-2</v>
      </c>
      <c r="V911">
        <v>4.40036997207943E-2</v>
      </c>
      <c r="W911">
        <v>4.40036997207943E-2</v>
      </c>
      <c r="X911">
        <v>3.4252479862666302E-2</v>
      </c>
      <c r="Y911">
        <v>6.3617251235193297E-3</v>
      </c>
      <c r="Z911">
        <v>1.3460374032836899</v>
      </c>
      <c r="AA911">
        <v>0.25</v>
      </c>
    </row>
    <row r="912" spans="1:27" x14ac:dyDescent="0.35">
      <c r="A912">
        <v>911</v>
      </c>
      <c r="B912" t="s">
        <v>40</v>
      </c>
      <c r="C912" s="2">
        <v>62</v>
      </c>
      <c r="D912" t="s">
        <v>13</v>
      </c>
      <c r="E912">
        <v>9</v>
      </c>
      <c r="F912" t="s">
        <v>17</v>
      </c>
      <c r="G912" s="10">
        <v>10</v>
      </c>
      <c r="H912">
        <v>0.1</v>
      </c>
      <c r="I912">
        <v>9</v>
      </c>
      <c r="J912">
        <v>1</v>
      </c>
      <c r="K912">
        <v>1</v>
      </c>
      <c r="L912" s="8">
        <v>1.39</v>
      </c>
      <c r="M912" s="8">
        <v>0.56000000000000005</v>
      </c>
      <c r="N912" s="8">
        <v>0.5</v>
      </c>
      <c r="O912" s="8">
        <v>0.16450000000000001</v>
      </c>
      <c r="P912" s="8">
        <v>-0.56120000000000003</v>
      </c>
      <c r="Q912" s="8">
        <v>0.29099999999999998</v>
      </c>
      <c r="R912" s="8">
        <v>0</v>
      </c>
      <c r="S912" s="8">
        <v>-7.2500000000000004E-3</v>
      </c>
      <c r="T912" s="8">
        <v>2.5000000000000001E-2</v>
      </c>
      <c r="U912" s="8">
        <v>2.3E-2</v>
      </c>
      <c r="V912">
        <v>4.2780284903736102E-2</v>
      </c>
      <c r="W912">
        <v>4.2780284903736102E-2</v>
      </c>
      <c r="X912">
        <v>3.33001737690682E-2</v>
      </c>
      <c r="Y912">
        <v>7.85398163397448E-3</v>
      </c>
      <c r="Z912">
        <v>1.30861413855957</v>
      </c>
      <c r="AA912">
        <v>0.30864197530864201</v>
      </c>
    </row>
    <row r="913" spans="1:27" x14ac:dyDescent="0.35">
      <c r="A913">
        <v>912</v>
      </c>
      <c r="B913" t="s">
        <v>40</v>
      </c>
      <c r="C913" s="2">
        <v>62</v>
      </c>
      <c r="D913" t="s">
        <v>13</v>
      </c>
      <c r="E913">
        <v>9</v>
      </c>
      <c r="F913" t="s">
        <v>17</v>
      </c>
      <c r="G913" s="10">
        <v>17</v>
      </c>
      <c r="H913">
        <v>0.17</v>
      </c>
      <c r="I913">
        <v>9</v>
      </c>
      <c r="J913">
        <v>1</v>
      </c>
      <c r="K913">
        <v>1</v>
      </c>
      <c r="L913" s="8">
        <v>1.39</v>
      </c>
      <c r="M913" s="8">
        <v>0.56000000000000005</v>
      </c>
      <c r="N913" s="8">
        <v>0.5</v>
      </c>
      <c r="O913" s="8">
        <v>0.16450000000000001</v>
      </c>
      <c r="P913" s="8">
        <v>-0.56120000000000003</v>
      </c>
      <c r="Q913" s="8">
        <v>0.29099999999999998</v>
      </c>
      <c r="R913" s="8">
        <v>0</v>
      </c>
      <c r="S913" s="8">
        <v>-7.2500000000000004E-3</v>
      </c>
      <c r="T913" s="8">
        <v>2.5000000000000001E-2</v>
      </c>
      <c r="U913" s="8">
        <v>2.3E-2</v>
      </c>
      <c r="V913">
        <v>6.1740733938087197E-2</v>
      </c>
      <c r="W913">
        <v>6.1740733938087197E-2</v>
      </c>
      <c r="X913">
        <v>4.8058987297407103E-2</v>
      </c>
      <c r="Y913">
        <v>2.2698006922186299E-2</v>
      </c>
      <c r="Z913">
        <v>1.88859886132665</v>
      </c>
      <c r="AA913">
        <v>0.89197530864197505</v>
      </c>
    </row>
    <row r="914" spans="1:27" x14ac:dyDescent="0.35">
      <c r="A914">
        <v>913</v>
      </c>
      <c r="B914" t="s">
        <v>40</v>
      </c>
      <c r="C914" s="2">
        <v>62</v>
      </c>
      <c r="D914" t="s">
        <v>13</v>
      </c>
      <c r="E914">
        <v>9</v>
      </c>
      <c r="F914" t="s">
        <v>17</v>
      </c>
      <c r="G914" s="10">
        <v>10</v>
      </c>
      <c r="H914">
        <v>0.1</v>
      </c>
      <c r="I914">
        <v>9</v>
      </c>
      <c r="J914">
        <v>1</v>
      </c>
      <c r="K914">
        <v>1</v>
      </c>
      <c r="L914" s="8">
        <v>1.39</v>
      </c>
      <c r="M914" s="8">
        <v>0.56000000000000005</v>
      </c>
      <c r="N914" s="8">
        <v>0.5</v>
      </c>
      <c r="O914" s="8">
        <v>0.16450000000000001</v>
      </c>
      <c r="P914" s="8">
        <v>-0.56120000000000003</v>
      </c>
      <c r="Q914" s="8">
        <v>0.29099999999999998</v>
      </c>
      <c r="R914" s="8">
        <v>0</v>
      </c>
      <c r="S914" s="8">
        <v>-7.2500000000000004E-3</v>
      </c>
      <c r="T914" s="8">
        <v>2.5000000000000001E-2</v>
      </c>
      <c r="U914" s="8">
        <v>2.3E-2</v>
      </c>
      <c r="V914">
        <v>4.2780284903736102E-2</v>
      </c>
      <c r="W914">
        <v>4.2780284903736102E-2</v>
      </c>
      <c r="X914">
        <v>3.33001737690682E-2</v>
      </c>
      <c r="Y914">
        <v>7.85398163397448E-3</v>
      </c>
      <c r="Z914">
        <v>1.30861413855957</v>
      </c>
      <c r="AA914">
        <v>0.30864197530864201</v>
      </c>
    </row>
    <row r="915" spans="1:27" x14ac:dyDescent="0.35">
      <c r="A915">
        <v>914</v>
      </c>
      <c r="B915" t="s">
        <v>40</v>
      </c>
      <c r="C915" s="2">
        <v>62</v>
      </c>
      <c r="D915" t="s">
        <v>13</v>
      </c>
      <c r="E915">
        <v>9</v>
      </c>
      <c r="F915" t="s">
        <v>17</v>
      </c>
      <c r="G915" s="10">
        <v>8</v>
      </c>
      <c r="H915">
        <v>0.08</v>
      </c>
      <c r="I915">
        <v>9</v>
      </c>
      <c r="J915">
        <v>1</v>
      </c>
      <c r="K915">
        <v>1</v>
      </c>
      <c r="L915" s="8">
        <v>1.39</v>
      </c>
      <c r="M915" s="8">
        <v>0.56000000000000005</v>
      </c>
      <c r="N915" s="8">
        <v>0.5</v>
      </c>
      <c r="O915" s="8">
        <v>0.16450000000000001</v>
      </c>
      <c r="P915" s="8">
        <v>-0.56120000000000003</v>
      </c>
      <c r="Q915" s="8">
        <v>0.29099999999999998</v>
      </c>
      <c r="R915" s="8">
        <v>0</v>
      </c>
      <c r="S915" s="8">
        <v>-7.2500000000000004E-3</v>
      </c>
      <c r="T915" s="8">
        <v>2.5000000000000001E-2</v>
      </c>
      <c r="U915" s="8">
        <v>2.3E-2</v>
      </c>
      <c r="V915">
        <v>4.6210127136200901E-2</v>
      </c>
      <c r="W915">
        <v>4.6210127136200901E-2</v>
      </c>
      <c r="X915">
        <v>3.5969962962818798E-2</v>
      </c>
      <c r="Y915">
        <v>5.0265482457436698E-3</v>
      </c>
      <c r="Z915">
        <v>1.41353022428766</v>
      </c>
      <c r="AA915">
        <v>0.19753086419753099</v>
      </c>
    </row>
    <row r="916" spans="1:27" x14ac:dyDescent="0.35">
      <c r="A916">
        <v>915</v>
      </c>
      <c r="B916" t="s">
        <v>40</v>
      </c>
      <c r="C916" s="2">
        <v>62</v>
      </c>
      <c r="D916" t="s">
        <v>13</v>
      </c>
      <c r="E916">
        <v>9</v>
      </c>
      <c r="F916" t="s">
        <v>17</v>
      </c>
      <c r="G916" s="10">
        <v>16</v>
      </c>
      <c r="H916">
        <v>0.16</v>
      </c>
      <c r="I916">
        <v>9</v>
      </c>
      <c r="J916">
        <v>1</v>
      </c>
      <c r="K916">
        <v>1</v>
      </c>
      <c r="L916" s="8">
        <v>1.39</v>
      </c>
      <c r="M916" s="8">
        <v>0.56000000000000005</v>
      </c>
      <c r="N916" s="8">
        <v>0.5</v>
      </c>
      <c r="O916" s="8">
        <v>0.16450000000000001</v>
      </c>
      <c r="P916" s="8">
        <v>-0.56120000000000003</v>
      </c>
      <c r="Q916" s="8">
        <v>0.29099999999999998</v>
      </c>
      <c r="R916" s="8">
        <v>0</v>
      </c>
      <c r="S916" s="8">
        <v>-7.2500000000000004E-3</v>
      </c>
      <c r="T916" s="8">
        <v>2.5000000000000001E-2</v>
      </c>
      <c r="U916" s="8">
        <v>2.3E-2</v>
      </c>
      <c r="V916">
        <v>5.6083060566705797E-2</v>
      </c>
      <c r="W916">
        <v>5.6083060566705797E-2</v>
      </c>
      <c r="X916">
        <v>4.3655054345123803E-2</v>
      </c>
      <c r="Y916">
        <v>2.01061929829747E-2</v>
      </c>
      <c r="Z916">
        <v>1.7155352320918</v>
      </c>
      <c r="AA916">
        <v>0.79012345679012397</v>
      </c>
    </row>
    <row r="917" spans="1:27" x14ac:dyDescent="0.35">
      <c r="A917">
        <v>916</v>
      </c>
      <c r="B917" t="s">
        <v>40</v>
      </c>
      <c r="C917" s="2">
        <v>62</v>
      </c>
      <c r="D917" t="s">
        <v>13</v>
      </c>
      <c r="E917">
        <v>9</v>
      </c>
      <c r="F917" t="s">
        <v>17</v>
      </c>
      <c r="G917" s="10">
        <v>16</v>
      </c>
      <c r="H917">
        <v>0.16</v>
      </c>
      <c r="I917">
        <v>9</v>
      </c>
      <c r="J917">
        <v>1</v>
      </c>
      <c r="K917">
        <v>1</v>
      </c>
      <c r="L917" s="8">
        <v>1.39</v>
      </c>
      <c r="M917" s="8">
        <v>0.56000000000000005</v>
      </c>
      <c r="N917" s="8">
        <v>0.5</v>
      </c>
      <c r="O917" s="8">
        <v>0.16450000000000001</v>
      </c>
      <c r="P917" s="8">
        <v>-0.56120000000000003</v>
      </c>
      <c r="Q917" s="8">
        <v>0.29099999999999998</v>
      </c>
      <c r="R917" s="8">
        <v>0</v>
      </c>
      <c r="S917" s="8">
        <v>-7.2500000000000004E-3</v>
      </c>
      <c r="T917" s="8">
        <v>2.5000000000000001E-2</v>
      </c>
      <c r="U917" s="8">
        <v>2.3E-2</v>
      </c>
      <c r="V917">
        <v>5.6083060566705797E-2</v>
      </c>
      <c r="W917">
        <v>5.6083060566705797E-2</v>
      </c>
      <c r="X917">
        <v>4.3655054345123803E-2</v>
      </c>
      <c r="Y917">
        <v>2.01061929829747E-2</v>
      </c>
      <c r="Z917">
        <v>1.7155352320918</v>
      </c>
      <c r="AA917">
        <v>0.79012345679012397</v>
      </c>
    </row>
    <row r="918" spans="1:27" x14ac:dyDescent="0.35">
      <c r="A918">
        <v>917</v>
      </c>
      <c r="B918" t="s">
        <v>40</v>
      </c>
      <c r="C918" s="2">
        <v>62</v>
      </c>
      <c r="D918" t="s">
        <v>13</v>
      </c>
      <c r="E918">
        <v>9</v>
      </c>
      <c r="F918" t="s">
        <v>17</v>
      </c>
      <c r="G918" s="10">
        <v>13</v>
      </c>
      <c r="H918">
        <v>0.13</v>
      </c>
      <c r="I918">
        <v>9</v>
      </c>
      <c r="J918">
        <v>1</v>
      </c>
      <c r="K918">
        <v>1</v>
      </c>
      <c r="L918" s="8">
        <v>1.39</v>
      </c>
      <c r="M918" s="8">
        <v>0.56000000000000005</v>
      </c>
      <c r="N918" s="8">
        <v>0.5</v>
      </c>
      <c r="O918" s="8">
        <v>0.16450000000000001</v>
      </c>
      <c r="P918" s="8">
        <v>-0.56120000000000003</v>
      </c>
      <c r="Q918" s="8">
        <v>0.29099999999999998</v>
      </c>
      <c r="R918" s="8">
        <v>0</v>
      </c>
      <c r="S918" s="8">
        <v>-7.2500000000000004E-3</v>
      </c>
      <c r="T918" s="8">
        <v>2.5000000000000001E-2</v>
      </c>
      <c r="U918" s="8">
        <v>2.3E-2</v>
      </c>
      <c r="V918">
        <v>4.5008116042652702E-2</v>
      </c>
      <c r="W918">
        <v>4.5008116042652702E-2</v>
      </c>
      <c r="X918">
        <v>3.5034317527600903E-2</v>
      </c>
      <c r="Y918">
        <v>1.3273228961416901E-2</v>
      </c>
      <c r="Z918">
        <v>1.37676168206635</v>
      </c>
      <c r="AA918">
        <v>0.52160493827160503</v>
      </c>
    </row>
    <row r="919" spans="1:27" x14ac:dyDescent="0.35">
      <c r="A919">
        <v>918</v>
      </c>
      <c r="B919" t="s">
        <v>40</v>
      </c>
      <c r="C919" s="2">
        <v>62</v>
      </c>
      <c r="D919" t="s">
        <v>13</v>
      </c>
      <c r="E919">
        <v>9</v>
      </c>
      <c r="F919" t="s">
        <v>17</v>
      </c>
      <c r="G919" s="10">
        <v>17</v>
      </c>
      <c r="H919">
        <v>0.17</v>
      </c>
      <c r="I919">
        <v>9</v>
      </c>
      <c r="J919">
        <v>1</v>
      </c>
      <c r="K919">
        <v>1</v>
      </c>
      <c r="L919" s="8">
        <v>1.39</v>
      </c>
      <c r="M919" s="8">
        <v>0.56000000000000005</v>
      </c>
      <c r="N919" s="8">
        <v>0.5</v>
      </c>
      <c r="O919" s="8">
        <v>0.16450000000000001</v>
      </c>
      <c r="P919" s="8">
        <v>-0.56120000000000003</v>
      </c>
      <c r="Q919" s="8">
        <v>0.29099999999999998</v>
      </c>
      <c r="R919" s="8">
        <v>0</v>
      </c>
      <c r="S919" s="8">
        <v>-7.2500000000000004E-3</v>
      </c>
      <c r="T919" s="8">
        <v>2.5000000000000001E-2</v>
      </c>
      <c r="U919" s="8">
        <v>2.3E-2</v>
      </c>
      <c r="V919">
        <v>6.1740733938087197E-2</v>
      </c>
      <c r="W919">
        <v>6.1740733938087197E-2</v>
      </c>
      <c r="X919">
        <v>4.8058987297407103E-2</v>
      </c>
      <c r="Y919">
        <v>2.2698006922186299E-2</v>
      </c>
      <c r="Z919">
        <v>1.88859886132665</v>
      </c>
      <c r="AA919">
        <v>0.89197530864197505</v>
      </c>
    </row>
    <row r="920" spans="1:27" x14ac:dyDescent="0.35">
      <c r="A920">
        <v>919</v>
      </c>
      <c r="B920" t="s">
        <v>40</v>
      </c>
      <c r="C920" s="2">
        <v>62</v>
      </c>
      <c r="D920" t="s">
        <v>13</v>
      </c>
      <c r="E920">
        <v>9</v>
      </c>
      <c r="F920" t="s">
        <v>17</v>
      </c>
      <c r="G920" s="10">
        <v>14</v>
      </c>
      <c r="H920">
        <v>0.14000000000000001</v>
      </c>
      <c r="I920">
        <v>9</v>
      </c>
      <c r="J920">
        <v>1</v>
      </c>
      <c r="K920">
        <v>1</v>
      </c>
      <c r="L920" s="8">
        <v>1.39</v>
      </c>
      <c r="M920" s="8">
        <v>0.56000000000000005</v>
      </c>
      <c r="N920" s="8">
        <v>0.5</v>
      </c>
      <c r="O920" s="8">
        <v>0.16450000000000001</v>
      </c>
      <c r="P920" s="8">
        <v>-0.56120000000000003</v>
      </c>
      <c r="Q920" s="8">
        <v>0.29099999999999998</v>
      </c>
      <c r="R920" s="8">
        <v>0</v>
      </c>
      <c r="S920" s="8">
        <v>-7.2500000000000004E-3</v>
      </c>
      <c r="T920" s="8">
        <v>2.5000000000000001E-2</v>
      </c>
      <c r="U920" s="8">
        <v>2.3E-2</v>
      </c>
      <c r="V920">
        <v>4.7716751618988598E-2</v>
      </c>
      <c r="W920">
        <v>4.7716751618988598E-2</v>
      </c>
      <c r="X920">
        <v>3.7142719460220699E-2</v>
      </c>
      <c r="Y920">
        <v>1.539380400259E-2</v>
      </c>
      <c r="Z920">
        <v>1.4596166424616499</v>
      </c>
      <c r="AA920">
        <v>0.60493827160493796</v>
      </c>
    </row>
    <row r="921" spans="1:27" x14ac:dyDescent="0.35">
      <c r="A921">
        <v>920</v>
      </c>
      <c r="B921" t="s">
        <v>40</v>
      </c>
      <c r="C921" s="2">
        <v>62</v>
      </c>
      <c r="D921" t="s">
        <v>13</v>
      </c>
      <c r="E921">
        <v>9</v>
      </c>
      <c r="F921" t="s">
        <v>17</v>
      </c>
      <c r="G921" s="10">
        <v>11</v>
      </c>
      <c r="H921">
        <v>0.11</v>
      </c>
      <c r="I921">
        <v>9</v>
      </c>
      <c r="J921">
        <v>1</v>
      </c>
      <c r="K921">
        <v>1</v>
      </c>
      <c r="L921" s="8">
        <v>1.39</v>
      </c>
      <c r="M921" s="8">
        <v>0.56000000000000005</v>
      </c>
      <c r="N921" s="8">
        <v>0.5</v>
      </c>
      <c r="O921" s="8">
        <v>0.16450000000000001</v>
      </c>
      <c r="P921" s="8">
        <v>-0.56120000000000003</v>
      </c>
      <c r="Q921" s="8">
        <v>0.29099999999999998</v>
      </c>
      <c r="R921" s="8">
        <v>0</v>
      </c>
      <c r="S921" s="8">
        <v>-7.2500000000000004E-3</v>
      </c>
      <c r="T921" s="8">
        <v>2.5000000000000001E-2</v>
      </c>
      <c r="U921" s="8">
        <v>2.3E-2</v>
      </c>
      <c r="V921">
        <v>4.2539882685026502E-2</v>
      </c>
      <c r="W921">
        <v>4.2539882685026502E-2</v>
      </c>
      <c r="X921">
        <v>3.3113044682024598E-2</v>
      </c>
      <c r="Y921">
        <v>9.5033177771091208E-3</v>
      </c>
      <c r="Z921">
        <v>1.3012604301153099</v>
      </c>
      <c r="AA921">
        <v>0.37345679012345701</v>
      </c>
    </row>
    <row r="922" spans="1:27" x14ac:dyDescent="0.35">
      <c r="A922">
        <v>921</v>
      </c>
      <c r="B922" t="s">
        <v>40</v>
      </c>
      <c r="C922" s="2">
        <v>62</v>
      </c>
      <c r="D922" t="s">
        <v>13</v>
      </c>
      <c r="E922">
        <v>9</v>
      </c>
      <c r="F922" t="s">
        <v>17</v>
      </c>
      <c r="G922" s="10">
        <v>11</v>
      </c>
      <c r="H922">
        <v>0.11</v>
      </c>
      <c r="I922">
        <v>9</v>
      </c>
      <c r="J922">
        <v>1</v>
      </c>
      <c r="K922">
        <v>1</v>
      </c>
      <c r="L922" s="8">
        <v>1.39</v>
      </c>
      <c r="M922" s="8">
        <v>0.56000000000000005</v>
      </c>
      <c r="N922" s="8">
        <v>0.5</v>
      </c>
      <c r="O922" s="8">
        <v>0.16450000000000001</v>
      </c>
      <c r="P922" s="8">
        <v>-0.56120000000000003</v>
      </c>
      <c r="Q922" s="8">
        <v>0.29099999999999998</v>
      </c>
      <c r="R922" s="8">
        <v>0</v>
      </c>
      <c r="S922" s="8">
        <v>-7.2500000000000004E-3</v>
      </c>
      <c r="T922" s="8">
        <v>2.5000000000000001E-2</v>
      </c>
      <c r="U922" s="8">
        <v>2.3E-2</v>
      </c>
      <c r="V922">
        <v>4.2539882685026502E-2</v>
      </c>
      <c r="W922">
        <v>4.2539882685026502E-2</v>
      </c>
      <c r="X922">
        <v>3.3113044682024598E-2</v>
      </c>
      <c r="Y922">
        <v>9.5033177771091208E-3</v>
      </c>
      <c r="Z922">
        <v>1.3012604301153099</v>
      </c>
      <c r="AA922">
        <v>0.37345679012345701</v>
      </c>
    </row>
    <row r="923" spans="1:27" x14ac:dyDescent="0.35">
      <c r="A923">
        <v>922</v>
      </c>
      <c r="B923" t="s">
        <v>40</v>
      </c>
      <c r="C923" s="2">
        <v>62</v>
      </c>
      <c r="D923" t="s">
        <v>13</v>
      </c>
      <c r="E923">
        <v>9</v>
      </c>
      <c r="F923" t="s">
        <v>17</v>
      </c>
      <c r="G923" s="10">
        <v>16</v>
      </c>
      <c r="H923">
        <v>0.16</v>
      </c>
      <c r="I923">
        <v>9</v>
      </c>
      <c r="J923">
        <v>1</v>
      </c>
      <c r="K923">
        <v>1</v>
      </c>
      <c r="L923" s="8">
        <v>1.39</v>
      </c>
      <c r="M923" s="8">
        <v>0.56000000000000005</v>
      </c>
      <c r="N923" s="8">
        <v>0.5</v>
      </c>
      <c r="O923" s="8">
        <v>0.16450000000000001</v>
      </c>
      <c r="P923" s="8">
        <v>-0.56120000000000003</v>
      </c>
      <c r="Q923" s="8">
        <v>0.29099999999999998</v>
      </c>
      <c r="R923" s="8">
        <v>0</v>
      </c>
      <c r="S923" s="8">
        <v>-7.2500000000000004E-3</v>
      </c>
      <c r="T923" s="8">
        <v>2.5000000000000001E-2</v>
      </c>
      <c r="U923" s="8">
        <v>2.3E-2</v>
      </c>
      <c r="V923">
        <v>5.6083060566705797E-2</v>
      </c>
      <c r="W923">
        <v>5.6083060566705797E-2</v>
      </c>
      <c r="X923">
        <v>4.3655054345123803E-2</v>
      </c>
      <c r="Y923">
        <v>2.01061929829747E-2</v>
      </c>
      <c r="Z923">
        <v>1.7155352320918</v>
      </c>
      <c r="AA923">
        <v>0.79012345679012397</v>
      </c>
    </row>
    <row r="924" spans="1:27" x14ac:dyDescent="0.35">
      <c r="A924">
        <v>923</v>
      </c>
      <c r="B924" t="s">
        <v>40</v>
      </c>
      <c r="C924" s="2">
        <v>62</v>
      </c>
      <c r="D924" t="s">
        <v>13</v>
      </c>
      <c r="E924">
        <v>9</v>
      </c>
      <c r="F924" t="s">
        <v>17</v>
      </c>
      <c r="G924" s="10">
        <v>10</v>
      </c>
      <c r="H924">
        <v>0.1</v>
      </c>
      <c r="I924">
        <v>9</v>
      </c>
      <c r="J924">
        <v>1</v>
      </c>
      <c r="K924">
        <v>1</v>
      </c>
      <c r="L924" s="8">
        <v>1.39</v>
      </c>
      <c r="M924" s="8">
        <v>0.56000000000000005</v>
      </c>
      <c r="N924" s="8">
        <v>0.5</v>
      </c>
      <c r="O924" s="8">
        <v>0.16450000000000001</v>
      </c>
      <c r="P924" s="8">
        <v>-0.56120000000000003</v>
      </c>
      <c r="Q924" s="8">
        <v>0.29099999999999998</v>
      </c>
      <c r="R924" s="8">
        <v>0</v>
      </c>
      <c r="S924" s="8">
        <v>-7.2500000000000004E-3</v>
      </c>
      <c r="T924" s="8">
        <v>2.5000000000000001E-2</v>
      </c>
      <c r="U924" s="8">
        <v>2.3E-2</v>
      </c>
      <c r="V924">
        <v>4.2780284903736102E-2</v>
      </c>
      <c r="W924">
        <v>4.2780284903736102E-2</v>
      </c>
      <c r="X924">
        <v>3.33001737690682E-2</v>
      </c>
      <c r="Y924">
        <v>7.85398163397448E-3</v>
      </c>
      <c r="Z924">
        <v>1.30861413855957</v>
      </c>
      <c r="AA924">
        <v>0.30864197530864201</v>
      </c>
    </row>
    <row r="925" spans="1:27" x14ac:dyDescent="0.35">
      <c r="A925">
        <v>924</v>
      </c>
      <c r="B925" t="s">
        <v>40</v>
      </c>
      <c r="C925" s="2">
        <v>62</v>
      </c>
      <c r="D925" t="s">
        <v>13</v>
      </c>
      <c r="E925">
        <v>9</v>
      </c>
      <c r="F925" t="s">
        <v>17</v>
      </c>
      <c r="G925" s="10">
        <v>10</v>
      </c>
      <c r="H925">
        <v>0.1</v>
      </c>
      <c r="I925">
        <v>9</v>
      </c>
      <c r="J925">
        <v>1</v>
      </c>
      <c r="K925">
        <v>1</v>
      </c>
      <c r="L925" s="8">
        <v>1.39</v>
      </c>
      <c r="M925" s="8">
        <v>0.56000000000000005</v>
      </c>
      <c r="N925" s="8">
        <v>0.5</v>
      </c>
      <c r="O925" s="8">
        <v>0.16450000000000001</v>
      </c>
      <c r="P925" s="8">
        <v>-0.56120000000000003</v>
      </c>
      <c r="Q925" s="8">
        <v>0.29099999999999998</v>
      </c>
      <c r="R925" s="8">
        <v>0</v>
      </c>
      <c r="S925" s="8">
        <v>-7.2500000000000004E-3</v>
      </c>
      <c r="T925" s="8">
        <v>2.5000000000000001E-2</v>
      </c>
      <c r="U925" s="8">
        <v>2.3E-2</v>
      </c>
      <c r="V925">
        <v>4.2780284903736102E-2</v>
      </c>
      <c r="W925">
        <v>4.2780284903736102E-2</v>
      </c>
      <c r="X925">
        <v>3.33001737690682E-2</v>
      </c>
      <c r="Y925">
        <v>7.85398163397448E-3</v>
      </c>
      <c r="Z925">
        <v>1.30861413855957</v>
      </c>
      <c r="AA925">
        <v>0.30864197530864201</v>
      </c>
    </row>
    <row r="926" spans="1:27" x14ac:dyDescent="0.35">
      <c r="A926">
        <v>925</v>
      </c>
      <c r="B926" t="s">
        <v>40</v>
      </c>
      <c r="C926" s="2">
        <v>62</v>
      </c>
      <c r="D926" t="s">
        <v>13</v>
      </c>
      <c r="E926">
        <v>9</v>
      </c>
      <c r="F926" t="s">
        <v>17</v>
      </c>
      <c r="G926" s="10">
        <v>12</v>
      </c>
      <c r="H926">
        <v>0.12</v>
      </c>
      <c r="I926">
        <v>9</v>
      </c>
      <c r="J926">
        <v>1</v>
      </c>
      <c r="K926">
        <v>1</v>
      </c>
      <c r="L926" s="8">
        <v>1.39</v>
      </c>
      <c r="M926" s="8">
        <v>0.56000000000000005</v>
      </c>
      <c r="N926" s="8">
        <v>0.5</v>
      </c>
      <c r="O926" s="8">
        <v>0.16450000000000001</v>
      </c>
      <c r="P926" s="8">
        <v>-0.56120000000000003</v>
      </c>
      <c r="Q926" s="8">
        <v>0.29099999999999998</v>
      </c>
      <c r="R926" s="8">
        <v>0</v>
      </c>
      <c r="S926" s="8">
        <v>-7.2500000000000004E-3</v>
      </c>
      <c r="T926" s="8">
        <v>2.5000000000000001E-2</v>
      </c>
      <c r="U926" s="8">
        <v>2.3E-2</v>
      </c>
      <c r="V926">
        <v>4.3282493064665299E-2</v>
      </c>
      <c r="W926">
        <v>4.3282493064665299E-2</v>
      </c>
      <c r="X926">
        <v>3.3691092601535501E-2</v>
      </c>
      <c r="Y926">
        <v>1.13097335529233E-2</v>
      </c>
      <c r="Z926">
        <v>1.3239762779508999</v>
      </c>
      <c r="AA926">
        <v>0.44444444444444398</v>
      </c>
    </row>
    <row r="927" spans="1:27" x14ac:dyDescent="0.35">
      <c r="A927">
        <v>926</v>
      </c>
      <c r="B927" t="s">
        <v>40</v>
      </c>
      <c r="C927" s="2">
        <v>62</v>
      </c>
      <c r="D927" t="s">
        <v>13</v>
      </c>
      <c r="E927">
        <v>9</v>
      </c>
      <c r="F927" t="s">
        <v>17</v>
      </c>
      <c r="G927" s="10">
        <v>8</v>
      </c>
      <c r="H927">
        <v>0.08</v>
      </c>
      <c r="I927">
        <v>9</v>
      </c>
      <c r="J927">
        <v>1</v>
      </c>
      <c r="K927">
        <v>1</v>
      </c>
      <c r="L927" s="8">
        <v>1.39</v>
      </c>
      <c r="M927" s="8">
        <v>0.56000000000000005</v>
      </c>
      <c r="N927" s="8">
        <v>0.5</v>
      </c>
      <c r="O927" s="8">
        <v>0.16450000000000001</v>
      </c>
      <c r="P927" s="8">
        <v>-0.56120000000000003</v>
      </c>
      <c r="Q927" s="8">
        <v>0.29099999999999998</v>
      </c>
      <c r="R927" s="8">
        <v>0</v>
      </c>
      <c r="S927" s="8">
        <v>-7.2500000000000004E-3</v>
      </c>
      <c r="T927" s="8">
        <v>2.5000000000000001E-2</v>
      </c>
      <c r="U927" s="8">
        <v>2.3E-2</v>
      </c>
      <c r="V927">
        <v>4.6210127136200901E-2</v>
      </c>
      <c r="W927">
        <v>4.6210127136200901E-2</v>
      </c>
      <c r="X927">
        <v>3.5969962962818798E-2</v>
      </c>
      <c r="Y927">
        <v>5.0265482457436698E-3</v>
      </c>
      <c r="Z927">
        <v>1.41353022428766</v>
      </c>
      <c r="AA927">
        <v>0.19753086419753099</v>
      </c>
    </row>
    <row r="928" spans="1:27" x14ac:dyDescent="0.35">
      <c r="A928">
        <v>927</v>
      </c>
      <c r="B928" t="s">
        <v>40</v>
      </c>
      <c r="C928" s="2">
        <v>62</v>
      </c>
      <c r="D928" t="s">
        <v>13</v>
      </c>
      <c r="E928">
        <v>9</v>
      </c>
      <c r="F928" t="s">
        <v>17</v>
      </c>
      <c r="G928" s="10">
        <v>15</v>
      </c>
      <c r="H928">
        <v>0.15</v>
      </c>
      <c r="I928">
        <v>9</v>
      </c>
      <c r="J928">
        <v>1</v>
      </c>
      <c r="K928">
        <v>1</v>
      </c>
      <c r="L928" s="8">
        <v>1.39</v>
      </c>
      <c r="M928" s="8">
        <v>0.56000000000000005</v>
      </c>
      <c r="N928" s="8">
        <v>0.5</v>
      </c>
      <c r="O928" s="8">
        <v>0.16450000000000001</v>
      </c>
      <c r="P928" s="8">
        <v>-0.56120000000000003</v>
      </c>
      <c r="Q928" s="8">
        <v>0.29099999999999998</v>
      </c>
      <c r="R928" s="8">
        <v>0</v>
      </c>
      <c r="S928" s="8">
        <v>-7.2500000000000004E-3</v>
      </c>
      <c r="T928" s="8">
        <v>2.5000000000000001E-2</v>
      </c>
      <c r="U928" s="8">
        <v>2.3E-2</v>
      </c>
      <c r="V928">
        <v>5.1408399793673003E-2</v>
      </c>
      <c r="W928">
        <v>5.1408399793673003E-2</v>
      </c>
      <c r="X928">
        <v>4.0016298399395002E-2</v>
      </c>
      <c r="Y928">
        <v>1.7671458676442601E-2</v>
      </c>
      <c r="Z928">
        <v>1.5725411591367999</v>
      </c>
      <c r="AA928">
        <v>0.69444444444444497</v>
      </c>
    </row>
    <row r="929" spans="1:27" x14ac:dyDescent="0.35">
      <c r="A929">
        <v>928</v>
      </c>
      <c r="B929" t="s">
        <v>40</v>
      </c>
      <c r="C929" s="2">
        <v>62</v>
      </c>
      <c r="D929" t="s">
        <v>10</v>
      </c>
      <c r="E929">
        <v>9</v>
      </c>
      <c r="F929" t="s">
        <v>17</v>
      </c>
      <c r="G929" s="10">
        <v>7</v>
      </c>
      <c r="H929">
        <v>7.0000000000000007E-2</v>
      </c>
      <c r="I929">
        <v>9</v>
      </c>
      <c r="J929">
        <v>1</v>
      </c>
      <c r="K929">
        <v>1</v>
      </c>
      <c r="L929" s="8">
        <v>1.39</v>
      </c>
      <c r="M929" s="8">
        <v>0.56000000000000005</v>
      </c>
      <c r="N929" s="8">
        <v>0.5</v>
      </c>
      <c r="O929" s="8">
        <v>0.16450000000000001</v>
      </c>
      <c r="P929" s="8">
        <v>-0.56120000000000003</v>
      </c>
      <c r="Q929" s="8">
        <v>0.29099999999999998</v>
      </c>
      <c r="R929" s="8">
        <v>0</v>
      </c>
      <c r="S929" s="8">
        <v>-7.2500000000000004E-3</v>
      </c>
      <c r="T929" s="8">
        <v>2.5000000000000001E-2</v>
      </c>
      <c r="U929" s="8">
        <v>2.3E-2</v>
      </c>
      <c r="V929">
        <v>4.9399567149956101E-2</v>
      </c>
      <c r="W929">
        <v>4.9399567149956101E-2</v>
      </c>
      <c r="X929">
        <v>3.84526230695258E-2</v>
      </c>
      <c r="Y929">
        <v>3.8484510006475E-3</v>
      </c>
      <c r="Z929">
        <v>6.0443704062859096</v>
      </c>
      <c r="AA929">
        <v>0.60493827160493796</v>
      </c>
    </row>
    <row r="930" spans="1:27" x14ac:dyDescent="0.35">
      <c r="A930">
        <v>929</v>
      </c>
      <c r="B930" t="s">
        <v>40</v>
      </c>
      <c r="C930" s="2">
        <v>62</v>
      </c>
      <c r="D930" t="s">
        <v>13</v>
      </c>
      <c r="E930">
        <v>9</v>
      </c>
      <c r="F930" t="s">
        <v>17</v>
      </c>
      <c r="G930" s="10">
        <v>11</v>
      </c>
      <c r="H930">
        <v>0.11</v>
      </c>
      <c r="I930">
        <v>9</v>
      </c>
      <c r="J930">
        <v>1</v>
      </c>
      <c r="K930">
        <v>1</v>
      </c>
      <c r="L930" s="8">
        <v>1.39</v>
      </c>
      <c r="M930" s="8">
        <v>0.56000000000000005</v>
      </c>
      <c r="N930" s="8">
        <v>0.5</v>
      </c>
      <c r="O930" s="8">
        <v>0.16450000000000001</v>
      </c>
      <c r="P930" s="8">
        <v>-0.56120000000000003</v>
      </c>
      <c r="Q930" s="8">
        <v>0.29099999999999998</v>
      </c>
      <c r="R930" s="8">
        <v>0</v>
      </c>
      <c r="S930" s="8">
        <v>-7.2500000000000004E-3</v>
      </c>
      <c r="T930" s="8">
        <v>2.5000000000000001E-2</v>
      </c>
      <c r="U930" s="8">
        <v>2.3E-2</v>
      </c>
      <c r="V930">
        <v>4.2539882685026502E-2</v>
      </c>
      <c r="W930">
        <v>4.2539882685026502E-2</v>
      </c>
      <c r="X930">
        <v>3.3113044682024598E-2</v>
      </c>
      <c r="Y930">
        <v>9.5033177771091208E-3</v>
      </c>
      <c r="Z930">
        <v>1.3012604301153099</v>
      </c>
      <c r="AA930">
        <v>0.37345679012345701</v>
      </c>
    </row>
    <row r="931" spans="1:27" x14ac:dyDescent="0.35">
      <c r="A931">
        <v>930</v>
      </c>
      <c r="B931" t="s">
        <v>40</v>
      </c>
      <c r="C931" s="2">
        <v>62</v>
      </c>
      <c r="D931" t="s">
        <v>13</v>
      </c>
      <c r="E931">
        <v>9</v>
      </c>
      <c r="F931" t="s">
        <v>17</v>
      </c>
      <c r="G931" s="10">
        <v>13</v>
      </c>
      <c r="H931">
        <v>0.13</v>
      </c>
      <c r="I931">
        <v>9</v>
      </c>
      <c r="J931">
        <v>1</v>
      </c>
      <c r="K931">
        <v>1</v>
      </c>
      <c r="L931" s="8">
        <v>1.39</v>
      </c>
      <c r="M931" s="8">
        <v>0.56000000000000005</v>
      </c>
      <c r="N931" s="8">
        <v>0.5</v>
      </c>
      <c r="O931" s="8">
        <v>0.16450000000000001</v>
      </c>
      <c r="P931" s="8">
        <v>-0.56120000000000003</v>
      </c>
      <c r="Q931" s="8">
        <v>0.29099999999999998</v>
      </c>
      <c r="R931" s="8">
        <v>0</v>
      </c>
      <c r="S931" s="8">
        <v>-7.2500000000000004E-3</v>
      </c>
      <c r="T931" s="8">
        <v>2.5000000000000001E-2</v>
      </c>
      <c r="U931" s="8">
        <v>2.3E-2</v>
      </c>
      <c r="V931">
        <v>4.5008116042652702E-2</v>
      </c>
      <c r="W931">
        <v>4.5008116042652702E-2</v>
      </c>
      <c r="X931">
        <v>3.5034317527600903E-2</v>
      </c>
      <c r="Y931">
        <v>1.3273228961416901E-2</v>
      </c>
      <c r="Z931">
        <v>1.37676168206635</v>
      </c>
      <c r="AA931">
        <v>0.52160493827160503</v>
      </c>
    </row>
    <row r="932" spans="1:27" x14ac:dyDescent="0.35">
      <c r="A932">
        <v>931</v>
      </c>
      <c r="B932" t="s">
        <v>40</v>
      </c>
      <c r="C932" s="2">
        <v>62</v>
      </c>
      <c r="D932" t="s">
        <v>13</v>
      </c>
      <c r="E932">
        <v>9</v>
      </c>
      <c r="F932" t="s">
        <v>17</v>
      </c>
      <c r="G932" s="10">
        <v>8</v>
      </c>
      <c r="H932">
        <v>0.08</v>
      </c>
      <c r="I932">
        <v>9</v>
      </c>
      <c r="J932">
        <v>1</v>
      </c>
      <c r="K932">
        <v>1</v>
      </c>
      <c r="L932" s="8">
        <v>1.39</v>
      </c>
      <c r="M932" s="8">
        <v>0.56000000000000005</v>
      </c>
      <c r="N932" s="8">
        <v>0.5</v>
      </c>
      <c r="O932" s="8">
        <v>0.16450000000000001</v>
      </c>
      <c r="P932" s="8">
        <v>-0.56120000000000003</v>
      </c>
      <c r="Q932" s="8">
        <v>0.29099999999999998</v>
      </c>
      <c r="R932" s="8">
        <v>0</v>
      </c>
      <c r="S932" s="8">
        <v>-7.2500000000000004E-3</v>
      </c>
      <c r="T932" s="8">
        <v>2.5000000000000001E-2</v>
      </c>
      <c r="U932" s="8">
        <v>2.3E-2</v>
      </c>
      <c r="V932">
        <v>4.6210127136200901E-2</v>
      </c>
      <c r="W932">
        <v>4.6210127136200901E-2</v>
      </c>
      <c r="X932">
        <v>3.5969962962818798E-2</v>
      </c>
      <c r="Y932">
        <v>5.0265482457436698E-3</v>
      </c>
      <c r="Z932">
        <v>1.41353022428766</v>
      </c>
      <c r="AA932">
        <v>0.19753086419753099</v>
      </c>
    </row>
    <row r="933" spans="1:27" x14ac:dyDescent="0.35">
      <c r="A933">
        <v>932</v>
      </c>
      <c r="B933" t="s">
        <v>40</v>
      </c>
      <c r="C933" s="2">
        <v>62</v>
      </c>
      <c r="D933" t="s">
        <v>13</v>
      </c>
      <c r="E933">
        <v>9</v>
      </c>
      <c r="F933" t="s">
        <v>17</v>
      </c>
      <c r="G933" s="10">
        <v>13</v>
      </c>
      <c r="H933">
        <v>0.13</v>
      </c>
      <c r="I933">
        <v>9</v>
      </c>
      <c r="J933">
        <v>1</v>
      </c>
      <c r="K933">
        <v>1</v>
      </c>
      <c r="L933" s="8">
        <v>1.39</v>
      </c>
      <c r="M933" s="8">
        <v>0.56000000000000005</v>
      </c>
      <c r="N933" s="8">
        <v>0.5</v>
      </c>
      <c r="O933" s="8">
        <v>0.16450000000000001</v>
      </c>
      <c r="P933" s="8">
        <v>-0.56120000000000003</v>
      </c>
      <c r="Q933" s="8">
        <v>0.29099999999999998</v>
      </c>
      <c r="R933" s="8">
        <v>0</v>
      </c>
      <c r="S933" s="8">
        <v>-7.2500000000000004E-3</v>
      </c>
      <c r="T933" s="8">
        <v>2.5000000000000001E-2</v>
      </c>
      <c r="U933" s="8">
        <v>2.3E-2</v>
      </c>
      <c r="V933">
        <v>4.5008116042652702E-2</v>
      </c>
      <c r="W933">
        <v>4.5008116042652702E-2</v>
      </c>
      <c r="X933">
        <v>3.5034317527600903E-2</v>
      </c>
      <c r="Y933">
        <v>1.3273228961416901E-2</v>
      </c>
      <c r="Z933">
        <v>1.37676168206635</v>
      </c>
      <c r="AA933">
        <v>0.52160493827160503</v>
      </c>
    </row>
    <row r="934" spans="1:27" x14ac:dyDescent="0.35">
      <c r="A934">
        <v>933</v>
      </c>
      <c r="B934" t="s">
        <v>40</v>
      </c>
      <c r="C934" s="2">
        <v>62</v>
      </c>
      <c r="D934" t="s">
        <v>13</v>
      </c>
      <c r="E934">
        <v>9</v>
      </c>
      <c r="F934" t="s">
        <v>17</v>
      </c>
      <c r="G934" s="10">
        <v>11</v>
      </c>
      <c r="H934">
        <v>0.11</v>
      </c>
      <c r="I934">
        <v>9</v>
      </c>
      <c r="J934">
        <v>1</v>
      </c>
      <c r="K934">
        <v>1</v>
      </c>
      <c r="L934" s="8">
        <v>1.39</v>
      </c>
      <c r="M934" s="8">
        <v>0.56000000000000005</v>
      </c>
      <c r="N934" s="8">
        <v>0.5</v>
      </c>
      <c r="O934" s="8">
        <v>0.16450000000000001</v>
      </c>
      <c r="P934" s="8">
        <v>-0.56120000000000003</v>
      </c>
      <c r="Q934" s="8">
        <v>0.29099999999999998</v>
      </c>
      <c r="R934" s="8">
        <v>0</v>
      </c>
      <c r="S934" s="8">
        <v>-7.2500000000000004E-3</v>
      </c>
      <c r="T934" s="8">
        <v>2.5000000000000001E-2</v>
      </c>
      <c r="U934" s="8">
        <v>2.3E-2</v>
      </c>
      <c r="V934">
        <v>4.2539882685026502E-2</v>
      </c>
      <c r="W934">
        <v>4.2539882685026502E-2</v>
      </c>
      <c r="X934">
        <v>3.3113044682024598E-2</v>
      </c>
      <c r="Y934">
        <v>9.5033177771091208E-3</v>
      </c>
      <c r="Z934">
        <v>1.3012604301153099</v>
      </c>
      <c r="AA934">
        <v>0.37345679012345701</v>
      </c>
    </row>
    <row r="935" spans="1:27" x14ac:dyDescent="0.35">
      <c r="A935">
        <v>934</v>
      </c>
      <c r="B935" t="s">
        <v>40</v>
      </c>
      <c r="C935" s="2">
        <v>62</v>
      </c>
      <c r="D935" t="s">
        <v>13</v>
      </c>
      <c r="E935">
        <v>9</v>
      </c>
      <c r="F935" t="s">
        <v>17</v>
      </c>
      <c r="G935" s="10">
        <v>13</v>
      </c>
      <c r="H935">
        <v>0.13</v>
      </c>
      <c r="I935">
        <v>9</v>
      </c>
      <c r="J935">
        <v>1</v>
      </c>
      <c r="K935">
        <v>1</v>
      </c>
      <c r="L935" s="8">
        <v>1.39</v>
      </c>
      <c r="M935" s="8">
        <v>0.56000000000000005</v>
      </c>
      <c r="N935" s="8">
        <v>0.5</v>
      </c>
      <c r="O935" s="8">
        <v>0.16450000000000001</v>
      </c>
      <c r="P935" s="8">
        <v>-0.56120000000000003</v>
      </c>
      <c r="Q935" s="8">
        <v>0.29099999999999998</v>
      </c>
      <c r="R935" s="8">
        <v>0</v>
      </c>
      <c r="S935" s="8">
        <v>-7.2500000000000004E-3</v>
      </c>
      <c r="T935" s="8">
        <v>2.5000000000000001E-2</v>
      </c>
      <c r="U935" s="8">
        <v>2.3E-2</v>
      </c>
      <c r="V935">
        <v>4.5008116042652702E-2</v>
      </c>
      <c r="W935">
        <v>4.5008116042652702E-2</v>
      </c>
      <c r="X935">
        <v>3.5034317527600903E-2</v>
      </c>
      <c r="Y935">
        <v>1.3273228961416901E-2</v>
      </c>
      <c r="Z935">
        <v>1.37676168206635</v>
      </c>
      <c r="AA935">
        <v>0.52160493827160503</v>
      </c>
    </row>
    <row r="936" spans="1:27" x14ac:dyDescent="0.35">
      <c r="A936">
        <v>935</v>
      </c>
      <c r="B936" t="s">
        <v>40</v>
      </c>
      <c r="C936" s="2">
        <v>62</v>
      </c>
      <c r="D936" t="s">
        <v>13</v>
      </c>
      <c r="E936">
        <v>9</v>
      </c>
      <c r="F936" t="s">
        <v>17</v>
      </c>
      <c r="G936" s="10">
        <v>9</v>
      </c>
      <c r="H936">
        <v>0.09</v>
      </c>
      <c r="I936">
        <v>9</v>
      </c>
      <c r="J936">
        <v>1</v>
      </c>
      <c r="K936">
        <v>1</v>
      </c>
      <c r="L936" s="8">
        <v>1.39</v>
      </c>
      <c r="M936" s="8">
        <v>0.56000000000000005</v>
      </c>
      <c r="N936" s="8">
        <v>0.5</v>
      </c>
      <c r="O936" s="8">
        <v>0.16450000000000001</v>
      </c>
      <c r="P936" s="8">
        <v>-0.56120000000000003</v>
      </c>
      <c r="Q936" s="8">
        <v>0.29099999999999998</v>
      </c>
      <c r="R936" s="8">
        <v>0</v>
      </c>
      <c r="S936" s="8">
        <v>-7.2500000000000004E-3</v>
      </c>
      <c r="T936" s="8">
        <v>2.5000000000000001E-2</v>
      </c>
      <c r="U936" s="8">
        <v>2.3E-2</v>
      </c>
      <c r="V936">
        <v>4.40036997207943E-2</v>
      </c>
      <c r="W936">
        <v>4.40036997207943E-2</v>
      </c>
      <c r="X936">
        <v>3.4252479862666302E-2</v>
      </c>
      <c r="Y936">
        <v>6.3617251235193297E-3</v>
      </c>
      <c r="Z936">
        <v>1.3460374032836899</v>
      </c>
      <c r="AA936">
        <v>0.25</v>
      </c>
    </row>
    <row r="937" spans="1:27" x14ac:dyDescent="0.35">
      <c r="A937">
        <v>936</v>
      </c>
      <c r="B937" t="s">
        <v>40</v>
      </c>
      <c r="C937" s="2">
        <v>62</v>
      </c>
      <c r="D937" t="s">
        <v>13</v>
      </c>
      <c r="E937">
        <v>9</v>
      </c>
      <c r="F937" t="s">
        <v>17</v>
      </c>
      <c r="G937" s="10">
        <v>8</v>
      </c>
      <c r="H937">
        <v>0.08</v>
      </c>
      <c r="I937">
        <v>9</v>
      </c>
      <c r="J937">
        <v>1</v>
      </c>
      <c r="K937">
        <v>1</v>
      </c>
      <c r="L937" s="8">
        <v>1.39</v>
      </c>
      <c r="M937" s="8">
        <v>0.56000000000000005</v>
      </c>
      <c r="N937" s="8">
        <v>0.5</v>
      </c>
      <c r="O937" s="8">
        <v>0.16450000000000001</v>
      </c>
      <c r="P937" s="8">
        <v>-0.56120000000000003</v>
      </c>
      <c r="Q937" s="8">
        <v>0.29099999999999998</v>
      </c>
      <c r="R937" s="8">
        <v>0</v>
      </c>
      <c r="S937" s="8">
        <v>-7.2500000000000004E-3</v>
      </c>
      <c r="T937" s="8">
        <v>2.5000000000000001E-2</v>
      </c>
      <c r="U937" s="8">
        <v>2.3E-2</v>
      </c>
      <c r="V937">
        <v>4.6210127136200901E-2</v>
      </c>
      <c r="W937">
        <v>4.6210127136200901E-2</v>
      </c>
      <c r="X937">
        <v>3.5969962962818798E-2</v>
      </c>
      <c r="Y937">
        <v>5.0265482457436698E-3</v>
      </c>
      <c r="Z937">
        <v>1.41353022428766</v>
      </c>
      <c r="AA937">
        <v>0.19753086419753099</v>
      </c>
    </row>
    <row r="938" spans="1:27" x14ac:dyDescent="0.35">
      <c r="A938">
        <v>937</v>
      </c>
      <c r="B938" t="s">
        <v>40</v>
      </c>
      <c r="C938" s="2">
        <v>62</v>
      </c>
      <c r="D938" t="s">
        <v>13</v>
      </c>
      <c r="E938">
        <v>9</v>
      </c>
      <c r="F938" t="s">
        <v>29</v>
      </c>
      <c r="G938" s="10">
        <v>9</v>
      </c>
      <c r="H938">
        <v>0.09</v>
      </c>
      <c r="I938">
        <v>9</v>
      </c>
      <c r="J938">
        <v>1</v>
      </c>
      <c r="K938">
        <v>1</v>
      </c>
      <c r="L938" s="8">
        <v>1.29</v>
      </c>
      <c r="M938" s="8">
        <v>0.53</v>
      </c>
      <c r="N938" s="8">
        <v>0.5</v>
      </c>
      <c r="O938" s="8">
        <v>-1.1391999999999999E-2</v>
      </c>
      <c r="P938" s="9">
        <f>-1.001*10^-4</f>
        <v>-1.0009999999999999E-4</v>
      </c>
      <c r="Q938" s="8">
        <v>2.8289999999999998E-5</v>
      </c>
      <c r="R938" s="9">
        <v>-1.8694999999999999E-7</v>
      </c>
      <c r="S938" s="8">
        <v>-5.9573000000000004E-4</v>
      </c>
      <c r="T938" s="8">
        <v>0</v>
      </c>
      <c r="U938" s="9">
        <v>3.0811E-6</v>
      </c>
      <c r="V938">
        <v>2.0974865079952901E-2</v>
      </c>
      <c r="W938">
        <v>2.0974865079952901E-2</v>
      </c>
      <c r="X938">
        <v>1.43405152551638E-2</v>
      </c>
      <c r="Y938">
        <v>6.3617251235193297E-3</v>
      </c>
      <c r="Z938">
        <v>0.56354663934421001</v>
      </c>
      <c r="AA938">
        <v>0.25</v>
      </c>
    </row>
    <row r="939" spans="1:27" x14ac:dyDescent="0.35">
      <c r="A939">
        <v>938</v>
      </c>
      <c r="B939" t="s">
        <v>40</v>
      </c>
      <c r="C939" s="2">
        <v>62</v>
      </c>
      <c r="D939" t="s">
        <v>13</v>
      </c>
      <c r="E939">
        <v>9</v>
      </c>
      <c r="F939" t="s">
        <v>17</v>
      </c>
      <c r="G939" s="10">
        <v>10</v>
      </c>
      <c r="H939">
        <v>0.1</v>
      </c>
      <c r="I939">
        <v>9</v>
      </c>
      <c r="J939">
        <v>1</v>
      </c>
      <c r="K939">
        <v>1</v>
      </c>
      <c r="L939" s="8">
        <v>1.39</v>
      </c>
      <c r="M939" s="8">
        <v>0.56000000000000005</v>
      </c>
      <c r="N939" s="8">
        <v>0.5</v>
      </c>
      <c r="O939" s="8">
        <v>0.16450000000000001</v>
      </c>
      <c r="P939" s="8">
        <v>-0.56120000000000003</v>
      </c>
      <c r="Q939" s="8">
        <v>0.29099999999999998</v>
      </c>
      <c r="R939" s="8">
        <v>0</v>
      </c>
      <c r="S939" s="8">
        <v>-7.2500000000000004E-3</v>
      </c>
      <c r="T939" s="8">
        <v>2.5000000000000001E-2</v>
      </c>
      <c r="U939" s="8">
        <v>2.3E-2</v>
      </c>
      <c r="V939">
        <v>4.2780284903736102E-2</v>
      </c>
      <c r="W939">
        <v>4.2780284903736102E-2</v>
      </c>
      <c r="X939">
        <v>3.33001737690682E-2</v>
      </c>
      <c r="Y939">
        <v>7.85398163397448E-3</v>
      </c>
      <c r="Z939">
        <v>1.30861413855957</v>
      </c>
      <c r="AA939">
        <v>0.30864197530864201</v>
      </c>
    </row>
    <row r="940" spans="1:27" x14ac:dyDescent="0.35">
      <c r="A940">
        <v>939</v>
      </c>
      <c r="B940" t="s">
        <v>40</v>
      </c>
      <c r="C940" s="2">
        <v>62</v>
      </c>
      <c r="D940" t="s">
        <v>13</v>
      </c>
      <c r="E940">
        <v>9</v>
      </c>
      <c r="F940" t="s">
        <v>17</v>
      </c>
      <c r="G940" s="10">
        <v>16</v>
      </c>
      <c r="H940">
        <v>0.16</v>
      </c>
      <c r="I940">
        <v>9</v>
      </c>
      <c r="J940">
        <v>1</v>
      </c>
      <c r="K940">
        <v>1</v>
      </c>
      <c r="L940" s="8">
        <v>1.39</v>
      </c>
      <c r="M940" s="8">
        <v>0.56000000000000005</v>
      </c>
      <c r="N940" s="8">
        <v>0.5</v>
      </c>
      <c r="O940" s="8">
        <v>0.16450000000000001</v>
      </c>
      <c r="P940" s="8">
        <v>-0.56120000000000003</v>
      </c>
      <c r="Q940" s="8">
        <v>0.29099999999999998</v>
      </c>
      <c r="R940" s="8">
        <v>0</v>
      </c>
      <c r="S940" s="8">
        <v>-7.2500000000000004E-3</v>
      </c>
      <c r="T940" s="8">
        <v>2.5000000000000001E-2</v>
      </c>
      <c r="U940" s="8">
        <v>2.3E-2</v>
      </c>
      <c r="V940">
        <v>5.6083060566705797E-2</v>
      </c>
      <c r="W940">
        <v>5.6083060566705797E-2</v>
      </c>
      <c r="X940">
        <v>4.3655054345123803E-2</v>
      </c>
      <c r="Y940">
        <v>2.01061929829747E-2</v>
      </c>
      <c r="Z940">
        <v>1.7155352320918</v>
      </c>
      <c r="AA940">
        <v>0.79012345679012397</v>
      </c>
    </row>
    <row r="941" spans="1:27" x14ac:dyDescent="0.35">
      <c r="A941">
        <v>940</v>
      </c>
      <c r="B941" t="s">
        <v>40</v>
      </c>
      <c r="C941" s="2">
        <v>62</v>
      </c>
      <c r="D941" t="s">
        <v>13</v>
      </c>
      <c r="E941">
        <v>9</v>
      </c>
      <c r="F941" t="s">
        <v>17</v>
      </c>
      <c r="G941" s="10">
        <v>10</v>
      </c>
      <c r="H941">
        <v>0.1</v>
      </c>
      <c r="I941">
        <v>9</v>
      </c>
      <c r="J941">
        <v>1</v>
      </c>
      <c r="K941">
        <v>1</v>
      </c>
      <c r="L941" s="8">
        <v>1.39</v>
      </c>
      <c r="M941" s="8">
        <v>0.56000000000000005</v>
      </c>
      <c r="N941" s="8">
        <v>0.5</v>
      </c>
      <c r="O941" s="8">
        <v>0.16450000000000001</v>
      </c>
      <c r="P941" s="8">
        <v>-0.56120000000000003</v>
      </c>
      <c r="Q941" s="8">
        <v>0.29099999999999998</v>
      </c>
      <c r="R941" s="8">
        <v>0</v>
      </c>
      <c r="S941" s="8">
        <v>-7.2500000000000004E-3</v>
      </c>
      <c r="T941" s="8">
        <v>2.5000000000000001E-2</v>
      </c>
      <c r="U941" s="8">
        <v>2.3E-2</v>
      </c>
      <c r="V941">
        <v>4.2780284903736102E-2</v>
      </c>
      <c r="W941">
        <v>4.2780284903736102E-2</v>
      </c>
      <c r="X941">
        <v>3.33001737690682E-2</v>
      </c>
      <c r="Y941">
        <v>7.85398163397448E-3</v>
      </c>
      <c r="Z941">
        <v>1.30861413855957</v>
      </c>
      <c r="AA941">
        <v>0.30864197530864201</v>
      </c>
    </row>
    <row r="942" spans="1:27" x14ac:dyDescent="0.35">
      <c r="A942">
        <v>941</v>
      </c>
      <c r="B942" t="s">
        <v>40</v>
      </c>
      <c r="C942" s="2">
        <v>62</v>
      </c>
      <c r="D942" t="s">
        <v>13</v>
      </c>
      <c r="E942">
        <v>9</v>
      </c>
      <c r="F942" t="s">
        <v>17</v>
      </c>
      <c r="G942" s="10">
        <v>18</v>
      </c>
      <c r="H942">
        <v>0.18</v>
      </c>
      <c r="I942">
        <v>9</v>
      </c>
      <c r="J942">
        <v>1</v>
      </c>
      <c r="K942">
        <v>1</v>
      </c>
      <c r="L942" s="8">
        <v>1.39</v>
      </c>
      <c r="M942" s="8">
        <v>0.56000000000000005</v>
      </c>
      <c r="N942" s="8">
        <v>0.5</v>
      </c>
      <c r="O942" s="8">
        <v>0.16450000000000001</v>
      </c>
      <c r="P942" s="8">
        <v>-0.56120000000000003</v>
      </c>
      <c r="Q942" s="8">
        <v>0.29099999999999998</v>
      </c>
      <c r="R942" s="8">
        <v>0</v>
      </c>
      <c r="S942" s="8">
        <v>-7.2500000000000004E-3</v>
      </c>
      <c r="T942" s="8">
        <v>2.5000000000000001E-2</v>
      </c>
      <c r="U942" s="8">
        <v>2.3E-2</v>
      </c>
      <c r="V942">
        <v>6.8381419907817001E-2</v>
      </c>
      <c r="W942">
        <v>6.8381419907817001E-2</v>
      </c>
      <c r="X942">
        <v>5.3228097256244798E-2</v>
      </c>
      <c r="Y942">
        <v>2.5446900494077301E-2</v>
      </c>
      <c r="Z942">
        <v>2.09173204684136</v>
      </c>
      <c r="AA942">
        <v>1</v>
      </c>
    </row>
    <row r="943" spans="1:27" x14ac:dyDescent="0.35">
      <c r="A943">
        <v>942</v>
      </c>
      <c r="B943" t="s">
        <v>40</v>
      </c>
      <c r="C943" s="2">
        <v>62</v>
      </c>
      <c r="D943" t="s">
        <v>13</v>
      </c>
      <c r="E943">
        <v>9</v>
      </c>
      <c r="F943" t="s">
        <v>17</v>
      </c>
      <c r="G943" s="10">
        <v>10</v>
      </c>
      <c r="H943">
        <v>0.1</v>
      </c>
      <c r="I943">
        <v>9</v>
      </c>
      <c r="J943">
        <v>1</v>
      </c>
      <c r="K943">
        <v>1</v>
      </c>
      <c r="L943" s="8">
        <v>1.39</v>
      </c>
      <c r="M943" s="8">
        <v>0.56000000000000005</v>
      </c>
      <c r="N943" s="8">
        <v>0.5</v>
      </c>
      <c r="O943" s="8">
        <v>0.16450000000000001</v>
      </c>
      <c r="P943" s="8">
        <v>-0.56120000000000003</v>
      </c>
      <c r="Q943" s="8">
        <v>0.29099999999999998</v>
      </c>
      <c r="R943" s="8">
        <v>0</v>
      </c>
      <c r="S943" s="8">
        <v>-7.2500000000000004E-3</v>
      </c>
      <c r="T943" s="8">
        <v>2.5000000000000001E-2</v>
      </c>
      <c r="U943" s="8">
        <v>2.3E-2</v>
      </c>
      <c r="V943">
        <v>4.2780284903736102E-2</v>
      </c>
      <c r="W943">
        <v>4.2780284903736102E-2</v>
      </c>
      <c r="X943">
        <v>3.33001737690682E-2</v>
      </c>
      <c r="Y943">
        <v>7.85398163397448E-3</v>
      </c>
      <c r="Z943">
        <v>1.30861413855957</v>
      </c>
      <c r="AA943">
        <v>0.30864197530864201</v>
      </c>
    </row>
    <row r="944" spans="1:27" x14ac:dyDescent="0.35">
      <c r="A944">
        <v>943</v>
      </c>
      <c r="B944" t="s">
        <v>40</v>
      </c>
      <c r="C944" s="2">
        <v>62</v>
      </c>
      <c r="D944" t="s">
        <v>13</v>
      </c>
      <c r="E944">
        <v>9</v>
      </c>
      <c r="F944" t="s">
        <v>29</v>
      </c>
      <c r="G944" s="10">
        <v>9</v>
      </c>
      <c r="H944">
        <v>0.09</v>
      </c>
      <c r="I944">
        <v>9</v>
      </c>
      <c r="J944">
        <v>1</v>
      </c>
      <c r="K944">
        <v>1</v>
      </c>
      <c r="L944" s="8">
        <v>1.29</v>
      </c>
      <c r="M944" s="8">
        <v>0.53</v>
      </c>
      <c r="N944" s="8">
        <v>0.5</v>
      </c>
      <c r="O944" s="8">
        <v>-1.1391999999999999E-2</v>
      </c>
      <c r="P944" s="9">
        <f>-1.001*10^-4</f>
        <v>-1.0009999999999999E-4</v>
      </c>
      <c r="Q944" s="8">
        <v>2.8289999999999998E-5</v>
      </c>
      <c r="R944" s="9">
        <v>-1.8694999999999999E-7</v>
      </c>
      <c r="S944" s="8">
        <v>-5.9573000000000004E-4</v>
      </c>
      <c r="T944" s="8">
        <v>0</v>
      </c>
      <c r="U944" s="9">
        <v>3.0811E-6</v>
      </c>
      <c r="V944">
        <v>2.0974865079952901E-2</v>
      </c>
      <c r="W944">
        <v>2.0974865079952901E-2</v>
      </c>
      <c r="X944">
        <v>1.43405152551638E-2</v>
      </c>
      <c r="Y944">
        <v>6.3617251235193297E-3</v>
      </c>
      <c r="Z944">
        <v>0.56354663934421001</v>
      </c>
      <c r="AA944">
        <v>0.25</v>
      </c>
    </row>
    <row r="945" spans="1:27" x14ac:dyDescent="0.35">
      <c r="A945">
        <v>944</v>
      </c>
      <c r="B945" t="s">
        <v>40</v>
      </c>
      <c r="C945" s="2">
        <v>62</v>
      </c>
      <c r="D945" t="s">
        <v>14</v>
      </c>
      <c r="E945">
        <v>18</v>
      </c>
      <c r="F945" t="s">
        <v>11</v>
      </c>
      <c r="G945" s="10">
        <v>75</v>
      </c>
      <c r="H945">
        <v>0.75</v>
      </c>
      <c r="I945">
        <v>7</v>
      </c>
      <c r="J945">
        <v>0</v>
      </c>
      <c r="K945">
        <v>1</v>
      </c>
      <c r="L945" s="8">
        <v>1.42</v>
      </c>
      <c r="M945" s="8">
        <v>0.59</v>
      </c>
      <c r="N945" s="8">
        <v>0.5</v>
      </c>
      <c r="O945" s="8">
        <v>-1.115E-2</v>
      </c>
      <c r="P945" s="8">
        <v>0</v>
      </c>
      <c r="Q945" s="8">
        <v>-8.5599999999999996E-2</v>
      </c>
      <c r="R945" s="8">
        <v>-4.9959999999999997E-2</v>
      </c>
      <c r="S945" s="8">
        <v>0</v>
      </c>
      <c r="T945" s="8">
        <v>2.5600000000000002E-3</v>
      </c>
      <c r="U945" s="8">
        <v>3.6330000000000001E-2</v>
      </c>
      <c r="V945">
        <v>0.31417687661878202</v>
      </c>
      <c r="W945">
        <v>0.31417687661878202</v>
      </c>
      <c r="X945">
        <v>0.26321738723121602</v>
      </c>
      <c r="Y945">
        <v>0.44178646691106499</v>
      </c>
      <c r="Z945">
        <v>2.58594742503589</v>
      </c>
      <c r="AA945">
        <v>4.3402777777777803</v>
      </c>
    </row>
    <row r="946" spans="1:27" x14ac:dyDescent="0.35">
      <c r="A946">
        <v>945</v>
      </c>
      <c r="B946" t="s">
        <v>42</v>
      </c>
      <c r="C946" s="2">
        <v>43</v>
      </c>
      <c r="D946" t="s">
        <v>10</v>
      </c>
      <c r="E946">
        <v>4.5</v>
      </c>
      <c r="F946" t="s">
        <v>21</v>
      </c>
      <c r="G946" s="10">
        <v>2</v>
      </c>
      <c r="H946">
        <v>0.02</v>
      </c>
      <c r="I946">
        <v>5.5</v>
      </c>
      <c r="J946">
        <v>1</v>
      </c>
      <c r="K946">
        <v>1</v>
      </c>
      <c r="L946" s="8">
        <v>1.29</v>
      </c>
      <c r="M946" s="8">
        <v>0.53</v>
      </c>
      <c r="N946" s="8">
        <v>0.5</v>
      </c>
      <c r="O946" s="8">
        <v>0.16450000000000001</v>
      </c>
      <c r="P946" s="9">
        <v>-0.56120000000000003</v>
      </c>
      <c r="Q946" s="8">
        <v>0.29099999999999998</v>
      </c>
      <c r="R946" s="9">
        <v>0</v>
      </c>
      <c r="S946" s="8">
        <v>-7.2500000000000004E-3</v>
      </c>
      <c r="T946" s="8">
        <v>2.5000000000000001E-2</v>
      </c>
      <c r="U946" s="9">
        <v>2.3E-2</v>
      </c>
      <c r="V946">
        <v>9.9651367788461995E-2</v>
      </c>
      <c r="W946">
        <v>9.9651367788461995E-2</v>
      </c>
      <c r="X946">
        <v>6.8131640156971499E-2</v>
      </c>
      <c r="Y946">
        <v>3.1415926535897898E-4</v>
      </c>
      <c r="Z946">
        <v>10.7096170982126</v>
      </c>
      <c r="AA946">
        <v>4.9382716049382699E-2</v>
      </c>
    </row>
    <row r="947" spans="1:27" x14ac:dyDescent="0.35">
      <c r="A947">
        <v>946</v>
      </c>
      <c r="B947" t="s">
        <v>42</v>
      </c>
      <c r="C947" s="2">
        <v>43</v>
      </c>
      <c r="D947" t="s">
        <v>10</v>
      </c>
      <c r="E947">
        <v>4.5</v>
      </c>
      <c r="F947" t="s">
        <v>21</v>
      </c>
      <c r="G947" s="10">
        <v>2</v>
      </c>
      <c r="H947">
        <v>0.02</v>
      </c>
      <c r="I947">
        <v>4</v>
      </c>
      <c r="J947">
        <v>1</v>
      </c>
      <c r="K947">
        <v>1</v>
      </c>
      <c r="L947" s="8">
        <v>1.29</v>
      </c>
      <c r="M947" s="8">
        <v>0.53</v>
      </c>
      <c r="N947" s="8">
        <v>0.5</v>
      </c>
      <c r="O947" s="8">
        <v>0.16450000000000001</v>
      </c>
      <c r="P947" s="9">
        <v>-0.56120000000000003</v>
      </c>
      <c r="Q947" s="8">
        <v>0.29099999999999998</v>
      </c>
      <c r="R947" s="9">
        <v>0</v>
      </c>
      <c r="S947" s="8">
        <v>-7.2500000000000004E-3</v>
      </c>
      <c r="T947" s="8">
        <v>2.5000000000000001E-2</v>
      </c>
      <c r="U947" s="9">
        <v>2.3E-2</v>
      </c>
      <c r="V947">
        <v>0.108033972757535</v>
      </c>
      <c r="W947">
        <v>0.108033972757535</v>
      </c>
      <c r="X947">
        <v>7.3862827174326504E-2</v>
      </c>
      <c r="Y947">
        <v>3.1415926535897898E-4</v>
      </c>
      <c r="Z947">
        <v>11.610502770900201</v>
      </c>
      <c r="AA947">
        <v>4.9382716049382699E-2</v>
      </c>
    </row>
    <row r="948" spans="1:27" x14ac:dyDescent="0.35">
      <c r="A948">
        <v>947</v>
      </c>
      <c r="B948" t="s">
        <v>42</v>
      </c>
      <c r="C948" s="2">
        <v>43</v>
      </c>
      <c r="D948" t="s">
        <v>10</v>
      </c>
      <c r="E948">
        <v>4.5</v>
      </c>
      <c r="F948" t="s">
        <v>21</v>
      </c>
      <c r="G948" s="10">
        <v>1</v>
      </c>
      <c r="H948">
        <v>0.01</v>
      </c>
      <c r="I948">
        <v>2</v>
      </c>
      <c r="J948">
        <v>1</v>
      </c>
      <c r="K948">
        <v>1</v>
      </c>
      <c r="L948" s="8">
        <v>1.29</v>
      </c>
      <c r="M948" s="8">
        <v>0.53</v>
      </c>
      <c r="N948" s="8">
        <v>0.5</v>
      </c>
      <c r="O948" s="8">
        <v>0.16450000000000001</v>
      </c>
      <c r="P948" s="9">
        <v>-0.56120000000000003</v>
      </c>
      <c r="Q948" s="8">
        <v>0.29099999999999998</v>
      </c>
      <c r="R948" s="9">
        <v>0</v>
      </c>
      <c r="S948" s="8">
        <v>-7.2500000000000004E-3</v>
      </c>
      <c r="T948" s="8">
        <v>2.5000000000000001E-2</v>
      </c>
      <c r="U948" s="9">
        <v>2.3E-2</v>
      </c>
      <c r="V948">
        <v>0.134272784023166</v>
      </c>
      <c r="W948">
        <v>0.134272784023166</v>
      </c>
      <c r="X948">
        <v>9.1802302436638394E-2</v>
      </c>
      <c r="Y948">
        <v>7.85398163397448E-5</v>
      </c>
      <c r="Z948">
        <v>14.430410093835199</v>
      </c>
      <c r="AA948">
        <v>1.2345679012345699E-2</v>
      </c>
    </row>
    <row r="949" spans="1:27" x14ac:dyDescent="0.35">
      <c r="A949">
        <v>948</v>
      </c>
      <c r="B949" t="s">
        <v>42</v>
      </c>
      <c r="C949" s="2">
        <v>43</v>
      </c>
      <c r="D949" t="s">
        <v>10</v>
      </c>
      <c r="E949">
        <v>4.5</v>
      </c>
      <c r="F949" t="s">
        <v>21</v>
      </c>
      <c r="G949" s="10">
        <v>1</v>
      </c>
      <c r="H949">
        <v>0.01</v>
      </c>
      <c r="I949">
        <v>2</v>
      </c>
      <c r="J949">
        <v>1</v>
      </c>
      <c r="K949">
        <v>1</v>
      </c>
      <c r="L949" s="8">
        <v>1.29</v>
      </c>
      <c r="M949" s="8">
        <v>0.53</v>
      </c>
      <c r="N949" s="8">
        <v>0.5</v>
      </c>
      <c r="O949" s="8">
        <v>0.16450000000000001</v>
      </c>
      <c r="P949" s="9">
        <v>-0.56120000000000003</v>
      </c>
      <c r="Q949" s="8">
        <v>0.29099999999999998</v>
      </c>
      <c r="R949" s="9">
        <v>0</v>
      </c>
      <c r="S949" s="8">
        <v>-7.2500000000000004E-3</v>
      </c>
      <c r="T949" s="8">
        <v>2.5000000000000001E-2</v>
      </c>
      <c r="U949" s="9">
        <v>2.3E-2</v>
      </c>
      <c r="V949">
        <v>0.134272784023166</v>
      </c>
      <c r="W949">
        <v>0.134272784023166</v>
      </c>
      <c r="X949">
        <v>9.1802302436638394E-2</v>
      </c>
      <c r="Y949">
        <v>7.85398163397448E-5</v>
      </c>
      <c r="Z949">
        <v>14.430410093835199</v>
      </c>
      <c r="AA949">
        <v>1.2345679012345699E-2</v>
      </c>
    </row>
    <row r="950" spans="1:27" x14ac:dyDescent="0.35">
      <c r="A950">
        <v>949</v>
      </c>
      <c r="B950" t="s">
        <v>42</v>
      </c>
      <c r="C950" s="2">
        <v>43</v>
      </c>
      <c r="D950" t="s">
        <v>10</v>
      </c>
      <c r="E950">
        <v>4.5</v>
      </c>
      <c r="F950" t="s">
        <v>21</v>
      </c>
      <c r="G950" s="10">
        <v>2</v>
      </c>
      <c r="H950">
        <v>0.02</v>
      </c>
      <c r="I950">
        <v>4</v>
      </c>
      <c r="J950">
        <v>1</v>
      </c>
      <c r="K950">
        <v>1</v>
      </c>
      <c r="L950" s="8">
        <v>1.29</v>
      </c>
      <c r="M950" s="8">
        <v>0.53</v>
      </c>
      <c r="N950" s="8">
        <v>0.5</v>
      </c>
      <c r="O950" s="8">
        <v>0.16450000000000001</v>
      </c>
      <c r="P950" s="9">
        <v>-0.56120000000000003</v>
      </c>
      <c r="Q950" s="8">
        <v>0.29099999999999998</v>
      </c>
      <c r="R950" s="9">
        <v>0</v>
      </c>
      <c r="S950" s="8">
        <v>-7.2500000000000004E-3</v>
      </c>
      <c r="T950" s="8">
        <v>2.5000000000000001E-2</v>
      </c>
      <c r="U950" s="9">
        <v>2.3E-2</v>
      </c>
      <c r="V950">
        <v>0.108033972757535</v>
      </c>
      <c r="W950">
        <v>0.108033972757535</v>
      </c>
      <c r="X950">
        <v>7.3862827174326504E-2</v>
      </c>
      <c r="Y950">
        <v>3.1415926535897898E-4</v>
      </c>
      <c r="Z950">
        <v>11.610502770900201</v>
      </c>
      <c r="AA950">
        <v>4.9382716049382699E-2</v>
      </c>
    </row>
    <row r="951" spans="1:27" x14ac:dyDescent="0.35">
      <c r="A951">
        <v>950</v>
      </c>
      <c r="B951" t="s">
        <v>42</v>
      </c>
      <c r="C951" s="2">
        <v>43</v>
      </c>
      <c r="D951" t="s">
        <v>10</v>
      </c>
      <c r="E951">
        <v>4.5</v>
      </c>
      <c r="F951" t="s">
        <v>21</v>
      </c>
      <c r="G951" s="10">
        <v>1</v>
      </c>
      <c r="H951">
        <v>0.01</v>
      </c>
      <c r="I951">
        <v>2</v>
      </c>
      <c r="J951">
        <v>1</v>
      </c>
      <c r="K951">
        <v>1</v>
      </c>
      <c r="L951" s="8">
        <v>1.29</v>
      </c>
      <c r="M951" s="8">
        <v>0.53</v>
      </c>
      <c r="N951" s="8">
        <v>0.5</v>
      </c>
      <c r="O951" s="8">
        <v>0.16450000000000001</v>
      </c>
      <c r="P951" s="9">
        <v>-0.56120000000000003</v>
      </c>
      <c r="Q951" s="8">
        <v>0.29099999999999998</v>
      </c>
      <c r="R951" s="9">
        <v>0</v>
      </c>
      <c r="S951" s="8">
        <v>-7.2500000000000004E-3</v>
      </c>
      <c r="T951" s="8">
        <v>2.5000000000000001E-2</v>
      </c>
      <c r="U951" s="9">
        <v>2.3E-2</v>
      </c>
      <c r="V951">
        <v>0.134272784023166</v>
      </c>
      <c r="W951">
        <v>0.134272784023166</v>
      </c>
      <c r="X951">
        <v>9.1802302436638394E-2</v>
      </c>
      <c r="Y951">
        <v>7.85398163397448E-5</v>
      </c>
      <c r="Z951">
        <v>14.430410093835199</v>
      </c>
      <c r="AA951">
        <v>1.2345679012345699E-2</v>
      </c>
    </row>
    <row r="952" spans="1:27" x14ac:dyDescent="0.35">
      <c r="A952">
        <v>951</v>
      </c>
      <c r="B952" t="s">
        <v>42</v>
      </c>
      <c r="C952" s="2">
        <v>43</v>
      </c>
      <c r="D952" t="s">
        <v>10</v>
      </c>
      <c r="E952">
        <v>4.5</v>
      </c>
      <c r="F952" t="s">
        <v>21</v>
      </c>
      <c r="G952" s="10">
        <v>1</v>
      </c>
      <c r="H952">
        <v>0.01</v>
      </c>
      <c r="I952">
        <v>3</v>
      </c>
      <c r="J952">
        <v>1</v>
      </c>
      <c r="K952">
        <v>1</v>
      </c>
      <c r="L952" s="8">
        <v>1.29</v>
      </c>
      <c r="M952" s="8">
        <v>0.53</v>
      </c>
      <c r="N952" s="8">
        <v>0.5</v>
      </c>
      <c r="O952" s="8">
        <v>0.16450000000000001</v>
      </c>
      <c r="P952" s="9">
        <v>-0.56120000000000003</v>
      </c>
      <c r="Q952" s="8">
        <v>0.29099999999999998</v>
      </c>
      <c r="R952" s="9">
        <v>0</v>
      </c>
      <c r="S952" s="8">
        <v>-7.2500000000000004E-3</v>
      </c>
      <c r="T952" s="8">
        <v>2.5000000000000001E-2</v>
      </c>
      <c r="U952" s="9">
        <v>2.3E-2</v>
      </c>
      <c r="V952">
        <v>0.12783088227668599</v>
      </c>
      <c r="W952">
        <v>0.12783088227668599</v>
      </c>
      <c r="X952">
        <v>8.7397974212570007E-2</v>
      </c>
      <c r="Y952">
        <v>7.85398163397448E-5</v>
      </c>
      <c r="Z952">
        <v>13.7380934440973</v>
      </c>
      <c r="AA952">
        <v>1.2345679012345699E-2</v>
      </c>
    </row>
    <row r="953" spans="1:27" x14ac:dyDescent="0.35">
      <c r="A953">
        <v>952</v>
      </c>
      <c r="B953" t="s">
        <v>42</v>
      </c>
      <c r="C953" s="2">
        <v>43</v>
      </c>
      <c r="D953" t="s">
        <v>10</v>
      </c>
      <c r="E953">
        <v>4.5</v>
      </c>
      <c r="F953" t="s">
        <v>20</v>
      </c>
      <c r="G953" s="10">
        <v>2</v>
      </c>
      <c r="H953">
        <v>0.02</v>
      </c>
      <c r="I953">
        <v>4</v>
      </c>
      <c r="J953">
        <v>1</v>
      </c>
      <c r="K953">
        <v>1</v>
      </c>
      <c r="L953" s="8">
        <v>1.4</v>
      </c>
      <c r="M953" s="8">
        <v>0.52</v>
      </c>
      <c r="N953" s="8">
        <v>0.5</v>
      </c>
      <c r="O953" s="8">
        <v>-1.0343E-2</v>
      </c>
      <c r="P953" s="9">
        <v>-1.4341E-3</v>
      </c>
      <c r="Q953" s="8">
        <v>3.4520999999999997E-5</v>
      </c>
      <c r="R953" s="9">
        <v>-1.3052999999999999E-7</v>
      </c>
      <c r="S953" s="8">
        <v>7.7114999999999996E-4</v>
      </c>
      <c r="T953" s="8">
        <v>0</v>
      </c>
      <c r="U953" s="9">
        <v>3.0230999999999999E-6</v>
      </c>
      <c r="V953">
        <v>-1.44612707722279E-2</v>
      </c>
      <c r="W953">
        <v>1.2566370614359201E-3</v>
      </c>
      <c r="X953">
        <v>9.1483178072534696E-4</v>
      </c>
      <c r="Y953">
        <v>3.1415926535897898E-4</v>
      </c>
      <c r="Z953">
        <v>0.143802469135802</v>
      </c>
      <c r="AA953">
        <v>4.9382716049382699E-2</v>
      </c>
    </row>
    <row r="954" spans="1:27" x14ac:dyDescent="0.35">
      <c r="A954">
        <v>953</v>
      </c>
      <c r="B954" t="s">
        <v>42</v>
      </c>
      <c r="C954" s="2">
        <v>43</v>
      </c>
      <c r="D954" t="s">
        <v>10</v>
      </c>
      <c r="E954">
        <v>4.5</v>
      </c>
      <c r="F954" t="s">
        <v>28</v>
      </c>
      <c r="G954" s="10">
        <v>1</v>
      </c>
      <c r="H954">
        <v>0.01</v>
      </c>
      <c r="I954">
        <v>2</v>
      </c>
      <c r="J954">
        <v>1</v>
      </c>
      <c r="K954">
        <v>1</v>
      </c>
      <c r="L954" s="8">
        <v>1.4</v>
      </c>
      <c r="M954" s="8">
        <v>0.52</v>
      </c>
      <c r="N954" s="8">
        <v>0.5</v>
      </c>
      <c r="O954" s="8">
        <v>-3.9083E-2</v>
      </c>
      <c r="P954" s="8">
        <v>1.9935E-3</v>
      </c>
      <c r="Q954" s="8">
        <v>-1.6147999999999999E-5</v>
      </c>
      <c r="R954" s="9">
        <v>6.4188000000000002E-9</v>
      </c>
      <c r="S954" s="8">
        <v>-9.834100000000001E-4</v>
      </c>
      <c r="T954" s="8">
        <v>0</v>
      </c>
      <c r="U954" s="9">
        <v>3.8372999999999997E-6</v>
      </c>
      <c r="V954">
        <v>-3.4870485127912201E-2</v>
      </c>
      <c r="W954">
        <v>1.96349540849362E-4</v>
      </c>
      <c r="X954">
        <v>1.4294246573833599E-4</v>
      </c>
      <c r="Y954">
        <v>7.85398163397448E-5</v>
      </c>
      <c r="Z954">
        <v>2.2469135802469099E-2</v>
      </c>
      <c r="AA954">
        <v>1.2345679012345699E-2</v>
      </c>
    </row>
    <row r="955" spans="1:27" x14ac:dyDescent="0.35">
      <c r="A955">
        <v>954</v>
      </c>
      <c r="B955" t="s">
        <v>42</v>
      </c>
      <c r="C955" s="2">
        <v>43</v>
      </c>
      <c r="D955" t="s">
        <v>10</v>
      </c>
      <c r="E955">
        <v>4.5</v>
      </c>
      <c r="F955" t="s">
        <v>21</v>
      </c>
      <c r="G955" s="10">
        <v>1</v>
      </c>
      <c r="H955">
        <v>0.01</v>
      </c>
      <c r="I955">
        <v>2</v>
      </c>
      <c r="J955">
        <v>0</v>
      </c>
      <c r="K955">
        <v>1</v>
      </c>
      <c r="L955" s="8">
        <v>1.29</v>
      </c>
      <c r="M955" s="8">
        <v>0.53</v>
      </c>
      <c r="N955" s="8">
        <v>0.5</v>
      </c>
      <c r="O955" s="8">
        <v>0.16450000000000001</v>
      </c>
      <c r="P955" s="9">
        <v>-0.56120000000000003</v>
      </c>
      <c r="Q955" s="8">
        <v>0.29099999999999998</v>
      </c>
      <c r="R955" s="9">
        <v>0</v>
      </c>
      <c r="S955" s="8">
        <v>-7.2500000000000004E-3</v>
      </c>
      <c r="T955" s="8">
        <v>2.5000000000000001E-2</v>
      </c>
      <c r="U955" s="9">
        <v>2.3E-2</v>
      </c>
      <c r="V955">
        <v>0.134272784023166</v>
      </c>
      <c r="W955">
        <v>0.134272784023166</v>
      </c>
      <c r="X955">
        <v>9.1802302436638394E-2</v>
      </c>
      <c r="Y955">
        <v>7.85398163397448E-5</v>
      </c>
      <c r="Z955">
        <v>14.430410093835199</v>
      </c>
      <c r="AA955">
        <v>1.2345679012345699E-2</v>
      </c>
    </row>
    <row r="956" spans="1:27" x14ac:dyDescent="0.35">
      <c r="A956">
        <v>955</v>
      </c>
      <c r="B956" t="s">
        <v>42</v>
      </c>
      <c r="C956" s="2">
        <v>43</v>
      </c>
      <c r="D956" t="s">
        <v>10</v>
      </c>
      <c r="E956">
        <v>4.5</v>
      </c>
      <c r="F956" t="s">
        <v>21</v>
      </c>
      <c r="G956" s="10">
        <v>1</v>
      </c>
      <c r="H956">
        <v>0.01</v>
      </c>
      <c r="I956">
        <v>2</v>
      </c>
      <c r="J956">
        <v>1</v>
      </c>
      <c r="K956">
        <v>1</v>
      </c>
      <c r="L956" s="8">
        <v>1.29</v>
      </c>
      <c r="M956" s="8">
        <v>0.53</v>
      </c>
      <c r="N956" s="8">
        <v>0.5</v>
      </c>
      <c r="O956" s="8">
        <v>0.16450000000000001</v>
      </c>
      <c r="P956" s="9">
        <v>-0.56120000000000003</v>
      </c>
      <c r="Q956" s="8">
        <v>0.29099999999999998</v>
      </c>
      <c r="R956" s="9">
        <v>0</v>
      </c>
      <c r="S956" s="8">
        <v>-7.2500000000000004E-3</v>
      </c>
      <c r="T956" s="8">
        <v>2.5000000000000001E-2</v>
      </c>
      <c r="U956" s="9">
        <v>2.3E-2</v>
      </c>
      <c r="V956">
        <v>0.134272784023166</v>
      </c>
      <c r="W956">
        <v>0.134272784023166</v>
      </c>
      <c r="X956">
        <v>9.1802302436638394E-2</v>
      </c>
      <c r="Y956">
        <v>7.85398163397448E-5</v>
      </c>
      <c r="Z956">
        <v>14.430410093835199</v>
      </c>
      <c r="AA956">
        <v>1.2345679012345699E-2</v>
      </c>
    </row>
    <row r="957" spans="1:27" x14ac:dyDescent="0.35">
      <c r="A957">
        <v>956</v>
      </c>
      <c r="B957" t="s">
        <v>42</v>
      </c>
      <c r="C957" s="2">
        <v>43</v>
      </c>
      <c r="D957" t="s">
        <v>10</v>
      </c>
      <c r="E957">
        <v>4.5</v>
      </c>
      <c r="F957" t="s">
        <v>21</v>
      </c>
      <c r="G957" s="10">
        <v>1</v>
      </c>
      <c r="H957">
        <v>0.01</v>
      </c>
      <c r="I957">
        <v>2</v>
      </c>
      <c r="J957">
        <v>0</v>
      </c>
      <c r="K957">
        <v>1</v>
      </c>
      <c r="L957" s="8">
        <v>1.29</v>
      </c>
      <c r="M957" s="8">
        <v>0.53</v>
      </c>
      <c r="N957" s="8">
        <v>0.5</v>
      </c>
      <c r="O957" s="8">
        <v>0.16450000000000001</v>
      </c>
      <c r="P957" s="9">
        <v>-0.56120000000000003</v>
      </c>
      <c r="Q957" s="8">
        <v>0.29099999999999998</v>
      </c>
      <c r="R957" s="9">
        <v>0</v>
      </c>
      <c r="S957" s="8">
        <v>-7.2500000000000004E-3</v>
      </c>
      <c r="T957" s="8">
        <v>2.5000000000000001E-2</v>
      </c>
      <c r="U957" s="9">
        <v>2.3E-2</v>
      </c>
      <c r="V957">
        <v>0.134272784023166</v>
      </c>
      <c r="W957">
        <v>0.134272784023166</v>
      </c>
      <c r="X957">
        <v>9.1802302436638394E-2</v>
      </c>
      <c r="Y957">
        <v>7.85398163397448E-5</v>
      </c>
      <c r="Z957">
        <v>14.430410093835199</v>
      </c>
      <c r="AA957">
        <v>1.2345679012345699E-2</v>
      </c>
    </row>
    <row r="958" spans="1:27" x14ac:dyDescent="0.35">
      <c r="A958">
        <v>957</v>
      </c>
      <c r="B958" t="s">
        <v>42</v>
      </c>
      <c r="C958" s="2">
        <v>43</v>
      </c>
      <c r="D958" t="s">
        <v>10</v>
      </c>
      <c r="E958">
        <v>4.5</v>
      </c>
      <c r="F958" t="s">
        <v>21</v>
      </c>
      <c r="G958" s="10">
        <v>1</v>
      </c>
      <c r="H958">
        <v>0.01</v>
      </c>
      <c r="I958">
        <v>2</v>
      </c>
      <c r="J958">
        <v>1</v>
      </c>
      <c r="K958">
        <v>1</v>
      </c>
      <c r="L958" s="8">
        <v>1.29</v>
      </c>
      <c r="M958" s="8">
        <v>0.53</v>
      </c>
      <c r="N958" s="8">
        <v>0.5</v>
      </c>
      <c r="O958" s="8">
        <v>0.16450000000000001</v>
      </c>
      <c r="P958" s="9">
        <v>-0.56120000000000003</v>
      </c>
      <c r="Q958" s="8">
        <v>0.29099999999999998</v>
      </c>
      <c r="R958" s="9">
        <v>0</v>
      </c>
      <c r="S958" s="8">
        <v>-7.2500000000000004E-3</v>
      </c>
      <c r="T958" s="8">
        <v>2.5000000000000001E-2</v>
      </c>
      <c r="U958" s="9">
        <v>2.3E-2</v>
      </c>
      <c r="V958">
        <v>0.134272784023166</v>
      </c>
      <c r="W958">
        <v>0.134272784023166</v>
      </c>
      <c r="X958">
        <v>9.1802302436638394E-2</v>
      </c>
      <c r="Y958">
        <v>7.85398163397448E-5</v>
      </c>
      <c r="Z958">
        <v>14.430410093835199</v>
      </c>
      <c r="AA958">
        <v>1.2345679012345699E-2</v>
      </c>
    </row>
    <row r="959" spans="1:27" x14ac:dyDescent="0.35">
      <c r="A959">
        <v>958</v>
      </c>
      <c r="B959" t="s">
        <v>42</v>
      </c>
      <c r="C959" s="2">
        <v>43</v>
      </c>
      <c r="D959" t="s">
        <v>10</v>
      </c>
      <c r="E959">
        <v>4.5</v>
      </c>
      <c r="F959" t="s">
        <v>21</v>
      </c>
      <c r="G959" s="10">
        <v>2</v>
      </c>
      <c r="H959">
        <v>0.02</v>
      </c>
      <c r="I959">
        <v>5</v>
      </c>
      <c r="J959">
        <v>1</v>
      </c>
      <c r="K959">
        <v>1</v>
      </c>
      <c r="L959" s="8">
        <v>1.29</v>
      </c>
      <c r="M959" s="8">
        <v>0.53</v>
      </c>
      <c r="N959" s="8">
        <v>0.5</v>
      </c>
      <c r="O959" s="8">
        <v>0.16450000000000001</v>
      </c>
      <c r="P959" s="9">
        <v>-0.56120000000000003</v>
      </c>
      <c r="Q959" s="8">
        <v>0.29099999999999998</v>
      </c>
      <c r="R959" s="9">
        <v>0</v>
      </c>
      <c r="S959" s="8">
        <v>-7.2500000000000004E-3</v>
      </c>
      <c r="T959" s="8">
        <v>2.5000000000000001E-2</v>
      </c>
      <c r="U959" s="9">
        <v>2.3E-2</v>
      </c>
      <c r="V959">
        <v>0.10244556944482</v>
      </c>
      <c r="W959">
        <v>0.10244556944482</v>
      </c>
      <c r="X959">
        <v>7.0042035829423199E-2</v>
      </c>
      <c r="Y959">
        <v>3.1415926535897898E-4</v>
      </c>
      <c r="Z959">
        <v>11.009912322441799</v>
      </c>
      <c r="AA959">
        <v>4.9382716049382699E-2</v>
      </c>
    </row>
    <row r="960" spans="1:27" x14ac:dyDescent="0.35">
      <c r="A960">
        <v>959</v>
      </c>
      <c r="B960" t="s">
        <v>42</v>
      </c>
      <c r="C960" s="2">
        <v>43</v>
      </c>
      <c r="D960" t="s">
        <v>10</v>
      </c>
      <c r="E960">
        <v>4.5</v>
      </c>
      <c r="F960" t="s">
        <v>21</v>
      </c>
      <c r="G960" s="10">
        <v>1</v>
      </c>
      <c r="H960">
        <v>0.01</v>
      </c>
      <c r="I960">
        <v>3</v>
      </c>
      <c r="J960">
        <v>1</v>
      </c>
      <c r="K960">
        <v>1</v>
      </c>
      <c r="L960" s="8">
        <v>1.29</v>
      </c>
      <c r="M960" s="8">
        <v>0.53</v>
      </c>
      <c r="N960" s="8">
        <v>0.5</v>
      </c>
      <c r="O960" s="8">
        <v>0.16450000000000001</v>
      </c>
      <c r="P960" s="9">
        <v>-0.56120000000000003</v>
      </c>
      <c r="Q960" s="8">
        <v>0.29099999999999998</v>
      </c>
      <c r="R960" s="9">
        <v>0</v>
      </c>
      <c r="S960" s="8">
        <v>-7.2500000000000004E-3</v>
      </c>
      <c r="T960" s="8">
        <v>2.5000000000000001E-2</v>
      </c>
      <c r="U960" s="9">
        <v>2.3E-2</v>
      </c>
      <c r="V960">
        <v>0.12783088227668599</v>
      </c>
      <c r="W960">
        <v>0.12783088227668599</v>
      </c>
      <c r="X960">
        <v>8.7397974212570007E-2</v>
      </c>
      <c r="Y960">
        <v>7.85398163397448E-5</v>
      </c>
      <c r="Z960">
        <v>13.7380934440973</v>
      </c>
      <c r="AA960">
        <v>1.2345679012345699E-2</v>
      </c>
    </row>
    <row r="961" spans="1:27" x14ac:dyDescent="0.35">
      <c r="A961">
        <v>960</v>
      </c>
      <c r="B961" t="s">
        <v>42</v>
      </c>
      <c r="C961" s="2">
        <v>43</v>
      </c>
      <c r="D961" t="s">
        <v>10</v>
      </c>
      <c r="E961">
        <v>4.5</v>
      </c>
      <c r="F961" t="s">
        <v>21</v>
      </c>
      <c r="G961" s="10">
        <v>1</v>
      </c>
      <c r="H961">
        <v>0.01</v>
      </c>
      <c r="I961">
        <v>3</v>
      </c>
      <c r="J961">
        <v>1</v>
      </c>
      <c r="K961">
        <v>1</v>
      </c>
      <c r="L961" s="8">
        <v>1.29</v>
      </c>
      <c r="M961" s="8">
        <v>0.53</v>
      </c>
      <c r="N961" s="8">
        <v>0.5</v>
      </c>
      <c r="O961" s="8">
        <v>0.16450000000000001</v>
      </c>
      <c r="P961" s="9">
        <v>-0.56120000000000003</v>
      </c>
      <c r="Q961" s="8">
        <v>0.29099999999999998</v>
      </c>
      <c r="R961" s="9">
        <v>0</v>
      </c>
      <c r="S961" s="8">
        <v>-7.2500000000000004E-3</v>
      </c>
      <c r="T961" s="8">
        <v>2.5000000000000001E-2</v>
      </c>
      <c r="U961" s="9">
        <v>2.3E-2</v>
      </c>
      <c r="V961">
        <v>0.12783088227668599</v>
      </c>
      <c r="W961">
        <v>0.12783088227668599</v>
      </c>
      <c r="X961">
        <v>8.7397974212570007E-2</v>
      </c>
      <c r="Y961">
        <v>7.85398163397448E-5</v>
      </c>
      <c r="Z961">
        <v>13.7380934440973</v>
      </c>
      <c r="AA961">
        <v>1.2345679012345699E-2</v>
      </c>
    </row>
    <row r="962" spans="1:27" x14ac:dyDescent="0.35">
      <c r="A962">
        <v>961</v>
      </c>
      <c r="B962" t="s">
        <v>42</v>
      </c>
      <c r="C962" s="2">
        <v>43</v>
      </c>
      <c r="D962" t="s">
        <v>10</v>
      </c>
      <c r="E962">
        <v>4.5</v>
      </c>
      <c r="F962" t="s">
        <v>21</v>
      </c>
      <c r="G962" s="10">
        <v>2</v>
      </c>
      <c r="H962">
        <v>0.02</v>
      </c>
      <c r="I962">
        <v>2</v>
      </c>
      <c r="J962">
        <v>1</v>
      </c>
      <c r="K962">
        <v>1</v>
      </c>
      <c r="L962" s="8">
        <v>1.29</v>
      </c>
      <c r="M962" s="8">
        <v>0.53</v>
      </c>
      <c r="N962" s="8">
        <v>0.5</v>
      </c>
      <c r="O962" s="8">
        <v>0.16450000000000001</v>
      </c>
      <c r="P962" s="9">
        <v>-0.56120000000000003</v>
      </c>
      <c r="Q962" s="8">
        <v>0.29099999999999998</v>
      </c>
      <c r="R962" s="9">
        <v>0</v>
      </c>
      <c r="S962" s="8">
        <v>-7.2500000000000004E-3</v>
      </c>
      <c r="T962" s="8">
        <v>2.5000000000000001E-2</v>
      </c>
      <c r="U962" s="9">
        <v>2.3E-2</v>
      </c>
      <c r="V962">
        <v>0.119210779382965</v>
      </c>
      <c r="W962">
        <v>0.119210779382965</v>
      </c>
      <c r="X962">
        <v>8.1504409864133001E-2</v>
      </c>
      <c r="Y962">
        <v>3.1415926535897898E-4</v>
      </c>
      <c r="Z962">
        <v>12.811683667816901</v>
      </c>
      <c r="AA962">
        <v>4.9382716049382699E-2</v>
      </c>
    </row>
    <row r="963" spans="1:27" x14ac:dyDescent="0.35">
      <c r="A963">
        <v>962</v>
      </c>
      <c r="B963" t="s">
        <v>42</v>
      </c>
      <c r="C963" s="2">
        <v>43</v>
      </c>
      <c r="D963" t="s">
        <v>10</v>
      </c>
      <c r="E963">
        <v>4.5</v>
      </c>
      <c r="F963" t="s">
        <v>20</v>
      </c>
      <c r="G963" s="10">
        <v>3</v>
      </c>
      <c r="H963">
        <v>0.03</v>
      </c>
      <c r="I963">
        <v>5</v>
      </c>
      <c r="J963">
        <v>1</v>
      </c>
      <c r="K963">
        <v>1</v>
      </c>
      <c r="L963" s="8">
        <v>1.4</v>
      </c>
      <c r="M963" s="8">
        <v>0.52</v>
      </c>
      <c r="N963" s="8">
        <v>0.5</v>
      </c>
      <c r="O963" s="8">
        <v>-1.0343E-2</v>
      </c>
      <c r="P963" s="9">
        <v>-1.4341E-3</v>
      </c>
      <c r="Q963" s="8">
        <v>3.4520999999999997E-5</v>
      </c>
      <c r="R963" s="9">
        <v>-1.3052999999999999E-7</v>
      </c>
      <c r="S963" s="8">
        <v>7.7114999999999996E-4</v>
      </c>
      <c r="T963" s="8">
        <v>0</v>
      </c>
      <c r="U963" s="9">
        <v>3.0230999999999999E-6</v>
      </c>
      <c r="V963">
        <v>-1.57035662348145E-2</v>
      </c>
      <c r="W963">
        <v>2.6998061866787301E-3</v>
      </c>
      <c r="X963">
        <v>1.9654589039021101E-3</v>
      </c>
      <c r="Y963">
        <v>7.0685834705770298E-4</v>
      </c>
      <c r="Z963">
        <v>0.30895061728395101</v>
      </c>
      <c r="AA963">
        <v>0.11111111111111099</v>
      </c>
    </row>
    <row r="964" spans="1:27" x14ac:dyDescent="0.35">
      <c r="A964">
        <v>963</v>
      </c>
      <c r="B964" t="s">
        <v>42</v>
      </c>
      <c r="C964" s="2">
        <v>43</v>
      </c>
      <c r="D964" t="s">
        <v>10</v>
      </c>
      <c r="E964">
        <v>4.5</v>
      </c>
      <c r="F964" t="s">
        <v>21</v>
      </c>
      <c r="G964" s="10">
        <v>2</v>
      </c>
      <c r="H964">
        <v>0.02</v>
      </c>
      <c r="I964">
        <v>3.5</v>
      </c>
      <c r="J964">
        <v>1</v>
      </c>
      <c r="K964">
        <v>1</v>
      </c>
      <c r="L964" s="8">
        <v>1.29</v>
      </c>
      <c r="M964" s="8">
        <v>0.53</v>
      </c>
      <c r="N964" s="8">
        <v>0.5</v>
      </c>
      <c r="O964" s="8">
        <v>0.16450000000000001</v>
      </c>
      <c r="P964" s="9">
        <v>-0.56120000000000003</v>
      </c>
      <c r="Q964" s="8">
        <v>0.29099999999999998</v>
      </c>
      <c r="R964" s="9">
        <v>0</v>
      </c>
      <c r="S964" s="8">
        <v>-7.2500000000000004E-3</v>
      </c>
      <c r="T964" s="8">
        <v>2.5000000000000001E-2</v>
      </c>
      <c r="U964" s="9">
        <v>2.3E-2</v>
      </c>
      <c r="V964">
        <v>0.11082817441389201</v>
      </c>
      <c r="W964">
        <v>0.11082817441389201</v>
      </c>
      <c r="X964">
        <v>7.5773222846778093E-2</v>
      </c>
      <c r="Y964">
        <v>3.1415926535897898E-4</v>
      </c>
      <c r="Z964">
        <v>11.9107979951294</v>
      </c>
      <c r="AA964">
        <v>4.9382716049382699E-2</v>
      </c>
    </row>
    <row r="965" spans="1:27" x14ac:dyDescent="0.35">
      <c r="A965">
        <v>964</v>
      </c>
      <c r="B965" t="s">
        <v>42</v>
      </c>
      <c r="C965" s="2">
        <v>43</v>
      </c>
      <c r="D965" t="s">
        <v>10</v>
      </c>
      <c r="E965">
        <v>4.5</v>
      </c>
      <c r="F965" t="s">
        <v>21</v>
      </c>
      <c r="G965" s="10">
        <v>1</v>
      </c>
      <c r="H965">
        <v>0.01</v>
      </c>
      <c r="I965">
        <v>2.5</v>
      </c>
      <c r="J965">
        <v>1</v>
      </c>
      <c r="K965">
        <v>1</v>
      </c>
      <c r="L965" s="8">
        <v>1.29</v>
      </c>
      <c r="M965" s="8">
        <v>0.53</v>
      </c>
      <c r="N965" s="8">
        <v>0.5</v>
      </c>
      <c r="O965" s="8">
        <v>0.16450000000000001</v>
      </c>
      <c r="P965" s="9">
        <v>-0.56120000000000003</v>
      </c>
      <c r="Q965" s="8">
        <v>0.29099999999999998</v>
      </c>
      <c r="R965" s="9">
        <v>0</v>
      </c>
      <c r="S965" s="8">
        <v>-7.2500000000000004E-3</v>
      </c>
      <c r="T965" s="8">
        <v>2.5000000000000001E-2</v>
      </c>
      <c r="U965" s="9">
        <v>2.3E-2</v>
      </c>
      <c r="V965">
        <v>0.13105183314992599</v>
      </c>
      <c r="W965">
        <v>0.13105183314992599</v>
      </c>
      <c r="X965">
        <v>8.96001383246042E-2</v>
      </c>
      <c r="Y965">
        <v>7.85398163397448E-5</v>
      </c>
      <c r="Z965">
        <v>14.0842517689663</v>
      </c>
      <c r="AA965">
        <v>1.2345679012345699E-2</v>
      </c>
    </row>
    <row r="966" spans="1:27" x14ac:dyDescent="0.35">
      <c r="A966">
        <v>965</v>
      </c>
      <c r="B966" t="s">
        <v>42</v>
      </c>
      <c r="C966" s="2">
        <v>43</v>
      </c>
      <c r="D966" t="s">
        <v>10</v>
      </c>
      <c r="E966">
        <v>4.5</v>
      </c>
      <c r="F966" t="s">
        <v>21</v>
      </c>
      <c r="G966" s="10">
        <v>6.5</v>
      </c>
      <c r="H966">
        <v>6.5000000000000002E-2</v>
      </c>
      <c r="I966">
        <v>5</v>
      </c>
      <c r="J966">
        <v>1</v>
      </c>
      <c r="K966">
        <v>1</v>
      </c>
      <c r="L966" s="8">
        <v>1.29</v>
      </c>
      <c r="M966" s="8">
        <v>0.53</v>
      </c>
      <c r="N966" s="8">
        <v>0.5</v>
      </c>
      <c r="O966" s="8">
        <v>0.16450000000000001</v>
      </c>
      <c r="P966" s="9">
        <v>-0.56120000000000003</v>
      </c>
      <c r="Q966" s="8">
        <v>0.29099999999999998</v>
      </c>
      <c r="R966" s="9">
        <v>0</v>
      </c>
      <c r="S966" s="8">
        <v>-7.2500000000000004E-3</v>
      </c>
      <c r="T966" s="8">
        <v>2.5000000000000001E-2</v>
      </c>
      <c r="U966" s="9">
        <v>2.3E-2</v>
      </c>
      <c r="V966">
        <v>5.6106249402177198E-2</v>
      </c>
      <c r="W966">
        <v>5.6106249402177198E-2</v>
      </c>
      <c r="X966">
        <v>3.8359842716268598E-2</v>
      </c>
      <c r="Y966">
        <v>3.31830724035422E-3</v>
      </c>
      <c r="Z966">
        <v>6.0297862563178102</v>
      </c>
      <c r="AA966">
        <v>0.52160493827160503</v>
      </c>
    </row>
    <row r="967" spans="1:27" x14ac:dyDescent="0.35">
      <c r="A967">
        <v>966</v>
      </c>
      <c r="B967" t="s">
        <v>42</v>
      </c>
      <c r="C967" s="2">
        <v>43</v>
      </c>
      <c r="D967" t="s">
        <v>13</v>
      </c>
      <c r="E967">
        <v>9</v>
      </c>
      <c r="F967" t="s">
        <v>21</v>
      </c>
      <c r="G967" s="10">
        <v>13</v>
      </c>
      <c r="H967">
        <v>0.13</v>
      </c>
      <c r="I967">
        <v>10</v>
      </c>
      <c r="J967">
        <v>1</v>
      </c>
      <c r="K967">
        <v>1</v>
      </c>
      <c r="L967" s="8">
        <v>1.29</v>
      </c>
      <c r="M967" s="8">
        <v>0.53</v>
      </c>
      <c r="N967" s="8">
        <v>0.5</v>
      </c>
      <c r="O967" s="8">
        <v>0.16450000000000001</v>
      </c>
      <c r="P967" s="9">
        <v>-0.56120000000000003</v>
      </c>
      <c r="Q967" s="8">
        <v>0.29099999999999998</v>
      </c>
      <c r="R967" s="9">
        <v>0</v>
      </c>
      <c r="S967" s="8">
        <v>-7.2500000000000004E-3</v>
      </c>
      <c r="T967" s="8">
        <v>2.5000000000000001E-2</v>
      </c>
      <c r="U967" s="9">
        <v>2.3E-2</v>
      </c>
      <c r="V967">
        <v>5.1804607397523003E-2</v>
      </c>
      <c r="W967">
        <v>5.1804607397523003E-2</v>
      </c>
      <c r="X967">
        <v>3.5418810077686498E-2</v>
      </c>
      <c r="Y967">
        <v>1.3273228961416901E-2</v>
      </c>
      <c r="Z967">
        <v>1.3918712845177399</v>
      </c>
      <c r="AA967">
        <v>0.52160493827160503</v>
      </c>
    </row>
    <row r="968" spans="1:27" x14ac:dyDescent="0.35">
      <c r="A968">
        <v>967</v>
      </c>
      <c r="B968" t="s">
        <v>42</v>
      </c>
      <c r="C968" s="2">
        <v>43</v>
      </c>
      <c r="D968" t="s">
        <v>13</v>
      </c>
      <c r="E968">
        <v>9</v>
      </c>
      <c r="F968" t="s">
        <v>21</v>
      </c>
      <c r="G968" s="10">
        <v>10</v>
      </c>
      <c r="H968">
        <v>0.1</v>
      </c>
      <c r="I968">
        <v>8</v>
      </c>
      <c r="J968">
        <v>1</v>
      </c>
      <c r="K968">
        <v>1</v>
      </c>
      <c r="L968" s="8">
        <v>1.29</v>
      </c>
      <c r="M968" s="8">
        <v>0.53</v>
      </c>
      <c r="N968" s="8">
        <v>0.5</v>
      </c>
      <c r="O968" s="8">
        <v>0.16450000000000001</v>
      </c>
      <c r="P968" s="9">
        <v>-0.56120000000000003</v>
      </c>
      <c r="Q968" s="8">
        <v>0.29099999999999998</v>
      </c>
      <c r="R968" s="9">
        <v>0</v>
      </c>
      <c r="S968" s="8">
        <v>-7.2500000000000004E-3</v>
      </c>
      <c r="T968" s="8">
        <v>2.5000000000000001E-2</v>
      </c>
      <c r="U968" s="9">
        <v>2.3E-2</v>
      </c>
      <c r="V968">
        <v>3.9906294257511098E-2</v>
      </c>
      <c r="W968">
        <v>3.9906294257511098E-2</v>
      </c>
      <c r="X968">
        <v>2.7283933383860301E-2</v>
      </c>
      <c r="Y968">
        <v>7.85398163397448E-3</v>
      </c>
      <c r="Z968">
        <v>1.0721908308719399</v>
      </c>
      <c r="AA968">
        <v>0.30864197530864201</v>
      </c>
    </row>
    <row r="969" spans="1:27" x14ac:dyDescent="0.35">
      <c r="A969">
        <v>968</v>
      </c>
      <c r="B969" t="s">
        <v>42</v>
      </c>
      <c r="C969" s="2">
        <v>43</v>
      </c>
      <c r="D969" t="s">
        <v>13</v>
      </c>
      <c r="E969">
        <v>9</v>
      </c>
      <c r="F969" t="s">
        <v>21</v>
      </c>
      <c r="G969" s="10">
        <v>16</v>
      </c>
      <c r="H969">
        <v>0.16</v>
      </c>
      <c r="I969">
        <v>19</v>
      </c>
      <c r="J969">
        <v>1</v>
      </c>
      <c r="K969">
        <v>1</v>
      </c>
      <c r="L969" s="8">
        <v>1.29</v>
      </c>
      <c r="M969" s="8">
        <v>0.53</v>
      </c>
      <c r="N969" s="8">
        <v>0.5</v>
      </c>
      <c r="O969" s="8">
        <v>0.16450000000000001</v>
      </c>
      <c r="P969" s="9">
        <v>-0.56120000000000003</v>
      </c>
      <c r="Q969" s="8">
        <v>0.29099999999999998</v>
      </c>
      <c r="R969" s="9">
        <v>0</v>
      </c>
      <c r="S969" s="8">
        <v>-7.2500000000000004E-3</v>
      </c>
      <c r="T969" s="8">
        <v>2.5000000000000001E-2</v>
      </c>
      <c r="U969" s="9">
        <v>2.3E-2</v>
      </c>
      <c r="V969">
        <v>0.167358997423912</v>
      </c>
      <c r="W969">
        <v>0.167358997423912</v>
      </c>
      <c r="X969">
        <v>0.114423346538728</v>
      </c>
      <c r="Y969">
        <v>2.01061929829747E-2</v>
      </c>
      <c r="Z969">
        <v>4.4965533843840904</v>
      </c>
      <c r="AA969">
        <v>0.79012345679012397</v>
      </c>
    </row>
    <row r="970" spans="1:27" x14ac:dyDescent="0.35">
      <c r="A970">
        <v>969</v>
      </c>
      <c r="B970" t="s">
        <v>42</v>
      </c>
      <c r="C970" s="2">
        <v>43</v>
      </c>
      <c r="D970" t="s">
        <v>13</v>
      </c>
      <c r="E970">
        <v>9</v>
      </c>
      <c r="F970" t="s">
        <v>21</v>
      </c>
      <c r="G970" s="10">
        <v>22</v>
      </c>
      <c r="H970">
        <v>0.22</v>
      </c>
      <c r="I970">
        <v>19</v>
      </c>
      <c r="J970">
        <v>1</v>
      </c>
      <c r="K970">
        <v>1</v>
      </c>
      <c r="L970" s="8">
        <v>1.29</v>
      </c>
      <c r="M970" s="8">
        <v>0.53</v>
      </c>
      <c r="N970" s="8">
        <v>0.5</v>
      </c>
      <c r="O970" s="8">
        <v>0.16450000000000001</v>
      </c>
      <c r="P970" s="9">
        <v>-0.56120000000000003</v>
      </c>
      <c r="Q970" s="8">
        <v>0.29099999999999998</v>
      </c>
      <c r="R970" s="9">
        <v>0</v>
      </c>
      <c r="S970" s="8">
        <v>-7.2500000000000004E-3</v>
      </c>
      <c r="T970" s="8">
        <v>2.5000000000000001E-2</v>
      </c>
      <c r="U970" s="9">
        <v>2.3E-2</v>
      </c>
      <c r="V970">
        <v>0.31493032191058701</v>
      </c>
      <c r="W970">
        <v>0.31493032191058701</v>
      </c>
      <c r="X970">
        <v>0.21531786109026799</v>
      </c>
      <c r="Y970">
        <v>3.8013271108436497E-2</v>
      </c>
      <c r="Z970">
        <v>8.4614572662938894</v>
      </c>
      <c r="AA970">
        <v>1.49382716049383</v>
      </c>
    </row>
    <row r="971" spans="1:27" x14ac:dyDescent="0.35">
      <c r="A971">
        <v>970</v>
      </c>
      <c r="B971" t="s">
        <v>42</v>
      </c>
      <c r="C971" s="2">
        <v>43</v>
      </c>
      <c r="D971" t="s">
        <v>13</v>
      </c>
      <c r="E971">
        <v>9</v>
      </c>
      <c r="F971" t="s">
        <v>21</v>
      </c>
      <c r="G971" s="10">
        <v>25</v>
      </c>
      <c r="H971">
        <v>0.25</v>
      </c>
      <c r="I971">
        <v>19</v>
      </c>
      <c r="J971">
        <v>1</v>
      </c>
      <c r="K971">
        <v>1</v>
      </c>
      <c r="L971" s="8">
        <v>1.29</v>
      </c>
      <c r="M971" s="8">
        <v>0.53</v>
      </c>
      <c r="N971" s="8">
        <v>0.5</v>
      </c>
      <c r="O971" s="8">
        <v>0.16450000000000001</v>
      </c>
      <c r="P971" s="9">
        <v>-0.56120000000000003</v>
      </c>
      <c r="Q971" s="8">
        <v>0.29099999999999998</v>
      </c>
      <c r="R971" s="9">
        <v>0</v>
      </c>
      <c r="S971" s="8">
        <v>-7.2500000000000004E-3</v>
      </c>
      <c r="T971" s="8">
        <v>2.5000000000000001E-2</v>
      </c>
      <c r="U971" s="9">
        <v>2.3E-2</v>
      </c>
      <c r="V971">
        <v>0.40811567856470599</v>
      </c>
      <c r="W971">
        <v>0.40811567856470599</v>
      </c>
      <c r="X971">
        <v>0.279028689434689</v>
      </c>
      <c r="Y971">
        <v>4.9087385212340497E-2</v>
      </c>
      <c r="Z971">
        <v>10.965134614317099</v>
      </c>
      <c r="AA971">
        <v>1.92901234567901</v>
      </c>
    </row>
    <row r="972" spans="1:27" x14ac:dyDescent="0.35">
      <c r="A972">
        <v>971</v>
      </c>
      <c r="B972" t="s">
        <v>42</v>
      </c>
      <c r="C972" s="2">
        <v>43</v>
      </c>
      <c r="D972" t="s">
        <v>13</v>
      </c>
      <c r="E972">
        <v>9</v>
      </c>
      <c r="F972" t="s">
        <v>21</v>
      </c>
      <c r="G972" s="10">
        <v>21.5</v>
      </c>
      <c r="H972">
        <v>0.215</v>
      </c>
      <c r="I972">
        <v>19</v>
      </c>
      <c r="J972">
        <v>1</v>
      </c>
      <c r="K972">
        <v>1</v>
      </c>
      <c r="L972" s="8">
        <v>1.29</v>
      </c>
      <c r="M972" s="8">
        <v>0.53</v>
      </c>
      <c r="N972" s="8">
        <v>0.5</v>
      </c>
      <c r="O972" s="8">
        <v>0.16450000000000001</v>
      </c>
      <c r="P972" s="9">
        <v>-0.56120000000000003</v>
      </c>
      <c r="Q972" s="8">
        <v>0.29099999999999998</v>
      </c>
      <c r="R972" s="9">
        <v>0</v>
      </c>
      <c r="S972" s="8">
        <v>-7.2500000000000004E-3</v>
      </c>
      <c r="T972" s="8">
        <v>2.5000000000000001E-2</v>
      </c>
      <c r="U972" s="9">
        <v>2.3E-2</v>
      </c>
      <c r="V972">
        <v>0.30065681673559902</v>
      </c>
      <c r="W972">
        <v>0.30065681673559902</v>
      </c>
      <c r="X972">
        <v>0.205559065602129</v>
      </c>
      <c r="Y972">
        <v>3.6305030103046997E-2</v>
      </c>
      <c r="Z972">
        <v>8.0779608365259392</v>
      </c>
      <c r="AA972">
        <v>1.4266975308642</v>
      </c>
    </row>
    <row r="973" spans="1:27" x14ac:dyDescent="0.35">
      <c r="A973">
        <v>972</v>
      </c>
      <c r="B973" t="s">
        <v>42</v>
      </c>
      <c r="C973" s="2">
        <v>43</v>
      </c>
      <c r="D973" t="s">
        <v>13</v>
      </c>
      <c r="E973">
        <v>9</v>
      </c>
      <c r="F973" t="s">
        <v>21</v>
      </c>
      <c r="G973" s="10">
        <v>16.5</v>
      </c>
      <c r="H973">
        <v>0.16500000000000001</v>
      </c>
      <c r="I973">
        <v>19</v>
      </c>
      <c r="J973">
        <v>1</v>
      </c>
      <c r="K973">
        <v>1</v>
      </c>
      <c r="L973" s="8">
        <v>1.29</v>
      </c>
      <c r="M973" s="8">
        <v>0.53</v>
      </c>
      <c r="N973" s="8">
        <v>0.5</v>
      </c>
      <c r="O973" s="8">
        <v>0.16450000000000001</v>
      </c>
      <c r="P973" s="9">
        <v>-0.56120000000000003</v>
      </c>
      <c r="Q973" s="8">
        <v>0.29099999999999998</v>
      </c>
      <c r="R973" s="9">
        <v>0</v>
      </c>
      <c r="S973" s="8">
        <v>-7.2500000000000004E-3</v>
      </c>
      <c r="T973" s="8">
        <v>2.5000000000000001E-2</v>
      </c>
      <c r="U973" s="9">
        <v>2.3E-2</v>
      </c>
      <c r="V973">
        <v>0.17768071299670299</v>
      </c>
      <c r="W973">
        <v>0.17768071299670299</v>
      </c>
      <c r="X973">
        <v>0.121480303475846</v>
      </c>
      <c r="Y973">
        <v>2.1382464998495498E-2</v>
      </c>
      <c r="Z973">
        <v>4.7738742682677602</v>
      </c>
      <c r="AA973">
        <v>0.84027777777777801</v>
      </c>
    </row>
    <row r="974" spans="1:27" x14ac:dyDescent="0.35">
      <c r="A974">
        <v>973</v>
      </c>
      <c r="B974" t="s">
        <v>42</v>
      </c>
      <c r="C974" s="2">
        <v>43</v>
      </c>
      <c r="D974" t="s">
        <v>13</v>
      </c>
      <c r="E974">
        <v>9</v>
      </c>
      <c r="F974" t="s">
        <v>21</v>
      </c>
      <c r="G974" s="10">
        <v>26.5</v>
      </c>
      <c r="H974">
        <v>0.26500000000000001</v>
      </c>
      <c r="I974">
        <v>19</v>
      </c>
      <c r="J974">
        <v>1</v>
      </c>
      <c r="K974">
        <v>1</v>
      </c>
      <c r="L974" s="8">
        <v>1.29</v>
      </c>
      <c r="M974" s="8">
        <v>0.53</v>
      </c>
      <c r="N974" s="8">
        <v>0.5</v>
      </c>
      <c r="O974" s="8">
        <v>0.16450000000000001</v>
      </c>
      <c r="P974" s="9">
        <v>-0.56120000000000003</v>
      </c>
      <c r="Q974" s="8">
        <v>0.29099999999999998</v>
      </c>
      <c r="R974" s="9">
        <v>0</v>
      </c>
      <c r="S974" s="8">
        <v>-7.2500000000000004E-3</v>
      </c>
      <c r="T974" s="8">
        <v>2.5000000000000001E-2</v>
      </c>
      <c r="U974" s="9">
        <v>2.3E-2</v>
      </c>
      <c r="V974">
        <v>0.45955828049446001</v>
      </c>
      <c r="W974">
        <v>0.45955828049446001</v>
      </c>
      <c r="X974">
        <v>0.31419999637406298</v>
      </c>
      <c r="Y974">
        <v>5.5154586024585797E-2</v>
      </c>
      <c r="Z974">
        <v>12.347279640095699</v>
      </c>
      <c r="AA974">
        <v>2.1674382716049401</v>
      </c>
    </row>
    <row r="975" spans="1:27" x14ac:dyDescent="0.35">
      <c r="A975">
        <v>974</v>
      </c>
      <c r="B975" t="s">
        <v>42</v>
      </c>
      <c r="C975" s="2">
        <v>43</v>
      </c>
      <c r="D975" t="s">
        <v>13</v>
      </c>
      <c r="E975">
        <v>9</v>
      </c>
      <c r="F975" t="s">
        <v>21</v>
      </c>
      <c r="G975" s="10">
        <v>23</v>
      </c>
      <c r="H975">
        <v>0.23</v>
      </c>
      <c r="I975">
        <v>19</v>
      </c>
      <c r="J975">
        <v>1</v>
      </c>
      <c r="K975">
        <v>1</v>
      </c>
      <c r="L975" s="8">
        <v>1.29</v>
      </c>
      <c r="M975" s="8">
        <v>0.53</v>
      </c>
      <c r="N975" s="8">
        <v>0.5</v>
      </c>
      <c r="O975" s="8">
        <v>0.16450000000000001</v>
      </c>
      <c r="P975" s="9">
        <v>-0.56120000000000003</v>
      </c>
      <c r="Q975" s="8">
        <v>0.29099999999999998</v>
      </c>
      <c r="R975" s="9">
        <v>0</v>
      </c>
      <c r="S975" s="8">
        <v>-7.2500000000000004E-3</v>
      </c>
      <c r="T975" s="8">
        <v>2.5000000000000001E-2</v>
      </c>
      <c r="U975" s="9">
        <v>2.3E-2</v>
      </c>
      <c r="V975">
        <v>0.344555093061161</v>
      </c>
      <c r="W975">
        <v>0.344555093061161</v>
      </c>
      <c r="X975">
        <v>0.235572317125916</v>
      </c>
      <c r="Y975">
        <v>4.1547562843725003E-2</v>
      </c>
      <c r="Z975">
        <v>9.2574070928891494</v>
      </c>
      <c r="AA975">
        <v>1.63271604938272</v>
      </c>
    </row>
    <row r="976" spans="1:27" x14ac:dyDescent="0.35">
      <c r="A976">
        <v>975</v>
      </c>
      <c r="B976" t="s">
        <v>42</v>
      </c>
      <c r="C976" s="2">
        <v>43</v>
      </c>
      <c r="D976" t="s">
        <v>13</v>
      </c>
      <c r="E976">
        <v>9</v>
      </c>
      <c r="F976" t="s">
        <v>21</v>
      </c>
      <c r="G976" s="10">
        <v>17.5</v>
      </c>
      <c r="H976">
        <v>0.17499999999999999</v>
      </c>
      <c r="I976">
        <v>16</v>
      </c>
      <c r="J976">
        <v>1</v>
      </c>
      <c r="K976">
        <v>1</v>
      </c>
      <c r="L976" s="8">
        <v>1.29</v>
      </c>
      <c r="M976" s="8">
        <v>0.53</v>
      </c>
      <c r="N976" s="8">
        <v>0.5</v>
      </c>
      <c r="O976" s="8">
        <v>0.16450000000000001</v>
      </c>
      <c r="P976" s="9">
        <v>-0.56120000000000003</v>
      </c>
      <c r="Q976" s="8">
        <v>0.29099999999999998</v>
      </c>
      <c r="R976" s="9">
        <v>0</v>
      </c>
      <c r="S976" s="8">
        <v>-7.2500000000000004E-3</v>
      </c>
      <c r="T976" s="8">
        <v>2.5000000000000001E-2</v>
      </c>
      <c r="U976" s="9">
        <v>2.3E-2</v>
      </c>
      <c r="V976">
        <v>0.15906279356446701</v>
      </c>
      <c r="W976">
        <v>0.15906279356446701</v>
      </c>
      <c r="X976">
        <v>0.10875123196002601</v>
      </c>
      <c r="Y976">
        <v>2.4052818754046901E-2</v>
      </c>
      <c r="Z976">
        <v>4.2736533663633303</v>
      </c>
      <c r="AA976">
        <v>0.94521604938271597</v>
      </c>
    </row>
    <row r="977" spans="1:27" x14ac:dyDescent="0.35">
      <c r="A977">
        <v>976</v>
      </c>
      <c r="B977" t="s">
        <v>42</v>
      </c>
      <c r="C977" s="2">
        <v>43</v>
      </c>
      <c r="D977" t="s">
        <v>13</v>
      </c>
      <c r="E977">
        <v>9</v>
      </c>
      <c r="F977" t="s">
        <v>21</v>
      </c>
      <c r="G977" s="10">
        <v>16</v>
      </c>
      <c r="H977">
        <v>0.16</v>
      </c>
      <c r="I977">
        <v>16</v>
      </c>
      <c r="J977">
        <v>1</v>
      </c>
      <c r="K977">
        <v>1</v>
      </c>
      <c r="L977" s="8">
        <v>1.29</v>
      </c>
      <c r="M977" s="8">
        <v>0.53</v>
      </c>
      <c r="N977" s="8">
        <v>0.5</v>
      </c>
      <c r="O977" s="8">
        <v>0.16450000000000001</v>
      </c>
      <c r="P977" s="9">
        <v>-0.56120000000000003</v>
      </c>
      <c r="Q977" s="8">
        <v>0.29099999999999998</v>
      </c>
      <c r="R977" s="9">
        <v>0</v>
      </c>
      <c r="S977" s="8">
        <v>-7.2500000000000004E-3</v>
      </c>
      <c r="T977" s="8">
        <v>2.5000000000000001E-2</v>
      </c>
      <c r="U977" s="9">
        <v>2.3E-2</v>
      </c>
      <c r="V977">
        <v>0.13397621636675</v>
      </c>
      <c r="W977">
        <v>0.13397621636675</v>
      </c>
      <c r="X977">
        <v>9.1599539129947005E-2</v>
      </c>
      <c r="Y977">
        <v>2.01061929829747E-2</v>
      </c>
      <c r="Z977">
        <v>3.5996344290050799</v>
      </c>
      <c r="AA977">
        <v>0.79012345679012397</v>
      </c>
    </row>
    <row r="978" spans="1:27" x14ac:dyDescent="0.35">
      <c r="A978">
        <v>977</v>
      </c>
      <c r="B978" t="s">
        <v>42</v>
      </c>
      <c r="C978" s="2">
        <v>43</v>
      </c>
      <c r="D978" t="s">
        <v>13</v>
      </c>
      <c r="E978">
        <v>9</v>
      </c>
      <c r="F978" t="s">
        <v>21</v>
      </c>
      <c r="G978" s="10">
        <v>8</v>
      </c>
      <c r="H978">
        <v>0.08</v>
      </c>
      <c r="I978">
        <v>6</v>
      </c>
      <c r="J978">
        <v>1</v>
      </c>
      <c r="K978">
        <v>1</v>
      </c>
      <c r="L978" s="8">
        <v>1.29</v>
      </c>
      <c r="M978" s="8">
        <v>0.53</v>
      </c>
      <c r="N978" s="8">
        <v>0.5</v>
      </c>
      <c r="O978" s="8">
        <v>0.16450000000000001</v>
      </c>
      <c r="P978" s="9">
        <v>-0.56120000000000003</v>
      </c>
      <c r="Q978" s="8">
        <v>0.29099999999999998</v>
      </c>
      <c r="R978" s="9">
        <v>0</v>
      </c>
      <c r="S978" s="8">
        <v>-7.2500000000000004E-3</v>
      </c>
      <c r="T978" s="8">
        <v>2.5000000000000001E-2</v>
      </c>
      <c r="U978" s="9">
        <v>2.3E-2</v>
      </c>
      <c r="V978">
        <v>4.4752153911141103E-2</v>
      </c>
      <c r="W978">
        <v>4.4752153911141103E-2</v>
      </c>
      <c r="X978">
        <v>3.0597047629047198E-2</v>
      </c>
      <c r="Y978">
        <v>5.0265482457436698E-3</v>
      </c>
      <c r="Z978">
        <v>1.20238799362494</v>
      </c>
      <c r="AA978">
        <v>0.19753086419753099</v>
      </c>
    </row>
    <row r="979" spans="1:27" x14ac:dyDescent="0.35">
      <c r="A979">
        <v>978</v>
      </c>
      <c r="B979" t="s">
        <v>42</v>
      </c>
      <c r="C979" s="2">
        <v>43</v>
      </c>
      <c r="D979" t="s">
        <v>13</v>
      </c>
      <c r="E979">
        <v>9</v>
      </c>
      <c r="F979" t="s">
        <v>21</v>
      </c>
      <c r="G979" s="10">
        <v>7.5</v>
      </c>
      <c r="H979">
        <v>7.4999999999999997E-2</v>
      </c>
      <c r="I979">
        <v>4</v>
      </c>
      <c r="J979">
        <v>1</v>
      </c>
      <c r="K979">
        <v>1</v>
      </c>
      <c r="L979" s="8">
        <v>1.29</v>
      </c>
      <c r="M979" s="8">
        <v>0.53</v>
      </c>
      <c r="N979" s="8">
        <v>0.5</v>
      </c>
      <c r="O979" s="8">
        <v>0.16450000000000001</v>
      </c>
      <c r="P979" s="9">
        <v>-0.56120000000000003</v>
      </c>
      <c r="Q979" s="8">
        <v>0.29099999999999998</v>
      </c>
      <c r="R979" s="9">
        <v>0</v>
      </c>
      <c r="S979" s="8">
        <v>-7.2500000000000004E-3</v>
      </c>
      <c r="T979" s="8">
        <v>2.5000000000000001E-2</v>
      </c>
      <c r="U979" s="9">
        <v>2.3E-2</v>
      </c>
      <c r="V979">
        <v>4.8095139093925897E-2</v>
      </c>
      <c r="W979">
        <v>4.8095139093925897E-2</v>
      </c>
      <c r="X979">
        <v>3.2882646598517203E-2</v>
      </c>
      <c r="Y979">
        <v>4.4178646691106502E-3</v>
      </c>
      <c r="Z979">
        <v>1.29220635755504</v>
      </c>
      <c r="AA979">
        <v>0.17361111111111099</v>
      </c>
    </row>
    <row r="980" spans="1:27" x14ac:dyDescent="0.35">
      <c r="A980">
        <v>979</v>
      </c>
      <c r="B980" t="s">
        <v>42</v>
      </c>
      <c r="C980" s="2">
        <v>43</v>
      </c>
      <c r="D980" t="s">
        <v>13</v>
      </c>
      <c r="E980">
        <v>9</v>
      </c>
      <c r="F980" t="s">
        <v>21</v>
      </c>
      <c r="G980" s="10">
        <v>19.5</v>
      </c>
      <c r="H980">
        <v>0.19500000000000001</v>
      </c>
      <c r="I980">
        <v>19</v>
      </c>
      <c r="J980">
        <v>1</v>
      </c>
      <c r="K980">
        <v>1</v>
      </c>
      <c r="L980" s="8">
        <v>1.29</v>
      </c>
      <c r="M980" s="8">
        <v>0.53</v>
      </c>
      <c r="N980" s="8">
        <v>0.5</v>
      </c>
      <c r="O980" s="8">
        <v>0.16450000000000001</v>
      </c>
      <c r="P980" s="9">
        <v>-0.56120000000000003</v>
      </c>
      <c r="Q980" s="8">
        <v>0.29099999999999998</v>
      </c>
      <c r="R980" s="9">
        <v>0</v>
      </c>
      <c r="S980" s="8">
        <v>-7.2500000000000004E-3</v>
      </c>
      <c r="T980" s="8">
        <v>2.5000000000000001E-2</v>
      </c>
      <c r="U980" s="9">
        <v>2.3E-2</v>
      </c>
      <c r="V980">
        <v>0.247155332037645</v>
      </c>
      <c r="W980">
        <v>0.247155332037645</v>
      </c>
      <c r="X980">
        <v>0.168980100514138</v>
      </c>
      <c r="Y980">
        <v>2.9864765163187999E-2</v>
      </c>
      <c r="Z980">
        <v>6.64049834098528</v>
      </c>
      <c r="AA980">
        <v>1.1736111111111101</v>
      </c>
    </row>
    <row r="981" spans="1:27" x14ac:dyDescent="0.35">
      <c r="A981">
        <v>980</v>
      </c>
      <c r="B981" t="s">
        <v>42</v>
      </c>
      <c r="C981" s="2">
        <v>43</v>
      </c>
      <c r="D981" t="s">
        <v>13</v>
      </c>
      <c r="E981">
        <v>9</v>
      </c>
      <c r="F981" t="s">
        <v>21</v>
      </c>
      <c r="G981" s="10">
        <v>14</v>
      </c>
      <c r="H981">
        <v>0.14000000000000001</v>
      </c>
      <c r="I981">
        <v>13</v>
      </c>
      <c r="J981">
        <v>1</v>
      </c>
      <c r="K981">
        <v>1</v>
      </c>
      <c r="L981" s="8">
        <v>1.29</v>
      </c>
      <c r="M981" s="8">
        <v>0.53</v>
      </c>
      <c r="N981" s="8">
        <v>0.5</v>
      </c>
      <c r="O981" s="8">
        <v>0.16450000000000001</v>
      </c>
      <c r="P981" s="9">
        <v>-0.56120000000000003</v>
      </c>
      <c r="Q981" s="8">
        <v>0.29099999999999998</v>
      </c>
      <c r="R981" s="9">
        <v>0</v>
      </c>
      <c r="S981" s="8">
        <v>-7.2500000000000004E-3</v>
      </c>
      <c r="T981" s="8">
        <v>2.5000000000000001E-2</v>
      </c>
      <c r="U981" s="9">
        <v>2.3E-2</v>
      </c>
      <c r="V981">
        <v>8.0495919425290094E-2</v>
      </c>
      <c r="W981">
        <v>8.0495919425290094E-2</v>
      </c>
      <c r="X981">
        <v>5.5035060111070802E-2</v>
      </c>
      <c r="Y981">
        <v>1.539380400259E-2</v>
      </c>
      <c r="Z981">
        <v>2.16274120000902</v>
      </c>
      <c r="AA981">
        <v>0.60493827160493796</v>
      </c>
    </row>
    <row r="982" spans="1:27" x14ac:dyDescent="0.35">
      <c r="A982">
        <v>981</v>
      </c>
      <c r="B982" t="s">
        <v>42</v>
      </c>
      <c r="C982" s="2">
        <v>43</v>
      </c>
      <c r="D982" t="s">
        <v>13</v>
      </c>
      <c r="E982">
        <v>9</v>
      </c>
      <c r="F982" t="s">
        <v>21</v>
      </c>
      <c r="G982" s="10">
        <v>18.5</v>
      </c>
      <c r="H982">
        <v>0.185</v>
      </c>
      <c r="I982">
        <v>17</v>
      </c>
      <c r="J982">
        <v>1</v>
      </c>
      <c r="K982">
        <v>1</v>
      </c>
      <c r="L982" s="8">
        <v>1.29</v>
      </c>
      <c r="M982" s="8">
        <v>0.53</v>
      </c>
      <c r="N982" s="8">
        <v>0.5</v>
      </c>
      <c r="O982" s="8">
        <v>0.16450000000000001</v>
      </c>
      <c r="P982" s="9">
        <v>-0.56120000000000003</v>
      </c>
      <c r="Q982" s="8">
        <v>0.29099999999999998</v>
      </c>
      <c r="R982" s="9">
        <v>0</v>
      </c>
      <c r="S982" s="8">
        <v>-7.2500000000000004E-3</v>
      </c>
      <c r="T982" s="8">
        <v>2.5000000000000001E-2</v>
      </c>
      <c r="U982" s="9">
        <v>2.3E-2</v>
      </c>
      <c r="V982">
        <v>0.19246216755530501</v>
      </c>
      <c r="W982">
        <v>0.19246216755530501</v>
      </c>
      <c r="X982">
        <v>0.131586383957562</v>
      </c>
      <c r="Y982">
        <v>2.68802521422777E-2</v>
      </c>
      <c r="Z982">
        <v>5.1710181359096596</v>
      </c>
      <c r="AA982">
        <v>1.05632716049383</v>
      </c>
    </row>
    <row r="983" spans="1:27" x14ac:dyDescent="0.35">
      <c r="A983">
        <v>982</v>
      </c>
      <c r="B983" t="s">
        <v>42</v>
      </c>
      <c r="C983" s="2">
        <v>43</v>
      </c>
      <c r="D983" t="s">
        <v>13</v>
      </c>
      <c r="E983">
        <v>9</v>
      </c>
      <c r="F983" t="s">
        <v>21</v>
      </c>
      <c r="G983" s="10">
        <v>17.5</v>
      </c>
      <c r="H983">
        <v>0.17499999999999999</v>
      </c>
      <c r="I983">
        <v>17</v>
      </c>
      <c r="J983">
        <v>1</v>
      </c>
      <c r="K983">
        <v>1</v>
      </c>
      <c r="L983" s="8">
        <v>1.29</v>
      </c>
      <c r="M983" s="8">
        <v>0.53</v>
      </c>
      <c r="N983" s="8">
        <v>0.5</v>
      </c>
      <c r="O983" s="8">
        <v>0.16450000000000001</v>
      </c>
      <c r="P983" s="9">
        <v>-0.56120000000000003</v>
      </c>
      <c r="Q983" s="8">
        <v>0.29099999999999998</v>
      </c>
      <c r="R983" s="9">
        <v>0</v>
      </c>
      <c r="S983" s="8">
        <v>-7.2500000000000004E-3</v>
      </c>
      <c r="T983" s="8">
        <v>2.5000000000000001E-2</v>
      </c>
      <c r="U983" s="9">
        <v>2.3E-2</v>
      </c>
      <c r="V983">
        <v>0.17250916402394001</v>
      </c>
      <c r="W983">
        <v>0.17250916402394001</v>
      </c>
      <c r="X983">
        <v>0.117944515443168</v>
      </c>
      <c r="Y983">
        <v>2.4052818754046901E-2</v>
      </c>
      <c r="Z983">
        <v>4.6349265786070397</v>
      </c>
      <c r="AA983">
        <v>0.94521604938271597</v>
      </c>
    </row>
    <row r="984" spans="1:27" x14ac:dyDescent="0.35">
      <c r="A984">
        <v>983</v>
      </c>
      <c r="B984" t="s">
        <v>42</v>
      </c>
      <c r="C984" s="2">
        <v>43</v>
      </c>
      <c r="D984" t="s">
        <v>14</v>
      </c>
      <c r="E984">
        <v>18</v>
      </c>
      <c r="F984" t="s">
        <v>17</v>
      </c>
      <c r="G984" s="10">
        <v>70</v>
      </c>
      <c r="H984">
        <v>0.7</v>
      </c>
      <c r="I984">
        <v>32</v>
      </c>
      <c r="J984">
        <v>1</v>
      </c>
      <c r="K984">
        <v>1</v>
      </c>
      <c r="L984" s="8">
        <v>1.39</v>
      </c>
      <c r="M984" s="8">
        <v>0.56000000000000005</v>
      </c>
      <c r="N984" s="8">
        <v>0.5</v>
      </c>
      <c r="O984" s="8">
        <v>0.16450000000000001</v>
      </c>
      <c r="P984" s="8">
        <v>-0.56120000000000003</v>
      </c>
      <c r="Q984" s="8">
        <v>0.29099999999999998</v>
      </c>
      <c r="R984" s="8">
        <v>0</v>
      </c>
      <c r="S984" s="8">
        <v>-7.2500000000000004E-3</v>
      </c>
      <c r="T984" s="8">
        <v>2.5000000000000001E-2</v>
      </c>
      <c r="U984" s="8">
        <v>2.3E-2</v>
      </c>
      <c r="V984">
        <v>5.4243296507342702</v>
      </c>
      <c r="W984">
        <v>5.4243296507342702</v>
      </c>
      <c r="X984">
        <v>4.2222982001315499</v>
      </c>
      <c r="Y984">
        <v>0.38484510006474998</v>
      </c>
      <c r="Z984">
        <v>41.481458627095698</v>
      </c>
      <c r="AA984">
        <v>3.7808641975308599</v>
      </c>
    </row>
    <row r="985" spans="1:27" x14ac:dyDescent="0.35">
      <c r="A985">
        <v>984</v>
      </c>
      <c r="B985" t="s">
        <v>42</v>
      </c>
      <c r="C985" s="2">
        <v>43</v>
      </c>
      <c r="D985" t="s">
        <v>14</v>
      </c>
      <c r="E985">
        <v>18</v>
      </c>
      <c r="F985" t="s">
        <v>17</v>
      </c>
      <c r="G985" s="10">
        <v>65</v>
      </c>
      <c r="H985">
        <v>0.65</v>
      </c>
      <c r="I985">
        <v>32</v>
      </c>
      <c r="J985">
        <v>1</v>
      </c>
      <c r="K985">
        <v>1</v>
      </c>
      <c r="L985" s="8">
        <v>1.39</v>
      </c>
      <c r="M985" s="8">
        <v>0.56000000000000005</v>
      </c>
      <c r="N985" s="8">
        <v>0.5</v>
      </c>
      <c r="O985" s="8">
        <v>0.16450000000000001</v>
      </c>
      <c r="P985" s="8">
        <v>-0.56120000000000003</v>
      </c>
      <c r="Q985" s="8">
        <v>0.29099999999999998</v>
      </c>
      <c r="R985" s="8">
        <v>0</v>
      </c>
      <c r="S985" s="8">
        <v>-7.2500000000000004E-3</v>
      </c>
      <c r="T985" s="8">
        <v>2.5000000000000001E-2</v>
      </c>
      <c r="U985" s="8">
        <v>2.3E-2</v>
      </c>
      <c r="V985">
        <v>4.7026333833558898</v>
      </c>
      <c r="W985">
        <v>4.7026333833558898</v>
      </c>
      <c r="X985">
        <v>3.66052982560422</v>
      </c>
      <c r="Y985">
        <v>0.33183072403542202</v>
      </c>
      <c r="Z985">
        <v>35.962433091371999</v>
      </c>
      <c r="AA985">
        <v>3.26003086419753</v>
      </c>
    </row>
    <row r="986" spans="1:27" x14ac:dyDescent="0.35">
      <c r="A986">
        <v>985</v>
      </c>
      <c r="B986" t="s">
        <v>42</v>
      </c>
      <c r="C986" s="2">
        <v>42</v>
      </c>
      <c r="D986" t="s">
        <v>10</v>
      </c>
      <c r="E986">
        <v>4.5</v>
      </c>
      <c r="F986" t="s">
        <v>20</v>
      </c>
      <c r="G986" s="10">
        <v>1</v>
      </c>
      <c r="H986">
        <v>0.01</v>
      </c>
      <c r="I986">
        <v>2</v>
      </c>
      <c r="J986">
        <v>1</v>
      </c>
      <c r="K986">
        <v>1</v>
      </c>
      <c r="L986" s="8">
        <v>1.4</v>
      </c>
      <c r="M986" s="8">
        <v>0.52</v>
      </c>
      <c r="N986" s="8">
        <v>0.5</v>
      </c>
      <c r="O986" s="8">
        <v>-1.0343E-2</v>
      </c>
      <c r="P986" s="9">
        <v>-1.4341E-3</v>
      </c>
      <c r="Q986" s="8">
        <v>3.4520999999999997E-5</v>
      </c>
      <c r="R986" s="9">
        <v>-1.3052999999999999E-7</v>
      </c>
      <c r="S986" s="8">
        <v>7.7114999999999996E-4</v>
      </c>
      <c r="T986" s="8">
        <v>0</v>
      </c>
      <c r="U986" s="9">
        <v>3.0230999999999999E-6</v>
      </c>
      <c r="V986">
        <v>-1.29097230581483E-2</v>
      </c>
      <c r="W986">
        <v>1.5707963267949001E-4</v>
      </c>
      <c r="X986">
        <v>1.1435397259066901E-4</v>
      </c>
      <c r="Y986">
        <v>7.85398163397448E-5</v>
      </c>
      <c r="Z986">
        <v>1.7975308641975302E-2</v>
      </c>
      <c r="AA986">
        <v>1.2345679012345699E-2</v>
      </c>
    </row>
    <row r="987" spans="1:27" x14ac:dyDescent="0.35">
      <c r="A987">
        <v>986</v>
      </c>
      <c r="B987" t="s">
        <v>42</v>
      </c>
      <c r="C987" s="2">
        <v>42</v>
      </c>
      <c r="D987" t="s">
        <v>10</v>
      </c>
      <c r="E987">
        <v>4.5</v>
      </c>
      <c r="F987" t="s">
        <v>21</v>
      </c>
      <c r="G987" s="10">
        <v>1</v>
      </c>
      <c r="H987">
        <v>0.01</v>
      </c>
      <c r="I987">
        <v>2.5</v>
      </c>
      <c r="J987">
        <v>1</v>
      </c>
      <c r="K987">
        <v>1</v>
      </c>
      <c r="L987" s="8">
        <v>1.29</v>
      </c>
      <c r="M987" s="8">
        <v>0.53</v>
      </c>
      <c r="N987" s="8">
        <v>0.5</v>
      </c>
      <c r="O987" s="8">
        <v>0.16450000000000001</v>
      </c>
      <c r="P987" s="9">
        <v>-0.56120000000000003</v>
      </c>
      <c r="Q987" s="8">
        <v>0.29099999999999998</v>
      </c>
      <c r="R987" s="9">
        <v>0</v>
      </c>
      <c r="S987" s="8">
        <v>-7.2500000000000004E-3</v>
      </c>
      <c r="T987" s="8">
        <v>2.5000000000000001E-2</v>
      </c>
      <c r="U987" s="9">
        <v>2.3E-2</v>
      </c>
      <c r="V987">
        <v>0.13105183314992599</v>
      </c>
      <c r="W987">
        <v>0.13105183314992599</v>
      </c>
      <c r="X987">
        <v>8.96001383246042E-2</v>
      </c>
      <c r="Y987">
        <v>7.85398163397448E-5</v>
      </c>
      <c r="Z987">
        <v>14.0842517689663</v>
      </c>
      <c r="AA987">
        <v>1.2345679012345699E-2</v>
      </c>
    </row>
    <row r="988" spans="1:27" x14ac:dyDescent="0.35">
      <c r="A988">
        <v>987</v>
      </c>
      <c r="B988" t="s">
        <v>42</v>
      </c>
      <c r="C988" s="2">
        <v>42</v>
      </c>
      <c r="D988" t="s">
        <v>10</v>
      </c>
      <c r="E988">
        <v>4.5</v>
      </c>
      <c r="F988" t="s">
        <v>21</v>
      </c>
      <c r="G988" s="10">
        <v>3</v>
      </c>
      <c r="H988">
        <v>0.03</v>
      </c>
      <c r="I988">
        <v>4</v>
      </c>
      <c r="J988">
        <v>1</v>
      </c>
      <c r="K988">
        <v>1</v>
      </c>
      <c r="L988" s="8">
        <v>1.29</v>
      </c>
      <c r="M988" s="8">
        <v>0.53</v>
      </c>
      <c r="N988" s="8">
        <v>0.5</v>
      </c>
      <c r="O988" s="8">
        <v>0.16450000000000001</v>
      </c>
      <c r="P988" s="9">
        <v>-0.56120000000000003</v>
      </c>
      <c r="Q988" s="8">
        <v>0.29099999999999998</v>
      </c>
      <c r="R988" s="9">
        <v>0</v>
      </c>
      <c r="S988" s="8">
        <v>-7.2500000000000004E-3</v>
      </c>
      <c r="T988" s="8">
        <v>2.5000000000000001E-2</v>
      </c>
      <c r="U988" s="9">
        <v>2.3E-2</v>
      </c>
      <c r="V988">
        <v>9.5434976681987096E-2</v>
      </c>
      <c r="W988">
        <v>9.5434976681987096E-2</v>
      </c>
      <c r="X988">
        <v>6.5248893557474597E-2</v>
      </c>
      <c r="Y988">
        <v>7.0685834705770298E-4</v>
      </c>
      <c r="Z988">
        <v>10.256477966369401</v>
      </c>
      <c r="AA988">
        <v>0.11111111111111099</v>
      </c>
    </row>
    <row r="989" spans="1:27" x14ac:dyDescent="0.35">
      <c r="A989">
        <v>988</v>
      </c>
      <c r="B989" t="s">
        <v>42</v>
      </c>
      <c r="C989" s="2">
        <v>42</v>
      </c>
      <c r="D989" t="s">
        <v>10</v>
      </c>
      <c r="E989">
        <v>4.5</v>
      </c>
      <c r="F989" t="s">
        <v>21</v>
      </c>
      <c r="G989" s="10">
        <v>2</v>
      </c>
      <c r="H989">
        <v>0.02</v>
      </c>
      <c r="I989">
        <v>2.5</v>
      </c>
      <c r="J989">
        <v>1</v>
      </c>
      <c r="K989">
        <v>1</v>
      </c>
      <c r="L989" s="8">
        <v>1.29</v>
      </c>
      <c r="M989" s="8">
        <v>0.53</v>
      </c>
      <c r="N989" s="8">
        <v>0.5</v>
      </c>
      <c r="O989" s="8">
        <v>0.16450000000000001</v>
      </c>
      <c r="P989" s="9">
        <v>-0.56120000000000003</v>
      </c>
      <c r="Q989" s="8">
        <v>0.29099999999999998</v>
      </c>
      <c r="R989" s="9">
        <v>0</v>
      </c>
      <c r="S989" s="8">
        <v>-7.2500000000000004E-3</v>
      </c>
      <c r="T989" s="8">
        <v>2.5000000000000001E-2</v>
      </c>
      <c r="U989" s="9">
        <v>2.3E-2</v>
      </c>
      <c r="V989">
        <v>0.116416577726607</v>
      </c>
      <c r="W989">
        <v>0.116416577726607</v>
      </c>
      <c r="X989">
        <v>7.9594014191681398E-2</v>
      </c>
      <c r="Y989">
        <v>3.1415926535897898E-4</v>
      </c>
      <c r="Z989">
        <v>12.5113884435877</v>
      </c>
      <c r="AA989">
        <v>4.9382716049382699E-2</v>
      </c>
    </row>
    <row r="990" spans="1:27" x14ac:dyDescent="0.35">
      <c r="A990">
        <v>989</v>
      </c>
      <c r="B990" t="s">
        <v>42</v>
      </c>
      <c r="C990" s="2">
        <v>42</v>
      </c>
      <c r="D990" t="s">
        <v>10</v>
      </c>
      <c r="E990">
        <v>4.5</v>
      </c>
      <c r="F990" t="s">
        <v>20</v>
      </c>
      <c r="G990" s="10">
        <v>1</v>
      </c>
      <c r="H990">
        <v>0.01</v>
      </c>
      <c r="I990">
        <v>2</v>
      </c>
      <c r="J990">
        <v>1</v>
      </c>
      <c r="K990">
        <v>1</v>
      </c>
      <c r="L990" s="8">
        <v>1.4</v>
      </c>
      <c r="M990" s="8">
        <v>0.52</v>
      </c>
      <c r="N990" s="8">
        <v>0.5</v>
      </c>
      <c r="O990" s="8">
        <v>-1.0343E-2</v>
      </c>
      <c r="P990" s="9">
        <v>-1.4341E-3</v>
      </c>
      <c r="Q990" s="8">
        <v>3.4520999999999997E-5</v>
      </c>
      <c r="R990" s="9">
        <v>-1.3052999999999999E-7</v>
      </c>
      <c r="S990" s="8">
        <v>7.7114999999999996E-4</v>
      </c>
      <c r="T990" s="8">
        <v>0</v>
      </c>
      <c r="U990" s="9">
        <v>3.0230999999999999E-6</v>
      </c>
      <c r="V990">
        <v>-1.29097230581483E-2</v>
      </c>
      <c r="W990">
        <v>1.5707963267949001E-4</v>
      </c>
      <c r="X990">
        <v>1.1435397259066901E-4</v>
      </c>
      <c r="Y990">
        <v>7.85398163397448E-5</v>
      </c>
      <c r="Z990">
        <v>1.7975308641975302E-2</v>
      </c>
      <c r="AA990">
        <v>1.2345679012345699E-2</v>
      </c>
    </row>
    <row r="991" spans="1:27" x14ac:dyDescent="0.35">
      <c r="A991">
        <v>990</v>
      </c>
      <c r="B991" t="s">
        <v>42</v>
      </c>
      <c r="C991" s="2">
        <v>42</v>
      </c>
      <c r="D991" t="s">
        <v>10</v>
      </c>
      <c r="E991">
        <v>4.5</v>
      </c>
      <c r="F991" t="s">
        <v>21</v>
      </c>
      <c r="G991" s="10">
        <v>2</v>
      </c>
      <c r="H991">
        <v>0.02</v>
      </c>
      <c r="I991">
        <v>3.5</v>
      </c>
      <c r="J991">
        <v>1</v>
      </c>
      <c r="K991">
        <v>1</v>
      </c>
      <c r="L991" s="8">
        <v>1.29</v>
      </c>
      <c r="M991" s="8">
        <v>0.53</v>
      </c>
      <c r="N991" s="8">
        <v>0.5</v>
      </c>
      <c r="O991" s="8">
        <v>0.16450000000000001</v>
      </c>
      <c r="P991" s="9">
        <v>-0.56120000000000003</v>
      </c>
      <c r="Q991" s="8">
        <v>0.29099999999999998</v>
      </c>
      <c r="R991" s="9">
        <v>0</v>
      </c>
      <c r="S991" s="8">
        <v>-7.2500000000000004E-3</v>
      </c>
      <c r="T991" s="8">
        <v>2.5000000000000001E-2</v>
      </c>
      <c r="U991" s="9">
        <v>2.3E-2</v>
      </c>
      <c r="V991">
        <v>0.11082817441389201</v>
      </c>
      <c r="W991">
        <v>0.11082817441389201</v>
      </c>
      <c r="X991">
        <v>7.5773222846778093E-2</v>
      </c>
      <c r="Y991">
        <v>3.1415926535897898E-4</v>
      </c>
      <c r="Z991">
        <v>11.9107979951294</v>
      </c>
      <c r="AA991">
        <v>4.9382716049382699E-2</v>
      </c>
    </row>
    <row r="992" spans="1:27" x14ac:dyDescent="0.35">
      <c r="A992">
        <v>991</v>
      </c>
      <c r="B992" t="s">
        <v>42</v>
      </c>
      <c r="C992" s="2">
        <v>42</v>
      </c>
      <c r="D992" t="s">
        <v>10</v>
      </c>
      <c r="E992">
        <v>4.5</v>
      </c>
      <c r="F992" t="s">
        <v>21</v>
      </c>
      <c r="G992" s="10">
        <v>2</v>
      </c>
      <c r="H992">
        <v>0.02</v>
      </c>
      <c r="I992">
        <v>4</v>
      </c>
      <c r="J992">
        <v>1</v>
      </c>
      <c r="K992">
        <v>1</v>
      </c>
      <c r="L992" s="8">
        <v>1.29</v>
      </c>
      <c r="M992" s="8">
        <v>0.53</v>
      </c>
      <c r="N992" s="8">
        <v>0.5</v>
      </c>
      <c r="O992" s="8">
        <v>0.16450000000000001</v>
      </c>
      <c r="P992" s="9">
        <v>-0.56120000000000003</v>
      </c>
      <c r="Q992" s="8">
        <v>0.29099999999999998</v>
      </c>
      <c r="R992" s="9">
        <v>0</v>
      </c>
      <c r="S992" s="8">
        <v>-7.2500000000000004E-3</v>
      </c>
      <c r="T992" s="8">
        <v>2.5000000000000001E-2</v>
      </c>
      <c r="U992" s="9">
        <v>2.3E-2</v>
      </c>
      <c r="V992">
        <v>0.108033972757535</v>
      </c>
      <c r="W992">
        <v>0.108033972757535</v>
      </c>
      <c r="X992">
        <v>7.3862827174326504E-2</v>
      </c>
      <c r="Y992">
        <v>3.1415926535897898E-4</v>
      </c>
      <c r="Z992">
        <v>11.610502770900201</v>
      </c>
      <c r="AA992">
        <v>4.9382716049382699E-2</v>
      </c>
    </row>
    <row r="993" spans="1:27" x14ac:dyDescent="0.35">
      <c r="A993">
        <v>992</v>
      </c>
      <c r="B993" t="s">
        <v>42</v>
      </c>
      <c r="C993" s="2">
        <v>42</v>
      </c>
      <c r="D993" t="s">
        <v>10</v>
      </c>
      <c r="E993">
        <v>4.5</v>
      </c>
      <c r="F993" t="s">
        <v>21</v>
      </c>
      <c r="G993" s="10">
        <v>1</v>
      </c>
      <c r="H993">
        <v>0.01</v>
      </c>
      <c r="I993">
        <v>2.5</v>
      </c>
      <c r="J993">
        <v>1</v>
      </c>
      <c r="K993">
        <v>1</v>
      </c>
      <c r="L993" s="8">
        <v>1.29</v>
      </c>
      <c r="M993" s="8">
        <v>0.53</v>
      </c>
      <c r="N993" s="8">
        <v>0.5</v>
      </c>
      <c r="O993" s="8">
        <v>0.16450000000000001</v>
      </c>
      <c r="P993" s="9">
        <v>-0.56120000000000003</v>
      </c>
      <c r="Q993" s="8">
        <v>0.29099999999999998</v>
      </c>
      <c r="R993" s="9">
        <v>0</v>
      </c>
      <c r="S993" s="8">
        <v>-7.2500000000000004E-3</v>
      </c>
      <c r="T993" s="8">
        <v>2.5000000000000001E-2</v>
      </c>
      <c r="U993" s="9">
        <v>2.3E-2</v>
      </c>
      <c r="V993">
        <v>0.13105183314992599</v>
      </c>
      <c r="W993">
        <v>0.13105183314992599</v>
      </c>
      <c r="X993">
        <v>8.96001383246042E-2</v>
      </c>
      <c r="Y993">
        <v>7.85398163397448E-5</v>
      </c>
      <c r="Z993">
        <v>14.0842517689663</v>
      </c>
      <c r="AA993">
        <v>1.2345679012345699E-2</v>
      </c>
    </row>
    <row r="994" spans="1:27" x14ac:dyDescent="0.35">
      <c r="A994">
        <v>993</v>
      </c>
      <c r="B994" t="s">
        <v>42</v>
      </c>
      <c r="C994" s="2">
        <v>42</v>
      </c>
      <c r="D994" t="s">
        <v>10</v>
      </c>
      <c r="E994">
        <v>4.5</v>
      </c>
      <c r="F994" t="s">
        <v>21</v>
      </c>
      <c r="G994" s="10">
        <v>2</v>
      </c>
      <c r="H994">
        <v>0.02</v>
      </c>
      <c r="I994">
        <v>4</v>
      </c>
      <c r="J994">
        <v>0</v>
      </c>
      <c r="K994">
        <v>1</v>
      </c>
      <c r="L994" s="8">
        <v>1.29</v>
      </c>
      <c r="M994" s="8">
        <v>0.53</v>
      </c>
      <c r="N994" s="8">
        <v>0.5</v>
      </c>
      <c r="O994" s="8">
        <v>0.16450000000000001</v>
      </c>
      <c r="P994" s="9">
        <v>-0.56120000000000003</v>
      </c>
      <c r="Q994" s="8">
        <v>0.29099999999999998</v>
      </c>
      <c r="R994" s="9">
        <v>0</v>
      </c>
      <c r="S994" s="8">
        <v>-7.2500000000000004E-3</v>
      </c>
      <c r="T994" s="8">
        <v>2.5000000000000001E-2</v>
      </c>
      <c r="U994" s="9">
        <v>2.3E-2</v>
      </c>
      <c r="V994">
        <v>0.108033972757535</v>
      </c>
      <c r="W994">
        <v>0.108033972757535</v>
      </c>
      <c r="X994">
        <v>7.3862827174326504E-2</v>
      </c>
      <c r="Y994">
        <v>3.1415926535897898E-4</v>
      </c>
      <c r="Z994">
        <v>11.610502770900201</v>
      </c>
      <c r="AA994">
        <v>4.9382716049382699E-2</v>
      </c>
    </row>
    <row r="995" spans="1:27" x14ac:dyDescent="0.35">
      <c r="A995">
        <v>994</v>
      </c>
      <c r="B995" t="s">
        <v>42</v>
      </c>
      <c r="C995" s="2">
        <v>42</v>
      </c>
      <c r="D995" t="s">
        <v>10</v>
      </c>
      <c r="E995">
        <v>4.5</v>
      </c>
      <c r="F995" t="s">
        <v>20</v>
      </c>
      <c r="G995" s="10">
        <v>2</v>
      </c>
      <c r="H995">
        <v>0.02</v>
      </c>
      <c r="I995">
        <v>3</v>
      </c>
      <c r="J995">
        <v>1</v>
      </c>
      <c r="K995">
        <v>1</v>
      </c>
      <c r="L995" s="8">
        <v>1.4</v>
      </c>
      <c r="M995" s="8">
        <v>0.52</v>
      </c>
      <c r="N995" s="8">
        <v>0.5</v>
      </c>
      <c r="O995" s="8">
        <v>-1.0343E-2</v>
      </c>
      <c r="P995" s="9">
        <v>-1.4341E-3</v>
      </c>
      <c r="Q995" s="8">
        <v>3.4520999999999997E-5</v>
      </c>
      <c r="R995" s="9">
        <v>-1.3052999999999999E-7</v>
      </c>
      <c r="S995" s="8">
        <v>7.7114999999999996E-4</v>
      </c>
      <c r="T995" s="8">
        <v>0</v>
      </c>
      <c r="U995" s="9">
        <v>3.0230999999999999E-6</v>
      </c>
      <c r="V995">
        <v>-1.53517679764877E-2</v>
      </c>
      <c r="W995">
        <v>1.2566370614359201E-3</v>
      </c>
      <c r="X995">
        <v>9.1483178072534696E-4</v>
      </c>
      <c r="Y995">
        <v>3.1415926535897898E-4</v>
      </c>
      <c r="Z995">
        <v>0.143802469135802</v>
      </c>
      <c r="AA995">
        <v>4.9382716049382699E-2</v>
      </c>
    </row>
    <row r="996" spans="1:27" x14ac:dyDescent="0.35">
      <c r="A996">
        <v>995</v>
      </c>
      <c r="B996" t="s">
        <v>42</v>
      </c>
      <c r="C996" s="2">
        <v>42</v>
      </c>
      <c r="D996" t="s">
        <v>10</v>
      </c>
      <c r="E996">
        <v>4.5</v>
      </c>
      <c r="F996" t="s">
        <v>20</v>
      </c>
      <c r="G996" s="10">
        <v>2</v>
      </c>
      <c r="H996">
        <v>0.02</v>
      </c>
      <c r="I996">
        <v>3.5</v>
      </c>
      <c r="J996">
        <v>1</v>
      </c>
      <c r="K996">
        <v>1</v>
      </c>
      <c r="L996" s="8">
        <v>1.4</v>
      </c>
      <c r="M996" s="8">
        <v>0.52</v>
      </c>
      <c r="N996" s="8">
        <v>0.5</v>
      </c>
      <c r="O996" s="8">
        <v>-1.0343E-2</v>
      </c>
      <c r="P996" s="9">
        <v>-1.4341E-3</v>
      </c>
      <c r="Q996" s="8">
        <v>3.4520999999999997E-5</v>
      </c>
      <c r="R996" s="9">
        <v>-1.3052999999999999E-7</v>
      </c>
      <c r="S996" s="8">
        <v>7.7114999999999996E-4</v>
      </c>
      <c r="T996" s="8">
        <v>0</v>
      </c>
      <c r="U996" s="9">
        <v>3.0230999999999999E-6</v>
      </c>
      <c r="V996">
        <v>-1.49065193743578E-2</v>
      </c>
      <c r="W996">
        <v>1.2566370614359201E-3</v>
      </c>
      <c r="X996">
        <v>9.1483178072534696E-4</v>
      </c>
      <c r="Y996">
        <v>3.1415926535897898E-4</v>
      </c>
      <c r="Z996">
        <v>0.143802469135802</v>
      </c>
      <c r="AA996">
        <v>4.9382716049382699E-2</v>
      </c>
    </row>
    <row r="997" spans="1:27" x14ac:dyDescent="0.35">
      <c r="A997">
        <v>996</v>
      </c>
      <c r="B997" t="s">
        <v>42</v>
      </c>
      <c r="C997" s="2">
        <v>42</v>
      </c>
      <c r="D997" t="s">
        <v>10</v>
      </c>
      <c r="E997">
        <v>4.5</v>
      </c>
      <c r="F997" t="s">
        <v>20</v>
      </c>
      <c r="G997" s="10">
        <v>2</v>
      </c>
      <c r="H997">
        <v>0.02</v>
      </c>
      <c r="I997">
        <v>3</v>
      </c>
      <c r="J997">
        <v>1</v>
      </c>
      <c r="K997">
        <v>1</v>
      </c>
      <c r="L997" s="8">
        <v>1.4</v>
      </c>
      <c r="M997" s="8">
        <v>0.52</v>
      </c>
      <c r="N997" s="8">
        <v>0.5</v>
      </c>
      <c r="O997" s="8">
        <v>-1.0343E-2</v>
      </c>
      <c r="P997" s="9">
        <v>-1.4341E-3</v>
      </c>
      <c r="Q997" s="8">
        <v>3.4520999999999997E-5</v>
      </c>
      <c r="R997" s="9">
        <v>-1.3052999999999999E-7</v>
      </c>
      <c r="S997" s="8">
        <v>7.7114999999999996E-4</v>
      </c>
      <c r="T997" s="8">
        <v>0</v>
      </c>
      <c r="U997" s="9">
        <v>3.0230999999999999E-6</v>
      </c>
      <c r="V997">
        <v>-1.53517679764877E-2</v>
      </c>
      <c r="W997">
        <v>1.2566370614359201E-3</v>
      </c>
      <c r="X997">
        <v>9.1483178072534696E-4</v>
      </c>
      <c r="Y997">
        <v>3.1415926535897898E-4</v>
      </c>
      <c r="Z997">
        <v>0.143802469135802</v>
      </c>
      <c r="AA997">
        <v>4.9382716049382699E-2</v>
      </c>
    </row>
    <row r="998" spans="1:27" x14ac:dyDescent="0.35">
      <c r="A998">
        <v>997</v>
      </c>
      <c r="B998" t="s">
        <v>42</v>
      </c>
      <c r="C998" s="2">
        <v>42</v>
      </c>
      <c r="D998" t="s">
        <v>10</v>
      </c>
      <c r="E998">
        <v>4.5</v>
      </c>
      <c r="F998" t="s">
        <v>20</v>
      </c>
      <c r="G998" s="10">
        <v>1</v>
      </c>
      <c r="H998">
        <v>0.01</v>
      </c>
      <c r="I998">
        <v>2.5</v>
      </c>
      <c r="J998">
        <v>1</v>
      </c>
      <c r="K998">
        <v>1</v>
      </c>
      <c r="L998" s="8">
        <v>1.4</v>
      </c>
      <c r="M998" s="8">
        <v>0.52</v>
      </c>
      <c r="N998" s="8">
        <v>0.5</v>
      </c>
      <c r="O998" s="8">
        <v>-1.0343E-2</v>
      </c>
      <c r="P998" s="9">
        <v>-1.4341E-3</v>
      </c>
      <c r="Q998" s="8">
        <v>3.4520999999999997E-5</v>
      </c>
      <c r="R998" s="9">
        <v>-1.3052999999999999E-7</v>
      </c>
      <c r="S998" s="8">
        <v>7.7114999999999996E-4</v>
      </c>
      <c r="T998" s="8">
        <v>0</v>
      </c>
      <c r="U998" s="9">
        <v>3.0230999999999999E-6</v>
      </c>
      <c r="V998">
        <v>-1.2509229657615899E-2</v>
      </c>
      <c r="W998">
        <v>1.96349540849362E-4</v>
      </c>
      <c r="X998">
        <v>1.4294246573833599E-4</v>
      </c>
      <c r="Y998">
        <v>7.85398163397448E-5</v>
      </c>
      <c r="Z998">
        <v>2.2469135802469099E-2</v>
      </c>
      <c r="AA998">
        <v>1.2345679012345699E-2</v>
      </c>
    </row>
    <row r="999" spans="1:27" x14ac:dyDescent="0.35">
      <c r="A999">
        <v>998</v>
      </c>
      <c r="B999" t="s">
        <v>42</v>
      </c>
      <c r="C999" s="2">
        <v>42</v>
      </c>
      <c r="D999" t="s">
        <v>10</v>
      </c>
      <c r="E999">
        <v>4.5</v>
      </c>
      <c r="F999" t="s">
        <v>20</v>
      </c>
      <c r="G999" s="10">
        <v>1</v>
      </c>
      <c r="H999">
        <v>0.01</v>
      </c>
      <c r="I999">
        <v>2</v>
      </c>
      <c r="J999">
        <v>1</v>
      </c>
      <c r="K999">
        <v>1</v>
      </c>
      <c r="L999" s="8">
        <v>1.4</v>
      </c>
      <c r="M999" s="8">
        <v>0.52</v>
      </c>
      <c r="N999" s="8">
        <v>0.5</v>
      </c>
      <c r="O999" s="8">
        <v>-1.0343E-2</v>
      </c>
      <c r="P999" s="9">
        <v>-1.4341E-3</v>
      </c>
      <c r="Q999" s="8">
        <v>3.4520999999999997E-5</v>
      </c>
      <c r="R999" s="9">
        <v>-1.3052999999999999E-7</v>
      </c>
      <c r="S999" s="8">
        <v>7.7114999999999996E-4</v>
      </c>
      <c r="T999" s="8">
        <v>0</v>
      </c>
      <c r="U999" s="9">
        <v>3.0230999999999999E-6</v>
      </c>
      <c r="V999">
        <v>-1.29097230581483E-2</v>
      </c>
      <c r="W999">
        <v>1.5707963267949001E-4</v>
      </c>
      <c r="X999">
        <v>1.1435397259066901E-4</v>
      </c>
      <c r="Y999">
        <v>7.85398163397448E-5</v>
      </c>
      <c r="Z999">
        <v>1.7975308641975302E-2</v>
      </c>
      <c r="AA999">
        <v>1.2345679012345699E-2</v>
      </c>
    </row>
    <row r="1000" spans="1:27" x14ac:dyDescent="0.35">
      <c r="A1000">
        <v>999</v>
      </c>
      <c r="B1000" t="s">
        <v>42</v>
      </c>
      <c r="C1000" s="2">
        <v>42</v>
      </c>
      <c r="D1000" t="s">
        <v>10</v>
      </c>
      <c r="E1000">
        <v>4.5</v>
      </c>
      <c r="F1000" t="s">
        <v>20</v>
      </c>
      <c r="G1000" s="10">
        <v>1</v>
      </c>
      <c r="H1000">
        <v>0.01</v>
      </c>
      <c r="I1000">
        <v>2</v>
      </c>
      <c r="J1000">
        <v>1</v>
      </c>
      <c r="K1000">
        <v>1</v>
      </c>
      <c r="L1000" s="8">
        <v>1.4</v>
      </c>
      <c r="M1000" s="8">
        <v>0.52</v>
      </c>
      <c r="N1000" s="8">
        <v>0.5</v>
      </c>
      <c r="O1000" s="8">
        <v>-1.0343E-2</v>
      </c>
      <c r="P1000" s="9">
        <v>-1.4341E-3</v>
      </c>
      <c r="Q1000" s="8">
        <v>3.4520999999999997E-5</v>
      </c>
      <c r="R1000" s="9">
        <v>-1.3052999999999999E-7</v>
      </c>
      <c r="S1000" s="8">
        <v>7.7114999999999996E-4</v>
      </c>
      <c r="T1000" s="8">
        <v>0</v>
      </c>
      <c r="U1000" s="9">
        <v>3.0230999999999999E-6</v>
      </c>
      <c r="V1000">
        <v>-1.29097230581483E-2</v>
      </c>
      <c r="W1000">
        <v>1.5707963267949001E-4</v>
      </c>
      <c r="X1000">
        <v>1.1435397259066901E-4</v>
      </c>
      <c r="Y1000">
        <v>7.85398163397448E-5</v>
      </c>
      <c r="Z1000">
        <v>1.7975308641975302E-2</v>
      </c>
      <c r="AA1000">
        <v>1.2345679012345699E-2</v>
      </c>
    </row>
    <row r="1001" spans="1:27" x14ac:dyDescent="0.35">
      <c r="A1001">
        <v>1000</v>
      </c>
      <c r="B1001" t="s">
        <v>42</v>
      </c>
      <c r="C1001" s="2">
        <v>42</v>
      </c>
      <c r="D1001" t="s">
        <v>10</v>
      </c>
      <c r="E1001">
        <v>4.5</v>
      </c>
      <c r="F1001" t="s">
        <v>20</v>
      </c>
      <c r="G1001" s="10">
        <v>1</v>
      </c>
      <c r="H1001">
        <v>0.01</v>
      </c>
      <c r="I1001">
        <v>2</v>
      </c>
      <c r="J1001">
        <v>1</v>
      </c>
      <c r="K1001">
        <v>1</v>
      </c>
      <c r="L1001" s="8">
        <v>1.4</v>
      </c>
      <c r="M1001" s="8">
        <v>0.52</v>
      </c>
      <c r="N1001" s="8">
        <v>0.5</v>
      </c>
      <c r="O1001" s="8">
        <v>-1.0343E-2</v>
      </c>
      <c r="P1001" s="9">
        <v>-1.4341E-3</v>
      </c>
      <c r="Q1001" s="8">
        <v>3.4520999999999997E-5</v>
      </c>
      <c r="R1001" s="9">
        <v>-1.3052999999999999E-7</v>
      </c>
      <c r="S1001" s="8">
        <v>7.7114999999999996E-4</v>
      </c>
      <c r="T1001" s="8">
        <v>0</v>
      </c>
      <c r="U1001" s="9">
        <v>3.0230999999999999E-6</v>
      </c>
      <c r="V1001">
        <v>-1.29097230581483E-2</v>
      </c>
      <c r="W1001">
        <v>1.5707963267949001E-4</v>
      </c>
      <c r="X1001">
        <v>1.1435397259066901E-4</v>
      </c>
      <c r="Y1001">
        <v>7.85398163397448E-5</v>
      </c>
      <c r="Z1001">
        <v>1.7975308641975302E-2</v>
      </c>
      <c r="AA1001">
        <v>1.2345679012345699E-2</v>
      </c>
    </row>
    <row r="1002" spans="1:27" x14ac:dyDescent="0.35">
      <c r="A1002">
        <v>1001</v>
      </c>
      <c r="B1002" t="s">
        <v>42</v>
      </c>
      <c r="C1002" s="2">
        <v>42</v>
      </c>
      <c r="D1002" t="s">
        <v>10</v>
      </c>
      <c r="E1002">
        <v>4.5</v>
      </c>
      <c r="F1002" t="s">
        <v>20</v>
      </c>
      <c r="G1002" s="10">
        <v>1</v>
      </c>
      <c r="H1002">
        <v>0.01</v>
      </c>
      <c r="I1002">
        <v>2</v>
      </c>
      <c r="J1002">
        <v>1</v>
      </c>
      <c r="K1002">
        <v>1</v>
      </c>
      <c r="L1002" s="8">
        <v>1.4</v>
      </c>
      <c r="M1002" s="8">
        <v>0.52</v>
      </c>
      <c r="N1002" s="8">
        <v>0.5</v>
      </c>
      <c r="O1002" s="8">
        <v>-1.0343E-2</v>
      </c>
      <c r="P1002" s="9">
        <v>-1.4341E-3</v>
      </c>
      <c r="Q1002" s="8">
        <v>3.4520999999999997E-5</v>
      </c>
      <c r="R1002" s="9">
        <v>-1.3052999999999999E-7</v>
      </c>
      <c r="S1002" s="8">
        <v>7.7114999999999996E-4</v>
      </c>
      <c r="T1002" s="8">
        <v>0</v>
      </c>
      <c r="U1002" s="9">
        <v>3.0230999999999999E-6</v>
      </c>
      <c r="V1002">
        <v>-1.29097230581483E-2</v>
      </c>
      <c r="W1002">
        <v>1.5707963267949001E-4</v>
      </c>
      <c r="X1002">
        <v>1.1435397259066901E-4</v>
      </c>
      <c r="Y1002">
        <v>7.85398163397448E-5</v>
      </c>
      <c r="Z1002">
        <v>1.7975308641975302E-2</v>
      </c>
      <c r="AA1002">
        <v>1.2345679012345699E-2</v>
      </c>
    </row>
    <row r="1003" spans="1:27" x14ac:dyDescent="0.35">
      <c r="A1003">
        <v>1002</v>
      </c>
      <c r="B1003" t="s">
        <v>42</v>
      </c>
      <c r="C1003" s="2">
        <v>42</v>
      </c>
      <c r="D1003" t="s">
        <v>10</v>
      </c>
      <c r="E1003">
        <v>4.5</v>
      </c>
      <c r="F1003" t="s">
        <v>20</v>
      </c>
      <c r="G1003" s="10">
        <v>3</v>
      </c>
      <c r="H1003">
        <v>0.03</v>
      </c>
      <c r="I1003">
        <v>6</v>
      </c>
      <c r="J1003">
        <v>1</v>
      </c>
      <c r="K1003">
        <v>1</v>
      </c>
      <c r="L1003" s="8">
        <v>1.4</v>
      </c>
      <c r="M1003" s="8">
        <v>0.52</v>
      </c>
      <c r="N1003" s="8">
        <v>0.5</v>
      </c>
      <c r="O1003" s="8">
        <v>-1.0343E-2</v>
      </c>
      <c r="P1003" s="9">
        <v>-1.4341E-3</v>
      </c>
      <c r="Q1003" s="8">
        <v>3.4520999999999997E-5</v>
      </c>
      <c r="R1003" s="9">
        <v>-1.3052999999999999E-7</v>
      </c>
      <c r="S1003" s="8">
        <v>7.7114999999999996E-4</v>
      </c>
      <c r="T1003" s="8">
        <v>0</v>
      </c>
      <c r="U1003" s="9">
        <v>3.0230999999999999E-6</v>
      </c>
      <c r="V1003">
        <v>-1.4663885025230101E-2</v>
      </c>
      <c r="W1003">
        <v>2.2089323345553199E-3</v>
      </c>
      <c r="X1003">
        <v>1.6081027395562801E-3</v>
      </c>
      <c r="Y1003">
        <v>7.0685834705770298E-4</v>
      </c>
      <c r="Z1003">
        <v>0.25277777777777799</v>
      </c>
      <c r="AA1003">
        <v>0.11111111111111099</v>
      </c>
    </row>
    <row r="1004" spans="1:27" x14ac:dyDescent="0.35">
      <c r="A1004">
        <v>1003</v>
      </c>
      <c r="B1004" t="s">
        <v>42</v>
      </c>
      <c r="C1004" s="2">
        <v>42</v>
      </c>
      <c r="D1004" t="s">
        <v>10</v>
      </c>
      <c r="E1004">
        <v>4.5</v>
      </c>
      <c r="F1004" t="s">
        <v>20</v>
      </c>
      <c r="G1004" s="10">
        <v>2</v>
      </c>
      <c r="H1004">
        <v>0.02</v>
      </c>
      <c r="I1004">
        <v>3.5</v>
      </c>
      <c r="J1004">
        <v>0</v>
      </c>
      <c r="K1004">
        <v>1</v>
      </c>
      <c r="L1004" s="8">
        <v>1.4</v>
      </c>
      <c r="M1004" s="8">
        <v>0.52</v>
      </c>
      <c r="N1004" s="8">
        <v>0.5</v>
      </c>
      <c r="O1004" s="8">
        <v>-1.0343E-2</v>
      </c>
      <c r="P1004" s="9">
        <v>-1.4341E-3</v>
      </c>
      <c r="Q1004" s="8">
        <v>3.4520999999999997E-5</v>
      </c>
      <c r="R1004" s="9">
        <v>-1.3052999999999999E-7</v>
      </c>
      <c r="S1004" s="8">
        <v>7.7114999999999996E-4</v>
      </c>
      <c r="T1004" s="8">
        <v>0</v>
      </c>
      <c r="U1004" s="9">
        <v>3.0230999999999999E-6</v>
      </c>
      <c r="V1004">
        <v>-1.49065193743578E-2</v>
      </c>
      <c r="W1004">
        <v>1.2566370614359201E-3</v>
      </c>
      <c r="X1004">
        <v>9.1483178072534696E-4</v>
      </c>
      <c r="Y1004">
        <v>3.1415926535897898E-4</v>
      </c>
      <c r="Z1004">
        <v>0.143802469135802</v>
      </c>
      <c r="AA1004">
        <v>4.9382716049382699E-2</v>
      </c>
    </row>
    <row r="1005" spans="1:27" x14ac:dyDescent="0.35">
      <c r="A1005">
        <v>1004</v>
      </c>
      <c r="B1005" t="s">
        <v>42</v>
      </c>
      <c r="C1005" s="2">
        <v>42</v>
      </c>
      <c r="D1005" t="s">
        <v>10</v>
      </c>
      <c r="E1005">
        <v>4.5</v>
      </c>
      <c r="F1005" t="s">
        <v>20</v>
      </c>
      <c r="G1005" s="10">
        <v>2</v>
      </c>
      <c r="H1005">
        <v>0.02</v>
      </c>
      <c r="I1005">
        <v>3</v>
      </c>
      <c r="J1005">
        <v>1</v>
      </c>
      <c r="K1005">
        <v>1</v>
      </c>
      <c r="L1005" s="8">
        <v>1.4</v>
      </c>
      <c r="M1005" s="8">
        <v>0.52</v>
      </c>
      <c r="N1005" s="8">
        <v>0.5</v>
      </c>
      <c r="O1005" s="8">
        <v>-1.0343E-2</v>
      </c>
      <c r="P1005" s="9">
        <v>-1.4341E-3</v>
      </c>
      <c r="Q1005" s="8">
        <v>3.4520999999999997E-5</v>
      </c>
      <c r="R1005" s="9">
        <v>-1.3052999999999999E-7</v>
      </c>
      <c r="S1005" s="8">
        <v>7.7114999999999996E-4</v>
      </c>
      <c r="T1005" s="8">
        <v>0</v>
      </c>
      <c r="U1005" s="9">
        <v>3.0230999999999999E-6</v>
      </c>
      <c r="V1005">
        <v>-1.53517679764877E-2</v>
      </c>
      <c r="W1005">
        <v>1.09955742875643E-3</v>
      </c>
      <c r="X1005">
        <v>8.0047780813468001E-4</v>
      </c>
      <c r="Y1005">
        <v>3.1415926535897898E-4</v>
      </c>
      <c r="Z1005">
        <v>0.125827160493827</v>
      </c>
      <c r="AA1005">
        <v>4.9382716049382699E-2</v>
      </c>
    </row>
    <row r="1006" spans="1:27" x14ac:dyDescent="0.35">
      <c r="A1006">
        <v>1005</v>
      </c>
      <c r="B1006" t="s">
        <v>42</v>
      </c>
      <c r="C1006" s="2">
        <v>42</v>
      </c>
      <c r="D1006" t="s">
        <v>10</v>
      </c>
      <c r="E1006">
        <v>4.5</v>
      </c>
      <c r="F1006" t="s">
        <v>20</v>
      </c>
      <c r="G1006" s="10">
        <v>2</v>
      </c>
      <c r="H1006">
        <v>0.02</v>
      </c>
      <c r="I1006">
        <v>3</v>
      </c>
      <c r="J1006">
        <v>1</v>
      </c>
      <c r="K1006">
        <v>1</v>
      </c>
      <c r="L1006" s="8">
        <v>1.4</v>
      </c>
      <c r="M1006" s="8">
        <v>0.52</v>
      </c>
      <c r="N1006" s="8">
        <v>0.5</v>
      </c>
      <c r="O1006" s="8">
        <v>-1.0343E-2</v>
      </c>
      <c r="P1006" s="9">
        <v>-1.4341E-3</v>
      </c>
      <c r="Q1006" s="8">
        <v>3.4520999999999997E-5</v>
      </c>
      <c r="R1006" s="9">
        <v>-1.3052999999999999E-7</v>
      </c>
      <c r="S1006" s="8">
        <v>7.7114999999999996E-4</v>
      </c>
      <c r="T1006" s="8">
        <v>0</v>
      </c>
      <c r="U1006" s="9">
        <v>3.0230999999999999E-6</v>
      </c>
      <c r="V1006">
        <v>-1.53517679764877E-2</v>
      </c>
      <c r="W1006">
        <v>1.2566370614359201E-3</v>
      </c>
      <c r="X1006">
        <v>9.1483178072534696E-4</v>
      </c>
      <c r="Y1006">
        <v>3.1415926535897898E-4</v>
      </c>
      <c r="Z1006">
        <v>0.143802469135802</v>
      </c>
      <c r="AA1006">
        <v>4.9382716049382699E-2</v>
      </c>
    </row>
    <row r="1007" spans="1:27" x14ac:dyDescent="0.35">
      <c r="A1007">
        <v>1006</v>
      </c>
      <c r="B1007" t="s">
        <v>42</v>
      </c>
      <c r="C1007" s="2">
        <v>42</v>
      </c>
      <c r="D1007" t="s">
        <v>10</v>
      </c>
      <c r="E1007">
        <v>4.5</v>
      </c>
      <c r="F1007" t="s">
        <v>20</v>
      </c>
      <c r="G1007" s="10">
        <v>1</v>
      </c>
      <c r="H1007">
        <v>0.01</v>
      </c>
      <c r="I1007">
        <v>2</v>
      </c>
      <c r="J1007">
        <v>1</v>
      </c>
      <c r="K1007">
        <v>1</v>
      </c>
      <c r="L1007" s="8">
        <v>1.4</v>
      </c>
      <c r="M1007" s="8">
        <v>0.52</v>
      </c>
      <c r="N1007" s="8">
        <v>0.5</v>
      </c>
      <c r="O1007" s="8">
        <v>-1.0343E-2</v>
      </c>
      <c r="P1007" s="9">
        <v>-1.4341E-3</v>
      </c>
      <c r="Q1007" s="8">
        <v>3.4520999999999997E-5</v>
      </c>
      <c r="R1007" s="9">
        <v>-1.3052999999999999E-7</v>
      </c>
      <c r="S1007" s="8">
        <v>7.7114999999999996E-4</v>
      </c>
      <c r="T1007" s="8">
        <v>0</v>
      </c>
      <c r="U1007" s="9">
        <v>3.0230999999999999E-6</v>
      </c>
      <c r="V1007">
        <v>-1.29097230581483E-2</v>
      </c>
      <c r="W1007">
        <v>1.5707963267949001E-4</v>
      </c>
      <c r="X1007">
        <v>1.1435397259066901E-4</v>
      </c>
      <c r="Y1007">
        <v>7.85398163397448E-5</v>
      </c>
      <c r="Z1007">
        <v>1.7975308641975302E-2</v>
      </c>
      <c r="AA1007">
        <v>1.2345679012345699E-2</v>
      </c>
    </row>
    <row r="1008" spans="1:27" x14ac:dyDescent="0.35">
      <c r="A1008">
        <v>1007</v>
      </c>
      <c r="B1008" t="s">
        <v>42</v>
      </c>
      <c r="C1008" s="2">
        <v>42</v>
      </c>
      <c r="D1008" t="s">
        <v>10</v>
      </c>
      <c r="E1008">
        <v>4.5</v>
      </c>
      <c r="F1008" t="s">
        <v>20</v>
      </c>
      <c r="G1008" s="10">
        <v>1</v>
      </c>
      <c r="H1008">
        <v>0.01</v>
      </c>
      <c r="I1008">
        <v>2</v>
      </c>
      <c r="J1008">
        <v>1</v>
      </c>
      <c r="K1008">
        <v>1</v>
      </c>
      <c r="L1008" s="8">
        <v>1.4</v>
      </c>
      <c r="M1008" s="8">
        <v>0.52</v>
      </c>
      <c r="N1008" s="8">
        <v>0.5</v>
      </c>
      <c r="O1008" s="8">
        <v>-1.0343E-2</v>
      </c>
      <c r="P1008" s="9">
        <v>-1.4341E-3</v>
      </c>
      <c r="Q1008" s="8">
        <v>3.4520999999999997E-5</v>
      </c>
      <c r="R1008" s="9">
        <v>-1.3052999999999999E-7</v>
      </c>
      <c r="S1008" s="8">
        <v>7.7114999999999996E-4</v>
      </c>
      <c r="T1008" s="8">
        <v>0</v>
      </c>
      <c r="U1008" s="9">
        <v>3.0230999999999999E-6</v>
      </c>
      <c r="V1008">
        <v>-1.29097230581483E-2</v>
      </c>
      <c r="W1008">
        <v>1.5707963267949001E-4</v>
      </c>
      <c r="X1008">
        <v>1.1435397259066901E-4</v>
      </c>
      <c r="Y1008">
        <v>7.85398163397448E-5</v>
      </c>
      <c r="Z1008">
        <v>1.7975308641975302E-2</v>
      </c>
      <c r="AA1008">
        <v>1.2345679012345699E-2</v>
      </c>
    </row>
    <row r="1009" spans="1:27" x14ac:dyDescent="0.35">
      <c r="A1009">
        <v>1008</v>
      </c>
      <c r="B1009" t="s">
        <v>42</v>
      </c>
      <c r="C1009" s="2">
        <v>42</v>
      </c>
      <c r="D1009" t="s">
        <v>10</v>
      </c>
      <c r="E1009">
        <v>4.5</v>
      </c>
      <c r="F1009" t="s">
        <v>20</v>
      </c>
      <c r="G1009" s="10">
        <v>2</v>
      </c>
      <c r="H1009">
        <v>0.02</v>
      </c>
      <c r="I1009">
        <v>4.5</v>
      </c>
      <c r="J1009">
        <v>1</v>
      </c>
      <c r="K1009">
        <v>1</v>
      </c>
      <c r="L1009" s="8">
        <v>1.4</v>
      </c>
      <c r="M1009" s="8">
        <v>0.52</v>
      </c>
      <c r="N1009" s="8">
        <v>0.5</v>
      </c>
      <c r="O1009" s="8">
        <v>-1.0343E-2</v>
      </c>
      <c r="P1009" s="9">
        <v>-1.4341E-3</v>
      </c>
      <c r="Q1009" s="8">
        <v>3.4520999999999997E-5</v>
      </c>
      <c r="R1009" s="9">
        <v>-1.3052999999999999E-7</v>
      </c>
      <c r="S1009" s="8">
        <v>7.7114999999999996E-4</v>
      </c>
      <c r="T1009" s="8">
        <v>0</v>
      </c>
      <c r="U1009" s="9">
        <v>3.0230999999999999E-6</v>
      </c>
      <c r="V1009">
        <v>-1.40160221700981E-2</v>
      </c>
      <c r="W1009">
        <v>1.2566370614359201E-3</v>
      </c>
      <c r="X1009">
        <v>9.1483178072534696E-4</v>
      </c>
      <c r="Y1009">
        <v>3.1415926535897898E-4</v>
      </c>
      <c r="Z1009">
        <v>0.143802469135802</v>
      </c>
      <c r="AA1009">
        <v>4.9382716049382699E-2</v>
      </c>
    </row>
    <row r="1010" spans="1:27" x14ac:dyDescent="0.35">
      <c r="A1010">
        <v>1009</v>
      </c>
      <c r="B1010" t="s">
        <v>42</v>
      </c>
      <c r="C1010" s="2">
        <v>42</v>
      </c>
      <c r="D1010" t="s">
        <v>10</v>
      </c>
      <c r="E1010">
        <v>4.5</v>
      </c>
      <c r="F1010" t="s">
        <v>20</v>
      </c>
      <c r="G1010" s="10">
        <v>2</v>
      </c>
      <c r="H1010">
        <v>0.02</v>
      </c>
      <c r="I1010">
        <v>4.5</v>
      </c>
      <c r="J1010">
        <v>0</v>
      </c>
      <c r="K1010">
        <v>1</v>
      </c>
      <c r="L1010" s="8">
        <v>1.4</v>
      </c>
      <c r="M1010" s="8">
        <v>0.52</v>
      </c>
      <c r="N1010" s="8">
        <v>0.5</v>
      </c>
      <c r="O1010" s="8">
        <v>-1.0343E-2</v>
      </c>
      <c r="P1010" s="9">
        <v>-1.4341E-3</v>
      </c>
      <c r="Q1010" s="8">
        <v>3.4520999999999997E-5</v>
      </c>
      <c r="R1010" s="9">
        <v>-1.3052999999999999E-7</v>
      </c>
      <c r="S1010" s="8">
        <v>7.7114999999999996E-4</v>
      </c>
      <c r="T1010" s="8">
        <v>0</v>
      </c>
      <c r="U1010" s="9">
        <v>3.0230999999999999E-6</v>
      </c>
      <c r="V1010">
        <v>-1.40160221700981E-2</v>
      </c>
      <c r="W1010">
        <v>1.2566370614359201E-3</v>
      </c>
      <c r="X1010">
        <v>9.1483178072534696E-4</v>
      </c>
      <c r="Y1010">
        <v>3.1415926535897898E-4</v>
      </c>
      <c r="Z1010">
        <v>0.143802469135802</v>
      </c>
      <c r="AA1010">
        <v>4.9382716049382699E-2</v>
      </c>
    </row>
    <row r="1011" spans="1:27" x14ac:dyDescent="0.35">
      <c r="A1011">
        <v>1010</v>
      </c>
      <c r="B1011" t="s">
        <v>42</v>
      </c>
      <c r="C1011" s="2">
        <v>42</v>
      </c>
      <c r="D1011" t="s">
        <v>10</v>
      </c>
      <c r="E1011">
        <v>4.5</v>
      </c>
      <c r="F1011" t="s">
        <v>35</v>
      </c>
      <c r="G1011" s="10">
        <v>3</v>
      </c>
      <c r="H1011">
        <v>0.03</v>
      </c>
      <c r="I1011">
        <v>6</v>
      </c>
      <c r="J1011">
        <v>1</v>
      </c>
      <c r="K1011">
        <v>1</v>
      </c>
      <c r="L1011" s="8">
        <v>1.4</v>
      </c>
      <c r="M1011" s="8">
        <v>0.52</v>
      </c>
      <c r="N1011" s="8">
        <v>0.5</v>
      </c>
      <c r="O1011">
        <f>-2.311*10^-3</f>
        <v>-2.3110000000000001E-3</v>
      </c>
      <c r="P1011">
        <f>-3.7474*10^-4</f>
        <v>-3.7473999999999998E-4</v>
      </c>
      <c r="Q1011">
        <f>1.5103*10^-5</f>
        <v>1.5103000000000001E-5</v>
      </c>
      <c r="R1011">
        <f>-2.5175*10^-8</f>
        <v>-2.5175000000000002E-8</v>
      </c>
      <c r="S1011">
        <f>3.3282*10^-4</f>
        <v>3.3282E-4</v>
      </c>
      <c r="T1011" s="8">
        <v>0</v>
      </c>
      <c r="U1011">
        <f>3.8818*10^-6</f>
        <v>3.8817999999999998E-6</v>
      </c>
      <c r="V1011">
        <v>-4.5661247734433199E-4</v>
      </c>
      <c r="W1011">
        <v>4.2411500823462201E-3</v>
      </c>
      <c r="X1011">
        <v>3.08755725994805E-3</v>
      </c>
      <c r="Y1011">
        <v>7.0685834705770298E-4</v>
      </c>
      <c r="Z1011">
        <v>0.48533333333333301</v>
      </c>
      <c r="AA1011">
        <v>0.11111111111111099</v>
      </c>
    </row>
    <row r="1012" spans="1:27" x14ac:dyDescent="0.35">
      <c r="A1012">
        <v>1011</v>
      </c>
      <c r="B1012" t="s">
        <v>42</v>
      </c>
      <c r="C1012" s="2">
        <v>42</v>
      </c>
      <c r="D1012" t="s">
        <v>10</v>
      </c>
      <c r="E1012">
        <v>4.5</v>
      </c>
      <c r="F1012" t="s">
        <v>35</v>
      </c>
      <c r="G1012" s="10">
        <v>3</v>
      </c>
      <c r="H1012">
        <v>0.03</v>
      </c>
      <c r="I1012">
        <v>6</v>
      </c>
      <c r="J1012">
        <v>1</v>
      </c>
      <c r="K1012">
        <v>1</v>
      </c>
      <c r="L1012" s="8">
        <v>1.4</v>
      </c>
      <c r="M1012" s="8">
        <v>0.52</v>
      </c>
      <c r="N1012" s="8">
        <v>0.5</v>
      </c>
      <c r="O1012">
        <f>-2.311*10^-3</f>
        <v>-2.3110000000000001E-3</v>
      </c>
      <c r="P1012">
        <f>-3.7474*10^-4</f>
        <v>-3.7473999999999998E-4</v>
      </c>
      <c r="Q1012">
        <f>1.5103*10^-5</f>
        <v>1.5103000000000001E-5</v>
      </c>
      <c r="R1012">
        <f>-2.5175*10^-8</f>
        <v>-2.5175000000000002E-8</v>
      </c>
      <c r="S1012">
        <f>3.3282*10^-4</f>
        <v>3.3282E-4</v>
      </c>
      <c r="T1012" s="8">
        <v>0</v>
      </c>
      <c r="U1012">
        <f>3.8818*10^-6</f>
        <v>3.8817999999999998E-6</v>
      </c>
      <c r="V1012">
        <v>-4.5661247734433199E-4</v>
      </c>
      <c r="W1012">
        <v>3.5342917352885199E-3</v>
      </c>
      <c r="X1012">
        <v>2.57296438329004E-3</v>
      </c>
      <c r="Y1012">
        <v>7.0685834705770298E-4</v>
      </c>
      <c r="Z1012">
        <v>0.404444444444444</v>
      </c>
      <c r="AA1012">
        <v>0.11111111111111099</v>
      </c>
    </row>
    <row r="1013" spans="1:27" x14ac:dyDescent="0.35">
      <c r="A1013">
        <v>1012</v>
      </c>
      <c r="B1013" t="s">
        <v>42</v>
      </c>
      <c r="C1013" s="2">
        <v>42</v>
      </c>
      <c r="D1013" t="s">
        <v>10</v>
      </c>
      <c r="E1013">
        <v>4.5</v>
      </c>
      <c r="F1013" t="s">
        <v>35</v>
      </c>
      <c r="G1013" s="10">
        <v>3</v>
      </c>
      <c r="H1013">
        <v>0.03</v>
      </c>
      <c r="I1013">
        <v>6</v>
      </c>
      <c r="J1013">
        <v>1</v>
      </c>
      <c r="K1013">
        <v>1</v>
      </c>
      <c r="L1013" s="8">
        <v>1.4</v>
      </c>
      <c r="M1013" s="8">
        <v>0.52</v>
      </c>
      <c r="N1013" s="8">
        <v>0.5</v>
      </c>
      <c r="O1013">
        <f>-2.311*10^-3</f>
        <v>-2.3110000000000001E-3</v>
      </c>
      <c r="P1013">
        <f>-3.7474*10^-4</f>
        <v>-3.7473999999999998E-4</v>
      </c>
      <c r="Q1013">
        <f>1.5103*10^-5</f>
        <v>1.5103000000000001E-5</v>
      </c>
      <c r="R1013">
        <f>-2.5175*10^-8</f>
        <v>-2.5175000000000002E-8</v>
      </c>
      <c r="S1013">
        <f>3.3282*10^-4</f>
        <v>3.3282E-4</v>
      </c>
      <c r="T1013" s="8">
        <v>0</v>
      </c>
      <c r="U1013">
        <f>3.8818*10^-6</f>
        <v>3.8817999999999998E-6</v>
      </c>
      <c r="V1013">
        <v>-4.5661247734433199E-4</v>
      </c>
      <c r="W1013">
        <v>4.5945792558750699E-3</v>
      </c>
      <c r="X1013">
        <v>3.34485369827705E-3</v>
      </c>
      <c r="Y1013">
        <v>7.0685834705770298E-4</v>
      </c>
      <c r="Z1013">
        <v>0.52577777777777801</v>
      </c>
      <c r="AA1013">
        <v>0.11111111111111099</v>
      </c>
    </row>
    <row r="1014" spans="1:27" x14ac:dyDescent="0.35">
      <c r="A1014">
        <v>1013</v>
      </c>
      <c r="B1014" t="s">
        <v>42</v>
      </c>
      <c r="C1014" s="2">
        <v>42</v>
      </c>
      <c r="D1014" t="s">
        <v>10</v>
      </c>
      <c r="E1014">
        <v>4.5</v>
      </c>
      <c r="F1014" t="s">
        <v>27</v>
      </c>
      <c r="G1014" s="10">
        <v>1</v>
      </c>
      <c r="H1014">
        <v>0.01</v>
      </c>
      <c r="I1014">
        <v>2</v>
      </c>
      <c r="J1014">
        <v>1</v>
      </c>
      <c r="K1014">
        <v>1</v>
      </c>
      <c r="L1014" s="8">
        <v>1.4</v>
      </c>
      <c r="M1014" s="8">
        <v>0.52</v>
      </c>
      <c r="N1014" s="8">
        <v>0.5</v>
      </c>
      <c r="O1014" s="8">
        <v>-3.9083E-2</v>
      </c>
      <c r="P1014" s="8">
        <v>1.9935E-3</v>
      </c>
      <c r="Q1014" s="8">
        <v>-1.6147999999999999E-5</v>
      </c>
      <c r="R1014" s="9">
        <v>6.4188000000000002E-9</v>
      </c>
      <c r="S1014" s="8">
        <v>-9.834100000000001E-4</v>
      </c>
      <c r="T1014" s="8">
        <v>0</v>
      </c>
      <c r="U1014" s="9">
        <v>3.8372999999999997E-6</v>
      </c>
      <c r="V1014">
        <v>-3.4870485127912201E-2</v>
      </c>
      <c r="W1014">
        <v>1.5707963267949001E-4</v>
      </c>
      <c r="X1014">
        <v>1.1435397259066901E-4</v>
      </c>
      <c r="Y1014">
        <v>7.85398163397448E-5</v>
      </c>
      <c r="Z1014">
        <v>1.7975308641975302E-2</v>
      </c>
      <c r="AA1014">
        <v>1.2345679012345699E-2</v>
      </c>
    </row>
    <row r="1015" spans="1:27" x14ac:dyDescent="0.35">
      <c r="A1015">
        <v>1014</v>
      </c>
      <c r="B1015" t="s">
        <v>42</v>
      </c>
      <c r="C1015" s="2">
        <v>42</v>
      </c>
      <c r="D1015" t="s">
        <v>10</v>
      </c>
      <c r="E1015">
        <v>4.5</v>
      </c>
      <c r="F1015" t="s">
        <v>20</v>
      </c>
      <c r="G1015" s="10">
        <v>1</v>
      </c>
      <c r="H1015">
        <v>0.01</v>
      </c>
      <c r="I1015">
        <v>3</v>
      </c>
      <c r="J1015">
        <v>1</v>
      </c>
      <c r="K1015">
        <v>1</v>
      </c>
      <c r="L1015" s="8">
        <v>1.4</v>
      </c>
      <c r="M1015" s="8">
        <v>0.52</v>
      </c>
      <c r="N1015" s="8">
        <v>0.5</v>
      </c>
      <c r="O1015" s="8">
        <v>-1.0343E-2</v>
      </c>
      <c r="P1015" s="9">
        <v>-1.4341E-3</v>
      </c>
      <c r="Q1015" s="8">
        <v>3.4520999999999997E-5</v>
      </c>
      <c r="R1015" s="9">
        <v>-1.3052999999999999E-7</v>
      </c>
      <c r="S1015" s="8">
        <v>7.7114999999999996E-4</v>
      </c>
      <c r="T1015" s="8">
        <v>0</v>
      </c>
      <c r="U1015" s="9">
        <v>3.0230999999999999E-6</v>
      </c>
      <c r="V1015">
        <v>-1.21087362570834E-2</v>
      </c>
      <c r="W1015">
        <v>2.35619449019235E-4</v>
      </c>
      <c r="X1015">
        <v>1.71530958886003E-4</v>
      </c>
      <c r="Y1015">
        <v>7.85398163397448E-5</v>
      </c>
      <c r="Z1015">
        <v>2.6962962962963001E-2</v>
      </c>
      <c r="AA1015">
        <v>1.2345679012345699E-2</v>
      </c>
    </row>
    <row r="1016" spans="1:27" x14ac:dyDescent="0.35">
      <c r="A1016">
        <v>1015</v>
      </c>
      <c r="B1016" t="s">
        <v>42</v>
      </c>
      <c r="C1016" s="2">
        <v>42</v>
      </c>
      <c r="D1016" t="s">
        <v>10</v>
      </c>
      <c r="E1016">
        <v>4.5</v>
      </c>
      <c r="F1016" t="s">
        <v>35</v>
      </c>
      <c r="G1016" s="10">
        <v>2</v>
      </c>
      <c r="H1016">
        <v>0.02</v>
      </c>
      <c r="I1016">
        <v>3.5</v>
      </c>
      <c r="J1016">
        <v>0</v>
      </c>
      <c r="K1016">
        <v>1</v>
      </c>
      <c r="L1016" s="8">
        <v>1.4</v>
      </c>
      <c r="M1016" s="8">
        <v>0.52</v>
      </c>
      <c r="N1016" s="8">
        <v>0.5</v>
      </c>
      <c r="O1016">
        <f>-2.311*10^-3</f>
        <v>-2.3110000000000001E-3</v>
      </c>
      <c r="P1016">
        <f>-3.7474*10^-4</f>
        <v>-3.7473999999999998E-4</v>
      </c>
      <c r="Q1016">
        <f>1.5103*10^-5</f>
        <v>1.5103000000000001E-5</v>
      </c>
      <c r="R1016">
        <f>-2.5175*10^-8</f>
        <v>-2.5175000000000002E-8</v>
      </c>
      <c r="S1016">
        <f>3.3282*10^-4</f>
        <v>3.3282E-4</v>
      </c>
      <c r="T1016" s="8">
        <v>0</v>
      </c>
      <c r="U1016">
        <f>3.8818*10^-6</f>
        <v>3.8817999999999998E-6</v>
      </c>
      <c r="V1016">
        <v>-2.3743273599591999E-3</v>
      </c>
      <c r="W1016">
        <v>1.4137166941154101E-3</v>
      </c>
      <c r="X1016">
        <v>1.02918575331602E-3</v>
      </c>
      <c r="Y1016">
        <v>3.1415926535897898E-4</v>
      </c>
      <c r="Z1016">
        <v>0.16177777777777799</v>
      </c>
      <c r="AA1016">
        <v>4.9382716049382699E-2</v>
      </c>
    </row>
    <row r="1017" spans="1:27" x14ac:dyDescent="0.35">
      <c r="A1017">
        <v>1016</v>
      </c>
      <c r="B1017" t="s">
        <v>42</v>
      </c>
      <c r="C1017" s="2">
        <v>42</v>
      </c>
      <c r="D1017" t="s">
        <v>10</v>
      </c>
      <c r="E1017">
        <v>5.5</v>
      </c>
      <c r="F1017" t="s">
        <v>35</v>
      </c>
      <c r="G1017" s="10">
        <v>3</v>
      </c>
      <c r="H1017">
        <v>0.03</v>
      </c>
      <c r="I1017">
        <v>4</v>
      </c>
      <c r="J1017">
        <v>1</v>
      </c>
      <c r="K1017">
        <v>1</v>
      </c>
      <c r="L1017" s="8">
        <v>1.4</v>
      </c>
      <c r="M1017" s="8">
        <v>0.52</v>
      </c>
      <c r="N1017" s="8">
        <v>0.5</v>
      </c>
      <c r="O1017">
        <f>-2.311*10^-3</f>
        <v>-2.3110000000000001E-3</v>
      </c>
      <c r="P1017">
        <f>-3.7474*10^-4</f>
        <v>-3.7473999999999998E-4</v>
      </c>
      <c r="Q1017">
        <f>1.5103*10^-5</f>
        <v>1.5103000000000001E-5</v>
      </c>
      <c r="R1017">
        <f>-2.5175*10^-8</f>
        <v>-2.5175000000000002E-8</v>
      </c>
      <c r="S1017">
        <f>3.3282*10^-4</f>
        <v>3.3282E-4</v>
      </c>
      <c r="T1017" s="8">
        <v>0</v>
      </c>
      <c r="U1017">
        <f>3.8818*10^-6</f>
        <v>3.8817999999999998E-6</v>
      </c>
      <c r="V1017">
        <v>-1.81186542389901E-3</v>
      </c>
      <c r="W1017">
        <v>4.5945792558750699E-3</v>
      </c>
      <c r="X1017">
        <v>3.34485369827705E-3</v>
      </c>
      <c r="Y1017">
        <v>7.0685834705770298E-4</v>
      </c>
      <c r="Z1017">
        <v>0.52577777777777801</v>
      </c>
      <c r="AA1017">
        <v>0.11111111111111099</v>
      </c>
    </row>
    <row r="1018" spans="1:27" x14ac:dyDescent="0.35">
      <c r="A1018">
        <v>1017</v>
      </c>
      <c r="B1018" t="s">
        <v>42</v>
      </c>
      <c r="C1018" s="2">
        <v>42</v>
      </c>
      <c r="D1018" t="s">
        <v>10</v>
      </c>
      <c r="E1018">
        <v>4.5</v>
      </c>
      <c r="F1018" t="s">
        <v>35</v>
      </c>
      <c r="G1018" s="10">
        <v>2</v>
      </c>
      <c r="H1018">
        <v>0.02</v>
      </c>
      <c r="I1018">
        <v>4</v>
      </c>
      <c r="J1018">
        <v>1</v>
      </c>
      <c r="K1018">
        <v>1</v>
      </c>
      <c r="L1018" s="8">
        <v>1.4</v>
      </c>
      <c r="M1018" s="8">
        <v>0.52</v>
      </c>
      <c r="N1018" s="8">
        <v>0.5</v>
      </c>
      <c r="O1018">
        <f>-2.311*10^-3</f>
        <v>-2.3110000000000001E-3</v>
      </c>
      <c r="P1018">
        <f>-3.7474*10^-4</f>
        <v>-3.7473999999999998E-4</v>
      </c>
      <c r="Q1018">
        <f>1.5103*10^-5</f>
        <v>1.5103000000000001E-5</v>
      </c>
      <c r="R1018">
        <f>-2.5175*10^-8</f>
        <v>-2.5175000000000002E-8</v>
      </c>
      <c r="S1018">
        <f>3.3282*10^-4</f>
        <v>3.3282E-4</v>
      </c>
      <c r="T1018" s="8">
        <v>0</v>
      </c>
      <c r="U1018">
        <f>3.8818*10^-6</f>
        <v>3.8817999999999998E-6</v>
      </c>
      <c r="V1018">
        <v>-2.1312936992309E-3</v>
      </c>
      <c r="W1018">
        <v>9.4247779607693804E-4</v>
      </c>
      <c r="X1018">
        <v>6.86123835544011E-4</v>
      </c>
      <c r="Y1018">
        <v>3.1415926535897898E-4</v>
      </c>
      <c r="Z1018">
        <v>0.107851851851852</v>
      </c>
      <c r="AA1018">
        <v>4.9382716049382699E-2</v>
      </c>
    </row>
    <row r="1019" spans="1:27" ht="16.25" customHeight="1" x14ac:dyDescent="0.35">
      <c r="A1019">
        <v>1018</v>
      </c>
      <c r="B1019" t="s">
        <v>42</v>
      </c>
      <c r="C1019" s="2">
        <v>42</v>
      </c>
      <c r="D1019" t="s">
        <v>10</v>
      </c>
      <c r="E1019">
        <v>2.5</v>
      </c>
      <c r="F1019" t="s">
        <v>20</v>
      </c>
      <c r="G1019" s="10">
        <v>2</v>
      </c>
      <c r="H1019">
        <v>0.02</v>
      </c>
      <c r="I1019">
        <v>4</v>
      </c>
      <c r="J1019">
        <v>1</v>
      </c>
      <c r="K1019">
        <v>1</v>
      </c>
      <c r="L1019" s="8">
        <v>1.4</v>
      </c>
      <c r="M1019" s="8">
        <v>0.52</v>
      </c>
      <c r="N1019" s="8">
        <v>0.5</v>
      </c>
      <c r="O1019" s="8">
        <v>-1.0343E-2</v>
      </c>
      <c r="P1019" s="9">
        <v>-1.4341E-3</v>
      </c>
      <c r="Q1019" s="8">
        <v>3.4520999999999997E-5</v>
      </c>
      <c r="R1019" s="9">
        <v>-1.3052999999999999E-7</v>
      </c>
      <c r="S1019" s="8">
        <v>7.7114999999999996E-4</v>
      </c>
      <c r="T1019" s="8">
        <v>0</v>
      </c>
      <c r="U1019" s="9">
        <v>3.0230999999999999E-6</v>
      </c>
      <c r="V1019">
        <v>-1.44612707722279E-2</v>
      </c>
      <c r="W1019">
        <v>1.2566370614359201E-3</v>
      </c>
      <c r="X1019">
        <v>9.1483178072534696E-4</v>
      </c>
      <c r="Y1019">
        <v>3.1415926535897898E-4</v>
      </c>
      <c r="Z1019">
        <v>0.143802469135802</v>
      </c>
      <c r="AA1019">
        <v>4.9382716049382699E-2</v>
      </c>
    </row>
    <row r="1020" spans="1:27" ht="16.25" customHeight="1" x14ac:dyDescent="0.35">
      <c r="A1020">
        <v>1019</v>
      </c>
      <c r="B1020" t="s">
        <v>42</v>
      </c>
      <c r="C1020" s="2">
        <v>42</v>
      </c>
      <c r="D1020" t="s">
        <v>10</v>
      </c>
      <c r="E1020">
        <v>3.5</v>
      </c>
      <c r="F1020" t="s">
        <v>20</v>
      </c>
      <c r="G1020" s="10">
        <v>2</v>
      </c>
      <c r="H1020">
        <v>0.02</v>
      </c>
      <c r="I1020">
        <v>4</v>
      </c>
      <c r="J1020">
        <v>1</v>
      </c>
      <c r="K1020">
        <v>1</v>
      </c>
      <c r="L1020" s="8">
        <v>1.4</v>
      </c>
      <c r="M1020" s="8">
        <v>0.52</v>
      </c>
      <c r="N1020" s="8">
        <v>0.5</v>
      </c>
      <c r="O1020" s="8">
        <v>-1.0343E-2</v>
      </c>
      <c r="P1020" s="9">
        <v>-1.4341E-3</v>
      </c>
      <c r="Q1020" s="8">
        <v>3.4520999999999997E-5</v>
      </c>
      <c r="R1020" s="9">
        <v>-1.3052999999999999E-7</v>
      </c>
      <c r="S1020" s="8">
        <v>7.7114999999999996E-4</v>
      </c>
      <c r="T1020" s="8">
        <v>0</v>
      </c>
      <c r="U1020" s="9">
        <v>3.0230999999999999E-6</v>
      </c>
      <c r="V1020">
        <v>-1.44612707722279E-2</v>
      </c>
      <c r="W1020">
        <v>1.2566370614359201E-3</v>
      </c>
      <c r="X1020">
        <v>9.1483178072534696E-4</v>
      </c>
      <c r="Y1020">
        <v>3.1415926535897898E-4</v>
      </c>
      <c r="Z1020">
        <v>0.143802469135802</v>
      </c>
      <c r="AA1020">
        <v>4.9382716049382699E-2</v>
      </c>
    </row>
    <row r="1021" spans="1:27" ht="16.25" customHeight="1" x14ac:dyDescent="0.35">
      <c r="A1021">
        <v>1020</v>
      </c>
      <c r="B1021" t="s">
        <v>42</v>
      </c>
      <c r="C1021" s="2">
        <v>42</v>
      </c>
      <c r="D1021" t="s">
        <v>10</v>
      </c>
      <c r="E1021">
        <v>4.5</v>
      </c>
      <c r="F1021" t="s">
        <v>20</v>
      </c>
      <c r="G1021" s="10">
        <v>1</v>
      </c>
      <c r="H1021">
        <v>0.01</v>
      </c>
      <c r="I1021">
        <v>2.5</v>
      </c>
      <c r="J1021">
        <v>1</v>
      </c>
      <c r="K1021">
        <v>1</v>
      </c>
      <c r="L1021" s="8">
        <v>1.4</v>
      </c>
      <c r="M1021" s="8">
        <v>0.52</v>
      </c>
      <c r="N1021" s="8">
        <v>0.5</v>
      </c>
      <c r="O1021" s="8">
        <v>-1.0343E-2</v>
      </c>
      <c r="P1021" s="9">
        <v>-1.4341E-3</v>
      </c>
      <c r="Q1021" s="8">
        <v>3.4520999999999997E-5</v>
      </c>
      <c r="R1021" s="9">
        <v>-1.3052999999999999E-7</v>
      </c>
      <c r="S1021" s="8">
        <v>7.7114999999999996E-4</v>
      </c>
      <c r="T1021" s="8">
        <v>0</v>
      </c>
      <c r="U1021" s="9">
        <v>3.0230999999999999E-6</v>
      </c>
      <c r="V1021">
        <v>-1.2509229657615899E-2</v>
      </c>
      <c r="W1021">
        <v>1.96349540849362E-4</v>
      </c>
      <c r="X1021">
        <v>1.4294246573833599E-4</v>
      </c>
      <c r="Y1021">
        <v>7.85398163397448E-5</v>
      </c>
      <c r="Z1021">
        <v>2.2469135802469099E-2</v>
      </c>
      <c r="AA1021">
        <v>1.2345679012345699E-2</v>
      </c>
    </row>
    <row r="1022" spans="1:27" x14ac:dyDescent="0.35">
      <c r="A1022">
        <v>1021</v>
      </c>
      <c r="B1022" t="s">
        <v>42</v>
      </c>
      <c r="C1022" s="2">
        <v>42</v>
      </c>
      <c r="D1022" t="s">
        <v>10</v>
      </c>
      <c r="E1022">
        <v>4.5</v>
      </c>
      <c r="F1022" t="s">
        <v>20</v>
      </c>
      <c r="G1022" s="10">
        <v>1</v>
      </c>
      <c r="H1022">
        <v>0.01</v>
      </c>
      <c r="I1022">
        <v>2</v>
      </c>
      <c r="J1022">
        <v>1</v>
      </c>
      <c r="K1022">
        <v>1</v>
      </c>
      <c r="L1022" s="8">
        <v>1.4</v>
      </c>
      <c r="M1022" s="8">
        <v>0.52</v>
      </c>
      <c r="N1022" s="8">
        <v>0.5</v>
      </c>
      <c r="O1022" s="8">
        <v>-1.0343E-2</v>
      </c>
      <c r="P1022" s="9">
        <v>-1.4341E-3</v>
      </c>
      <c r="Q1022" s="8">
        <v>3.4520999999999997E-5</v>
      </c>
      <c r="R1022" s="9">
        <v>-1.3052999999999999E-7</v>
      </c>
      <c r="S1022" s="8">
        <v>7.7114999999999996E-4</v>
      </c>
      <c r="T1022" s="8">
        <v>0</v>
      </c>
      <c r="U1022" s="9">
        <v>3.0230999999999999E-6</v>
      </c>
      <c r="V1022">
        <v>-1.29097230581483E-2</v>
      </c>
      <c r="W1022">
        <v>1.5707963267949001E-4</v>
      </c>
      <c r="X1022">
        <v>1.1435397259066901E-4</v>
      </c>
      <c r="Y1022">
        <v>7.85398163397448E-5</v>
      </c>
      <c r="Z1022">
        <v>1.7975308641975302E-2</v>
      </c>
      <c r="AA1022">
        <v>1.2345679012345699E-2</v>
      </c>
    </row>
    <row r="1023" spans="1:27" x14ac:dyDescent="0.35">
      <c r="A1023">
        <v>1022</v>
      </c>
      <c r="B1023" t="s">
        <v>42</v>
      </c>
      <c r="C1023" s="2">
        <v>42</v>
      </c>
      <c r="D1023" t="s">
        <v>10</v>
      </c>
      <c r="E1023">
        <v>4.5</v>
      </c>
      <c r="F1023" t="s">
        <v>27</v>
      </c>
      <c r="G1023" s="10">
        <v>1</v>
      </c>
      <c r="H1023">
        <v>0.01</v>
      </c>
      <c r="I1023">
        <v>2</v>
      </c>
      <c r="J1023">
        <v>1</v>
      </c>
      <c r="K1023">
        <v>1</v>
      </c>
      <c r="L1023" s="8">
        <v>1.4</v>
      </c>
      <c r="M1023" s="8">
        <v>0.52</v>
      </c>
      <c r="N1023" s="8">
        <v>0.5</v>
      </c>
      <c r="O1023" s="8">
        <v>-3.9083E-2</v>
      </c>
      <c r="P1023" s="8">
        <v>1.9935E-3</v>
      </c>
      <c r="Q1023" s="8">
        <v>-1.6147999999999999E-5</v>
      </c>
      <c r="R1023" s="9">
        <v>6.4188000000000002E-9</v>
      </c>
      <c r="S1023" s="8">
        <v>-9.834100000000001E-4</v>
      </c>
      <c r="T1023" s="8">
        <v>0</v>
      </c>
      <c r="U1023" s="9">
        <v>3.8372999999999997E-6</v>
      </c>
      <c r="V1023">
        <v>-3.4870485127912201E-2</v>
      </c>
      <c r="W1023">
        <v>2.35619449019235E-4</v>
      </c>
      <c r="X1023">
        <v>1.71530958886003E-4</v>
      </c>
      <c r="Y1023">
        <v>7.85398163397448E-5</v>
      </c>
      <c r="Z1023">
        <v>2.6962962962963001E-2</v>
      </c>
      <c r="AA1023">
        <v>1.2345679012345699E-2</v>
      </c>
    </row>
    <row r="1024" spans="1:27" x14ac:dyDescent="0.35">
      <c r="A1024">
        <v>1023</v>
      </c>
      <c r="B1024" t="s">
        <v>42</v>
      </c>
      <c r="C1024" s="2">
        <v>42</v>
      </c>
      <c r="D1024" t="s">
        <v>10</v>
      </c>
      <c r="E1024">
        <v>4.5</v>
      </c>
      <c r="F1024" t="s">
        <v>35</v>
      </c>
      <c r="G1024" s="10">
        <v>2</v>
      </c>
      <c r="H1024">
        <v>0.02</v>
      </c>
      <c r="I1024">
        <v>5</v>
      </c>
      <c r="J1024">
        <v>1</v>
      </c>
      <c r="K1024">
        <v>1</v>
      </c>
      <c r="L1024" s="8">
        <v>1.4</v>
      </c>
      <c r="M1024" s="8">
        <v>0.52</v>
      </c>
      <c r="N1024" s="8">
        <v>0.5</v>
      </c>
      <c r="O1024">
        <f>-2.311*10^-3</f>
        <v>-2.3110000000000001E-3</v>
      </c>
      <c r="P1024">
        <f>-3.7474*10^-4</f>
        <v>-3.7473999999999998E-4</v>
      </c>
      <c r="Q1024">
        <f>1.5103*10^-5</f>
        <v>1.5103000000000001E-5</v>
      </c>
      <c r="R1024">
        <f>-2.5175*10^-8</f>
        <v>-2.5175000000000002E-8</v>
      </c>
      <c r="S1024">
        <f>3.3282*10^-4</f>
        <v>3.3282E-4</v>
      </c>
      <c r="T1024" s="8">
        <v>0</v>
      </c>
      <c r="U1024">
        <f>3.8818*10^-6</f>
        <v>3.8817999999999998E-6</v>
      </c>
      <c r="V1024">
        <v>-1.6452263777743099E-3</v>
      </c>
      <c r="W1024">
        <v>7.85398163397448E-4</v>
      </c>
      <c r="X1024">
        <v>5.71769862953342E-4</v>
      </c>
      <c r="Y1024">
        <v>3.1415926535897898E-4</v>
      </c>
      <c r="Z1024">
        <v>8.9876543209876494E-2</v>
      </c>
      <c r="AA1024">
        <v>4.9382716049382699E-2</v>
      </c>
    </row>
    <row r="1025" spans="1:27" x14ac:dyDescent="0.35">
      <c r="A1025">
        <v>1024</v>
      </c>
      <c r="B1025" t="s">
        <v>42</v>
      </c>
      <c r="C1025" s="2">
        <v>42</v>
      </c>
      <c r="D1025" t="s">
        <v>10</v>
      </c>
      <c r="E1025">
        <v>5.5</v>
      </c>
      <c r="F1025" t="s">
        <v>35</v>
      </c>
      <c r="G1025" s="10">
        <v>3</v>
      </c>
      <c r="H1025">
        <v>0.03</v>
      </c>
      <c r="I1025">
        <v>5</v>
      </c>
      <c r="J1025">
        <v>1</v>
      </c>
      <c r="K1025">
        <v>1</v>
      </c>
      <c r="L1025" s="8">
        <v>1.4</v>
      </c>
      <c r="M1025" s="8">
        <v>0.52</v>
      </c>
      <c r="N1025" s="8">
        <v>0.5</v>
      </c>
      <c r="O1025">
        <f>-2.311*10^-3</f>
        <v>-2.3110000000000001E-3</v>
      </c>
      <c r="P1025">
        <f>-3.7474*10^-4</f>
        <v>-3.7473999999999998E-4</v>
      </c>
      <c r="Q1025">
        <f>1.5103*10^-5</f>
        <v>1.5103000000000001E-5</v>
      </c>
      <c r="R1025">
        <f>-2.5175*10^-8</f>
        <v>-2.5175000000000002E-8</v>
      </c>
      <c r="S1025">
        <f>3.3282*10^-4</f>
        <v>3.3282E-4</v>
      </c>
      <c r="T1025" s="8">
        <v>0</v>
      </c>
      <c r="U1025">
        <f>3.8818*10^-6</f>
        <v>3.8817999999999998E-6</v>
      </c>
      <c r="V1025">
        <v>-1.13423895062167E-3</v>
      </c>
      <c r="W1025">
        <v>4.5945792558750699E-3</v>
      </c>
      <c r="X1025">
        <v>3.34485369827705E-3</v>
      </c>
      <c r="Y1025">
        <v>7.0685834705770298E-4</v>
      </c>
      <c r="Z1025">
        <v>0.52577777777777801</v>
      </c>
      <c r="AA1025">
        <v>0.11111111111111099</v>
      </c>
    </row>
    <row r="1026" spans="1:27" x14ac:dyDescent="0.35">
      <c r="A1026">
        <v>1025</v>
      </c>
      <c r="B1026" t="s">
        <v>42</v>
      </c>
      <c r="C1026" s="2">
        <v>42</v>
      </c>
      <c r="D1026" t="s">
        <v>10</v>
      </c>
      <c r="E1026">
        <v>6.5</v>
      </c>
      <c r="F1026" t="s">
        <v>35</v>
      </c>
      <c r="G1026" s="10">
        <v>4</v>
      </c>
      <c r="H1026">
        <v>0.04</v>
      </c>
      <c r="I1026">
        <v>5</v>
      </c>
      <c r="J1026">
        <v>1</v>
      </c>
      <c r="K1026">
        <v>1</v>
      </c>
      <c r="L1026" s="8">
        <v>1.4</v>
      </c>
      <c r="M1026" s="8">
        <v>0.52</v>
      </c>
      <c r="N1026" s="8">
        <v>0.5</v>
      </c>
      <c r="O1026">
        <f>-2.311*10^-3</f>
        <v>-2.3110000000000001E-3</v>
      </c>
      <c r="P1026">
        <f>-3.7474*10^-4</f>
        <v>-3.7473999999999998E-4</v>
      </c>
      <c r="Q1026">
        <f>1.5103*10^-5</f>
        <v>1.5103000000000001E-5</v>
      </c>
      <c r="R1026">
        <f>-2.5175*10^-8</f>
        <v>-2.5175000000000002E-8</v>
      </c>
      <c r="S1026">
        <f>3.3282*10^-4</f>
        <v>3.3282E-4</v>
      </c>
      <c r="T1026" s="8">
        <v>0</v>
      </c>
      <c r="U1026">
        <f>3.8818*10^-6</f>
        <v>3.8817999999999998E-6</v>
      </c>
      <c r="V1026">
        <v>4.3937556434078897E-5</v>
      </c>
      <c r="W1026">
        <v>4.3937556434078897E-5</v>
      </c>
      <c r="X1026">
        <v>3.19865410840094E-5</v>
      </c>
      <c r="Y1026">
        <v>1.2566370614359201E-3</v>
      </c>
      <c r="Z1026">
        <v>5.0279665441304603E-3</v>
      </c>
      <c r="AA1026">
        <v>0.19753086419753099</v>
      </c>
    </row>
    <row r="1027" spans="1:27" x14ac:dyDescent="0.35">
      <c r="A1027">
        <v>1026</v>
      </c>
      <c r="B1027" t="s">
        <v>42</v>
      </c>
      <c r="C1027" s="2">
        <v>42</v>
      </c>
      <c r="D1027" t="s">
        <v>10</v>
      </c>
      <c r="E1027">
        <v>7.5</v>
      </c>
      <c r="F1027" t="s">
        <v>35</v>
      </c>
      <c r="G1027" s="10">
        <v>5</v>
      </c>
      <c r="H1027">
        <v>0.05</v>
      </c>
      <c r="I1027">
        <v>5</v>
      </c>
      <c r="J1027">
        <v>1</v>
      </c>
      <c r="K1027">
        <v>1</v>
      </c>
      <c r="L1027" s="8">
        <v>1.4</v>
      </c>
      <c r="M1027" s="8">
        <v>0.52</v>
      </c>
      <c r="N1027" s="8">
        <v>0.5</v>
      </c>
      <c r="O1027">
        <f>-2.311*10^-3</f>
        <v>-2.3110000000000001E-3</v>
      </c>
      <c r="P1027">
        <f>-3.7474*10^-4</f>
        <v>-3.7473999999999998E-4</v>
      </c>
      <c r="Q1027">
        <f>1.5103*10^-5</f>
        <v>1.5103000000000001E-5</v>
      </c>
      <c r="R1027">
        <f>-2.5175*10^-8</f>
        <v>-2.5175000000000002E-8</v>
      </c>
      <c r="S1027">
        <f>3.3282*10^-4</f>
        <v>3.3282E-4</v>
      </c>
      <c r="T1027" s="8">
        <v>0</v>
      </c>
      <c r="U1027">
        <f>3.8818*10^-6</f>
        <v>3.8817999999999998E-6</v>
      </c>
      <c r="V1027">
        <v>1.8846196453003799E-3</v>
      </c>
      <c r="W1027">
        <v>1.8846196453003799E-3</v>
      </c>
      <c r="X1027">
        <v>1.37200310177868E-3</v>
      </c>
      <c r="Y1027">
        <v>1.96349540849362E-3</v>
      </c>
      <c r="Z1027">
        <v>0.215665259837521</v>
      </c>
      <c r="AA1027">
        <v>0.30864197530864201</v>
      </c>
    </row>
    <row r="1028" spans="1:27" x14ac:dyDescent="0.35">
      <c r="A1028">
        <v>1027</v>
      </c>
      <c r="B1028" t="s">
        <v>42</v>
      </c>
      <c r="C1028" s="2">
        <v>42</v>
      </c>
      <c r="D1028" t="s">
        <v>10</v>
      </c>
      <c r="E1028">
        <v>8.5</v>
      </c>
      <c r="F1028" t="s">
        <v>35</v>
      </c>
      <c r="G1028" s="10">
        <v>6</v>
      </c>
      <c r="H1028">
        <v>0.06</v>
      </c>
      <c r="I1028">
        <v>5</v>
      </c>
      <c r="J1028">
        <v>1</v>
      </c>
      <c r="K1028">
        <v>1</v>
      </c>
      <c r="L1028" s="8">
        <v>1.4</v>
      </c>
      <c r="M1028" s="8">
        <v>0.52</v>
      </c>
      <c r="N1028" s="8">
        <v>0.5</v>
      </c>
      <c r="O1028">
        <f>-2.311*10^-3</f>
        <v>-2.3110000000000001E-3</v>
      </c>
      <c r="P1028">
        <f>-3.7474*10^-4</f>
        <v>-3.7473999999999998E-4</v>
      </c>
      <c r="Q1028">
        <f>1.5103*10^-5</f>
        <v>1.5103000000000001E-5</v>
      </c>
      <c r="R1028">
        <f>-2.5175*10^-8</f>
        <v>-2.5175000000000002E-8</v>
      </c>
      <c r="S1028">
        <f>3.3282*10^-4</f>
        <v>3.3282E-4</v>
      </c>
      <c r="T1028" s="8">
        <v>0</v>
      </c>
      <c r="U1028">
        <f>3.8818*10^-6</f>
        <v>3.8817999999999998E-6</v>
      </c>
      <c r="V1028">
        <v>4.3831238178846897E-3</v>
      </c>
      <c r="W1028">
        <v>4.3831238178846897E-3</v>
      </c>
      <c r="X1028">
        <v>3.1909141394200501E-3</v>
      </c>
      <c r="Y1028">
        <v>2.8274333882308102E-3</v>
      </c>
      <c r="Z1028">
        <v>0.50158000816841697</v>
      </c>
      <c r="AA1028">
        <v>0.44444444444444398</v>
      </c>
    </row>
    <row r="1029" spans="1:27" x14ac:dyDescent="0.35">
      <c r="A1029">
        <v>1028</v>
      </c>
      <c r="B1029" t="s">
        <v>42</v>
      </c>
      <c r="C1029" s="2">
        <v>42</v>
      </c>
      <c r="D1029" t="s">
        <v>10</v>
      </c>
      <c r="E1029">
        <v>4.5</v>
      </c>
      <c r="F1029" t="s">
        <v>11</v>
      </c>
      <c r="G1029" s="10">
        <v>1</v>
      </c>
      <c r="H1029">
        <v>0.01</v>
      </c>
      <c r="I1029">
        <v>2.5</v>
      </c>
      <c r="J1029">
        <v>1</v>
      </c>
      <c r="K1029">
        <v>1</v>
      </c>
      <c r="L1029" s="8">
        <v>1.42</v>
      </c>
      <c r="M1029" s="8">
        <v>0.59</v>
      </c>
      <c r="N1029" s="8">
        <v>0.5</v>
      </c>
      <c r="O1029" s="8">
        <v>-1.115E-2</v>
      </c>
      <c r="P1029" s="8">
        <v>0</v>
      </c>
      <c r="Q1029" s="8">
        <v>-8.5599999999999996E-2</v>
      </c>
      <c r="R1029" s="8">
        <v>-4.9959999999999997E-2</v>
      </c>
      <c r="S1029" s="8">
        <v>0</v>
      </c>
      <c r="T1029" s="8">
        <v>2.5600000000000002E-3</v>
      </c>
      <c r="U1029" s="8">
        <v>3.6330000000000001E-2</v>
      </c>
      <c r="V1029">
        <v>-1.0945330275453601E-2</v>
      </c>
      <c r="W1029">
        <v>1.5707963267949001E-4</v>
      </c>
      <c r="X1029">
        <v>1.3160131625887601E-4</v>
      </c>
      <c r="Y1029">
        <v>7.85398163397448E-5</v>
      </c>
      <c r="Z1029">
        <v>2.06864197530864E-2</v>
      </c>
      <c r="AA1029">
        <v>1.2345679012345699E-2</v>
      </c>
    </row>
    <row r="1030" spans="1:27" x14ac:dyDescent="0.35">
      <c r="A1030">
        <v>1029</v>
      </c>
      <c r="B1030" t="s">
        <v>42</v>
      </c>
      <c r="C1030" s="2">
        <v>42</v>
      </c>
      <c r="D1030" t="s">
        <v>10</v>
      </c>
      <c r="E1030">
        <v>4.5</v>
      </c>
      <c r="F1030" t="s">
        <v>20</v>
      </c>
      <c r="G1030" s="10">
        <v>1</v>
      </c>
      <c r="H1030">
        <v>0.01</v>
      </c>
      <c r="I1030">
        <v>2</v>
      </c>
      <c r="J1030">
        <v>1</v>
      </c>
      <c r="K1030">
        <v>1</v>
      </c>
      <c r="L1030" s="8">
        <v>1.4</v>
      </c>
      <c r="M1030" s="8">
        <v>0.52</v>
      </c>
      <c r="N1030" s="8">
        <v>0.5</v>
      </c>
      <c r="O1030" s="8">
        <v>-1.0343E-2</v>
      </c>
      <c r="P1030" s="9">
        <v>-1.4341E-3</v>
      </c>
      <c r="Q1030" s="8">
        <v>3.4520999999999997E-5</v>
      </c>
      <c r="R1030" s="9">
        <v>-1.3052999999999999E-7</v>
      </c>
      <c r="S1030" s="8">
        <v>7.7114999999999996E-4</v>
      </c>
      <c r="T1030" s="8">
        <v>0</v>
      </c>
      <c r="U1030" s="9">
        <v>3.0230999999999999E-6</v>
      </c>
      <c r="V1030">
        <v>-1.29097230581483E-2</v>
      </c>
      <c r="W1030">
        <v>1.5707963267949001E-4</v>
      </c>
      <c r="X1030">
        <v>1.1435397259066901E-4</v>
      </c>
      <c r="Y1030">
        <v>7.85398163397448E-5</v>
      </c>
      <c r="Z1030">
        <v>1.7975308641975302E-2</v>
      </c>
      <c r="AA1030">
        <v>1.2345679012345699E-2</v>
      </c>
    </row>
    <row r="1031" spans="1:27" x14ac:dyDescent="0.35">
      <c r="A1031">
        <v>1030</v>
      </c>
      <c r="B1031" t="s">
        <v>42</v>
      </c>
      <c r="C1031" s="2">
        <v>42</v>
      </c>
      <c r="D1031" t="s">
        <v>10</v>
      </c>
      <c r="E1031">
        <v>4.5</v>
      </c>
      <c r="F1031" t="s">
        <v>20</v>
      </c>
      <c r="G1031" s="10">
        <v>2</v>
      </c>
      <c r="H1031">
        <v>0.02</v>
      </c>
      <c r="I1031">
        <v>4.5</v>
      </c>
      <c r="J1031">
        <v>1</v>
      </c>
      <c r="K1031">
        <v>1</v>
      </c>
      <c r="L1031" s="8">
        <v>1.4</v>
      </c>
      <c r="M1031" s="8">
        <v>0.52</v>
      </c>
      <c r="N1031" s="8">
        <v>0.5</v>
      </c>
      <c r="O1031" s="8">
        <v>-1.0343E-2</v>
      </c>
      <c r="P1031" s="9">
        <v>-1.4341E-3</v>
      </c>
      <c r="Q1031" s="8">
        <v>3.4520999999999997E-5</v>
      </c>
      <c r="R1031" s="9">
        <v>-1.3052999999999999E-7</v>
      </c>
      <c r="S1031" s="8">
        <v>7.7114999999999996E-4</v>
      </c>
      <c r="T1031" s="8">
        <v>0</v>
      </c>
      <c r="U1031" s="9">
        <v>3.0230999999999999E-6</v>
      </c>
      <c r="V1031">
        <v>-1.40160221700981E-2</v>
      </c>
      <c r="W1031">
        <v>1.5707963267948999E-3</v>
      </c>
      <c r="X1031">
        <v>1.1435397259066801E-3</v>
      </c>
      <c r="Y1031">
        <v>3.1415926535897898E-4</v>
      </c>
      <c r="Z1031">
        <v>0.17975308641975299</v>
      </c>
      <c r="AA1031">
        <v>4.9382716049382699E-2</v>
      </c>
    </row>
    <row r="1032" spans="1:27" x14ac:dyDescent="0.35">
      <c r="A1032">
        <v>1031</v>
      </c>
      <c r="B1032" t="s">
        <v>42</v>
      </c>
      <c r="C1032" s="2">
        <v>42</v>
      </c>
      <c r="D1032" t="s">
        <v>10</v>
      </c>
      <c r="E1032">
        <v>4.5</v>
      </c>
      <c r="F1032" t="s">
        <v>20</v>
      </c>
      <c r="G1032" s="10">
        <v>2</v>
      </c>
      <c r="H1032">
        <v>0.02</v>
      </c>
      <c r="I1032">
        <v>3</v>
      </c>
      <c r="J1032">
        <v>1</v>
      </c>
      <c r="K1032">
        <v>1</v>
      </c>
      <c r="L1032" s="8">
        <v>1.4</v>
      </c>
      <c r="M1032" s="8">
        <v>0.52</v>
      </c>
      <c r="N1032" s="8">
        <v>0.5</v>
      </c>
      <c r="O1032" s="8">
        <v>-1.0343E-2</v>
      </c>
      <c r="P1032" s="9">
        <v>-1.4341E-3</v>
      </c>
      <c r="Q1032" s="8">
        <v>3.4520999999999997E-5</v>
      </c>
      <c r="R1032" s="9">
        <v>-1.3052999999999999E-7</v>
      </c>
      <c r="S1032" s="8">
        <v>7.7114999999999996E-4</v>
      </c>
      <c r="T1032" s="8">
        <v>0</v>
      </c>
      <c r="U1032" s="9">
        <v>3.0230999999999999E-6</v>
      </c>
      <c r="V1032">
        <v>-1.53517679764877E-2</v>
      </c>
      <c r="W1032">
        <v>9.4247779607693804E-4</v>
      </c>
      <c r="X1032">
        <v>6.86123835544011E-4</v>
      </c>
      <c r="Y1032">
        <v>3.1415926535897898E-4</v>
      </c>
      <c r="Z1032">
        <v>0.107851851851852</v>
      </c>
      <c r="AA1032">
        <v>4.9382716049382699E-2</v>
      </c>
    </row>
    <row r="1033" spans="1:27" x14ac:dyDescent="0.35">
      <c r="A1033">
        <v>1032</v>
      </c>
      <c r="B1033" t="s">
        <v>42</v>
      </c>
      <c r="C1033" s="2">
        <v>42</v>
      </c>
      <c r="D1033" t="s">
        <v>10</v>
      </c>
      <c r="E1033">
        <v>4.5</v>
      </c>
      <c r="F1033" t="s">
        <v>20</v>
      </c>
      <c r="G1033" s="10">
        <v>1</v>
      </c>
      <c r="H1033">
        <v>0.01</v>
      </c>
      <c r="I1033">
        <v>2.5</v>
      </c>
      <c r="J1033">
        <v>1</v>
      </c>
      <c r="K1033">
        <v>1</v>
      </c>
      <c r="L1033" s="8">
        <v>1.4</v>
      </c>
      <c r="M1033" s="8">
        <v>0.52</v>
      </c>
      <c r="N1033" s="8">
        <v>0.5</v>
      </c>
      <c r="O1033" s="8">
        <v>-1.0343E-2</v>
      </c>
      <c r="P1033" s="9">
        <v>-1.4341E-3</v>
      </c>
      <c r="Q1033" s="8">
        <v>3.4520999999999997E-5</v>
      </c>
      <c r="R1033" s="9">
        <v>-1.3052999999999999E-7</v>
      </c>
      <c r="S1033" s="8">
        <v>7.7114999999999996E-4</v>
      </c>
      <c r="T1033" s="8">
        <v>0</v>
      </c>
      <c r="U1033" s="9">
        <v>3.0230999999999999E-6</v>
      </c>
      <c r="V1033">
        <v>-1.2509229657615899E-2</v>
      </c>
      <c r="W1033">
        <v>1.96349540849362E-4</v>
      </c>
      <c r="X1033">
        <v>1.4294246573833599E-4</v>
      </c>
      <c r="Y1033">
        <v>7.85398163397448E-5</v>
      </c>
      <c r="Z1033">
        <v>2.2469135802469099E-2</v>
      </c>
      <c r="AA1033">
        <v>1.2345679012345699E-2</v>
      </c>
    </row>
    <row r="1034" spans="1:27" x14ac:dyDescent="0.35">
      <c r="A1034">
        <v>1033</v>
      </c>
      <c r="B1034" t="s">
        <v>42</v>
      </c>
      <c r="C1034" s="2">
        <v>42</v>
      </c>
      <c r="D1034" t="s">
        <v>10</v>
      </c>
      <c r="E1034">
        <v>4.5</v>
      </c>
      <c r="F1034" t="s">
        <v>21</v>
      </c>
      <c r="G1034" s="10">
        <v>2</v>
      </c>
      <c r="H1034">
        <v>0.02</v>
      </c>
      <c r="I1034">
        <v>3</v>
      </c>
      <c r="J1034">
        <v>1</v>
      </c>
      <c r="K1034">
        <v>1</v>
      </c>
      <c r="L1034" s="8">
        <v>1.29</v>
      </c>
      <c r="M1034" s="8">
        <v>0.53</v>
      </c>
      <c r="N1034" s="8">
        <v>0.5</v>
      </c>
      <c r="O1034" s="8">
        <v>0.16450000000000001</v>
      </c>
      <c r="P1034" s="9">
        <v>-0.56120000000000003</v>
      </c>
      <c r="Q1034" s="8">
        <v>0.29099999999999998</v>
      </c>
      <c r="R1034" s="9">
        <v>0</v>
      </c>
      <c r="S1034" s="8">
        <v>-7.2500000000000004E-3</v>
      </c>
      <c r="T1034" s="8">
        <v>2.5000000000000001E-2</v>
      </c>
      <c r="U1034" s="9">
        <v>2.3E-2</v>
      </c>
      <c r="V1034">
        <v>0.11362237607025</v>
      </c>
      <c r="W1034">
        <v>0.11362237607025</v>
      </c>
      <c r="X1034">
        <v>7.7683618519229697E-2</v>
      </c>
      <c r="Y1034">
        <v>3.1415926535897898E-4</v>
      </c>
      <c r="Z1034">
        <v>12.211093219358499</v>
      </c>
      <c r="AA1034">
        <v>4.9382716049382699E-2</v>
      </c>
    </row>
    <row r="1035" spans="1:27" x14ac:dyDescent="0.35">
      <c r="A1035">
        <v>1034</v>
      </c>
      <c r="B1035" t="s">
        <v>42</v>
      </c>
      <c r="C1035" s="2">
        <v>42</v>
      </c>
      <c r="D1035" t="s">
        <v>10</v>
      </c>
      <c r="E1035">
        <v>4.5</v>
      </c>
      <c r="F1035" t="s">
        <v>21</v>
      </c>
      <c r="G1035" s="10">
        <v>2</v>
      </c>
      <c r="H1035">
        <v>0.02</v>
      </c>
      <c r="I1035">
        <v>3</v>
      </c>
      <c r="J1035">
        <v>0</v>
      </c>
      <c r="K1035">
        <v>1</v>
      </c>
      <c r="L1035" s="8">
        <v>1.29</v>
      </c>
      <c r="M1035" s="8">
        <v>0.53</v>
      </c>
      <c r="N1035" s="8">
        <v>0.5</v>
      </c>
      <c r="O1035" s="8">
        <v>0.16450000000000001</v>
      </c>
      <c r="P1035" s="9">
        <v>-0.56120000000000003</v>
      </c>
      <c r="Q1035" s="8">
        <v>0.29099999999999998</v>
      </c>
      <c r="R1035" s="9">
        <v>0</v>
      </c>
      <c r="S1035" s="8">
        <v>-7.2500000000000004E-3</v>
      </c>
      <c r="T1035" s="8">
        <v>2.5000000000000001E-2</v>
      </c>
      <c r="U1035" s="9">
        <v>2.3E-2</v>
      </c>
      <c r="V1035">
        <v>0.11362237607025</v>
      </c>
      <c r="W1035">
        <v>0.11362237607025</v>
      </c>
      <c r="X1035">
        <v>7.7683618519229697E-2</v>
      </c>
      <c r="Y1035">
        <v>3.1415926535897898E-4</v>
      </c>
      <c r="Z1035">
        <v>12.211093219358499</v>
      </c>
      <c r="AA1035">
        <v>4.9382716049382699E-2</v>
      </c>
    </row>
    <row r="1036" spans="1:27" x14ac:dyDescent="0.35">
      <c r="A1036">
        <v>1035</v>
      </c>
      <c r="B1036" t="s">
        <v>42</v>
      </c>
      <c r="C1036" s="2">
        <v>42</v>
      </c>
      <c r="D1036" t="s">
        <v>13</v>
      </c>
      <c r="E1036">
        <v>9</v>
      </c>
      <c r="F1036" t="s">
        <v>17</v>
      </c>
      <c r="G1036" s="10">
        <v>22.5</v>
      </c>
      <c r="H1036">
        <v>0.22500000000000001</v>
      </c>
      <c r="I1036">
        <v>18</v>
      </c>
      <c r="J1036">
        <v>1</v>
      </c>
      <c r="K1036">
        <v>1</v>
      </c>
      <c r="L1036" s="8">
        <v>1.39</v>
      </c>
      <c r="M1036" s="8">
        <v>0.56000000000000005</v>
      </c>
      <c r="N1036" s="8">
        <v>0.5</v>
      </c>
      <c r="O1036" s="8">
        <v>0.16450000000000001</v>
      </c>
      <c r="P1036" s="8">
        <v>-0.56120000000000003</v>
      </c>
      <c r="Q1036" s="8">
        <v>0.29099999999999998</v>
      </c>
      <c r="R1036" s="8">
        <v>0</v>
      </c>
      <c r="S1036" s="8">
        <v>-7.2500000000000004E-3</v>
      </c>
      <c r="T1036" s="8">
        <v>2.5000000000000001E-2</v>
      </c>
      <c r="U1036" s="8">
        <v>2.3E-2</v>
      </c>
      <c r="V1036">
        <v>0.30764970138481301</v>
      </c>
      <c r="W1036">
        <v>0.30764970138481301</v>
      </c>
      <c r="X1036">
        <v>0.23947452755793899</v>
      </c>
      <c r="Y1036">
        <v>3.9760782021995802E-2</v>
      </c>
      <c r="Z1036">
        <v>9.4107542729487008</v>
      </c>
      <c r="AA1036">
        <v>1.5625</v>
      </c>
    </row>
    <row r="1037" spans="1:27" x14ac:dyDescent="0.35">
      <c r="A1037">
        <v>1036</v>
      </c>
      <c r="B1037" t="s">
        <v>42</v>
      </c>
      <c r="C1037" s="2">
        <v>42</v>
      </c>
      <c r="D1037" t="s">
        <v>13</v>
      </c>
      <c r="E1037">
        <v>9</v>
      </c>
      <c r="F1037" t="s">
        <v>17</v>
      </c>
      <c r="G1037" s="10">
        <v>10.5</v>
      </c>
      <c r="H1037">
        <v>0.105</v>
      </c>
      <c r="I1037">
        <v>14</v>
      </c>
      <c r="J1037">
        <v>1</v>
      </c>
      <c r="K1037">
        <v>1</v>
      </c>
      <c r="L1037" s="8">
        <v>1.39</v>
      </c>
      <c r="M1037" s="8">
        <v>0.56000000000000005</v>
      </c>
      <c r="N1037" s="8">
        <v>0.5</v>
      </c>
      <c r="O1037" s="8">
        <v>0.16450000000000001</v>
      </c>
      <c r="P1037" s="8">
        <v>-0.56120000000000003</v>
      </c>
      <c r="Q1037" s="8">
        <v>0.29099999999999998</v>
      </c>
      <c r="R1037" s="8">
        <v>0</v>
      </c>
      <c r="S1037" s="8">
        <v>-7.2500000000000004E-3</v>
      </c>
      <c r="T1037" s="8">
        <v>2.5000000000000001E-2</v>
      </c>
      <c r="U1037" s="8">
        <v>2.3E-2</v>
      </c>
      <c r="V1037">
        <v>6.0034035477984998E-2</v>
      </c>
      <c r="W1037">
        <v>6.0034035477984998E-2</v>
      </c>
      <c r="X1037">
        <v>4.6730493216063498E-2</v>
      </c>
      <c r="Y1037">
        <v>8.6590147514568703E-3</v>
      </c>
      <c r="Z1037">
        <v>1.8363923428293301</v>
      </c>
      <c r="AA1037">
        <v>0.34027777777777801</v>
      </c>
    </row>
    <row r="1038" spans="1:27" x14ac:dyDescent="0.35">
      <c r="A1038">
        <v>1037</v>
      </c>
      <c r="B1038" t="s">
        <v>42</v>
      </c>
      <c r="C1038" s="2">
        <v>42</v>
      </c>
      <c r="D1038" t="s">
        <v>13</v>
      </c>
      <c r="E1038">
        <v>9</v>
      </c>
      <c r="F1038" t="s">
        <v>17</v>
      </c>
      <c r="G1038" s="10">
        <v>15</v>
      </c>
      <c r="H1038">
        <v>0.15</v>
      </c>
      <c r="I1038">
        <v>18</v>
      </c>
      <c r="J1038">
        <v>1</v>
      </c>
      <c r="K1038">
        <v>1</v>
      </c>
      <c r="L1038" s="8">
        <v>1.39</v>
      </c>
      <c r="M1038" s="8">
        <v>0.56000000000000005</v>
      </c>
      <c r="N1038" s="8">
        <v>0.5</v>
      </c>
      <c r="O1038" s="8">
        <v>0.16450000000000001</v>
      </c>
      <c r="P1038" s="8">
        <v>-0.56120000000000003</v>
      </c>
      <c r="Q1038" s="8">
        <v>0.29099999999999998</v>
      </c>
      <c r="R1038" s="8">
        <v>0</v>
      </c>
      <c r="S1038" s="8">
        <v>-7.2500000000000004E-3</v>
      </c>
      <c r="T1038" s="8">
        <v>2.5000000000000001E-2</v>
      </c>
      <c r="U1038" s="8">
        <v>2.3E-2</v>
      </c>
      <c r="V1038">
        <v>0.13815483435040199</v>
      </c>
      <c r="W1038">
        <v>0.13815483435040199</v>
      </c>
      <c r="X1038">
        <v>0.10753972305835301</v>
      </c>
      <c r="Y1038">
        <v>1.7671458676442601E-2</v>
      </c>
      <c r="Z1038">
        <v>4.22604407493096</v>
      </c>
      <c r="AA1038">
        <v>0.69444444444444497</v>
      </c>
    </row>
    <row r="1039" spans="1:27" x14ac:dyDescent="0.35">
      <c r="A1039">
        <v>1038</v>
      </c>
      <c r="B1039" t="s">
        <v>42</v>
      </c>
      <c r="C1039" s="2">
        <v>42</v>
      </c>
      <c r="D1039" t="s">
        <v>13</v>
      </c>
      <c r="E1039">
        <v>9</v>
      </c>
      <c r="F1039" t="s">
        <v>29</v>
      </c>
      <c r="G1039" s="10">
        <v>17</v>
      </c>
      <c r="H1039">
        <v>0.17</v>
      </c>
      <c r="I1039">
        <v>24</v>
      </c>
      <c r="J1039">
        <v>1</v>
      </c>
      <c r="K1039">
        <v>1</v>
      </c>
      <c r="L1039" s="8">
        <v>1.29</v>
      </c>
      <c r="M1039" s="8">
        <v>0.53</v>
      </c>
      <c r="N1039" s="8">
        <v>0.5</v>
      </c>
      <c r="O1039" s="8">
        <v>-1.1391999999999999E-2</v>
      </c>
      <c r="P1039" s="9">
        <f>-1.001*10^-4</f>
        <v>-1.0009999999999999E-4</v>
      </c>
      <c r="Q1039" s="8">
        <v>2.8289999999999998E-5</v>
      </c>
      <c r="R1039" s="9">
        <v>-1.8694999999999999E-7</v>
      </c>
      <c r="S1039" s="8">
        <v>-5.9573000000000004E-4</v>
      </c>
      <c r="T1039" s="8">
        <v>0</v>
      </c>
      <c r="U1039" s="9">
        <v>3.0811E-6</v>
      </c>
      <c r="V1039">
        <v>0.23209610685263701</v>
      </c>
      <c r="W1039">
        <v>0.23209610685263701</v>
      </c>
      <c r="X1039">
        <v>0.158684108255148</v>
      </c>
      <c r="Y1039">
        <v>2.2698006922186299E-2</v>
      </c>
      <c r="Z1039">
        <v>6.2358914120830198</v>
      </c>
      <c r="AA1039">
        <v>0.89197530864197505</v>
      </c>
    </row>
    <row r="1040" spans="1:27" x14ac:dyDescent="0.35">
      <c r="A1040">
        <v>1039</v>
      </c>
      <c r="B1040" t="s">
        <v>42</v>
      </c>
      <c r="C1040" s="2">
        <v>42</v>
      </c>
      <c r="D1040" t="s">
        <v>13</v>
      </c>
      <c r="E1040">
        <v>9</v>
      </c>
      <c r="F1040" t="s">
        <v>17</v>
      </c>
      <c r="G1040" s="10">
        <v>17.5</v>
      </c>
      <c r="H1040">
        <v>0.17499999999999999</v>
      </c>
      <c r="I1040">
        <v>18</v>
      </c>
      <c r="J1040">
        <v>1</v>
      </c>
      <c r="K1040">
        <v>1</v>
      </c>
      <c r="L1040" s="8">
        <v>1.39</v>
      </c>
      <c r="M1040" s="8">
        <v>0.56000000000000005</v>
      </c>
      <c r="N1040" s="8">
        <v>0.5</v>
      </c>
      <c r="O1040" s="8">
        <v>0.16450000000000001</v>
      </c>
      <c r="P1040" s="8">
        <v>-0.56120000000000003</v>
      </c>
      <c r="Q1040" s="8">
        <v>0.29099999999999998</v>
      </c>
      <c r="R1040" s="8">
        <v>0</v>
      </c>
      <c r="S1040" s="8">
        <v>-7.2500000000000004E-3</v>
      </c>
      <c r="T1040" s="8">
        <v>2.5000000000000001E-2</v>
      </c>
      <c r="U1040" s="8">
        <v>2.3E-2</v>
      </c>
      <c r="V1040">
        <v>0.18595553448341301</v>
      </c>
      <c r="W1040">
        <v>0.18595553448341301</v>
      </c>
      <c r="X1040">
        <v>0.14474778804188801</v>
      </c>
      <c r="Y1040">
        <v>2.4052818754046901E-2</v>
      </c>
      <c r="Z1040">
        <v>5.6882286341936998</v>
      </c>
      <c r="AA1040">
        <v>0.94521604938271597</v>
      </c>
    </row>
    <row r="1041" spans="1:27" x14ac:dyDescent="0.35">
      <c r="A1041">
        <v>1040</v>
      </c>
      <c r="B1041" t="s">
        <v>42</v>
      </c>
      <c r="C1041" s="2">
        <v>42</v>
      </c>
      <c r="D1041" t="s">
        <v>13</v>
      </c>
      <c r="E1041">
        <v>9</v>
      </c>
      <c r="F1041" t="s">
        <v>17</v>
      </c>
      <c r="G1041" s="10">
        <v>13</v>
      </c>
      <c r="H1041">
        <v>0.13</v>
      </c>
      <c r="I1041">
        <v>11</v>
      </c>
      <c r="J1041">
        <v>1</v>
      </c>
      <c r="K1041">
        <v>1</v>
      </c>
      <c r="L1041" s="8">
        <v>1.39</v>
      </c>
      <c r="M1041" s="8">
        <v>0.56000000000000005</v>
      </c>
      <c r="N1041" s="8">
        <v>0.5</v>
      </c>
      <c r="O1041" s="8">
        <v>0.16450000000000001</v>
      </c>
      <c r="P1041" s="8">
        <v>-0.56120000000000003</v>
      </c>
      <c r="Q1041" s="8">
        <v>0.29099999999999998</v>
      </c>
      <c r="R1041" s="8">
        <v>0</v>
      </c>
      <c r="S1041" s="8">
        <v>-7.2500000000000004E-3</v>
      </c>
      <c r="T1041" s="8">
        <v>2.5000000000000001E-2</v>
      </c>
      <c r="U1041" s="8">
        <v>2.3E-2</v>
      </c>
      <c r="V1041">
        <v>5.8601098752393201E-2</v>
      </c>
      <c r="W1041">
        <v>5.8601098752393201E-2</v>
      </c>
      <c r="X1041">
        <v>4.5615095268862899E-2</v>
      </c>
      <c r="Y1041">
        <v>1.3273228961416901E-2</v>
      </c>
      <c r="Z1041">
        <v>1.7925599732462401</v>
      </c>
      <c r="AA1041">
        <v>0.52160493827160503</v>
      </c>
    </row>
    <row r="1042" spans="1:27" x14ac:dyDescent="0.35">
      <c r="A1042">
        <v>1041</v>
      </c>
      <c r="B1042" t="s">
        <v>42</v>
      </c>
      <c r="C1042" s="2">
        <v>42</v>
      </c>
      <c r="D1042" t="s">
        <v>13</v>
      </c>
      <c r="E1042">
        <v>9</v>
      </c>
      <c r="F1042" t="s">
        <v>17</v>
      </c>
      <c r="G1042" s="10">
        <v>17</v>
      </c>
      <c r="H1042">
        <v>0.17</v>
      </c>
      <c r="I1042">
        <v>18</v>
      </c>
      <c r="J1042">
        <v>1</v>
      </c>
      <c r="K1042">
        <v>1</v>
      </c>
      <c r="L1042" s="8">
        <v>1.39</v>
      </c>
      <c r="M1042" s="8">
        <v>0.56000000000000005</v>
      </c>
      <c r="N1042" s="8">
        <v>0.5</v>
      </c>
      <c r="O1042" s="8">
        <v>0.16450000000000001</v>
      </c>
      <c r="P1042" s="8">
        <v>-0.56120000000000003</v>
      </c>
      <c r="Q1042" s="8">
        <v>0.29099999999999998</v>
      </c>
      <c r="R1042" s="8">
        <v>0</v>
      </c>
      <c r="S1042" s="8">
        <v>-7.2500000000000004E-3</v>
      </c>
      <c r="T1042" s="8">
        <v>2.5000000000000001E-2</v>
      </c>
      <c r="U1042" s="8">
        <v>2.3E-2</v>
      </c>
      <c r="V1042">
        <v>0.17569958734653399</v>
      </c>
      <c r="W1042">
        <v>0.17569958734653399</v>
      </c>
      <c r="X1042">
        <v>0.136764558790542</v>
      </c>
      <c r="Y1042">
        <v>2.2698006922186299E-2</v>
      </c>
      <c r="Z1042">
        <v>5.37450754846836</v>
      </c>
      <c r="AA1042">
        <v>0.89197530864197505</v>
      </c>
    </row>
    <row r="1043" spans="1:27" x14ac:dyDescent="0.35">
      <c r="A1043">
        <v>1042</v>
      </c>
      <c r="B1043" t="s">
        <v>42</v>
      </c>
      <c r="C1043" s="2">
        <v>42</v>
      </c>
      <c r="D1043" t="s">
        <v>13</v>
      </c>
      <c r="E1043">
        <v>9</v>
      </c>
      <c r="F1043" t="s">
        <v>17</v>
      </c>
      <c r="G1043" s="10">
        <v>8.5</v>
      </c>
      <c r="H1043">
        <v>8.5000000000000006E-2</v>
      </c>
      <c r="I1043">
        <v>11</v>
      </c>
      <c r="J1043">
        <v>1</v>
      </c>
      <c r="K1043">
        <v>1</v>
      </c>
      <c r="L1043" s="8">
        <v>1.39</v>
      </c>
      <c r="M1043" s="8">
        <v>0.56000000000000005</v>
      </c>
      <c r="N1043" s="8">
        <v>0.5</v>
      </c>
      <c r="O1043" s="8">
        <v>0.16450000000000001</v>
      </c>
      <c r="P1043" s="8">
        <v>-0.56120000000000003</v>
      </c>
      <c r="Q1043" s="8">
        <v>0.29099999999999998</v>
      </c>
      <c r="R1043" s="8">
        <v>0</v>
      </c>
      <c r="S1043" s="8">
        <v>-7.2500000000000004E-3</v>
      </c>
      <c r="T1043" s="8">
        <v>2.5000000000000001E-2</v>
      </c>
      <c r="U1043" s="8">
        <v>2.3E-2</v>
      </c>
      <c r="V1043">
        <v>4.7115968654162697E-2</v>
      </c>
      <c r="W1043">
        <v>4.7115968654162697E-2</v>
      </c>
      <c r="X1043">
        <v>3.6675070000400302E-2</v>
      </c>
      <c r="Y1043">
        <v>5.6745017305465601E-3</v>
      </c>
      <c r="Z1043">
        <v>1.44123917995185</v>
      </c>
      <c r="AA1043">
        <v>0.22299382716049401</v>
      </c>
    </row>
    <row r="1044" spans="1:27" x14ac:dyDescent="0.35">
      <c r="A1044">
        <v>1043</v>
      </c>
      <c r="B1044" t="s">
        <v>42</v>
      </c>
      <c r="C1044" s="2">
        <v>42</v>
      </c>
      <c r="D1044" t="s">
        <v>13</v>
      </c>
      <c r="E1044">
        <v>9</v>
      </c>
      <c r="F1044" t="s">
        <v>17</v>
      </c>
      <c r="G1044" s="10">
        <v>21</v>
      </c>
      <c r="H1044">
        <v>0.21</v>
      </c>
      <c r="I1044">
        <v>15</v>
      </c>
      <c r="J1044">
        <v>1</v>
      </c>
      <c r="K1044">
        <v>1</v>
      </c>
      <c r="L1044" s="8">
        <v>1.39</v>
      </c>
      <c r="M1044" s="8">
        <v>0.56000000000000005</v>
      </c>
      <c r="N1044" s="8">
        <v>0.5</v>
      </c>
      <c r="O1044" s="8">
        <v>0.16450000000000001</v>
      </c>
      <c r="P1044" s="8">
        <v>-0.56120000000000003</v>
      </c>
      <c r="Q1044" s="8">
        <v>0.29099999999999998</v>
      </c>
      <c r="R1044" s="8">
        <v>0</v>
      </c>
      <c r="S1044" s="8">
        <v>-7.2500000000000004E-3</v>
      </c>
      <c r="T1044" s="8">
        <v>2.5000000000000001E-2</v>
      </c>
      <c r="U1044" s="8">
        <v>2.3E-2</v>
      </c>
      <c r="V1044">
        <v>0.20972616045932599</v>
      </c>
      <c r="W1044">
        <v>0.20972616045932599</v>
      </c>
      <c r="X1044">
        <v>0.16325084330153899</v>
      </c>
      <c r="Y1044">
        <v>3.4636059005827502E-2</v>
      </c>
      <c r="Z1044">
        <v>6.4153527593482398</v>
      </c>
      <c r="AA1044">
        <v>1.3611111111111101</v>
      </c>
    </row>
    <row r="1045" spans="1:27" x14ac:dyDescent="0.35">
      <c r="A1045">
        <v>1044</v>
      </c>
      <c r="B1045" t="s">
        <v>42</v>
      </c>
      <c r="C1045" s="2">
        <v>42</v>
      </c>
      <c r="D1045" t="s">
        <v>13</v>
      </c>
      <c r="E1045">
        <v>9</v>
      </c>
      <c r="F1045" t="s">
        <v>29</v>
      </c>
      <c r="G1045" s="10">
        <v>9</v>
      </c>
      <c r="H1045">
        <v>0.09</v>
      </c>
      <c r="I1045">
        <v>15</v>
      </c>
      <c r="J1045">
        <v>0</v>
      </c>
      <c r="K1045">
        <v>1</v>
      </c>
      <c r="L1045" s="8">
        <v>1.29</v>
      </c>
      <c r="M1045" s="8">
        <v>0.53</v>
      </c>
      <c r="N1045" s="8">
        <v>0.5</v>
      </c>
      <c r="O1045" s="8">
        <v>-1.1391999999999999E-2</v>
      </c>
      <c r="P1045" s="9">
        <f>-1.001*10^-4</f>
        <v>-1.0009999999999999E-4</v>
      </c>
      <c r="Q1045" s="8">
        <v>2.8289999999999998E-5</v>
      </c>
      <c r="R1045" s="9">
        <v>-1.8694999999999999E-7</v>
      </c>
      <c r="S1045" s="8">
        <v>-5.9573000000000004E-4</v>
      </c>
      <c r="T1045" s="8">
        <v>0</v>
      </c>
      <c r="U1045" s="9">
        <v>3.0811E-6</v>
      </c>
      <c r="V1045">
        <v>3.2179374806368302E-2</v>
      </c>
      <c r="W1045">
        <v>3.2179374806368302E-2</v>
      </c>
      <c r="X1045">
        <v>2.2001038555114E-2</v>
      </c>
      <c r="Y1045">
        <v>6.3617251235193297E-3</v>
      </c>
      <c r="Z1045">
        <v>0.86458618251895503</v>
      </c>
      <c r="AA1045">
        <v>0.25</v>
      </c>
    </row>
    <row r="1046" spans="1:27" x14ac:dyDescent="0.35">
      <c r="A1046">
        <v>1045</v>
      </c>
      <c r="B1046" t="s">
        <v>42</v>
      </c>
      <c r="C1046" s="2">
        <v>42</v>
      </c>
      <c r="D1046" t="s">
        <v>13</v>
      </c>
      <c r="E1046">
        <v>9</v>
      </c>
      <c r="F1046" t="s">
        <v>17</v>
      </c>
      <c r="G1046" s="10">
        <v>21</v>
      </c>
      <c r="H1046">
        <v>0.21</v>
      </c>
      <c r="I1046">
        <v>18</v>
      </c>
      <c r="J1046">
        <v>1</v>
      </c>
      <c r="K1046">
        <v>1</v>
      </c>
      <c r="L1046" s="8">
        <v>1.39</v>
      </c>
      <c r="M1046" s="8">
        <v>0.56000000000000005</v>
      </c>
      <c r="N1046" s="8">
        <v>0.5</v>
      </c>
      <c r="O1046" s="8">
        <v>0.16450000000000001</v>
      </c>
      <c r="P1046" s="8">
        <v>-0.56120000000000003</v>
      </c>
      <c r="Q1046" s="8">
        <v>0.29099999999999998</v>
      </c>
      <c r="R1046" s="8">
        <v>0</v>
      </c>
      <c r="S1046" s="8">
        <v>-7.2500000000000004E-3</v>
      </c>
      <c r="T1046" s="8">
        <v>2.5000000000000001E-2</v>
      </c>
      <c r="U1046" s="8">
        <v>2.3E-2</v>
      </c>
      <c r="V1046">
        <v>0.26748846398544002</v>
      </c>
      <c r="W1046">
        <v>0.26748846398544002</v>
      </c>
      <c r="X1046">
        <v>0.20821302036626599</v>
      </c>
      <c r="Y1046">
        <v>3.4636059005827502E-2</v>
      </c>
      <c r="Z1046">
        <v>8.1822546684900708</v>
      </c>
      <c r="AA1046">
        <v>1.3611111111111101</v>
      </c>
    </row>
    <row r="1047" spans="1:27" x14ac:dyDescent="0.35">
      <c r="A1047">
        <v>1046</v>
      </c>
      <c r="B1047" t="s">
        <v>42</v>
      </c>
      <c r="C1047" s="2">
        <v>42</v>
      </c>
      <c r="D1047" t="s">
        <v>13</v>
      </c>
      <c r="E1047">
        <v>9</v>
      </c>
      <c r="F1047" t="s">
        <v>17</v>
      </c>
      <c r="G1047" s="10">
        <v>15</v>
      </c>
      <c r="H1047">
        <v>0.15</v>
      </c>
      <c r="I1047">
        <v>18</v>
      </c>
      <c r="J1047">
        <v>1</v>
      </c>
      <c r="K1047">
        <v>1</v>
      </c>
      <c r="L1047" s="8">
        <v>1.39</v>
      </c>
      <c r="M1047" s="8">
        <v>0.56000000000000005</v>
      </c>
      <c r="N1047" s="8">
        <v>0.5</v>
      </c>
      <c r="O1047" s="8">
        <v>0.16450000000000001</v>
      </c>
      <c r="P1047" s="8">
        <v>-0.56120000000000003</v>
      </c>
      <c r="Q1047" s="8">
        <v>0.29099999999999998</v>
      </c>
      <c r="R1047" s="8">
        <v>0</v>
      </c>
      <c r="S1047" s="8">
        <v>-7.2500000000000004E-3</v>
      </c>
      <c r="T1047" s="8">
        <v>2.5000000000000001E-2</v>
      </c>
      <c r="U1047" s="8">
        <v>2.3E-2</v>
      </c>
      <c r="V1047">
        <v>0.13815483435040199</v>
      </c>
      <c r="W1047">
        <v>0.13815483435040199</v>
      </c>
      <c r="X1047">
        <v>0.10753972305835301</v>
      </c>
      <c r="Y1047">
        <v>1.7671458676442601E-2</v>
      </c>
      <c r="Z1047">
        <v>4.22604407493096</v>
      </c>
      <c r="AA1047">
        <v>0.69444444444444497</v>
      </c>
    </row>
    <row r="1048" spans="1:27" x14ac:dyDescent="0.35">
      <c r="A1048">
        <v>1047</v>
      </c>
      <c r="B1048" t="s">
        <v>42</v>
      </c>
      <c r="C1048" s="2">
        <v>42</v>
      </c>
      <c r="D1048" t="s">
        <v>13</v>
      </c>
      <c r="E1048">
        <v>9</v>
      </c>
      <c r="F1048" t="s">
        <v>17</v>
      </c>
      <c r="G1048" s="10">
        <v>8.5</v>
      </c>
      <c r="H1048">
        <v>8.5000000000000006E-2</v>
      </c>
      <c r="I1048">
        <v>9</v>
      </c>
      <c r="J1048">
        <v>1</v>
      </c>
      <c r="K1048">
        <v>1</v>
      </c>
      <c r="L1048" s="8">
        <v>1.39</v>
      </c>
      <c r="M1048" s="8">
        <v>0.56000000000000005</v>
      </c>
      <c r="N1048" s="8">
        <v>0.5</v>
      </c>
      <c r="O1048" s="8">
        <v>0.16450000000000001</v>
      </c>
      <c r="P1048" s="8">
        <v>-0.56120000000000003</v>
      </c>
      <c r="Q1048" s="8">
        <v>0.29099999999999998</v>
      </c>
      <c r="R1048" s="8">
        <v>0</v>
      </c>
      <c r="S1048" s="8">
        <v>-7.2500000000000004E-3</v>
      </c>
      <c r="T1048" s="8">
        <v>2.5000000000000001E-2</v>
      </c>
      <c r="U1048" s="8">
        <v>2.3E-2</v>
      </c>
      <c r="V1048">
        <v>4.4984036853704001E-2</v>
      </c>
      <c r="W1048">
        <v>4.4984036853704001E-2</v>
      </c>
      <c r="X1048">
        <v>3.5015574286923201E-2</v>
      </c>
      <c r="Y1048">
        <v>5.6745017305465601E-3</v>
      </c>
      <c r="Z1048">
        <v>1.37602511925069</v>
      </c>
      <c r="AA1048">
        <v>0.22299382716049401</v>
      </c>
    </row>
    <row r="1049" spans="1:27" x14ac:dyDescent="0.35">
      <c r="A1049">
        <v>1048</v>
      </c>
      <c r="B1049" t="s">
        <v>42</v>
      </c>
      <c r="C1049" s="2">
        <v>42</v>
      </c>
      <c r="D1049" t="s">
        <v>13</v>
      </c>
      <c r="E1049">
        <v>9</v>
      </c>
      <c r="F1049" t="s">
        <v>17</v>
      </c>
      <c r="G1049" s="10">
        <v>16</v>
      </c>
      <c r="H1049">
        <v>0.16</v>
      </c>
      <c r="I1049">
        <v>18</v>
      </c>
      <c r="J1049">
        <v>1</v>
      </c>
      <c r="K1049">
        <v>1</v>
      </c>
      <c r="L1049" s="8">
        <v>1.39</v>
      </c>
      <c r="M1049" s="8">
        <v>0.56000000000000005</v>
      </c>
      <c r="N1049" s="8">
        <v>0.5</v>
      </c>
      <c r="O1049" s="8">
        <v>0.16450000000000001</v>
      </c>
      <c r="P1049" s="8">
        <v>-0.56120000000000003</v>
      </c>
      <c r="Q1049" s="8">
        <v>0.29099999999999998</v>
      </c>
      <c r="R1049" s="8">
        <v>0</v>
      </c>
      <c r="S1049" s="8">
        <v>-7.2500000000000004E-3</v>
      </c>
      <c r="T1049" s="8">
        <v>2.5000000000000001E-2</v>
      </c>
      <c r="U1049" s="8">
        <v>2.3E-2</v>
      </c>
      <c r="V1049">
        <v>0.156231403738191</v>
      </c>
      <c r="W1049">
        <v>0.156231403738191</v>
      </c>
      <c r="X1049">
        <v>0.121610524669808</v>
      </c>
      <c r="Y1049">
        <v>2.01061929829747E-2</v>
      </c>
      <c r="Z1049">
        <v>4.77899163782687</v>
      </c>
      <c r="AA1049">
        <v>0.79012345679012397</v>
      </c>
    </row>
    <row r="1050" spans="1:27" x14ac:dyDescent="0.35">
      <c r="A1050">
        <v>1049</v>
      </c>
      <c r="B1050" t="s">
        <v>42</v>
      </c>
      <c r="C1050" s="2">
        <v>42</v>
      </c>
      <c r="D1050" t="s">
        <v>13</v>
      </c>
      <c r="E1050">
        <v>9</v>
      </c>
      <c r="F1050" t="s">
        <v>17</v>
      </c>
      <c r="G1050" s="10">
        <v>11</v>
      </c>
      <c r="H1050">
        <v>0.11</v>
      </c>
      <c r="I1050">
        <v>18</v>
      </c>
      <c r="J1050">
        <v>1</v>
      </c>
      <c r="K1050">
        <v>1</v>
      </c>
      <c r="L1050" s="8">
        <v>1.39</v>
      </c>
      <c r="M1050" s="8">
        <v>0.56000000000000005</v>
      </c>
      <c r="N1050" s="8">
        <v>0.5</v>
      </c>
      <c r="O1050" s="8">
        <v>0.16450000000000001</v>
      </c>
      <c r="P1050" s="8">
        <v>-0.56120000000000003</v>
      </c>
      <c r="Q1050" s="8">
        <v>0.29099999999999998</v>
      </c>
      <c r="R1050" s="8">
        <v>0</v>
      </c>
      <c r="S1050" s="8">
        <v>-7.2500000000000004E-3</v>
      </c>
      <c r="T1050" s="8">
        <v>2.5000000000000001E-2</v>
      </c>
      <c r="U1050" s="8">
        <v>2.3E-2</v>
      </c>
      <c r="V1050">
        <v>7.9764699004782405E-2</v>
      </c>
      <c r="W1050">
        <v>7.9764699004782405E-2</v>
      </c>
      <c r="X1050">
        <v>6.2088841705322598E-2</v>
      </c>
      <c r="Y1050">
        <v>9.5033177771091208E-3</v>
      </c>
      <c r="Z1050">
        <v>2.4399373008030398</v>
      </c>
      <c r="AA1050">
        <v>0.37345679012345701</v>
      </c>
    </row>
    <row r="1051" spans="1:27" x14ac:dyDescent="0.35">
      <c r="A1051">
        <v>1050</v>
      </c>
      <c r="B1051" t="s">
        <v>42</v>
      </c>
      <c r="C1051" s="2">
        <v>42</v>
      </c>
      <c r="D1051" t="s">
        <v>13</v>
      </c>
      <c r="E1051">
        <v>9</v>
      </c>
      <c r="F1051" t="s">
        <v>17</v>
      </c>
      <c r="G1051" s="10">
        <v>20</v>
      </c>
      <c r="H1051">
        <v>0.2</v>
      </c>
      <c r="I1051">
        <v>18</v>
      </c>
      <c r="J1051">
        <v>1</v>
      </c>
      <c r="K1051">
        <v>1</v>
      </c>
      <c r="L1051" s="8">
        <v>1.39</v>
      </c>
      <c r="M1051" s="8">
        <v>0.56000000000000005</v>
      </c>
      <c r="N1051" s="8">
        <v>0.5</v>
      </c>
      <c r="O1051" s="8">
        <v>0.16450000000000001</v>
      </c>
      <c r="P1051" s="8">
        <v>-0.56120000000000003</v>
      </c>
      <c r="Q1051" s="8">
        <v>0.29099999999999998</v>
      </c>
      <c r="R1051" s="8">
        <v>0</v>
      </c>
      <c r="S1051" s="8">
        <v>-7.2500000000000004E-3</v>
      </c>
      <c r="T1051" s="8">
        <v>2.5000000000000001E-2</v>
      </c>
      <c r="U1051" s="8">
        <v>2.3E-2</v>
      </c>
      <c r="V1051">
        <v>0.24245382349488301</v>
      </c>
      <c r="W1051">
        <v>0.24245382349488301</v>
      </c>
      <c r="X1051">
        <v>0.18872605620841701</v>
      </c>
      <c r="Y1051">
        <v>3.1415926535897899E-2</v>
      </c>
      <c r="Z1051">
        <v>7.4164653668662703</v>
      </c>
      <c r="AA1051">
        <v>1.2345679012345701</v>
      </c>
    </row>
    <row r="1052" spans="1:27" x14ac:dyDescent="0.35">
      <c r="A1052">
        <v>1051</v>
      </c>
      <c r="B1052" t="s">
        <v>42</v>
      </c>
      <c r="C1052" s="2">
        <v>42</v>
      </c>
      <c r="D1052" t="s">
        <v>13</v>
      </c>
      <c r="E1052">
        <v>9</v>
      </c>
      <c r="F1052" t="s">
        <v>17</v>
      </c>
      <c r="G1052" s="10">
        <v>16</v>
      </c>
      <c r="H1052">
        <v>0.16</v>
      </c>
      <c r="I1052">
        <v>18</v>
      </c>
      <c r="J1052">
        <v>1</v>
      </c>
      <c r="K1052">
        <v>1</v>
      </c>
      <c r="L1052" s="8">
        <v>1.39</v>
      </c>
      <c r="M1052" s="8">
        <v>0.56000000000000005</v>
      </c>
      <c r="N1052" s="8">
        <v>0.5</v>
      </c>
      <c r="O1052" s="8">
        <v>0.16450000000000001</v>
      </c>
      <c r="P1052" s="8">
        <v>-0.56120000000000003</v>
      </c>
      <c r="Q1052" s="8">
        <v>0.29099999999999998</v>
      </c>
      <c r="R1052" s="8">
        <v>0</v>
      </c>
      <c r="S1052" s="8">
        <v>-7.2500000000000004E-3</v>
      </c>
      <c r="T1052" s="8">
        <v>2.5000000000000001E-2</v>
      </c>
      <c r="U1052" s="8">
        <v>2.3E-2</v>
      </c>
      <c r="V1052">
        <v>0.156231403738191</v>
      </c>
      <c r="W1052">
        <v>0.156231403738191</v>
      </c>
      <c r="X1052">
        <v>0.121610524669808</v>
      </c>
      <c r="Y1052">
        <v>2.01061929829747E-2</v>
      </c>
      <c r="Z1052">
        <v>4.77899163782687</v>
      </c>
      <c r="AA1052">
        <v>0.79012345679012397</v>
      </c>
    </row>
    <row r="1053" spans="1:27" x14ac:dyDescent="0.35">
      <c r="A1053">
        <v>1052</v>
      </c>
      <c r="B1053" t="s">
        <v>42</v>
      </c>
      <c r="C1053" s="2">
        <v>42</v>
      </c>
      <c r="D1053" t="s">
        <v>13</v>
      </c>
      <c r="E1053">
        <v>9</v>
      </c>
      <c r="F1053" t="s">
        <v>17</v>
      </c>
      <c r="G1053" s="10">
        <v>12</v>
      </c>
      <c r="H1053">
        <v>0.12</v>
      </c>
      <c r="I1053">
        <v>15</v>
      </c>
      <c r="J1053">
        <v>1</v>
      </c>
      <c r="K1053">
        <v>1</v>
      </c>
      <c r="L1053" s="8">
        <v>1.39</v>
      </c>
      <c r="M1053" s="8">
        <v>0.56000000000000005</v>
      </c>
      <c r="N1053" s="8">
        <v>0.5</v>
      </c>
      <c r="O1053" s="8">
        <v>0.16450000000000001</v>
      </c>
      <c r="P1053" s="8">
        <v>-0.56120000000000003</v>
      </c>
      <c r="Q1053" s="8">
        <v>0.29099999999999998</v>
      </c>
      <c r="R1053" s="8">
        <v>0</v>
      </c>
      <c r="S1053" s="8">
        <v>-7.2500000000000004E-3</v>
      </c>
      <c r="T1053" s="8">
        <v>2.5000000000000001E-2</v>
      </c>
      <c r="U1053" s="8">
        <v>2.3E-2</v>
      </c>
      <c r="V1053">
        <v>7.5944038695126406E-2</v>
      </c>
      <c r="W1053">
        <v>7.5944038695126406E-2</v>
      </c>
      <c r="X1053">
        <v>5.9114839720286402E-2</v>
      </c>
      <c r="Y1053">
        <v>1.13097335529233E-2</v>
      </c>
      <c r="Z1053">
        <v>2.3230664077947401</v>
      </c>
      <c r="AA1053">
        <v>0.44444444444444398</v>
      </c>
    </row>
    <row r="1054" spans="1:27" x14ac:dyDescent="0.35">
      <c r="A1054">
        <v>1053</v>
      </c>
      <c r="B1054" t="s">
        <v>42</v>
      </c>
      <c r="C1054" s="2">
        <v>42</v>
      </c>
      <c r="D1054" t="s">
        <v>13</v>
      </c>
      <c r="E1054">
        <v>9</v>
      </c>
      <c r="F1054" t="s">
        <v>17</v>
      </c>
      <c r="G1054" s="10">
        <v>19</v>
      </c>
      <c r="H1054">
        <v>0.19</v>
      </c>
      <c r="I1054">
        <v>18</v>
      </c>
      <c r="J1054">
        <v>1</v>
      </c>
      <c r="K1054">
        <v>1</v>
      </c>
      <c r="L1054" s="8">
        <v>1.39</v>
      </c>
      <c r="M1054" s="8">
        <v>0.56000000000000005</v>
      </c>
      <c r="N1054" s="8">
        <v>0.5</v>
      </c>
      <c r="O1054" s="8">
        <v>0.16450000000000001</v>
      </c>
      <c r="P1054" s="8">
        <v>-0.56120000000000003</v>
      </c>
      <c r="Q1054" s="8">
        <v>0.29099999999999998</v>
      </c>
      <c r="R1054" s="8">
        <v>0</v>
      </c>
      <c r="S1054" s="8">
        <v>-7.2500000000000004E-3</v>
      </c>
      <c r="T1054" s="8">
        <v>2.5000000000000001E-2</v>
      </c>
      <c r="U1054" s="8">
        <v>2.3E-2</v>
      </c>
      <c r="V1054">
        <v>0.21881079722488</v>
      </c>
      <c r="W1054">
        <v>0.21881079722488</v>
      </c>
      <c r="X1054">
        <v>0.170322324559846</v>
      </c>
      <c r="Y1054">
        <v>2.8352873698647901E-2</v>
      </c>
      <c r="Z1054">
        <v>6.6932444129880597</v>
      </c>
      <c r="AA1054">
        <v>1.1141975308642</v>
      </c>
    </row>
    <row r="1055" spans="1:27" x14ac:dyDescent="0.35">
      <c r="A1055">
        <v>1054</v>
      </c>
      <c r="B1055" t="s">
        <v>42</v>
      </c>
      <c r="C1055" s="2">
        <v>42</v>
      </c>
      <c r="D1055" t="s">
        <v>13</v>
      </c>
      <c r="E1055">
        <v>9</v>
      </c>
      <c r="F1055" t="s">
        <v>17</v>
      </c>
      <c r="G1055" s="10">
        <v>21.5</v>
      </c>
      <c r="H1055">
        <v>0.215</v>
      </c>
      <c r="I1055">
        <v>18</v>
      </c>
      <c r="J1055">
        <v>1</v>
      </c>
      <c r="K1055">
        <v>1</v>
      </c>
      <c r="L1055" s="8">
        <v>1.39</v>
      </c>
      <c r="M1055" s="8">
        <v>0.56000000000000005</v>
      </c>
      <c r="N1055" s="8">
        <v>0.5</v>
      </c>
      <c r="O1055" s="8">
        <v>0.16450000000000001</v>
      </c>
      <c r="P1055" s="8">
        <v>-0.56120000000000003</v>
      </c>
      <c r="Q1055" s="8">
        <v>0.29099999999999998</v>
      </c>
      <c r="R1055" s="8">
        <v>0</v>
      </c>
      <c r="S1055" s="8">
        <v>-7.2500000000000004E-3</v>
      </c>
      <c r="T1055" s="8">
        <v>2.5000000000000001E-2</v>
      </c>
      <c r="U1055" s="8">
        <v>2.3E-2</v>
      </c>
      <c r="V1055">
        <v>0.28052763956342602</v>
      </c>
      <c r="W1055">
        <v>0.28052763956342602</v>
      </c>
      <c r="X1055">
        <v>0.21836271463617099</v>
      </c>
      <c r="Y1055">
        <v>3.6305030103046997E-2</v>
      </c>
      <c r="Z1055">
        <v>8.5811124497065503</v>
      </c>
      <c r="AA1055">
        <v>1.4266975308642</v>
      </c>
    </row>
    <row r="1056" spans="1:27" x14ac:dyDescent="0.35">
      <c r="A1056">
        <v>1055</v>
      </c>
      <c r="B1056" t="s">
        <v>42</v>
      </c>
      <c r="C1056" s="2">
        <v>42</v>
      </c>
      <c r="D1056" t="s">
        <v>13</v>
      </c>
      <c r="E1056">
        <v>9</v>
      </c>
      <c r="F1056" t="s">
        <v>17</v>
      </c>
      <c r="G1056" s="10">
        <v>16.5</v>
      </c>
      <c r="H1056">
        <v>0.16500000000000001</v>
      </c>
      <c r="I1056">
        <v>18</v>
      </c>
      <c r="J1056">
        <v>1</v>
      </c>
      <c r="K1056">
        <v>1</v>
      </c>
      <c r="L1056" s="8">
        <v>1.39</v>
      </c>
      <c r="M1056" s="8">
        <v>0.56000000000000005</v>
      </c>
      <c r="N1056" s="8">
        <v>0.5</v>
      </c>
      <c r="O1056" s="8">
        <v>0.16450000000000001</v>
      </c>
      <c r="P1056" s="8">
        <v>-0.56120000000000003</v>
      </c>
      <c r="Q1056" s="8">
        <v>0.29099999999999998</v>
      </c>
      <c r="R1056" s="8">
        <v>0</v>
      </c>
      <c r="S1056" s="8">
        <v>-7.2500000000000004E-3</v>
      </c>
      <c r="T1056" s="8">
        <v>2.5000000000000001E-2</v>
      </c>
      <c r="U1056" s="8">
        <v>2.3E-2</v>
      </c>
      <c r="V1056">
        <v>0.16579154376479299</v>
      </c>
      <c r="W1056">
        <v>0.16579154376479299</v>
      </c>
      <c r="X1056">
        <v>0.12905213766651499</v>
      </c>
      <c r="Y1056">
        <v>2.1382464998495498E-2</v>
      </c>
      <c r="Z1056">
        <v>5.0714285496794203</v>
      </c>
      <c r="AA1056">
        <v>0.84027777777777801</v>
      </c>
    </row>
    <row r="1057" spans="1:27" x14ac:dyDescent="0.35">
      <c r="A1057">
        <v>1056</v>
      </c>
      <c r="B1057" t="s">
        <v>42</v>
      </c>
      <c r="C1057" s="2">
        <v>42</v>
      </c>
      <c r="D1057" t="s">
        <v>13</v>
      </c>
      <c r="E1057">
        <v>9</v>
      </c>
      <c r="F1057" t="s">
        <v>17</v>
      </c>
      <c r="G1057" s="10">
        <v>18.5</v>
      </c>
      <c r="H1057">
        <v>0.185</v>
      </c>
      <c r="I1057">
        <v>18</v>
      </c>
      <c r="J1057">
        <v>1</v>
      </c>
      <c r="K1057">
        <v>1</v>
      </c>
      <c r="L1057" s="8">
        <v>1.39</v>
      </c>
      <c r="M1057" s="8">
        <v>0.56000000000000005</v>
      </c>
      <c r="N1057" s="8">
        <v>0.5</v>
      </c>
      <c r="O1057" s="8">
        <v>0.16450000000000001</v>
      </c>
      <c r="P1057" s="8">
        <v>-0.56120000000000003</v>
      </c>
      <c r="Q1057" s="8">
        <v>0.29099999999999998</v>
      </c>
      <c r="R1057" s="8">
        <v>0</v>
      </c>
      <c r="S1057" s="8">
        <v>-7.2500000000000004E-3</v>
      </c>
      <c r="T1057" s="8">
        <v>2.5000000000000001E-2</v>
      </c>
      <c r="U1057" s="8">
        <v>2.3E-2</v>
      </c>
      <c r="V1057">
        <v>0.20751113942258601</v>
      </c>
      <c r="W1057">
        <v>0.20751113942258601</v>
      </c>
      <c r="X1057">
        <v>0.16152667092654099</v>
      </c>
      <c r="Y1057">
        <v>2.68802521422777E-2</v>
      </c>
      <c r="Z1057">
        <v>6.3475970664535497</v>
      </c>
      <c r="AA1057">
        <v>1.05632716049383</v>
      </c>
    </row>
    <row r="1058" spans="1:27" x14ac:dyDescent="0.35">
      <c r="A1058">
        <v>1057</v>
      </c>
      <c r="B1058" t="s">
        <v>42</v>
      </c>
      <c r="C1058" s="2">
        <v>42</v>
      </c>
      <c r="D1058" t="s">
        <v>13</v>
      </c>
      <c r="E1058">
        <v>9</v>
      </c>
      <c r="F1058" t="s">
        <v>17</v>
      </c>
      <c r="G1058" s="10">
        <v>22</v>
      </c>
      <c r="H1058">
        <v>0.22</v>
      </c>
      <c r="I1058">
        <v>18</v>
      </c>
      <c r="J1058">
        <v>1</v>
      </c>
      <c r="K1058">
        <v>1</v>
      </c>
      <c r="L1058" s="8">
        <v>1.39</v>
      </c>
      <c r="M1058" s="8">
        <v>0.56000000000000005</v>
      </c>
      <c r="N1058" s="8">
        <v>0.5</v>
      </c>
      <c r="O1058" s="8">
        <v>0.16450000000000001</v>
      </c>
      <c r="P1058" s="8">
        <v>-0.56120000000000003</v>
      </c>
      <c r="Q1058" s="8">
        <v>0.29099999999999998</v>
      </c>
      <c r="R1058" s="8">
        <v>0</v>
      </c>
      <c r="S1058" s="8">
        <v>-7.2500000000000004E-3</v>
      </c>
      <c r="T1058" s="8">
        <v>2.5000000000000001E-2</v>
      </c>
      <c r="U1058" s="8">
        <v>2.3E-2</v>
      </c>
      <c r="V1058">
        <v>0.29391471869655</v>
      </c>
      <c r="W1058">
        <v>0.29391471869655</v>
      </c>
      <c r="X1058">
        <v>0.22878321703339499</v>
      </c>
      <c r="Y1058">
        <v>3.8013271108436497E-2</v>
      </c>
      <c r="Z1058">
        <v>8.9906123178594299</v>
      </c>
      <c r="AA1058">
        <v>1.49382716049383</v>
      </c>
    </row>
    <row r="1059" spans="1:27" x14ac:dyDescent="0.35">
      <c r="A1059">
        <v>1058</v>
      </c>
      <c r="B1059" t="s">
        <v>42</v>
      </c>
      <c r="C1059" s="2">
        <v>42</v>
      </c>
      <c r="D1059" t="s">
        <v>13</v>
      </c>
      <c r="E1059">
        <v>9</v>
      </c>
      <c r="F1059" t="s">
        <v>17</v>
      </c>
      <c r="G1059" s="10">
        <v>18</v>
      </c>
      <c r="H1059">
        <v>0.18</v>
      </c>
      <c r="I1059">
        <v>18</v>
      </c>
      <c r="J1059">
        <v>1</v>
      </c>
      <c r="K1059">
        <v>1</v>
      </c>
      <c r="L1059" s="8">
        <v>1.39</v>
      </c>
      <c r="M1059" s="8">
        <v>0.56000000000000005</v>
      </c>
      <c r="N1059" s="8">
        <v>0.5</v>
      </c>
      <c r="O1059" s="8">
        <v>0.16450000000000001</v>
      </c>
      <c r="P1059" s="8">
        <v>-0.56120000000000003</v>
      </c>
      <c r="Q1059" s="8">
        <v>0.29099999999999998</v>
      </c>
      <c r="R1059" s="8">
        <v>0</v>
      </c>
      <c r="S1059" s="8">
        <v>-7.2500000000000004E-3</v>
      </c>
      <c r="T1059" s="8">
        <v>2.5000000000000001E-2</v>
      </c>
      <c r="U1059" s="8">
        <v>2.3E-2</v>
      </c>
      <c r="V1059">
        <v>0.19655938517543001</v>
      </c>
      <c r="W1059">
        <v>0.19655938517543001</v>
      </c>
      <c r="X1059">
        <v>0.15300182542055499</v>
      </c>
      <c r="Y1059">
        <v>2.5446900494077301E-2</v>
      </c>
      <c r="Z1059">
        <v>6.0125918068554203</v>
      </c>
      <c r="AA1059">
        <v>1</v>
      </c>
    </row>
    <row r="1060" spans="1:27" x14ac:dyDescent="0.35">
      <c r="A1060">
        <v>1059</v>
      </c>
      <c r="B1060" t="s">
        <v>42</v>
      </c>
      <c r="C1060" s="2">
        <v>42</v>
      </c>
      <c r="D1060" t="s">
        <v>13</v>
      </c>
      <c r="E1060">
        <v>9</v>
      </c>
      <c r="F1060" t="s">
        <v>17</v>
      </c>
      <c r="G1060" s="10">
        <v>30</v>
      </c>
      <c r="H1060">
        <v>0.3</v>
      </c>
      <c r="I1060">
        <v>24</v>
      </c>
      <c r="J1060">
        <v>1</v>
      </c>
      <c r="K1060">
        <v>1</v>
      </c>
      <c r="L1060" s="8">
        <v>1.39</v>
      </c>
      <c r="M1060" s="8">
        <v>0.56000000000000005</v>
      </c>
      <c r="N1060" s="8">
        <v>0.5</v>
      </c>
      <c r="O1060" s="8">
        <v>0.16450000000000001</v>
      </c>
      <c r="P1060" s="8">
        <v>-0.56120000000000003</v>
      </c>
      <c r="Q1060" s="8">
        <v>0.29099999999999998</v>
      </c>
      <c r="R1060" s="8">
        <v>0</v>
      </c>
      <c r="S1060" s="8">
        <v>-7.2500000000000004E-3</v>
      </c>
      <c r="T1060" s="8">
        <v>2.5000000000000001E-2</v>
      </c>
      <c r="U1060" s="8">
        <v>2.3E-2</v>
      </c>
      <c r="V1060">
        <v>0.77587502439843503</v>
      </c>
      <c r="W1060">
        <v>0.77587502439843503</v>
      </c>
      <c r="X1060">
        <v>0.60394111899174197</v>
      </c>
      <c r="Y1060">
        <v>7.0685834705770306E-2</v>
      </c>
      <c r="Z1060">
        <v>23.733386277527501</v>
      </c>
      <c r="AA1060">
        <v>2.7777777777777799</v>
      </c>
    </row>
    <row r="1061" spans="1:27" x14ac:dyDescent="0.35">
      <c r="A1061">
        <v>1060</v>
      </c>
      <c r="B1061" t="s">
        <v>42</v>
      </c>
      <c r="C1061" s="2">
        <v>42</v>
      </c>
      <c r="D1061" t="s">
        <v>13</v>
      </c>
      <c r="E1061">
        <v>9</v>
      </c>
      <c r="F1061" t="s">
        <v>17</v>
      </c>
      <c r="G1061" s="10">
        <v>9.5</v>
      </c>
      <c r="H1061">
        <v>9.5000000000000001E-2</v>
      </c>
      <c r="I1061">
        <v>11</v>
      </c>
      <c r="J1061">
        <v>1</v>
      </c>
      <c r="K1061">
        <v>1</v>
      </c>
      <c r="L1061" s="8">
        <v>1.39</v>
      </c>
      <c r="M1061" s="8">
        <v>0.56000000000000005</v>
      </c>
      <c r="N1061" s="8">
        <v>0.5</v>
      </c>
      <c r="O1061" s="8">
        <v>0.16450000000000001</v>
      </c>
      <c r="P1061" s="8">
        <v>-0.56120000000000003</v>
      </c>
      <c r="Q1061" s="8">
        <v>0.29099999999999998</v>
      </c>
      <c r="R1061" s="8">
        <v>0</v>
      </c>
      <c r="S1061" s="8">
        <v>-7.2500000000000004E-3</v>
      </c>
      <c r="T1061" s="8">
        <v>2.5000000000000001E-2</v>
      </c>
      <c r="U1061" s="8">
        <v>2.3E-2</v>
      </c>
      <c r="V1061">
        <v>4.7789047109135403E-2</v>
      </c>
      <c r="W1061">
        <v>4.7789047109135403E-2</v>
      </c>
      <c r="X1061">
        <v>3.7198994269750998E-2</v>
      </c>
      <c r="Y1061">
        <v>7.0882184246619699E-3</v>
      </c>
      <c r="Z1061">
        <v>1.4618281027353</v>
      </c>
      <c r="AA1061">
        <v>0.27854938271604901</v>
      </c>
    </row>
    <row r="1062" spans="1:27" x14ac:dyDescent="0.35">
      <c r="A1062">
        <v>1061</v>
      </c>
      <c r="B1062" t="s">
        <v>42</v>
      </c>
      <c r="C1062" s="2">
        <v>42</v>
      </c>
      <c r="D1062" t="s">
        <v>13</v>
      </c>
      <c r="E1062">
        <v>9</v>
      </c>
      <c r="F1062" t="s">
        <v>17</v>
      </c>
      <c r="G1062" s="10">
        <v>15</v>
      </c>
      <c r="H1062">
        <v>0.15</v>
      </c>
      <c r="I1062">
        <v>18</v>
      </c>
      <c r="J1062">
        <v>1</v>
      </c>
      <c r="K1062">
        <v>1</v>
      </c>
      <c r="L1062" s="8">
        <v>1.39</v>
      </c>
      <c r="M1062" s="8">
        <v>0.56000000000000005</v>
      </c>
      <c r="N1062" s="8">
        <v>0.5</v>
      </c>
      <c r="O1062" s="8">
        <v>0.16450000000000001</v>
      </c>
      <c r="P1062" s="8">
        <v>-0.56120000000000003</v>
      </c>
      <c r="Q1062" s="8">
        <v>0.29099999999999998</v>
      </c>
      <c r="R1062" s="8">
        <v>0</v>
      </c>
      <c r="S1062" s="8">
        <v>-7.2500000000000004E-3</v>
      </c>
      <c r="T1062" s="8">
        <v>2.5000000000000001E-2</v>
      </c>
      <c r="U1062" s="8">
        <v>2.3E-2</v>
      </c>
      <c r="V1062">
        <v>0.13815483435040199</v>
      </c>
      <c r="W1062">
        <v>0.13815483435040199</v>
      </c>
      <c r="X1062">
        <v>0.10753972305835301</v>
      </c>
      <c r="Y1062">
        <v>1.7671458676442601E-2</v>
      </c>
      <c r="Z1062">
        <v>4.22604407493096</v>
      </c>
      <c r="AA1062">
        <v>0.69444444444444497</v>
      </c>
    </row>
    <row r="1063" spans="1:27" x14ac:dyDescent="0.35">
      <c r="A1063">
        <v>1062</v>
      </c>
      <c r="B1063" t="s">
        <v>42</v>
      </c>
      <c r="C1063" s="2">
        <v>42</v>
      </c>
      <c r="D1063" t="s">
        <v>13</v>
      </c>
      <c r="E1063">
        <v>9</v>
      </c>
      <c r="F1063" t="s">
        <v>17</v>
      </c>
      <c r="G1063" s="10">
        <v>9.5</v>
      </c>
      <c r="H1063">
        <v>9.5000000000000001E-2</v>
      </c>
      <c r="I1063">
        <v>15</v>
      </c>
      <c r="J1063">
        <v>1</v>
      </c>
      <c r="K1063">
        <v>1</v>
      </c>
      <c r="L1063" s="8">
        <v>1.39</v>
      </c>
      <c r="M1063" s="8">
        <v>0.56000000000000005</v>
      </c>
      <c r="N1063" s="8">
        <v>0.5</v>
      </c>
      <c r="O1063" s="8">
        <v>0.16450000000000001</v>
      </c>
      <c r="P1063" s="8">
        <v>-0.56120000000000003</v>
      </c>
      <c r="Q1063" s="8">
        <v>0.29099999999999998</v>
      </c>
      <c r="R1063" s="8">
        <v>0</v>
      </c>
      <c r="S1063" s="8">
        <v>-7.2500000000000004E-3</v>
      </c>
      <c r="T1063" s="8">
        <v>2.5000000000000001E-2</v>
      </c>
      <c r="U1063" s="8">
        <v>2.3E-2</v>
      </c>
      <c r="V1063">
        <v>5.6828909852462903E-2</v>
      </c>
      <c r="W1063">
        <v>5.6828909852462903E-2</v>
      </c>
      <c r="X1063">
        <v>4.42356234291571E-2</v>
      </c>
      <c r="Y1063">
        <v>7.0882184246619699E-3</v>
      </c>
      <c r="Z1063">
        <v>1.7383501554326</v>
      </c>
      <c r="AA1063">
        <v>0.27854938271604901</v>
      </c>
    </row>
    <row r="1064" spans="1:27" x14ac:dyDescent="0.35">
      <c r="A1064">
        <v>1063</v>
      </c>
      <c r="B1064" t="s">
        <v>42</v>
      </c>
      <c r="C1064" s="2">
        <v>42</v>
      </c>
      <c r="D1064" t="s">
        <v>13</v>
      </c>
      <c r="E1064">
        <v>9</v>
      </c>
      <c r="F1064" t="s">
        <v>17</v>
      </c>
      <c r="G1064" s="10">
        <v>8.5</v>
      </c>
      <c r="H1064">
        <v>8.5000000000000006E-2</v>
      </c>
      <c r="I1064">
        <v>5</v>
      </c>
      <c r="J1064">
        <v>0</v>
      </c>
      <c r="K1064">
        <v>1</v>
      </c>
      <c r="L1064" s="8">
        <v>1.39</v>
      </c>
      <c r="M1064" s="8">
        <v>0.56000000000000005</v>
      </c>
      <c r="N1064" s="8">
        <v>0.5</v>
      </c>
      <c r="O1064" s="8">
        <v>0.16450000000000001</v>
      </c>
      <c r="P1064" s="8">
        <v>-0.56120000000000003</v>
      </c>
      <c r="Q1064" s="8">
        <v>0.29099999999999998</v>
      </c>
      <c r="R1064" s="8">
        <v>0</v>
      </c>
      <c r="S1064" s="8">
        <v>-7.2500000000000004E-3</v>
      </c>
      <c r="T1064" s="8">
        <v>2.5000000000000001E-2</v>
      </c>
      <c r="U1064" s="8">
        <v>2.3E-2</v>
      </c>
      <c r="V1064">
        <v>4.07201732527867E-2</v>
      </c>
      <c r="W1064">
        <v>4.07201732527867E-2</v>
      </c>
      <c r="X1064">
        <v>3.1696582859969201E-2</v>
      </c>
      <c r="Y1064">
        <v>5.6745017305465601E-3</v>
      </c>
      <c r="Z1064">
        <v>1.2455969978483801</v>
      </c>
      <c r="AA1064">
        <v>0.22299382716049401</v>
      </c>
    </row>
    <row r="1065" spans="1:27" x14ac:dyDescent="0.35">
      <c r="A1065">
        <v>1064</v>
      </c>
      <c r="B1065" t="s">
        <v>42</v>
      </c>
      <c r="C1065" s="2">
        <v>42</v>
      </c>
      <c r="D1065" t="s">
        <v>13</v>
      </c>
      <c r="E1065">
        <v>9</v>
      </c>
      <c r="F1065" t="s">
        <v>35</v>
      </c>
      <c r="G1065" s="10">
        <v>24.5</v>
      </c>
      <c r="H1065">
        <v>0.245</v>
      </c>
      <c r="I1065">
        <v>17</v>
      </c>
      <c r="J1065">
        <v>1</v>
      </c>
      <c r="K1065">
        <v>1</v>
      </c>
      <c r="L1065" s="8">
        <v>1.4</v>
      </c>
      <c r="M1065" s="8">
        <v>0.52</v>
      </c>
      <c r="N1065" s="8">
        <v>0.5</v>
      </c>
      <c r="O1065">
        <f>-2.311*10^-3</f>
        <v>-2.3110000000000001E-3</v>
      </c>
      <c r="P1065">
        <f>-3.7474*10^-4</f>
        <v>-3.7473999999999998E-4</v>
      </c>
      <c r="Q1065">
        <f>1.5103*10^-5</f>
        <v>1.5103000000000001E-5</v>
      </c>
      <c r="R1065">
        <f>-2.5175*10^-8</f>
        <v>-2.5175000000000002E-8</v>
      </c>
      <c r="S1065">
        <f>3.3282*10^-4</f>
        <v>3.3282E-4</v>
      </c>
      <c r="T1065" s="8">
        <v>0</v>
      </c>
      <c r="U1065">
        <f>3.8818*10^-6</f>
        <v>3.8817999999999998E-6</v>
      </c>
      <c r="V1065">
        <v>0.44344135935658002</v>
      </c>
      <c r="W1065">
        <v>0.44344135935658002</v>
      </c>
      <c r="X1065">
        <v>0.322825309611591</v>
      </c>
      <c r="Y1065">
        <v>4.71435247579318E-2</v>
      </c>
      <c r="Z1065">
        <v>12.686233032063299</v>
      </c>
      <c r="AA1065">
        <v>1.8526234567901201</v>
      </c>
    </row>
    <row r="1066" spans="1:27" x14ac:dyDescent="0.35">
      <c r="A1066">
        <v>1065</v>
      </c>
      <c r="B1066" t="s">
        <v>42</v>
      </c>
      <c r="C1066" s="2">
        <v>42</v>
      </c>
      <c r="D1066" t="s">
        <v>13</v>
      </c>
      <c r="E1066">
        <v>9</v>
      </c>
      <c r="F1066" t="s">
        <v>17</v>
      </c>
      <c r="G1066" s="10">
        <v>10</v>
      </c>
      <c r="H1066">
        <v>0.1</v>
      </c>
      <c r="I1066">
        <v>12</v>
      </c>
      <c r="J1066">
        <v>1</v>
      </c>
      <c r="K1066">
        <v>1</v>
      </c>
      <c r="L1066" s="8">
        <v>1.39</v>
      </c>
      <c r="M1066" s="8">
        <v>0.56000000000000005</v>
      </c>
      <c r="N1066" s="8">
        <v>0.5</v>
      </c>
      <c r="O1066" s="8">
        <v>0.16450000000000001</v>
      </c>
      <c r="P1066" s="8">
        <v>-0.56120000000000003</v>
      </c>
      <c r="Q1066" s="8">
        <v>0.29099999999999998</v>
      </c>
      <c r="R1066" s="8">
        <v>0</v>
      </c>
      <c r="S1066" s="8">
        <v>-7.2500000000000004E-3</v>
      </c>
      <c r="T1066" s="8">
        <v>2.5000000000000001E-2</v>
      </c>
      <c r="U1066" s="8">
        <v>2.3E-2</v>
      </c>
      <c r="V1066">
        <v>5.1402256842411197E-2</v>
      </c>
      <c r="W1066">
        <v>5.1402256842411197E-2</v>
      </c>
      <c r="X1066">
        <v>4.0011516726132901E-2</v>
      </c>
      <c r="Y1066">
        <v>7.85398163397448E-3</v>
      </c>
      <c r="Z1066">
        <v>1.57235325125138</v>
      </c>
      <c r="AA1066">
        <v>0.30864197530864201</v>
      </c>
    </row>
    <row r="1067" spans="1:27" x14ac:dyDescent="0.35">
      <c r="A1067">
        <v>1066</v>
      </c>
      <c r="B1067" t="s">
        <v>42</v>
      </c>
      <c r="C1067" s="2">
        <v>42</v>
      </c>
      <c r="D1067" t="s">
        <v>14</v>
      </c>
      <c r="E1067">
        <v>18</v>
      </c>
      <c r="F1067" t="s">
        <v>17</v>
      </c>
      <c r="G1067" s="10">
        <v>77</v>
      </c>
      <c r="H1067">
        <v>0.77</v>
      </c>
      <c r="I1067">
        <v>27</v>
      </c>
      <c r="J1067">
        <v>1</v>
      </c>
      <c r="K1067">
        <v>1</v>
      </c>
      <c r="L1067" s="8">
        <v>1.39</v>
      </c>
      <c r="M1067" s="8">
        <v>0.56000000000000005</v>
      </c>
      <c r="N1067" s="8">
        <v>0.5</v>
      </c>
      <c r="O1067" s="8">
        <v>0.16450000000000001</v>
      </c>
      <c r="P1067" s="8">
        <v>-0.56120000000000003</v>
      </c>
      <c r="Q1067" s="8">
        <v>0.29099999999999998</v>
      </c>
      <c r="R1067" s="8">
        <v>0</v>
      </c>
      <c r="S1067" s="8">
        <v>-7.2500000000000004E-3</v>
      </c>
      <c r="T1067" s="8">
        <v>2.5000000000000001E-2</v>
      </c>
      <c r="U1067" s="8">
        <v>2.3E-2</v>
      </c>
      <c r="V1067">
        <v>5.58077506372162</v>
      </c>
      <c r="W1067">
        <v>5.58077506372162</v>
      </c>
      <c r="X1067">
        <v>4.3440753096009104</v>
      </c>
      <c r="Y1067">
        <v>0.46566257107834702</v>
      </c>
      <c r="Z1067">
        <v>42.677843128792603</v>
      </c>
      <c r="AA1067">
        <v>4.5748456790123502</v>
      </c>
    </row>
    <row r="1068" spans="1:27" x14ac:dyDescent="0.35">
      <c r="A1068">
        <v>1067</v>
      </c>
      <c r="B1068" t="s">
        <v>42</v>
      </c>
      <c r="C1068" s="2">
        <v>44</v>
      </c>
      <c r="D1068" t="s">
        <v>10</v>
      </c>
      <c r="E1068">
        <v>4.5</v>
      </c>
      <c r="F1068" t="s">
        <v>11</v>
      </c>
      <c r="G1068" s="10">
        <v>1</v>
      </c>
      <c r="H1068">
        <v>0.01</v>
      </c>
      <c r="I1068">
        <v>2.5</v>
      </c>
      <c r="J1068">
        <v>1</v>
      </c>
      <c r="K1068">
        <v>1</v>
      </c>
      <c r="L1068" s="8">
        <v>1.42</v>
      </c>
      <c r="M1068" s="8">
        <v>0.59</v>
      </c>
      <c r="N1068" s="8">
        <v>0.5</v>
      </c>
      <c r="O1068" s="8">
        <v>-1.115E-2</v>
      </c>
      <c r="P1068" s="8">
        <v>0</v>
      </c>
      <c r="Q1068" s="8">
        <v>-8.5599999999999996E-2</v>
      </c>
      <c r="R1068" s="8">
        <v>-4.9959999999999997E-2</v>
      </c>
      <c r="S1068" s="8">
        <v>0</v>
      </c>
      <c r="T1068" s="8">
        <v>2.5600000000000002E-3</v>
      </c>
      <c r="U1068" s="8">
        <v>3.6330000000000001E-2</v>
      </c>
      <c r="V1068">
        <v>-1.0945330275453601E-2</v>
      </c>
      <c r="W1068">
        <v>1.96349540849362E-4</v>
      </c>
      <c r="X1068">
        <v>1.64501645323596E-4</v>
      </c>
      <c r="Y1068">
        <v>7.85398163397448E-5</v>
      </c>
      <c r="Z1068">
        <v>2.5858024691357999E-2</v>
      </c>
      <c r="AA1068">
        <v>1.2345679012345699E-2</v>
      </c>
    </row>
    <row r="1069" spans="1:27" x14ac:dyDescent="0.35">
      <c r="A1069">
        <v>1068</v>
      </c>
      <c r="B1069" t="s">
        <v>42</v>
      </c>
      <c r="C1069" s="2">
        <v>44</v>
      </c>
      <c r="D1069" t="s">
        <v>13</v>
      </c>
      <c r="E1069">
        <v>9</v>
      </c>
      <c r="F1069" t="s">
        <v>11</v>
      </c>
      <c r="G1069" s="10">
        <v>15</v>
      </c>
      <c r="H1069">
        <v>0.15</v>
      </c>
      <c r="I1069">
        <v>15</v>
      </c>
      <c r="J1069">
        <v>1</v>
      </c>
      <c r="K1069">
        <v>1</v>
      </c>
      <c r="L1069" s="8">
        <v>1.42</v>
      </c>
      <c r="M1069" s="8">
        <v>0.59</v>
      </c>
      <c r="N1069" s="8">
        <v>0.5</v>
      </c>
      <c r="O1069" s="8">
        <v>-1.115E-2</v>
      </c>
      <c r="P1069" s="8">
        <v>0</v>
      </c>
      <c r="Q1069" s="8">
        <v>-8.5599999999999996E-2</v>
      </c>
      <c r="R1069" s="8">
        <v>-4.9959999999999997E-2</v>
      </c>
      <c r="S1069" s="8">
        <v>0</v>
      </c>
      <c r="T1069" s="8">
        <v>2.5600000000000002E-3</v>
      </c>
      <c r="U1069" s="8">
        <v>3.6330000000000001E-2</v>
      </c>
      <c r="V1069">
        <v>0.10372351292913699</v>
      </c>
      <c r="W1069">
        <v>0.10372351292913699</v>
      </c>
      <c r="X1069">
        <v>8.6899559132031304E-2</v>
      </c>
      <c r="Y1069">
        <v>1.7671458676442601E-2</v>
      </c>
      <c r="Z1069">
        <v>3.4149368860171001</v>
      </c>
      <c r="AA1069">
        <v>0.69444444444444497</v>
      </c>
    </row>
    <row r="1070" spans="1:27" x14ac:dyDescent="0.35">
      <c r="A1070">
        <v>1069</v>
      </c>
      <c r="B1070" t="s">
        <v>42</v>
      </c>
      <c r="C1070" s="2">
        <v>44</v>
      </c>
      <c r="D1070" t="s">
        <v>13</v>
      </c>
      <c r="E1070">
        <v>9</v>
      </c>
      <c r="F1070" t="s">
        <v>11</v>
      </c>
      <c r="G1070" s="10">
        <v>12</v>
      </c>
      <c r="H1070">
        <v>0.12</v>
      </c>
      <c r="I1070">
        <v>14.5</v>
      </c>
      <c r="J1070">
        <v>1</v>
      </c>
      <c r="K1070">
        <v>1</v>
      </c>
      <c r="L1070" s="8">
        <v>1.42</v>
      </c>
      <c r="M1070" s="8">
        <v>0.59</v>
      </c>
      <c r="N1070" s="8">
        <v>0.5</v>
      </c>
      <c r="O1070" s="8">
        <v>-1.115E-2</v>
      </c>
      <c r="P1070" s="8">
        <v>0</v>
      </c>
      <c r="Q1070" s="8">
        <v>-8.5599999999999996E-2</v>
      </c>
      <c r="R1070" s="8">
        <v>-4.9959999999999997E-2</v>
      </c>
      <c r="S1070" s="8">
        <v>0</v>
      </c>
      <c r="T1070" s="8">
        <v>2.5600000000000002E-3</v>
      </c>
      <c r="U1070" s="8">
        <v>3.6330000000000001E-2</v>
      </c>
      <c r="V1070">
        <v>6.2869339579619002E-2</v>
      </c>
      <c r="W1070">
        <v>6.2869339579619002E-2</v>
      </c>
      <c r="X1070">
        <v>5.2671932699804802E-2</v>
      </c>
      <c r="Y1070">
        <v>1.13097335529233E-2</v>
      </c>
      <c r="Z1070">
        <v>2.06987616083397</v>
      </c>
      <c r="AA1070">
        <v>0.44444444444444398</v>
      </c>
    </row>
    <row r="1071" spans="1:27" x14ac:dyDescent="0.35">
      <c r="A1071">
        <v>1070</v>
      </c>
      <c r="B1071" t="s">
        <v>42</v>
      </c>
      <c r="C1071" s="2">
        <v>44</v>
      </c>
      <c r="D1071" t="s">
        <v>13</v>
      </c>
      <c r="E1071">
        <v>9</v>
      </c>
      <c r="F1071" t="s">
        <v>11</v>
      </c>
      <c r="G1071" s="10">
        <v>11</v>
      </c>
      <c r="H1071">
        <v>0.11</v>
      </c>
      <c r="I1071">
        <v>10</v>
      </c>
      <c r="J1071">
        <v>1</v>
      </c>
      <c r="K1071">
        <v>1</v>
      </c>
      <c r="L1071" s="8">
        <v>1.42</v>
      </c>
      <c r="M1071" s="8">
        <v>0.59</v>
      </c>
      <c r="N1071" s="8">
        <v>0.5</v>
      </c>
      <c r="O1071" s="8">
        <v>-1.115E-2</v>
      </c>
      <c r="P1071" s="8">
        <v>0</v>
      </c>
      <c r="Q1071" s="8">
        <v>-8.5599999999999996E-2</v>
      </c>
      <c r="R1071" s="8">
        <v>-4.9959999999999997E-2</v>
      </c>
      <c r="S1071" s="8">
        <v>0</v>
      </c>
      <c r="T1071" s="8">
        <v>2.5600000000000002E-3</v>
      </c>
      <c r="U1071" s="8">
        <v>3.6330000000000001E-2</v>
      </c>
      <c r="V1071">
        <v>2.87984565940138E-2</v>
      </c>
      <c r="W1071">
        <v>2.87984565940138E-2</v>
      </c>
      <c r="X1071">
        <v>2.4127346934464701E-2</v>
      </c>
      <c r="Y1071">
        <v>9.5033177771091208E-3</v>
      </c>
      <c r="Z1071">
        <v>0.94814482180571702</v>
      </c>
      <c r="AA1071">
        <v>0.37345679012345701</v>
      </c>
    </row>
    <row r="1072" spans="1:27" x14ac:dyDescent="0.35">
      <c r="A1072">
        <v>1071</v>
      </c>
      <c r="B1072" t="s">
        <v>42</v>
      </c>
      <c r="C1072" s="2">
        <v>44</v>
      </c>
      <c r="D1072" t="s">
        <v>14</v>
      </c>
      <c r="E1072">
        <v>18</v>
      </c>
      <c r="F1072" t="s">
        <v>11</v>
      </c>
      <c r="G1072" s="10">
        <v>45</v>
      </c>
      <c r="H1072">
        <v>0.45</v>
      </c>
      <c r="I1072">
        <v>30</v>
      </c>
      <c r="J1072">
        <v>1</v>
      </c>
      <c r="K1072">
        <v>1</v>
      </c>
      <c r="L1072" s="8">
        <v>1.42</v>
      </c>
      <c r="M1072" s="8">
        <v>0.59</v>
      </c>
      <c r="N1072" s="8">
        <v>0.5</v>
      </c>
      <c r="O1072" s="8">
        <v>-1.115E-2</v>
      </c>
      <c r="P1072" s="8">
        <v>0</v>
      </c>
      <c r="Q1072" s="8">
        <v>-8.5599999999999996E-2</v>
      </c>
      <c r="R1072" s="8">
        <v>-4.9959999999999997E-2</v>
      </c>
      <c r="S1072" s="8">
        <v>0</v>
      </c>
      <c r="T1072" s="8">
        <v>2.5600000000000002E-3</v>
      </c>
      <c r="U1072" s="8">
        <v>3.6330000000000001E-2</v>
      </c>
      <c r="V1072">
        <v>1.96345296111479</v>
      </c>
      <c r="W1072">
        <v>1.96345296111479</v>
      </c>
      <c r="X1072">
        <v>1.6449808908219701</v>
      </c>
      <c r="Y1072">
        <v>0.15904312808798299</v>
      </c>
      <c r="Z1072">
        <v>16.160916053458401</v>
      </c>
      <c r="AA1072">
        <v>1.5625</v>
      </c>
    </row>
    <row r="1073" spans="1:27" x14ac:dyDescent="0.35">
      <c r="A1073">
        <v>1072</v>
      </c>
      <c r="B1073" t="s">
        <v>42</v>
      </c>
      <c r="C1073" s="2">
        <v>44</v>
      </c>
      <c r="D1073" t="s">
        <v>14</v>
      </c>
      <c r="E1073">
        <v>18</v>
      </c>
      <c r="F1073" t="s">
        <v>17</v>
      </c>
      <c r="G1073" s="10">
        <v>96.5</v>
      </c>
      <c r="H1073">
        <v>0.96499999999999997</v>
      </c>
      <c r="I1073">
        <v>30</v>
      </c>
      <c r="J1073">
        <v>1</v>
      </c>
      <c r="K1073">
        <v>1</v>
      </c>
      <c r="L1073" s="8">
        <v>1.39</v>
      </c>
      <c r="M1073" s="8">
        <v>0.56000000000000005</v>
      </c>
      <c r="N1073" s="8">
        <v>0.5</v>
      </c>
      <c r="O1073" s="8">
        <v>0.16450000000000001</v>
      </c>
      <c r="P1073" s="8">
        <v>-0.56120000000000003</v>
      </c>
      <c r="Q1073" s="8">
        <v>0.29099999999999998</v>
      </c>
      <c r="R1073" s="8">
        <v>0</v>
      </c>
      <c r="S1073" s="8">
        <v>-7.2500000000000004E-3</v>
      </c>
      <c r="T1073" s="8">
        <v>2.5000000000000001E-2</v>
      </c>
      <c r="U1073" s="8">
        <v>2.3E-2</v>
      </c>
      <c r="V1073">
        <v>9.5355697823375802</v>
      </c>
      <c r="W1073">
        <v>9.5355697823375802</v>
      </c>
      <c r="X1073">
        <v>7.4224875185715797</v>
      </c>
      <c r="Y1073">
        <v>0.73138240470978899</v>
      </c>
      <c r="Z1073">
        <v>72.921332013491494</v>
      </c>
      <c r="AA1073">
        <v>7.1853780864197496</v>
      </c>
    </row>
    <row r="1074" spans="1:27" x14ac:dyDescent="0.35">
      <c r="A1074">
        <v>1073</v>
      </c>
      <c r="B1074" t="s">
        <v>42</v>
      </c>
      <c r="C1074" s="2">
        <v>44</v>
      </c>
      <c r="D1074" t="s">
        <v>14</v>
      </c>
      <c r="E1074">
        <v>18</v>
      </c>
      <c r="F1074" t="s">
        <v>11</v>
      </c>
      <c r="G1074" s="10">
        <v>55</v>
      </c>
      <c r="H1074">
        <v>0.55000000000000004</v>
      </c>
      <c r="I1074">
        <v>30</v>
      </c>
      <c r="J1074">
        <v>1</v>
      </c>
      <c r="K1074">
        <v>1</v>
      </c>
      <c r="L1074" s="8">
        <v>1.42</v>
      </c>
      <c r="M1074" s="8">
        <v>0.59</v>
      </c>
      <c r="N1074" s="8">
        <v>0.5</v>
      </c>
      <c r="O1074" s="8">
        <v>-1.115E-2</v>
      </c>
      <c r="P1074" s="8">
        <v>0</v>
      </c>
      <c r="Q1074" s="8">
        <v>-8.5599999999999996E-2</v>
      </c>
      <c r="R1074" s="8">
        <v>-4.9959999999999997E-2</v>
      </c>
      <c r="S1074" s="8">
        <v>0</v>
      </c>
      <c r="T1074" s="8">
        <v>2.5600000000000002E-3</v>
      </c>
      <c r="U1074" s="8">
        <v>3.6330000000000001E-2</v>
      </c>
      <c r="V1074">
        <v>2.8622169755789399</v>
      </c>
      <c r="W1074">
        <v>2.8622169755789399</v>
      </c>
      <c r="X1074">
        <v>2.3979653821400402</v>
      </c>
      <c r="Y1074">
        <v>0.23758294442772801</v>
      </c>
      <c r="Z1074">
        <v>23.5585212302983</v>
      </c>
      <c r="AA1074">
        <v>2.3341049382716101</v>
      </c>
    </row>
    <row r="1075" spans="1:27" x14ac:dyDescent="0.35">
      <c r="A1075">
        <v>1074</v>
      </c>
      <c r="B1075" t="s">
        <v>42</v>
      </c>
      <c r="C1075" s="2">
        <v>44</v>
      </c>
      <c r="D1075" t="s">
        <v>14</v>
      </c>
      <c r="E1075">
        <v>18</v>
      </c>
      <c r="F1075" t="s">
        <v>11</v>
      </c>
      <c r="G1075" s="10">
        <v>54.5</v>
      </c>
      <c r="H1075">
        <v>0.54500000000000004</v>
      </c>
      <c r="I1075">
        <v>30</v>
      </c>
      <c r="J1075">
        <v>1</v>
      </c>
      <c r="K1075">
        <v>1</v>
      </c>
      <c r="L1075" s="8">
        <v>1.42</v>
      </c>
      <c r="M1075" s="8">
        <v>0.59</v>
      </c>
      <c r="N1075" s="8">
        <v>0.5</v>
      </c>
      <c r="O1075" s="8">
        <v>-1.115E-2</v>
      </c>
      <c r="P1075" s="8">
        <v>0</v>
      </c>
      <c r="Q1075" s="8">
        <v>-8.5599999999999996E-2</v>
      </c>
      <c r="R1075" s="8">
        <v>-4.9959999999999997E-2</v>
      </c>
      <c r="S1075" s="8">
        <v>0</v>
      </c>
      <c r="T1075" s="8">
        <v>2.5600000000000002E-3</v>
      </c>
      <c r="U1075" s="8">
        <v>3.6330000000000001E-2</v>
      </c>
      <c r="V1075">
        <v>2.8137073804739199</v>
      </c>
      <c r="W1075">
        <v>2.8137073804739199</v>
      </c>
      <c r="X1075">
        <v>2.3573240433610501</v>
      </c>
      <c r="Y1075">
        <v>0.233282889483127</v>
      </c>
      <c r="Z1075">
        <v>23.159245306807701</v>
      </c>
      <c r="AA1075">
        <v>2.2918595679012301</v>
      </c>
    </row>
    <row r="1076" spans="1:27" x14ac:dyDescent="0.35">
      <c r="A1076">
        <v>1075</v>
      </c>
      <c r="B1076" t="s">
        <v>42</v>
      </c>
      <c r="C1076" s="2">
        <v>44</v>
      </c>
      <c r="D1076" t="s">
        <v>14</v>
      </c>
      <c r="E1076">
        <v>18</v>
      </c>
      <c r="F1076" t="s">
        <v>11</v>
      </c>
      <c r="G1076" s="10">
        <v>44</v>
      </c>
      <c r="H1076">
        <v>0.44</v>
      </c>
      <c r="I1076">
        <v>30</v>
      </c>
      <c r="J1076">
        <v>1</v>
      </c>
      <c r="K1076">
        <v>1</v>
      </c>
      <c r="L1076" s="8">
        <v>1.42</v>
      </c>
      <c r="M1076" s="8">
        <v>0.59</v>
      </c>
      <c r="N1076" s="8">
        <v>0.5</v>
      </c>
      <c r="O1076" s="8">
        <v>-1.115E-2</v>
      </c>
      <c r="P1076" s="8">
        <v>0</v>
      </c>
      <c r="Q1076" s="8">
        <v>-8.5599999999999996E-2</v>
      </c>
      <c r="R1076" s="8">
        <v>-4.9959999999999997E-2</v>
      </c>
      <c r="S1076" s="8">
        <v>0</v>
      </c>
      <c r="T1076" s="8">
        <v>2.5600000000000002E-3</v>
      </c>
      <c r="U1076" s="8">
        <v>3.6330000000000001E-2</v>
      </c>
      <c r="V1076">
        <v>1.882026075183</v>
      </c>
      <c r="W1076">
        <v>1.882026075183</v>
      </c>
      <c r="X1076">
        <v>1.5767614457883199</v>
      </c>
      <c r="Y1076">
        <v>0.15205308443374599</v>
      </c>
      <c r="Z1076">
        <v>15.490702356415699</v>
      </c>
      <c r="AA1076">
        <v>1.49382716049383</v>
      </c>
    </row>
    <row r="1077" spans="1:27" x14ac:dyDescent="0.35">
      <c r="A1077">
        <v>1076</v>
      </c>
      <c r="B1077" t="s">
        <v>42</v>
      </c>
      <c r="C1077" s="2">
        <v>44</v>
      </c>
      <c r="D1077" t="s">
        <v>14</v>
      </c>
      <c r="E1077">
        <v>18</v>
      </c>
      <c r="F1077" t="s">
        <v>11</v>
      </c>
      <c r="G1077" s="10">
        <v>41</v>
      </c>
      <c r="H1077">
        <v>0.41</v>
      </c>
      <c r="I1077">
        <v>30</v>
      </c>
      <c r="J1077">
        <v>1</v>
      </c>
      <c r="K1077">
        <v>1</v>
      </c>
      <c r="L1077" s="8">
        <v>1.42</v>
      </c>
      <c r="M1077" s="8">
        <v>0.59</v>
      </c>
      <c r="N1077" s="8">
        <v>0.5</v>
      </c>
      <c r="O1077" s="8">
        <v>-1.115E-2</v>
      </c>
      <c r="P1077" s="8">
        <v>0</v>
      </c>
      <c r="Q1077" s="8">
        <v>-8.5599999999999996E-2</v>
      </c>
      <c r="R1077" s="8">
        <v>-4.9959999999999997E-2</v>
      </c>
      <c r="S1077" s="8">
        <v>0</v>
      </c>
      <c r="T1077" s="8">
        <v>2.5600000000000002E-3</v>
      </c>
      <c r="U1077" s="8">
        <v>3.6330000000000001E-2</v>
      </c>
      <c r="V1077">
        <v>1.64722331503825</v>
      </c>
      <c r="W1077">
        <v>1.64722331503825</v>
      </c>
      <c r="X1077">
        <v>1.3800436933390501</v>
      </c>
      <c r="Y1077">
        <v>0.132025431267111</v>
      </c>
      <c r="Z1077">
        <v>13.558072560352199</v>
      </c>
      <c r="AA1077">
        <v>1.2970679012345701</v>
      </c>
    </row>
    <row r="1078" spans="1:27" x14ac:dyDescent="0.35">
      <c r="A1078">
        <v>1077</v>
      </c>
      <c r="B1078" t="s">
        <v>42</v>
      </c>
      <c r="C1078" s="2">
        <v>44</v>
      </c>
      <c r="D1078" t="s">
        <v>14</v>
      </c>
      <c r="E1078">
        <v>18</v>
      </c>
      <c r="F1078" t="s">
        <v>11</v>
      </c>
      <c r="G1078" s="10">
        <v>46</v>
      </c>
      <c r="H1078">
        <v>0.46</v>
      </c>
      <c r="I1078">
        <v>30</v>
      </c>
      <c r="J1078">
        <v>1</v>
      </c>
      <c r="K1078">
        <v>1</v>
      </c>
      <c r="L1078" s="8">
        <v>1.42</v>
      </c>
      <c r="M1078" s="8">
        <v>0.59</v>
      </c>
      <c r="N1078" s="8">
        <v>0.5</v>
      </c>
      <c r="O1078" s="8">
        <v>-1.115E-2</v>
      </c>
      <c r="P1078" s="8">
        <v>0</v>
      </c>
      <c r="Q1078" s="8">
        <v>-8.5599999999999996E-2</v>
      </c>
      <c r="R1078" s="8">
        <v>-4.9959999999999997E-2</v>
      </c>
      <c r="S1078" s="8">
        <v>0</v>
      </c>
      <c r="T1078" s="8">
        <v>2.5600000000000002E-3</v>
      </c>
      <c r="U1078" s="8">
        <v>3.6330000000000001E-2</v>
      </c>
      <c r="V1078">
        <v>2.0464440059191902</v>
      </c>
      <c r="W1078">
        <v>2.0464440059191902</v>
      </c>
      <c r="X1078">
        <v>1.71451078815909</v>
      </c>
      <c r="Y1078">
        <v>0.16619025137490001</v>
      </c>
      <c r="Z1078">
        <v>16.844004130858099</v>
      </c>
      <c r="AA1078">
        <v>1.63271604938272</v>
      </c>
    </row>
    <row r="1079" spans="1:27" x14ac:dyDescent="0.35">
      <c r="A1079">
        <v>1078</v>
      </c>
      <c r="B1079" t="s">
        <v>42</v>
      </c>
      <c r="C1079" s="2">
        <v>44</v>
      </c>
      <c r="D1079" t="s">
        <v>14</v>
      </c>
      <c r="E1079">
        <v>18</v>
      </c>
      <c r="F1079" t="s">
        <v>17</v>
      </c>
      <c r="G1079" s="10">
        <v>51.5</v>
      </c>
      <c r="H1079">
        <v>0.51500000000000001</v>
      </c>
      <c r="I1079">
        <v>32</v>
      </c>
      <c r="J1079">
        <v>1</v>
      </c>
      <c r="K1079">
        <v>1</v>
      </c>
      <c r="L1079" s="8">
        <v>1.39</v>
      </c>
      <c r="M1079" s="8">
        <v>0.56000000000000005</v>
      </c>
      <c r="N1079" s="8">
        <v>0.5</v>
      </c>
      <c r="O1079" s="8">
        <v>0.16450000000000001</v>
      </c>
      <c r="P1079" s="8">
        <v>-0.56120000000000003</v>
      </c>
      <c r="Q1079" s="8">
        <v>0.29099999999999998</v>
      </c>
      <c r="R1079" s="8">
        <v>0</v>
      </c>
      <c r="S1079" s="8">
        <v>-7.2500000000000004E-3</v>
      </c>
      <c r="T1079" s="8">
        <v>2.5000000000000001E-2</v>
      </c>
      <c r="U1079" s="8">
        <v>2.3E-2</v>
      </c>
      <c r="V1079">
        <v>3.0072021523392301</v>
      </c>
      <c r="W1079">
        <v>3.0072021523392301</v>
      </c>
      <c r="X1079">
        <v>2.3408061553808599</v>
      </c>
      <c r="Y1079">
        <v>0.208307227887088</v>
      </c>
      <c r="Z1079">
        <v>22.996967311654299</v>
      </c>
      <c r="AA1079">
        <v>2.0464891975308599</v>
      </c>
    </row>
    <row r="1080" spans="1:27" x14ac:dyDescent="0.35">
      <c r="A1080">
        <v>1079</v>
      </c>
      <c r="B1080" t="s">
        <v>42</v>
      </c>
      <c r="C1080" s="2">
        <v>44</v>
      </c>
      <c r="D1080" t="s">
        <v>14</v>
      </c>
      <c r="E1080">
        <v>18</v>
      </c>
      <c r="F1080" t="s">
        <v>17</v>
      </c>
      <c r="G1080" s="10">
        <v>64.5</v>
      </c>
      <c r="H1080">
        <v>0.64500000000000002</v>
      </c>
      <c r="I1080">
        <v>32</v>
      </c>
      <c r="J1080">
        <v>1</v>
      </c>
      <c r="K1080">
        <v>1</v>
      </c>
      <c r="L1080" s="8">
        <v>1.39</v>
      </c>
      <c r="M1080" s="8">
        <v>0.56000000000000005</v>
      </c>
      <c r="N1080" s="8">
        <v>0.5</v>
      </c>
      <c r="O1080" s="8">
        <v>0.16450000000000001</v>
      </c>
      <c r="P1080" s="8">
        <v>-0.56120000000000003</v>
      </c>
      <c r="Q1080" s="8">
        <v>0.29099999999999998</v>
      </c>
      <c r="R1080" s="8">
        <v>0</v>
      </c>
      <c r="S1080" s="8">
        <v>-7.2500000000000004E-3</v>
      </c>
      <c r="T1080" s="8">
        <v>2.5000000000000001E-2</v>
      </c>
      <c r="U1080" s="8">
        <v>2.3E-2</v>
      </c>
      <c r="V1080">
        <v>4.6332511796410296</v>
      </c>
      <c r="W1080">
        <v>4.6332511796410296</v>
      </c>
      <c r="X1080">
        <v>3.6065227182325801</v>
      </c>
      <c r="Y1080">
        <v>0.326745270927423</v>
      </c>
      <c r="Z1080">
        <v>35.431846788884798</v>
      </c>
      <c r="AA1080">
        <v>3.2100694444444402</v>
      </c>
    </row>
    <row r="1081" spans="1:27" x14ac:dyDescent="0.35">
      <c r="A1081">
        <v>1080</v>
      </c>
      <c r="B1081" t="s">
        <v>42</v>
      </c>
      <c r="C1081" s="2">
        <v>44</v>
      </c>
      <c r="D1081" t="s">
        <v>14</v>
      </c>
      <c r="E1081">
        <v>18</v>
      </c>
      <c r="F1081" t="s">
        <v>11</v>
      </c>
      <c r="G1081" s="10">
        <v>49</v>
      </c>
      <c r="H1081">
        <v>0.49</v>
      </c>
      <c r="I1081">
        <v>30</v>
      </c>
      <c r="J1081">
        <v>1</v>
      </c>
      <c r="K1081">
        <v>1</v>
      </c>
      <c r="L1081" s="8">
        <v>1.42</v>
      </c>
      <c r="M1081" s="8">
        <v>0.59</v>
      </c>
      <c r="N1081" s="8">
        <v>0.5</v>
      </c>
      <c r="O1081" s="8">
        <v>-1.115E-2</v>
      </c>
      <c r="P1081" s="8">
        <v>0</v>
      </c>
      <c r="Q1081" s="8">
        <v>-8.5599999999999996E-2</v>
      </c>
      <c r="R1081" s="8">
        <v>-4.9959999999999997E-2</v>
      </c>
      <c r="S1081" s="8">
        <v>0</v>
      </c>
      <c r="T1081" s="8">
        <v>2.5600000000000002E-3</v>
      </c>
      <c r="U1081" s="8">
        <v>3.6330000000000001E-2</v>
      </c>
      <c r="V1081">
        <v>2.30470914915304</v>
      </c>
      <c r="W1081">
        <v>2.30470914915304</v>
      </c>
      <c r="X1081">
        <v>1.9308853251604201</v>
      </c>
      <c r="Y1081">
        <v>0.188574099031727</v>
      </c>
      <c r="Z1081">
        <v>18.969749632276699</v>
      </c>
      <c r="AA1081">
        <v>1.8526234567901201</v>
      </c>
    </row>
    <row r="1082" spans="1:27" x14ac:dyDescent="0.35">
      <c r="A1082">
        <v>1081</v>
      </c>
      <c r="B1082" t="s">
        <v>43</v>
      </c>
      <c r="C1082" s="2">
        <v>45</v>
      </c>
      <c r="D1082" t="s">
        <v>10</v>
      </c>
      <c r="E1082">
        <v>4.5</v>
      </c>
      <c r="F1082" t="s">
        <v>27</v>
      </c>
      <c r="G1082" s="10">
        <v>3.5</v>
      </c>
      <c r="H1082">
        <v>3.5000000000000003E-2</v>
      </c>
      <c r="I1082">
        <v>4</v>
      </c>
      <c r="J1082">
        <v>1</v>
      </c>
      <c r="K1082">
        <v>0</v>
      </c>
      <c r="L1082" s="8">
        <v>1.4</v>
      </c>
      <c r="M1082" s="8">
        <v>0.52</v>
      </c>
      <c r="N1082" s="8">
        <v>0.5</v>
      </c>
      <c r="O1082" s="8">
        <v>-3.9083E-2</v>
      </c>
      <c r="P1082" s="8">
        <v>1.9935E-3</v>
      </c>
      <c r="Q1082" s="8">
        <v>-1.6147999999999999E-5</v>
      </c>
      <c r="R1082" s="9">
        <v>6.4188000000000002E-9</v>
      </c>
      <c r="S1082" s="8">
        <v>-9.834100000000001E-4</v>
      </c>
      <c r="T1082" s="8">
        <v>0</v>
      </c>
      <c r="U1082" s="9">
        <v>3.8372999999999997E-6</v>
      </c>
      <c r="V1082">
        <v>-2.11850065827562E-2</v>
      </c>
      <c r="W1082">
        <v>2.8274333882308102E-3</v>
      </c>
      <c r="X1082">
        <v>2.05837150663203E-3</v>
      </c>
      <c r="Y1082">
        <v>9.6211275016187402E-4</v>
      </c>
      <c r="Z1082">
        <v>0.32355555555555598</v>
      </c>
      <c r="AA1082">
        <v>0.15123456790123499</v>
      </c>
    </row>
    <row r="1083" spans="1:27" x14ac:dyDescent="0.35">
      <c r="A1083">
        <v>1082</v>
      </c>
      <c r="B1083" t="s">
        <v>43</v>
      </c>
      <c r="C1083" s="2">
        <v>45</v>
      </c>
      <c r="D1083" t="s">
        <v>10</v>
      </c>
      <c r="E1083">
        <v>4.5</v>
      </c>
      <c r="F1083" t="s">
        <v>27</v>
      </c>
      <c r="G1083" s="10">
        <v>4</v>
      </c>
      <c r="H1083">
        <v>0.04</v>
      </c>
      <c r="I1083">
        <v>6</v>
      </c>
      <c r="J1083">
        <v>1</v>
      </c>
      <c r="K1083">
        <v>0</v>
      </c>
      <c r="L1083" s="8">
        <v>1.4</v>
      </c>
      <c r="M1083" s="8">
        <v>0.52</v>
      </c>
      <c r="N1083" s="8">
        <v>0.5</v>
      </c>
      <c r="O1083" s="8">
        <v>-3.9083E-2</v>
      </c>
      <c r="P1083" s="8">
        <v>1.9935E-3</v>
      </c>
      <c r="Q1083" s="8">
        <v>-1.6147999999999999E-5</v>
      </c>
      <c r="R1083" s="9">
        <v>6.4188000000000002E-9</v>
      </c>
      <c r="S1083" s="8">
        <v>-9.834100000000001E-4</v>
      </c>
      <c r="T1083" s="8">
        <v>0</v>
      </c>
      <c r="U1083" s="9">
        <v>3.8372999999999997E-6</v>
      </c>
      <c r="V1083">
        <v>-1.8833879887538499E-2</v>
      </c>
      <c r="W1083">
        <v>6.2537328760521801E-3</v>
      </c>
      <c r="X1083">
        <v>4.5527175337659901E-3</v>
      </c>
      <c r="Y1083">
        <v>1.2566370614359201E-3</v>
      </c>
      <c r="Z1083">
        <v>0.71564197530864204</v>
      </c>
      <c r="AA1083">
        <v>0.19753086419753099</v>
      </c>
    </row>
    <row r="1084" spans="1:27" x14ac:dyDescent="0.35">
      <c r="A1084">
        <v>1083</v>
      </c>
      <c r="B1084" t="s">
        <v>43</v>
      </c>
      <c r="C1084" s="2">
        <v>45</v>
      </c>
      <c r="D1084" t="s">
        <v>10</v>
      </c>
      <c r="E1084">
        <v>4.5</v>
      </c>
      <c r="F1084" t="s">
        <v>27</v>
      </c>
      <c r="G1084" s="10">
        <v>1.5</v>
      </c>
      <c r="H1084">
        <v>1.4999999999999999E-2</v>
      </c>
      <c r="I1084">
        <v>3</v>
      </c>
      <c r="J1084">
        <v>1</v>
      </c>
      <c r="K1084">
        <v>0</v>
      </c>
      <c r="L1084" s="8">
        <v>1.4</v>
      </c>
      <c r="M1084" s="8">
        <v>0.52</v>
      </c>
      <c r="N1084" s="8">
        <v>0.5</v>
      </c>
      <c r="O1084" s="8">
        <v>-3.9083E-2</v>
      </c>
      <c r="P1084" s="8">
        <v>1.9935E-3</v>
      </c>
      <c r="Q1084" s="8">
        <v>-1.6147999999999999E-5</v>
      </c>
      <c r="R1084" s="9">
        <v>6.4188000000000002E-9</v>
      </c>
      <c r="S1084" s="8">
        <v>-9.834100000000001E-4</v>
      </c>
      <c r="T1084" s="8">
        <v>0</v>
      </c>
      <c r="U1084" s="9">
        <v>3.8372999999999997E-6</v>
      </c>
      <c r="V1084">
        <v>-3.2741362928847301E-2</v>
      </c>
      <c r="W1084">
        <v>1.5707963267949001E-4</v>
      </c>
      <c r="X1084">
        <v>1.1435397259066901E-4</v>
      </c>
      <c r="Y1084">
        <v>1.7671458676442599E-4</v>
      </c>
      <c r="Z1084">
        <v>1.7975308641975302E-2</v>
      </c>
      <c r="AA1084">
        <v>2.7777777777777801E-2</v>
      </c>
    </row>
    <row r="1085" spans="1:27" x14ac:dyDescent="0.35">
      <c r="A1085">
        <v>1084</v>
      </c>
      <c r="B1085" t="s">
        <v>43</v>
      </c>
      <c r="C1085" s="2">
        <v>45</v>
      </c>
      <c r="D1085" t="s">
        <v>10</v>
      </c>
      <c r="E1085">
        <v>4.5</v>
      </c>
      <c r="F1085" t="s">
        <v>27</v>
      </c>
      <c r="G1085" s="10">
        <v>2</v>
      </c>
      <c r="H1085">
        <v>0.02</v>
      </c>
      <c r="I1085">
        <v>3</v>
      </c>
      <c r="J1085">
        <v>1</v>
      </c>
      <c r="K1085">
        <v>0</v>
      </c>
      <c r="L1085" s="8">
        <v>1.4</v>
      </c>
      <c r="M1085" s="8">
        <v>0.52</v>
      </c>
      <c r="N1085" s="8">
        <v>0.5</v>
      </c>
      <c r="O1085" s="8">
        <v>-3.9083E-2</v>
      </c>
      <c r="P1085" s="8">
        <v>1.9935E-3</v>
      </c>
      <c r="Q1085" s="8">
        <v>-1.6147999999999999E-5</v>
      </c>
      <c r="R1085" s="9">
        <v>6.4188000000000002E-9</v>
      </c>
      <c r="S1085" s="8">
        <v>-9.834100000000001E-4</v>
      </c>
      <c r="T1085" s="8">
        <v>0</v>
      </c>
      <c r="U1085" s="9">
        <v>3.8372999999999997E-6</v>
      </c>
      <c r="V1085">
        <v>-2.9689133797283E-2</v>
      </c>
      <c r="W1085">
        <v>1.4137166941154101E-3</v>
      </c>
      <c r="X1085">
        <v>1.02918575331602E-3</v>
      </c>
      <c r="Y1085">
        <v>3.1415926535897898E-4</v>
      </c>
      <c r="Z1085">
        <v>0.16177777777777799</v>
      </c>
      <c r="AA1085">
        <v>4.9382716049382699E-2</v>
      </c>
    </row>
    <row r="1086" spans="1:27" x14ac:dyDescent="0.35">
      <c r="A1086">
        <v>1085</v>
      </c>
      <c r="B1086" t="s">
        <v>43</v>
      </c>
      <c r="C1086" s="2">
        <v>45</v>
      </c>
      <c r="D1086" t="s">
        <v>10</v>
      </c>
      <c r="E1086">
        <v>4.5</v>
      </c>
      <c r="F1086" t="s">
        <v>20</v>
      </c>
      <c r="G1086" s="10">
        <v>5.5</v>
      </c>
      <c r="H1086">
        <v>5.5E-2</v>
      </c>
      <c r="I1086">
        <v>8</v>
      </c>
      <c r="J1086">
        <v>1</v>
      </c>
      <c r="K1086">
        <v>0</v>
      </c>
      <c r="L1086" s="8">
        <v>1.4</v>
      </c>
      <c r="M1086" s="8">
        <v>0.52</v>
      </c>
      <c r="N1086" s="8">
        <v>0.5</v>
      </c>
      <c r="O1086" s="8">
        <v>-1.0343E-2</v>
      </c>
      <c r="P1086" s="9">
        <v>-1.4341E-3</v>
      </c>
      <c r="Q1086" s="8">
        <v>3.4520999999999997E-5</v>
      </c>
      <c r="R1086" s="9">
        <v>-1.3052999999999999E-7</v>
      </c>
      <c r="S1086" s="8">
        <v>7.7114999999999996E-4</v>
      </c>
      <c r="T1086" s="8">
        <v>0</v>
      </c>
      <c r="U1086" s="9">
        <v>3.0230999999999999E-6</v>
      </c>
      <c r="V1086">
        <v>-1.2099688819294499E-2</v>
      </c>
      <c r="W1086">
        <v>1.3744467859455401E-2</v>
      </c>
      <c r="X1086">
        <v>1.00059726016835E-2</v>
      </c>
      <c r="Y1086">
        <v>2.3758294442772802E-3</v>
      </c>
      <c r="Z1086">
        <v>1.57283950617284</v>
      </c>
      <c r="AA1086">
        <v>0.37345679012345701</v>
      </c>
    </row>
    <row r="1087" spans="1:27" x14ac:dyDescent="0.35">
      <c r="A1087">
        <v>1086</v>
      </c>
      <c r="B1087" t="s">
        <v>43</v>
      </c>
      <c r="C1087" s="2">
        <v>45</v>
      </c>
      <c r="D1087" t="s">
        <v>10</v>
      </c>
      <c r="E1087">
        <v>4.5</v>
      </c>
      <c r="F1087" t="s">
        <v>27</v>
      </c>
      <c r="G1087" s="10">
        <v>5.5</v>
      </c>
      <c r="H1087">
        <v>5.5E-2</v>
      </c>
      <c r="I1087">
        <v>7</v>
      </c>
      <c r="J1087">
        <v>1</v>
      </c>
      <c r="K1087">
        <v>0</v>
      </c>
      <c r="L1087" s="8">
        <v>1.4</v>
      </c>
      <c r="M1087" s="8">
        <v>0.52</v>
      </c>
      <c r="N1087" s="8">
        <v>0.5</v>
      </c>
      <c r="O1087" s="8">
        <v>-3.9083E-2</v>
      </c>
      <c r="P1087" s="8">
        <v>1.9935E-3</v>
      </c>
      <c r="Q1087" s="8">
        <v>-1.6147999999999999E-5</v>
      </c>
      <c r="R1087" s="9">
        <v>6.4188000000000002E-9</v>
      </c>
      <c r="S1087" s="8">
        <v>-9.834100000000001E-4</v>
      </c>
      <c r="T1087" s="8">
        <v>0</v>
      </c>
      <c r="U1087" s="9">
        <v>3.8372999999999997E-6</v>
      </c>
      <c r="V1087">
        <v>-8.2900949994797694E-3</v>
      </c>
      <c r="W1087">
        <v>1.3744467859455401E-2</v>
      </c>
      <c r="X1087">
        <v>1.00059726016835E-2</v>
      </c>
      <c r="Y1087">
        <v>2.3758294442772802E-3</v>
      </c>
      <c r="Z1087">
        <v>1.57283950617284</v>
      </c>
      <c r="AA1087">
        <v>0.37345679012345701</v>
      </c>
    </row>
    <row r="1088" spans="1:27" x14ac:dyDescent="0.35">
      <c r="A1088">
        <v>1087</v>
      </c>
      <c r="B1088" t="s">
        <v>43</v>
      </c>
      <c r="C1088" s="2">
        <v>45</v>
      </c>
      <c r="D1088" t="s">
        <v>10</v>
      </c>
      <c r="E1088">
        <v>4.5</v>
      </c>
      <c r="F1088" t="s">
        <v>27</v>
      </c>
      <c r="G1088" s="10">
        <v>1</v>
      </c>
      <c r="H1088">
        <v>0.01</v>
      </c>
      <c r="I1088">
        <v>2.5</v>
      </c>
      <c r="J1088">
        <v>1</v>
      </c>
      <c r="K1088">
        <v>0</v>
      </c>
      <c r="L1088" s="8">
        <v>1.4</v>
      </c>
      <c r="M1088" s="8">
        <v>0.52</v>
      </c>
      <c r="N1088" s="8">
        <v>0.5</v>
      </c>
      <c r="O1088" s="8">
        <v>-3.9083E-2</v>
      </c>
      <c r="P1088" s="8">
        <v>1.9935E-3</v>
      </c>
      <c r="Q1088" s="8">
        <v>-1.6147999999999999E-5</v>
      </c>
      <c r="R1088" s="9">
        <v>6.4188000000000002E-9</v>
      </c>
      <c r="S1088" s="8">
        <v>-9.834100000000001E-4</v>
      </c>
      <c r="T1088" s="8">
        <v>0</v>
      </c>
      <c r="U1088" s="9">
        <v>3.8372999999999997E-6</v>
      </c>
      <c r="V1088">
        <v>-3.5343253811427999E-2</v>
      </c>
      <c r="W1088">
        <v>1.5707963267949001E-4</v>
      </c>
      <c r="X1088">
        <v>1.1435397259066901E-4</v>
      </c>
      <c r="Y1088">
        <v>7.85398163397448E-5</v>
      </c>
      <c r="Z1088">
        <v>1.7975308641975302E-2</v>
      </c>
      <c r="AA1088">
        <v>1.2345679012345699E-2</v>
      </c>
    </row>
    <row r="1089" spans="1:27" x14ac:dyDescent="0.35">
      <c r="A1089">
        <v>1088</v>
      </c>
      <c r="B1089" t="s">
        <v>43</v>
      </c>
      <c r="C1089" s="2">
        <v>45</v>
      </c>
      <c r="D1089" t="s">
        <v>13</v>
      </c>
      <c r="E1089">
        <v>9</v>
      </c>
      <c r="F1089" t="s">
        <v>20</v>
      </c>
      <c r="G1089" s="10">
        <v>8</v>
      </c>
      <c r="H1089">
        <v>0.08</v>
      </c>
      <c r="I1089">
        <v>7</v>
      </c>
      <c r="J1089">
        <v>1</v>
      </c>
      <c r="K1089">
        <v>0</v>
      </c>
      <c r="L1089" s="8">
        <v>1.4</v>
      </c>
      <c r="M1089" s="8">
        <v>0.52</v>
      </c>
      <c r="N1089" s="8">
        <v>0.5</v>
      </c>
      <c r="O1089" s="8">
        <v>-1.0343E-2</v>
      </c>
      <c r="P1089" s="9">
        <v>-1.4341E-3</v>
      </c>
      <c r="Q1089" s="8">
        <v>3.4520999999999997E-5</v>
      </c>
      <c r="R1089" s="9">
        <v>-1.3052999999999999E-7</v>
      </c>
      <c r="S1089" s="8">
        <v>7.7114999999999996E-4</v>
      </c>
      <c r="T1089" s="8">
        <v>0</v>
      </c>
      <c r="U1089" s="9">
        <v>3.0230999999999999E-6</v>
      </c>
      <c r="V1089">
        <v>-7.8877676921752394E-3</v>
      </c>
      <c r="W1089">
        <v>5.1443210893163198E-5</v>
      </c>
      <c r="X1089">
        <v>3.7450657530222797E-5</v>
      </c>
      <c r="Y1089">
        <v>5.0265482457436698E-3</v>
      </c>
      <c r="Z1089">
        <v>1.47171784394486E-3</v>
      </c>
      <c r="AA1089">
        <v>0.19753086419753099</v>
      </c>
    </row>
    <row r="1090" spans="1:27" x14ac:dyDescent="0.35">
      <c r="A1090">
        <v>1089</v>
      </c>
      <c r="B1090" t="s">
        <v>43</v>
      </c>
      <c r="C1090" s="2">
        <v>45</v>
      </c>
      <c r="D1090" t="s">
        <v>13</v>
      </c>
      <c r="E1090">
        <v>9</v>
      </c>
      <c r="F1090" t="s">
        <v>11</v>
      </c>
      <c r="G1090" s="10">
        <v>36.5</v>
      </c>
      <c r="H1090">
        <v>0.36499999999999999</v>
      </c>
      <c r="I1090">
        <v>27</v>
      </c>
      <c r="J1090">
        <v>1</v>
      </c>
      <c r="K1090">
        <v>0</v>
      </c>
      <c r="L1090" s="8">
        <v>1.42</v>
      </c>
      <c r="M1090" s="8">
        <v>0.59</v>
      </c>
      <c r="N1090" s="8">
        <v>0.5</v>
      </c>
      <c r="O1090" s="8">
        <v>-1.115E-2</v>
      </c>
      <c r="P1090" s="8">
        <v>0</v>
      </c>
      <c r="Q1090" s="8">
        <v>-8.5599999999999996E-2</v>
      </c>
      <c r="R1090" s="8">
        <v>-4.9959999999999997E-2</v>
      </c>
      <c r="S1090" s="8">
        <v>0</v>
      </c>
      <c r="T1090" s="8">
        <v>2.5600000000000002E-3</v>
      </c>
      <c r="U1090" s="8">
        <v>3.6330000000000001E-2</v>
      </c>
      <c r="V1090">
        <v>1.1700050816509899</v>
      </c>
      <c r="W1090">
        <v>1.1700050816509899</v>
      </c>
      <c r="X1090">
        <v>0.98023025740720104</v>
      </c>
      <c r="Y1090">
        <v>0.104634670318625</v>
      </c>
      <c r="Z1090">
        <v>38.520615020888201</v>
      </c>
      <c r="AA1090">
        <v>4.1118827160493803</v>
      </c>
    </row>
    <row r="1091" spans="1:27" x14ac:dyDescent="0.35">
      <c r="A1091">
        <v>1090</v>
      </c>
      <c r="B1091" t="s">
        <v>43</v>
      </c>
      <c r="C1091" s="2">
        <v>45</v>
      </c>
      <c r="D1091" t="s">
        <v>13</v>
      </c>
      <c r="E1091">
        <v>9</v>
      </c>
      <c r="F1091" t="s">
        <v>11</v>
      </c>
      <c r="G1091" s="10">
        <v>34.5</v>
      </c>
      <c r="H1091">
        <v>0.34499999999999997</v>
      </c>
      <c r="I1091">
        <v>27</v>
      </c>
      <c r="J1091">
        <v>1</v>
      </c>
      <c r="K1091">
        <v>0</v>
      </c>
      <c r="L1091" s="8">
        <v>1.42</v>
      </c>
      <c r="M1091" s="8">
        <v>0.59</v>
      </c>
      <c r="N1091" s="8">
        <v>0.5</v>
      </c>
      <c r="O1091" s="8">
        <v>-1.115E-2</v>
      </c>
      <c r="P1091" s="8">
        <v>0</v>
      </c>
      <c r="Q1091" s="8">
        <v>-8.5599999999999996E-2</v>
      </c>
      <c r="R1091" s="8">
        <v>-4.9959999999999997E-2</v>
      </c>
      <c r="S1091" s="8">
        <v>0</v>
      </c>
      <c r="T1091" s="8">
        <v>2.5600000000000002E-3</v>
      </c>
      <c r="U1091" s="8">
        <v>3.6330000000000001E-2</v>
      </c>
      <c r="V1091">
        <v>1.05190231367928</v>
      </c>
      <c r="W1091">
        <v>1.05190231367928</v>
      </c>
      <c r="X1091">
        <v>0.881283758400498</v>
      </c>
      <c r="Y1091">
        <v>9.3482016398381301E-2</v>
      </c>
      <c r="Z1091">
        <v>34.6322633126032</v>
      </c>
      <c r="AA1091">
        <v>3.6736111111111098</v>
      </c>
    </row>
    <row r="1092" spans="1:27" x14ac:dyDescent="0.35">
      <c r="A1092">
        <v>1091</v>
      </c>
      <c r="B1092" t="s">
        <v>43</v>
      </c>
      <c r="C1092" s="2">
        <v>45</v>
      </c>
      <c r="D1092" t="s">
        <v>13</v>
      </c>
      <c r="E1092">
        <v>9</v>
      </c>
      <c r="F1092" t="s">
        <v>17</v>
      </c>
      <c r="G1092" s="10">
        <v>39</v>
      </c>
      <c r="H1092">
        <v>0.39</v>
      </c>
      <c r="I1092">
        <v>20</v>
      </c>
      <c r="J1092">
        <v>0</v>
      </c>
      <c r="K1092">
        <v>0</v>
      </c>
      <c r="L1092" s="8">
        <v>1.39</v>
      </c>
      <c r="M1092" s="8">
        <v>0.56000000000000005</v>
      </c>
      <c r="N1092" s="8">
        <v>0.5</v>
      </c>
      <c r="O1092" s="8">
        <v>0.16450000000000001</v>
      </c>
      <c r="P1092" s="8">
        <v>-0.56120000000000003</v>
      </c>
      <c r="Q1092" s="8">
        <v>0.29099999999999998</v>
      </c>
      <c r="R1092" s="8">
        <v>0</v>
      </c>
      <c r="S1092" s="8">
        <v>-7.2500000000000004E-3</v>
      </c>
      <c r="T1092" s="8">
        <v>2.5000000000000001E-2</v>
      </c>
      <c r="U1092" s="8">
        <v>2.3E-2</v>
      </c>
      <c r="V1092">
        <v>1.0718927554277899</v>
      </c>
      <c r="W1092">
        <v>1.0718927554277899</v>
      </c>
      <c r="X1092">
        <v>0.83436132082499403</v>
      </c>
      <c r="Y1092">
        <v>0.119459060652752</v>
      </c>
      <c r="Z1092">
        <v>32.788328033081598</v>
      </c>
      <c r="AA1092">
        <v>4.6944444444444402</v>
      </c>
    </row>
    <row r="1093" spans="1:27" x14ac:dyDescent="0.35">
      <c r="A1093">
        <v>1092</v>
      </c>
      <c r="B1093" t="s">
        <v>43</v>
      </c>
      <c r="C1093" s="2">
        <v>45</v>
      </c>
      <c r="D1093" t="s">
        <v>13</v>
      </c>
      <c r="E1093">
        <v>9</v>
      </c>
      <c r="F1093" t="s">
        <v>20</v>
      </c>
      <c r="G1093" s="10">
        <v>9</v>
      </c>
      <c r="H1093">
        <v>0.09</v>
      </c>
      <c r="I1093">
        <v>7</v>
      </c>
      <c r="J1093">
        <v>1</v>
      </c>
      <c r="K1093">
        <v>0</v>
      </c>
      <c r="L1093" s="8">
        <v>1.4</v>
      </c>
      <c r="M1093" s="8">
        <v>0.52</v>
      </c>
      <c r="N1093" s="8">
        <v>0.5</v>
      </c>
      <c r="O1093" s="8">
        <v>-1.0343E-2</v>
      </c>
      <c r="P1093" s="9">
        <v>-1.4341E-3</v>
      </c>
      <c r="Q1093" s="8">
        <v>3.4520999999999997E-5</v>
      </c>
      <c r="R1093" s="9">
        <v>-1.3052999999999999E-7</v>
      </c>
      <c r="S1093" s="8">
        <v>7.7114999999999996E-4</v>
      </c>
      <c r="T1093" s="8">
        <v>0</v>
      </c>
      <c r="U1093" s="9">
        <v>3.0230999999999999E-6</v>
      </c>
      <c r="V1093">
        <v>-3.9287530569834701E-3</v>
      </c>
      <c r="W1093">
        <v>5.1443210893163198E-5</v>
      </c>
      <c r="X1093">
        <v>3.7450657530222797E-5</v>
      </c>
      <c r="Y1093">
        <v>6.3617251235193297E-3</v>
      </c>
      <c r="Z1093">
        <v>1.47171784394486E-3</v>
      </c>
      <c r="AA1093">
        <v>0.25</v>
      </c>
    </row>
    <row r="1094" spans="1:27" x14ac:dyDescent="0.35">
      <c r="A1094">
        <v>1093</v>
      </c>
      <c r="B1094" t="s">
        <v>43</v>
      </c>
      <c r="C1094" s="2">
        <v>45</v>
      </c>
      <c r="D1094" t="s">
        <v>13</v>
      </c>
      <c r="E1094">
        <v>9</v>
      </c>
      <c r="F1094" t="s">
        <v>20</v>
      </c>
      <c r="G1094" s="10">
        <v>17</v>
      </c>
      <c r="H1094">
        <v>0.17</v>
      </c>
      <c r="I1094">
        <v>17</v>
      </c>
      <c r="J1094">
        <v>1</v>
      </c>
      <c r="K1094">
        <v>0</v>
      </c>
      <c r="L1094" s="8">
        <v>1.4</v>
      </c>
      <c r="M1094" s="8">
        <v>0.52</v>
      </c>
      <c r="N1094" s="8">
        <v>0.5</v>
      </c>
      <c r="O1094" s="8">
        <v>-1.0343E-2</v>
      </c>
      <c r="P1094" s="9">
        <v>-1.4341E-3</v>
      </c>
      <c r="Q1094" s="8">
        <v>3.4520999999999997E-5</v>
      </c>
      <c r="R1094" s="9">
        <v>-1.3052999999999999E-7</v>
      </c>
      <c r="S1094" s="8">
        <v>7.7114999999999996E-4</v>
      </c>
      <c r="T1094" s="8">
        <v>0</v>
      </c>
      <c r="U1094" s="9">
        <v>3.0230999999999999E-6</v>
      </c>
      <c r="V1094">
        <v>0.15134432073873999</v>
      </c>
      <c r="W1094">
        <v>0.15134432073873999</v>
      </c>
      <c r="X1094">
        <v>0.110178665497803</v>
      </c>
      <c r="Y1094">
        <v>2.2698006922186299E-2</v>
      </c>
      <c r="Z1094">
        <v>4.32974795981327</v>
      </c>
      <c r="AA1094">
        <v>0.89197530864197505</v>
      </c>
    </row>
    <row r="1095" spans="1:27" x14ac:dyDescent="0.35">
      <c r="A1095">
        <v>1094</v>
      </c>
      <c r="B1095" t="s">
        <v>43</v>
      </c>
      <c r="C1095" s="2">
        <v>45</v>
      </c>
      <c r="D1095" t="s">
        <v>13</v>
      </c>
      <c r="E1095">
        <v>9</v>
      </c>
      <c r="F1095" t="s">
        <v>27</v>
      </c>
      <c r="G1095" s="10">
        <v>9</v>
      </c>
      <c r="H1095">
        <v>0.09</v>
      </c>
      <c r="I1095">
        <v>8</v>
      </c>
      <c r="J1095">
        <v>1</v>
      </c>
      <c r="K1095">
        <v>0</v>
      </c>
      <c r="L1095" s="8">
        <v>1.4</v>
      </c>
      <c r="M1095" s="8">
        <v>0.52</v>
      </c>
      <c r="N1095" s="8">
        <v>0.5</v>
      </c>
      <c r="O1095" s="8">
        <v>-3.9083E-2</v>
      </c>
      <c r="P1095" s="8">
        <v>1.9935E-3</v>
      </c>
      <c r="Q1095" s="8">
        <v>-1.6147999999999999E-5</v>
      </c>
      <c r="R1095" s="9">
        <v>6.4188000000000002E-9</v>
      </c>
      <c r="S1095" s="8">
        <v>-9.834100000000001E-4</v>
      </c>
      <c r="T1095" s="8">
        <v>0</v>
      </c>
      <c r="U1095" s="9">
        <v>3.8372999999999997E-6</v>
      </c>
      <c r="V1095">
        <v>2.1191834468170499E-2</v>
      </c>
      <c r="W1095">
        <v>2.1191834468170499E-2</v>
      </c>
      <c r="X1095">
        <v>1.54276554928281E-2</v>
      </c>
      <c r="Y1095">
        <v>6.3617251235193297E-3</v>
      </c>
      <c r="Z1095">
        <v>0.60626855111170996</v>
      </c>
      <c r="AA1095">
        <v>0.25</v>
      </c>
    </row>
    <row r="1096" spans="1:27" x14ac:dyDescent="0.35">
      <c r="A1096">
        <v>1095</v>
      </c>
      <c r="B1096" t="s">
        <v>43</v>
      </c>
      <c r="C1096" s="2">
        <v>45</v>
      </c>
      <c r="D1096" t="s">
        <v>13</v>
      </c>
      <c r="E1096">
        <v>9</v>
      </c>
      <c r="F1096" t="s">
        <v>20</v>
      </c>
      <c r="G1096" s="10">
        <v>9</v>
      </c>
      <c r="H1096">
        <v>0.09</v>
      </c>
      <c r="I1096">
        <v>9</v>
      </c>
      <c r="J1096">
        <v>1</v>
      </c>
      <c r="K1096">
        <v>0</v>
      </c>
      <c r="L1096" s="8">
        <v>1.4</v>
      </c>
      <c r="M1096" s="8">
        <v>0.52</v>
      </c>
      <c r="N1096" s="8">
        <v>0.5</v>
      </c>
      <c r="O1096" s="8">
        <v>-1.0343E-2</v>
      </c>
      <c r="P1096" s="9">
        <v>-1.4341E-3</v>
      </c>
      <c r="Q1096" s="8">
        <v>3.4520999999999997E-5</v>
      </c>
      <c r="R1096" s="9">
        <v>-1.3052999999999999E-7</v>
      </c>
      <c r="S1096" s="8">
        <v>7.7114999999999996E-4</v>
      </c>
      <c r="T1096" s="8">
        <v>0</v>
      </c>
      <c r="U1096" s="9">
        <v>3.0230999999999999E-6</v>
      </c>
      <c r="V1096">
        <v>2.44710871553571E-3</v>
      </c>
      <c r="W1096">
        <v>2.44710871553571E-3</v>
      </c>
      <c r="X1096">
        <v>1.7814951449099999E-3</v>
      </c>
      <c r="Y1096">
        <v>6.3617251235193297E-3</v>
      </c>
      <c r="Z1096">
        <v>7.0008335409046593E-2</v>
      </c>
      <c r="AA1096">
        <v>0.25</v>
      </c>
    </row>
    <row r="1097" spans="1:27" x14ac:dyDescent="0.35">
      <c r="A1097">
        <v>1096</v>
      </c>
      <c r="B1097" t="s">
        <v>43</v>
      </c>
      <c r="C1097" s="2">
        <v>45</v>
      </c>
      <c r="D1097" t="s">
        <v>14</v>
      </c>
      <c r="E1097">
        <v>18</v>
      </c>
      <c r="F1097" t="s">
        <v>17</v>
      </c>
      <c r="G1097" s="10">
        <v>42.5</v>
      </c>
      <c r="H1097">
        <v>0.42499999999999999</v>
      </c>
      <c r="I1097">
        <v>22</v>
      </c>
      <c r="J1097">
        <v>1</v>
      </c>
      <c r="K1097">
        <v>0</v>
      </c>
      <c r="L1097" s="8">
        <v>1.39</v>
      </c>
      <c r="M1097" s="8">
        <v>0.56000000000000005</v>
      </c>
      <c r="N1097" s="8">
        <v>0.5</v>
      </c>
      <c r="O1097" s="8">
        <v>0.16450000000000001</v>
      </c>
      <c r="P1097" s="8">
        <v>-0.56120000000000003</v>
      </c>
      <c r="Q1097" s="8">
        <v>0.29099999999999998</v>
      </c>
      <c r="R1097" s="8">
        <v>0</v>
      </c>
      <c r="S1097" s="8">
        <v>-7.2500000000000004E-3</v>
      </c>
      <c r="T1097" s="8">
        <v>2.5000000000000001E-2</v>
      </c>
      <c r="U1097" s="8">
        <v>2.3E-2</v>
      </c>
      <c r="V1097">
        <v>1.41085576304148</v>
      </c>
      <c r="W1097">
        <v>1.41085576304148</v>
      </c>
      <c r="X1097">
        <v>1.09821012595149</v>
      </c>
      <c r="Y1097">
        <v>0.14186254326366399</v>
      </c>
      <c r="Z1097">
        <v>10.789232722145201</v>
      </c>
      <c r="AA1097">
        <v>1.39371141975309</v>
      </c>
    </row>
    <row r="1098" spans="1:27" x14ac:dyDescent="0.35">
      <c r="A1098">
        <v>1097</v>
      </c>
      <c r="B1098" t="s">
        <v>43</v>
      </c>
      <c r="C1098" s="2">
        <v>45</v>
      </c>
      <c r="D1098" t="s">
        <v>14</v>
      </c>
      <c r="E1098">
        <v>18</v>
      </c>
      <c r="F1098" t="s">
        <v>17</v>
      </c>
      <c r="G1098" s="10">
        <v>74.5</v>
      </c>
      <c r="H1098">
        <v>0.745</v>
      </c>
      <c r="I1098">
        <v>32</v>
      </c>
      <c r="J1098">
        <v>1</v>
      </c>
      <c r="K1098">
        <v>0</v>
      </c>
      <c r="L1098" s="8">
        <v>1.39</v>
      </c>
      <c r="M1098" s="8">
        <v>0.56000000000000005</v>
      </c>
      <c r="N1098" s="8">
        <v>0.5</v>
      </c>
      <c r="O1098" s="8">
        <v>0.16450000000000001</v>
      </c>
      <c r="P1098" s="8">
        <v>-0.56120000000000003</v>
      </c>
      <c r="Q1098" s="8">
        <v>0.29099999999999998</v>
      </c>
      <c r="R1098" s="8">
        <v>0</v>
      </c>
      <c r="S1098" s="8">
        <v>-7.2500000000000004E-3</v>
      </c>
      <c r="T1098" s="8">
        <v>2.5000000000000001E-2</v>
      </c>
      <c r="U1098" s="8">
        <v>2.3E-2</v>
      </c>
      <c r="V1098">
        <v>6.11718804927746</v>
      </c>
      <c r="W1098">
        <v>6.11718804927746</v>
      </c>
      <c r="X1098">
        <v>4.7616191775575798</v>
      </c>
      <c r="Y1098">
        <v>0.43591561563966902</v>
      </c>
      <c r="Z1098">
        <v>46.779952421571203</v>
      </c>
      <c r="AA1098">
        <v>4.2826003086419799</v>
      </c>
    </row>
    <row r="1099" spans="1:27" x14ac:dyDescent="0.35">
      <c r="A1099">
        <v>1098</v>
      </c>
      <c r="B1099" t="s">
        <v>43</v>
      </c>
      <c r="C1099" s="2">
        <v>45</v>
      </c>
      <c r="D1099" t="s">
        <v>14</v>
      </c>
      <c r="E1099">
        <v>18</v>
      </c>
      <c r="F1099" t="s">
        <v>17</v>
      </c>
      <c r="G1099" s="10">
        <v>49</v>
      </c>
      <c r="H1099">
        <v>0.49</v>
      </c>
      <c r="I1099">
        <v>32</v>
      </c>
      <c r="J1099">
        <v>1</v>
      </c>
      <c r="K1099">
        <v>0</v>
      </c>
      <c r="L1099" s="8">
        <v>1.39</v>
      </c>
      <c r="M1099" s="8">
        <v>0.56000000000000005</v>
      </c>
      <c r="N1099" s="8">
        <v>0.5</v>
      </c>
      <c r="O1099" s="8">
        <v>0.16450000000000001</v>
      </c>
      <c r="P1099" s="8">
        <v>-0.56120000000000003</v>
      </c>
      <c r="Q1099" s="8">
        <v>0.29099999999999998</v>
      </c>
      <c r="R1099" s="8">
        <v>0</v>
      </c>
      <c r="S1099" s="8">
        <v>-7.2500000000000004E-3</v>
      </c>
      <c r="T1099" s="8">
        <v>2.5000000000000001E-2</v>
      </c>
      <c r="U1099" s="8">
        <v>2.3E-2</v>
      </c>
      <c r="V1099">
        <v>2.73377774073434</v>
      </c>
      <c r="W1099">
        <v>2.73377774073434</v>
      </c>
      <c r="X1099">
        <v>2.1279725933876099</v>
      </c>
      <c r="Y1099">
        <v>0.188574099031727</v>
      </c>
      <c r="Z1099">
        <v>20.906009691464099</v>
      </c>
      <c r="AA1099">
        <v>1.8526234567901201</v>
      </c>
    </row>
    <row r="1100" spans="1:27" x14ac:dyDescent="0.35">
      <c r="A1100">
        <v>1099</v>
      </c>
      <c r="B1100" t="s">
        <v>43</v>
      </c>
      <c r="C1100" s="2">
        <v>45</v>
      </c>
      <c r="D1100" t="s">
        <v>14</v>
      </c>
      <c r="E1100">
        <v>18</v>
      </c>
      <c r="F1100" t="s">
        <v>17</v>
      </c>
      <c r="G1100" s="10">
        <v>48</v>
      </c>
      <c r="H1100">
        <v>0.48</v>
      </c>
      <c r="I1100">
        <v>32</v>
      </c>
      <c r="J1100">
        <v>1</v>
      </c>
      <c r="K1100">
        <v>0</v>
      </c>
      <c r="L1100" s="8">
        <v>1.39</v>
      </c>
      <c r="M1100" s="8">
        <v>0.56000000000000005</v>
      </c>
      <c r="N1100" s="8">
        <v>0.5</v>
      </c>
      <c r="O1100" s="8">
        <v>0.16450000000000001</v>
      </c>
      <c r="P1100" s="8">
        <v>-0.56120000000000003</v>
      </c>
      <c r="Q1100" s="8">
        <v>0.29099999999999998</v>
      </c>
      <c r="R1100" s="8">
        <v>0</v>
      </c>
      <c r="S1100" s="8">
        <v>-7.2500000000000004E-3</v>
      </c>
      <c r="T1100" s="8">
        <v>2.5000000000000001E-2</v>
      </c>
      <c r="U1100" s="8">
        <v>2.3E-2</v>
      </c>
      <c r="V1100">
        <v>2.62795560539436</v>
      </c>
      <c r="W1100">
        <v>2.62795560539436</v>
      </c>
      <c r="X1100">
        <v>2.04560064323897</v>
      </c>
      <c r="Y1100">
        <v>0.18095573684677199</v>
      </c>
      <c r="Z1100">
        <v>20.096756417496501</v>
      </c>
      <c r="AA1100">
        <v>1.7777777777777799</v>
      </c>
    </row>
    <row r="1101" spans="1:27" x14ac:dyDescent="0.35">
      <c r="A1101">
        <v>1100</v>
      </c>
      <c r="B1101" t="s">
        <v>43</v>
      </c>
      <c r="C1101" s="2">
        <v>45</v>
      </c>
      <c r="D1101" t="s">
        <v>14</v>
      </c>
      <c r="E1101">
        <v>18</v>
      </c>
      <c r="F1101" t="s">
        <v>17</v>
      </c>
      <c r="G1101" s="10">
        <v>41.5</v>
      </c>
      <c r="H1101">
        <v>0.41499999999999998</v>
      </c>
      <c r="I1101">
        <v>32</v>
      </c>
      <c r="J1101">
        <v>1</v>
      </c>
      <c r="K1101">
        <v>0</v>
      </c>
      <c r="L1101" s="8">
        <v>1.39</v>
      </c>
      <c r="M1101" s="8">
        <v>0.56000000000000005</v>
      </c>
      <c r="N1101" s="8">
        <v>0.5</v>
      </c>
      <c r="O1101" s="8">
        <v>0.16450000000000001</v>
      </c>
      <c r="P1101" s="8">
        <v>-0.56120000000000003</v>
      </c>
      <c r="Q1101" s="8">
        <v>0.29099999999999998</v>
      </c>
      <c r="R1101" s="8">
        <v>0</v>
      </c>
      <c r="S1101" s="8">
        <v>-7.2500000000000004E-3</v>
      </c>
      <c r="T1101" s="8">
        <v>2.5000000000000001E-2</v>
      </c>
      <c r="U1101" s="8">
        <v>2.3E-2</v>
      </c>
      <c r="V1101">
        <v>1.98952513381907</v>
      </c>
      <c r="W1101">
        <v>1.98952513381907</v>
      </c>
      <c r="X1101">
        <v>1.5486463641647601</v>
      </c>
      <c r="Y1101">
        <v>0.13526519869112599</v>
      </c>
      <c r="Z1101">
        <v>15.214489133216899</v>
      </c>
      <c r="AA1101">
        <v>1.32889660493827</v>
      </c>
    </row>
    <row r="1102" spans="1:27" x14ac:dyDescent="0.35">
      <c r="A1102">
        <v>1101</v>
      </c>
      <c r="B1102" t="s">
        <v>43</v>
      </c>
      <c r="C1102" s="2">
        <v>45</v>
      </c>
      <c r="D1102" t="s">
        <v>14</v>
      </c>
      <c r="E1102">
        <v>18</v>
      </c>
      <c r="F1102" t="s">
        <v>17</v>
      </c>
      <c r="G1102" s="10">
        <v>46.5</v>
      </c>
      <c r="H1102">
        <v>0.46500000000000002</v>
      </c>
      <c r="I1102">
        <v>32</v>
      </c>
      <c r="J1102">
        <v>1</v>
      </c>
      <c r="K1102">
        <v>0</v>
      </c>
      <c r="L1102" s="8">
        <v>1.39</v>
      </c>
      <c r="M1102" s="8">
        <v>0.56000000000000005</v>
      </c>
      <c r="N1102" s="8">
        <v>0.5</v>
      </c>
      <c r="O1102" s="8">
        <v>0.16450000000000001</v>
      </c>
      <c r="P1102" s="8">
        <v>-0.56120000000000003</v>
      </c>
      <c r="Q1102" s="8">
        <v>0.29099999999999998</v>
      </c>
      <c r="R1102" s="8">
        <v>0</v>
      </c>
      <c r="S1102" s="8">
        <v>-7.2500000000000004E-3</v>
      </c>
      <c r="T1102" s="8">
        <v>2.5000000000000001E-2</v>
      </c>
      <c r="U1102" s="8">
        <v>2.3E-2</v>
      </c>
      <c r="V1102">
        <v>2.4730234337793502</v>
      </c>
      <c r="W1102">
        <v>2.4730234337793502</v>
      </c>
      <c r="X1102">
        <v>1.9250014408538501</v>
      </c>
      <c r="Y1102">
        <v>0.16982271788061301</v>
      </c>
      <c r="Z1102">
        <v>18.9119441216612</v>
      </c>
      <c r="AA1102">
        <v>1.6684027777777799</v>
      </c>
    </row>
    <row r="1103" spans="1:27" x14ac:dyDescent="0.35">
      <c r="A1103">
        <v>1102</v>
      </c>
      <c r="B1103" t="s">
        <v>43</v>
      </c>
      <c r="C1103" s="2">
        <v>45</v>
      </c>
      <c r="D1103" t="s">
        <v>14</v>
      </c>
      <c r="E1103">
        <v>18</v>
      </c>
      <c r="F1103" t="s">
        <v>17</v>
      </c>
      <c r="G1103" s="10">
        <v>48</v>
      </c>
      <c r="H1103">
        <v>0.48</v>
      </c>
      <c r="I1103">
        <v>34</v>
      </c>
      <c r="J1103">
        <v>1</v>
      </c>
      <c r="K1103">
        <v>0</v>
      </c>
      <c r="L1103" s="8">
        <v>1.39</v>
      </c>
      <c r="M1103" s="8">
        <v>0.56000000000000005</v>
      </c>
      <c r="N1103" s="8">
        <v>0.5</v>
      </c>
      <c r="O1103" s="8">
        <v>0.16450000000000001</v>
      </c>
      <c r="P1103" s="8">
        <v>-0.56120000000000003</v>
      </c>
      <c r="Q1103" s="8">
        <v>0.29099999999999998</v>
      </c>
      <c r="R1103" s="8">
        <v>0</v>
      </c>
      <c r="S1103" s="8">
        <v>-7.2500000000000004E-3</v>
      </c>
      <c r="T1103" s="8">
        <v>2.5000000000000001E-2</v>
      </c>
      <c r="U1103" s="8">
        <v>2.3E-2</v>
      </c>
      <c r="V1103">
        <v>2.7934558443650199</v>
      </c>
      <c r="W1103">
        <v>2.7934558443650199</v>
      </c>
      <c r="X1103">
        <v>2.1744260292537301</v>
      </c>
      <c r="Y1103">
        <v>0.18095573684677199</v>
      </c>
      <c r="Z1103">
        <v>21.362385860704599</v>
      </c>
      <c r="AA1103">
        <v>1.7777777777777799</v>
      </c>
    </row>
    <row r="1104" spans="1:27" x14ac:dyDescent="0.35">
      <c r="A1104">
        <v>1103</v>
      </c>
      <c r="B1104" t="s">
        <v>43</v>
      </c>
      <c r="C1104" s="2">
        <v>45</v>
      </c>
      <c r="D1104" t="s">
        <v>14</v>
      </c>
      <c r="E1104">
        <v>18</v>
      </c>
      <c r="F1104" t="s">
        <v>17</v>
      </c>
      <c r="G1104" s="10">
        <v>105.5</v>
      </c>
      <c r="H1104">
        <v>1.0549999999999999</v>
      </c>
      <c r="I1104">
        <v>35</v>
      </c>
      <c r="J1104">
        <v>1</v>
      </c>
      <c r="K1104">
        <v>0</v>
      </c>
      <c r="L1104" s="8">
        <v>1.39</v>
      </c>
      <c r="M1104" s="8">
        <v>0.56000000000000005</v>
      </c>
      <c r="N1104" s="8">
        <v>0.5</v>
      </c>
      <c r="O1104" s="8">
        <v>0.16450000000000001</v>
      </c>
      <c r="P1104" s="8">
        <v>-0.56120000000000003</v>
      </c>
      <c r="Q1104" s="8">
        <v>0.29099999999999998</v>
      </c>
      <c r="R1104" s="8">
        <v>0</v>
      </c>
      <c r="S1104" s="8">
        <v>-7.2500000000000004E-3</v>
      </c>
      <c r="T1104" s="8">
        <v>2.5000000000000001E-2</v>
      </c>
      <c r="U1104" s="8">
        <v>2.3E-2</v>
      </c>
      <c r="V1104">
        <v>12.9904901389254</v>
      </c>
      <c r="W1104">
        <v>12.9904901389254</v>
      </c>
      <c r="X1104">
        <v>10.111797524139501</v>
      </c>
      <c r="Y1104">
        <v>0.87416779081544504</v>
      </c>
      <c r="Z1104">
        <v>99.342133303160395</v>
      </c>
      <c r="AA1104">
        <v>8.58815586419753</v>
      </c>
    </row>
    <row r="1105" spans="1:27" x14ac:dyDescent="0.35">
      <c r="A1105">
        <v>1104</v>
      </c>
      <c r="B1105" t="s">
        <v>43</v>
      </c>
      <c r="C1105" s="2">
        <v>45</v>
      </c>
      <c r="D1105" t="s">
        <v>14</v>
      </c>
      <c r="E1105">
        <v>18</v>
      </c>
      <c r="F1105" t="s">
        <v>20</v>
      </c>
      <c r="G1105" s="10">
        <v>72</v>
      </c>
      <c r="H1105">
        <v>0.72</v>
      </c>
      <c r="I1105">
        <v>35</v>
      </c>
      <c r="J1105">
        <v>1</v>
      </c>
      <c r="K1105">
        <v>0</v>
      </c>
      <c r="L1105" s="8">
        <v>1.4</v>
      </c>
      <c r="M1105" s="8">
        <v>0.52</v>
      </c>
      <c r="N1105" s="8">
        <v>0.5</v>
      </c>
      <c r="O1105" s="8">
        <v>-1.0343E-2</v>
      </c>
      <c r="P1105" s="9">
        <v>-1.4341E-3</v>
      </c>
      <c r="Q1105" s="8">
        <v>3.4520999999999997E-5</v>
      </c>
      <c r="R1105" s="9">
        <v>-1.3052999999999999E-7</v>
      </c>
      <c r="S1105" s="8">
        <v>7.7114999999999996E-4</v>
      </c>
      <c r="T1105" s="8">
        <v>0</v>
      </c>
      <c r="U1105" s="9">
        <v>3.0230999999999999E-6</v>
      </c>
      <c r="V1105">
        <v>5.3614564051062397</v>
      </c>
      <c r="W1105">
        <v>5.3614564051062397</v>
      </c>
      <c r="X1105">
        <v>3.9031402629173502</v>
      </c>
      <c r="Y1105">
        <v>0.40715040790523699</v>
      </c>
      <c r="Z1105">
        <v>38.345930026191098</v>
      </c>
      <c r="AA1105">
        <v>4</v>
      </c>
    </row>
    <row r="1106" spans="1:27" x14ac:dyDescent="0.35">
      <c r="A1106">
        <v>1105</v>
      </c>
      <c r="B1106" t="s">
        <v>43</v>
      </c>
      <c r="C1106" s="2">
        <v>45</v>
      </c>
      <c r="D1106" t="s">
        <v>14</v>
      </c>
      <c r="E1106">
        <v>18</v>
      </c>
      <c r="F1106" t="s">
        <v>20</v>
      </c>
      <c r="G1106" s="10">
        <v>51.5</v>
      </c>
      <c r="H1106">
        <v>0.51500000000000001</v>
      </c>
      <c r="I1106">
        <v>12</v>
      </c>
      <c r="J1106">
        <v>0</v>
      </c>
      <c r="K1106">
        <v>0</v>
      </c>
      <c r="L1106" s="8">
        <v>1.4</v>
      </c>
      <c r="M1106" s="8">
        <v>0.52</v>
      </c>
      <c r="N1106" s="8">
        <v>0.5</v>
      </c>
      <c r="O1106" s="8">
        <v>-1.0343E-2</v>
      </c>
      <c r="P1106" s="9">
        <v>-1.4341E-3</v>
      </c>
      <c r="Q1106" s="8">
        <v>3.4520999999999997E-5</v>
      </c>
      <c r="R1106" s="9">
        <v>-1.3052999999999999E-7</v>
      </c>
      <c r="S1106" s="8">
        <v>7.7114999999999996E-4</v>
      </c>
      <c r="T1106" s="8">
        <v>0</v>
      </c>
      <c r="U1106" s="9">
        <v>3.0230999999999999E-6</v>
      </c>
      <c r="V1106">
        <v>1.0673278269081199</v>
      </c>
      <c r="W1106">
        <v>1.0673278269081199</v>
      </c>
      <c r="X1106">
        <v>0.77701465798910796</v>
      </c>
      <c r="Y1106">
        <v>0.208307227887088</v>
      </c>
      <c r="Z1106">
        <v>7.6336866465324098</v>
      </c>
      <c r="AA1106">
        <v>2.0464891975308599</v>
      </c>
    </row>
    <row r="1107" spans="1:27" x14ac:dyDescent="0.35">
      <c r="A1107">
        <v>1106</v>
      </c>
      <c r="B1107" t="s">
        <v>43</v>
      </c>
      <c r="C1107" s="2">
        <v>45</v>
      </c>
      <c r="D1107" t="s">
        <v>14</v>
      </c>
      <c r="E1107">
        <v>18</v>
      </c>
      <c r="F1107" t="s">
        <v>20</v>
      </c>
      <c r="G1107" s="10">
        <v>44</v>
      </c>
      <c r="H1107">
        <v>0.44</v>
      </c>
      <c r="I1107">
        <v>35</v>
      </c>
      <c r="J1107">
        <v>1</v>
      </c>
      <c r="K1107">
        <v>0</v>
      </c>
      <c r="L1107" s="8">
        <v>1.4</v>
      </c>
      <c r="M1107" s="8">
        <v>0.52</v>
      </c>
      <c r="N1107" s="8">
        <v>0.5</v>
      </c>
      <c r="O1107" s="8">
        <v>-1.0343E-2</v>
      </c>
      <c r="P1107" s="9">
        <v>-1.4341E-3</v>
      </c>
      <c r="Q1107" s="8">
        <v>3.4520999999999997E-5</v>
      </c>
      <c r="R1107" s="9">
        <v>-1.3052999999999999E-7</v>
      </c>
      <c r="S1107" s="8">
        <v>7.7114999999999996E-4</v>
      </c>
      <c r="T1107" s="8">
        <v>0</v>
      </c>
      <c r="U1107" s="9">
        <v>3.0230999999999999E-6</v>
      </c>
      <c r="V1107">
        <v>2.1550041289233399</v>
      </c>
      <c r="W1107">
        <v>2.1550041289233399</v>
      </c>
      <c r="X1107">
        <v>1.56884300585619</v>
      </c>
      <c r="Y1107">
        <v>0.15205308443374599</v>
      </c>
      <c r="Z1107">
        <v>15.4129085998247</v>
      </c>
      <c r="AA1107">
        <v>1.49382716049383</v>
      </c>
    </row>
    <row r="1108" spans="1:27" x14ac:dyDescent="0.35">
      <c r="A1108">
        <v>1107</v>
      </c>
      <c r="B1108" t="s">
        <v>43</v>
      </c>
      <c r="C1108" s="2">
        <v>45</v>
      </c>
      <c r="D1108" t="s">
        <v>14</v>
      </c>
      <c r="E1108">
        <v>18</v>
      </c>
      <c r="F1108" t="s">
        <v>17</v>
      </c>
      <c r="G1108" s="10">
        <v>57</v>
      </c>
      <c r="H1108">
        <v>0.56999999999999995</v>
      </c>
      <c r="I1108">
        <v>32</v>
      </c>
      <c r="J1108">
        <v>1</v>
      </c>
      <c r="K1108">
        <v>0</v>
      </c>
      <c r="L1108" s="8">
        <v>1.39</v>
      </c>
      <c r="M1108" s="8">
        <v>0.56000000000000005</v>
      </c>
      <c r="N1108" s="8">
        <v>0.5</v>
      </c>
      <c r="O1108" s="8">
        <v>0.16450000000000001</v>
      </c>
      <c r="P1108" s="8">
        <v>-0.56120000000000003</v>
      </c>
      <c r="Q1108" s="8">
        <v>0.29099999999999998</v>
      </c>
      <c r="R1108" s="8">
        <v>0</v>
      </c>
      <c r="S1108" s="8">
        <v>-7.2500000000000004E-3</v>
      </c>
      <c r="T1108" s="8">
        <v>2.5000000000000001E-2</v>
      </c>
      <c r="U1108" s="8">
        <v>2.3E-2</v>
      </c>
      <c r="V1108">
        <v>3.65333462623764</v>
      </c>
      <c r="W1108">
        <v>3.65333462623764</v>
      </c>
      <c r="X1108">
        <v>2.84375567306338</v>
      </c>
      <c r="Y1108">
        <v>0.25517586328783098</v>
      </c>
      <c r="Z1108">
        <v>27.9381340934356</v>
      </c>
      <c r="AA1108">
        <v>2.5069444444444402</v>
      </c>
    </row>
    <row r="1109" spans="1:27" x14ac:dyDescent="0.35">
      <c r="A1109">
        <v>1108</v>
      </c>
      <c r="B1109" t="s">
        <v>43</v>
      </c>
      <c r="C1109" s="2">
        <v>46</v>
      </c>
      <c r="D1109" t="s">
        <v>14</v>
      </c>
      <c r="E1109">
        <v>18</v>
      </c>
      <c r="F1109" t="s">
        <v>17</v>
      </c>
      <c r="G1109" s="10">
        <v>87</v>
      </c>
      <c r="H1109">
        <v>0.87</v>
      </c>
      <c r="I1109">
        <v>32</v>
      </c>
      <c r="J1109">
        <v>1</v>
      </c>
      <c r="K1109">
        <v>0</v>
      </c>
      <c r="L1109" s="8">
        <v>1.39</v>
      </c>
      <c r="M1109" s="8">
        <v>0.56000000000000005</v>
      </c>
      <c r="N1109" s="8">
        <v>0.5</v>
      </c>
      <c r="O1109" s="8">
        <v>0.16450000000000001</v>
      </c>
      <c r="P1109" s="8">
        <v>-0.56120000000000003</v>
      </c>
      <c r="Q1109" s="8">
        <v>0.29099999999999998</v>
      </c>
      <c r="R1109" s="8">
        <v>0</v>
      </c>
      <c r="S1109" s="8">
        <v>-7.2500000000000004E-3</v>
      </c>
      <c r="T1109" s="8">
        <v>2.5000000000000001E-2</v>
      </c>
      <c r="U1109" s="8">
        <v>2.3E-2</v>
      </c>
      <c r="V1109">
        <v>8.2571864909457204</v>
      </c>
      <c r="W1109">
        <v>8.2571864909457204</v>
      </c>
      <c r="X1109">
        <v>6.4273939645521496</v>
      </c>
      <c r="Y1109">
        <v>0.59446786987552902</v>
      </c>
      <c r="Z1109">
        <v>63.145155596141301</v>
      </c>
      <c r="AA1109">
        <v>5.8402777777777803</v>
      </c>
    </row>
    <row r="1110" spans="1:27" x14ac:dyDescent="0.35">
      <c r="A1110">
        <v>1109</v>
      </c>
      <c r="B1110" t="s">
        <v>43</v>
      </c>
      <c r="C1110" s="2">
        <v>46</v>
      </c>
      <c r="D1110" t="s">
        <v>14</v>
      </c>
      <c r="E1110">
        <v>18</v>
      </c>
      <c r="F1110" t="s">
        <v>17</v>
      </c>
      <c r="G1110" s="10">
        <v>75</v>
      </c>
      <c r="H1110">
        <v>0.75</v>
      </c>
      <c r="I1110">
        <v>32</v>
      </c>
      <c r="J1110">
        <v>1</v>
      </c>
      <c r="K1110">
        <v>0</v>
      </c>
      <c r="L1110" s="8">
        <v>1.39</v>
      </c>
      <c r="M1110" s="8">
        <v>0.56000000000000005</v>
      </c>
      <c r="N1110" s="8">
        <v>0.5</v>
      </c>
      <c r="O1110" s="8">
        <v>0.16450000000000001</v>
      </c>
      <c r="P1110" s="8">
        <v>-0.56120000000000003</v>
      </c>
      <c r="Q1110" s="8">
        <v>0.29099999999999998</v>
      </c>
      <c r="R1110" s="8">
        <v>0</v>
      </c>
      <c r="S1110" s="8">
        <v>-7.2500000000000004E-3</v>
      </c>
      <c r="T1110" s="8">
        <v>2.5000000000000001E-2</v>
      </c>
      <c r="U1110" s="8">
        <v>2.3E-2</v>
      </c>
      <c r="V1110">
        <v>6.1967063367122401</v>
      </c>
      <c r="W1110">
        <v>6.1967063367122401</v>
      </c>
      <c r="X1110">
        <v>4.8235162124968101</v>
      </c>
      <c r="Y1110">
        <v>0.44178646691106499</v>
      </c>
      <c r="Z1110">
        <v>47.3880523643682</v>
      </c>
      <c r="AA1110">
        <v>4.3402777777777803</v>
      </c>
    </row>
    <row r="1111" spans="1:27" x14ac:dyDescent="0.35">
      <c r="A1111">
        <v>1110</v>
      </c>
      <c r="B1111" t="s">
        <v>43</v>
      </c>
      <c r="C1111" s="2">
        <v>46</v>
      </c>
      <c r="D1111" t="s">
        <v>14</v>
      </c>
      <c r="E1111">
        <v>18</v>
      </c>
      <c r="F1111" t="s">
        <v>17</v>
      </c>
      <c r="G1111" s="10">
        <v>85.5</v>
      </c>
      <c r="H1111">
        <v>0.85499999999999998</v>
      </c>
      <c r="I1111">
        <v>32</v>
      </c>
      <c r="J1111">
        <v>1</v>
      </c>
      <c r="K1111">
        <v>0</v>
      </c>
      <c r="L1111" s="8">
        <v>1.39</v>
      </c>
      <c r="M1111" s="8">
        <v>0.56000000000000005</v>
      </c>
      <c r="N1111" s="8">
        <v>0.5</v>
      </c>
      <c r="O1111" s="8">
        <v>0.16450000000000001</v>
      </c>
      <c r="P1111" s="8">
        <v>-0.56120000000000003</v>
      </c>
      <c r="Q1111" s="8">
        <v>0.29099999999999998</v>
      </c>
      <c r="R1111" s="8">
        <v>0</v>
      </c>
      <c r="S1111" s="8">
        <v>-7.2500000000000004E-3</v>
      </c>
      <c r="T1111" s="8">
        <v>2.5000000000000001E-2</v>
      </c>
      <c r="U1111" s="8">
        <v>2.3E-2</v>
      </c>
      <c r="V1111">
        <v>7.9836621398076604</v>
      </c>
      <c r="W1111">
        <v>7.9836621398076604</v>
      </c>
      <c r="X1111">
        <v>6.2144826096262804</v>
      </c>
      <c r="Y1111">
        <v>0.57414569239762003</v>
      </c>
      <c r="Z1111">
        <v>61.053433708681801</v>
      </c>
      <c r="AA1111">
        <v>5.640625</v>
      </c>
    </row>
    <row r="1112" spans="1:27" x14ac:dyDescent="0.35">
      <c r="A1112">
        <v>1111</v>
      </c>
      <c r="B1112" t="s">
        <v>43</v>
      </c>
      <c r="C1112" s="2">
        <v>46</v>
      </c>
      <c r="D1112" t="s">
        <v>14</v>
      </c>
      <c r="E1112">
        <v>18</v>
      </c>
      <c r="F1112" t="s">
        <v>17</v>
      </c>
      <c r="G1112" s="10">
        <v>76</v>
      </c>
      <c r="H1112">
        <v>0.76</v>
      </c>
      <c r="I1112">
        <v>32</v>
      </c>
      <c r="J1112">
        <v>1</v>
      </c>
      <c r="K1112">
        <v>0</v>
      </c>
      <c r="L1112" s="8">
        <v>1.39</v>
      </c>
      <c r="M1112" s="8">
        <v>0.56000000000000005</v>
      </c>
      <c r="N1112" s="8">
        <v>0.5</v>
      </c>
      <c r="O1112" s="8">
        <v>0.16450000000000001</v>
      </c>
      <c r="P1112" s="8">
        <v>-0.56120000000000003</v>
      </c>
      <c r="Q1112" s="8">
        <v>0.29099999999999998</v>
      </c>
      <c r="R1112" s="8">
        <v>0</v>
      </c>
      <c r="S1112" s="8">
        <v>-7.2500000000000004E-3</v>
      </c>
      <c r="T1112" s="8">
        <v>2.5000000000000001E-2</v>
      </c>
      <c r="U1112" s="8">
        <v>2.3E-2</v>
      </c>
      <c r="V1112">
        <v>6.3572633241397796</v>
      </c>
      <c r="W1112">
        <v>6.3572633241397796</v>
      </c>
      <c r="X1112">
        <v>4.9484937715104103</v>
      </c>
      <c r="Y1112">
        <v>0.45364597917836602</v>
      </c>
      <c r="Z1112">
        <v>48.615879296008501</v>
      </c>
      <c r="AA1112">
        <v>4.4567901234567904</v>
      </c>
    </row>
    <row r="1113" spans="1:27" x14ac:dyDescent="0.35">
      <c r="A1113">
        <v>1112</v>
      </c>
      <c r="B1113" t="s">
        <v>43</v>
      </c>
      <c r="C1113" s="2">
        <v>46</v>
      </c>
      <c r="D1113" t="s">
        <v>14</v>
      </c>
      <c r="E1113">
        <v>18</v>
      </c>
      <c r="F1113" t="s">
        <v>17</v>
      </c>
      <c r="G1113" s="10">
        <v>63.5</v>
      </c>
      <c r="H1113">
        <v>0.63500000000000001</v>
      </c>
      <c r="I1113">
        <v>32</v>
      </c>
      <c r="J1113">
        <v>1</v>
      </c>
      <c r="K1113">
        <v>0</v>
      </c>
      <c r="L1113" s="8">
        <v>1.39</v>
      </c>
      <c r="M1113" s="8">
        <v>0.56000000000000005</v>
      </c>
      <c r="N1113" s="8">
        <v>0.5</v>
      </c>
      <c r="O1113" s="8">
        <v>0.16450000000000001</v>
      </c>
      <c r="P1113" s="8">
        <v>-0.56120000000000003</v>
      </c>
      <c r="Q1113" s="8">
        <v>0.29099999999999998</v>
      </c>
      <c r="R1113" s="8">
        <v>0</v>
      </c>
      <c r="S1113" s="8">
        <v>-7.2500000000000004E-3</v>
      </c>
      <c r="T1113" s="8">
        <v>2.5000000000000001E-2</v>
      </c>
      <c r="U1113" s="8">
        <v>2.3E-2</v>
      </c>
      <c r="V1113">
        <v>4.4960071847692999</v>
      </c>
      <c r="W1113">
        <v>4.4960071847692999</v>
      </c>
      <c r="X1113">
        <v>3.4996919926244199</v>
      </c>
      <c r="Y1113">
        <v>0.316692174435936</v>
      </c>
      <c r="Z1113">
        <v>34.382301229956902</v>
      </c>
      <c r="AA1113">
        <v>3.1113040123456801</v>
      </c>
    </row>
    <row r="1114" spans="1:27" x14ac:dyDescent="0.35">
      <c r="A1114">
        <v>1113</v>
      </c>
      <c r="B1114" t="s">
        <v>43</v>
      </c>
      <c r="C1114" s="2">
        <v>46</v>
      </c>
      <c r="D1114" t="s">
        <v>14</v>
      </c>
      <c r="E1114">
        <v>18</v>
      </c>
      <c r="F1114" t="s">
        <v>17</v>
      </c>
      <c r="G1114" s="10">
        <v>54.5</v>
      </c>
      <c r="H1114">
        <v>0.54500000000000004</v>
      </c>
      <c r="I1114">
        <v>32</v>
      </c>
      <c r="J1114">
        <v>1</v>
      </c>
      <c r="K1114">
        <v>0</v>
      </c>
      <c r="L1114" s="8">
        <v>1.39</v>
      </c>
      <c r="M1114" s="8">
        <v>0.56000000000000005</v>
      </c>
      <c r="N1114" s="8">
        <v>0.5</v>
      </c>
      <c r="O1114" s="8">
        <v>0.16450000000000001</v>
      </c>
      <c r="P1114" s="8">
        <v>-0.56120000000000003</v>
      </c>
      <c r="Q1114" s="8">
        <v>0.29099999999999998</v>
      </c>
      <c r="R1114" s="8">
        <v>0</v>
      </c>
      <c r="S1114" s="8">
        <v>-7.2500000000000004E-3</v>
      </c>
      <c r="T1114" s="8">
        <v>2.5000000000000001E-2</v>
      </c>
      <c r="U1114" s="8">
        <v>2.3E-2</v>
      </c>
      <c r="V1114">
        <v>3.3520359844029701</v>
      </c>
      <c r="W1114">
        <v>3.3520359844029701</v>
      </c>
      <c r="X1114">
        <v>2.6092248102592701</v>
      </c>
      <c r="Y1114">
        <v>0.233282889483127</v>
      </c>
      <c r="Z1114">
        <v>25.634013962393599</v>
      </c>
      <c r="AA1114">
        <v>2.2918595679012301</v>
      </c>
    </row>
    <row r="1115" spans="1:27" x14ac:dyDescent="0.35">
      <c r="A1115">
        <v>1114</v>
      </c>
      <c r="B1115" t="s">
        <v>44</v>
      </c>
      <c r="C1115" s="2">
        <v>46</v>
      </c>
      <c r="D1115" t="s">
        <v>10</v>
      </c>
      <c r="E1115">
        <v>4.5</v>
      </c>
      <c r="F1115" t="s">
        <v>20</v>
      </c>
      <c r="G1115" s="10">
        <v>1</v>
      </c>
      <c r="H1115">
        <v>0.01</v>
      </c>
      <c r="I1115">
        <v>2</v>
      </c>
      <c r="J1115">
        <v>1</v>
      </c>
      <c r="K1115">
        <v>0</v>
      </c>
      <c r="L1115" s="8">
        <v>1.4</v>
      </c>
      <c r="M1115" s="8">
        <v>0.52</v>
      </c>
      <c r="N1115" s="8">
        <v>0.5</v>
      </c>
      <c r="O1115" s="8">
        <v>-1.0343E-2</v>
      </c>
      <c r="P1115" s="9">
        <v>-1.4341E-3</v>
      </c>
      <c r="Q1115" s="8">
        <v>3.4520999999999997E-5</v>
      </c>
      <c r="R1115" s="9">
        <v>-1.3052999999999999E-7</v>
      </c>
      <c r="S1115" s="8">
        <v>7.7114999999999996E-4</v>
      </c>
      <c r="T1115" s="8">
        <v>0</v>
      </c>
      <c r="U1115" s="9">
        <v>3.0230999999999999E-6</v>
      </c>
      <c r="V1115">
        <v>-1.29097230581483E-2</v>
      </c>
      <c r="W1115">
        <v>1.5707963267949001E-4</v>
      </c>
      <c r="X1115">
        <v>1.1435397259066901E-4</v>
      </c>
      <c r="Y1115">
        <v>7.85398163397448E-5</v>
      </c>
      <c r="Z1115">
        <v>1.7975308641975302E-2</v>
      </c>
      <c r="AA1115">
        <v>1.2345679012345699E-2</v>
      </c>
    </row>
    <row r="1116" spans="1:27" x14ac:dyDescent="0.35">
      <c r="A1116">
        <v>1115</v>
      </c>
      <c r="B1116" t="s">
        <v>45</v>
      </c>
      <c r="C1116" s="2">
        <v>46</v>
      </c>
      <c r="D1116" t="s">
        <v>10</v>
      </c>
      <c r="E1116">
        <v>4.5</v>
      </c>
      <c r="F1116" t="s">
        <v>20</v>
      </c>
      <c r="G1116" s="10">
        <v>1</v>
      </c>
      <c r="H1116">
        <v>0.01</v>
      </c>
      <c r="I1116">
        <v>2</v>
      </c>
      <c r="J1116">
        <v>1</v>
      </c>
      <c r="K1116">
        <v>0</v>
      </c>
      <c r="L1116" s="8">
        <v>1.4</v>
      </c>
      <c r="M1116" s="8">
        <v>0.52</v>
      </c>
      <c r="N1116" s="8">
        <v>0.5</v>
      </c>
      <c r="O1116" s="8">
        <v>-1.0343E-2</v>
      </c>
      <c r="P1116" s="9">
        <v>-1.4341E-3</v>
      </c>
      <c r="Q1116" s="8">
        <v>3.4520999999999997E-5</v>
      </c>
      <c r="R1116" s="9">
        <v>-1.3052999999999999E-7</v>
      </c>
      <c r="S1116" s="8">
        <v>7.7114999999999996E-4</v>
      </c>
      <c r="T1116" s="8">
        <v>0</v>
      </c>
      <c r="U1116" s="9">
        <v>3.0230999999999999E-6</v>
      </c>
      <c r="V1116">
        <v>-1.29097230581483E-2</v>
      </c>
      <c r="W1116">
        <v>1.5707963267949001E-4</v>
      </c>
      <c r="X1116">
        <v>1.1435397259066901E-4</v>
      </c>
      <c r="Y1116">
        <v>7.85398163397448E-5</v>
      </c>
      <c r="Z1116">
        <v>1.7975308641975302E-2</v>
      </c>
      <c r="AA1116">
        <v>1.2345679012345699E-2</v>
      </c>
    </row>
    <row r="1117" spans="1:27" x14ac:dyDescent="0.35">
      <c r="A1117">
        <v>1116</v>
      </c>
      <c r="B1117" t="s">
        <v>46</v>
      </c>
      <c r="C1117" s="2">
        <v>46</v>
      </c>
      <c r="D1117" t="s">
        <v>10</v>
      </c>
      <c r="E1117">
        <v>4.5</v>
      </c>
      <c r="F1117" t="s">
        <v>20</v>
      </c>
      <c r="G1117" s="10">
        <v>1</v>
      </c>
      <c r="H1117">
        <v>0.01</v>
      </c>
      <c r="I1117">
        <v>2</v>
      </c>
      <c r="J1117">
        <v>1</v>
      </c>
      <c r="K1117">
        <v>0</v>
      </c>
      <c r="L1117" s="8">
        <v>1.4</v>
      </c>
      <c r="M1117" s="8">
        <v>0.52</v>
      </c>
      <c r="N1117" s="8">
        <v>0.5</v>
      </c>
      <c r="O1117" s="8">
        <v>-1.0343E-2</v>
      </c>
      <c r="P1117" s="9">
        <v>-1.4341E-3</v>
      </c>
      <c r="Q1117" s="8">
        <v>3.4520999999999997E-5</v>
      </c>
      <c r="R1117" s="9">
        <v>-1.3052999999999999E-7</v>
      </c>
      <c r="S1117" s="8">
        <v>7.7114999999999996E-4</v>
      </c>
      <c r="T1117" s="8">
        <v>0</v>
      </c>
      <c r="U1117" s="9">
        <v>3.0230999999999999E-6</v>
      </c>
      <c r="V1117">
        <v>-1.29097230581483E-2</v>
      </c>
      <c r="W1117">
        <v>1.5707963267949001E-4</v>
      </c>
      <c r="X1117">
        <v>1.1435397259066901E-4</v>
      </c>
      <c r="Y1117">
        <v>7.85398163397448E-5</v>
      </c>
      <c r="Z1117">
        <v>1.7975308641975302E-2</v>
      </c>
      <c r="AA1117">
        <v>1.2345679012345699E-2</v>
      </c>
    </row>
    <row r="1118" spans="1:27" x14ac:dyDescent="0.35">
      <c r="A1118">
        <v>1117</v>
      </c>
      <c r="B1118" t="s">
        <v>47</v>
      </c>
      <c r="C1118" s="2">
        <v>46</v>
      </c>
      <c r="D1118" t="s">
        <v>10</v>
      </c>
      <c r="E1118">
        <v>4.5</v>
      </c>
      <c r="F1118" t="s">
        <v>20</v>
      </c>
      <c r="G1118" s="10">
        <v>1</v>
      </c>
      <c r="H1118">
        <v>0.01</v>
      </c>
      <c r="I1118">
        <v>2</v>
      </c>
      <c r="J1118">
        <v>1</v>
      </c>
      <c r="K1118">
        <v>0</v>
      </c>
      <c r="L1118" s="8">
        <v>1.4</v>
      </c>
      <c r="M1118" s="8">
        <v>0.52</v>
      </c>
      <c r="N1118" s="8">
        <v>0.5</v>
      </c>
      <c r="O1118" s="8">
        <v>-1.0343E-2</v>
      </c>
      <c r="P1118" s="9">
        <v>-1.4341E-3</v>
      </c>
      <c r="Q1118" s="8">
        <v>3.4520999999999997E-5</v>
      </c>
      <c r="R1118" s="9">
        <v>-1.3052999999999999E-7</v>
      </c>
      <c r="S1118" s="8">
        <v>7.7114999999999996E-4</v>
      </c>
      <c r="T1118" s="8">
        <v>0</v>
      </c>
      <c r="U1118" s="9">
        <v>3.0230999999999999E-6</v>
      </c>
      <c r="V1118">
        <v>-1.29097230581483E-2</v>
      </c>
      <c r="W1118">
        <v>1.5707963267949001E-4</v>
      </c>
      <c r="X1118">
        <v>1.1435397259066901E-4</v>
      </c>
      <c r="Y1118">
        <v>7.85398163397448E-5</v>
      </c>
      <c r="Z1118">
        <v>1.7975308641975302E-2</v>
      </c>
      <c r="AA1118">
        <v>1.2345679012345699E-2</v>
      </c>
    </row>
    <row r="1119" spans="1:27" x14ac:dyDescent="0.35">
      <c r="A1119">
        <v>1118</v>
      </c>
      <c r="B1119" t="s">
        <v>48</v>
      </c>
      <c r="C1119" s="2">
        <v>46</v>
      </c>
      <c r="D1119" t="s">
        <v>10</v>
      </c>
      <c r="E1119">
        <v>4.5</v>
      </c>
      <c r="F1119" t="s">
        <v>20</v>
      </c>
      <c r="G1119" s="10">
        <v>1</v>
      </c>
      <c r="H1119">
        <v>0.01</v>
      </c>
      <c r="I1119">
        <v>2</v>
      </c>
      <c r="J1119">
        <v>1</v>
      </c>
      <c r="K1119">
        <v>0</v>
      </c>
      <c r="L1119" s="8">
        <v>1.4</v>
      </c>
      <c r="M1119" s="8">
        <v>0.52</v>
      </c>
      <c r="N1119" s="8">
        <v>0.5</v>
      </c>
      <c r="O1119" s="8">
        <v>-1.0343E-2</v>
      </c>
      <c r="P1119" s="9">
        <v>-1.4341E-3</v>
      </c>
      <c r="Q1119" s="8">
        <v>3.4520999999999997E-5</v>
      </c>
      <c r="R1119" s="9">
        <v>-1.3052999999999999E-7</v>
      </c>
      <c r="S1119" s="8">
        <v>7.7114999999999996E-4</v>
      </c>
      <c r="T1119" s="8">
        <v>0</v>
      </c>
      <c r="U1119" s="9">
        <v>3.0230999999999999E-6</v>
      </c>
      <c r="V1119">
        <v>-1.29097230581483E-2</v>
      </c>
      <c r="W1119">
        <v>1.5707963267949001E-4</v>
      </c>
      <c r="X1119">
        <v>1.1435397259066901E-4</v>
      </c>
      <c r="Y1119">
        <v>7.85398163397448E-5</v>
      </c>
      <c r="Z1119">
        <v>1.7975308641975302E-2</v>
      </c>
      <c r="AA1119">
        <v>1.2345679012345699E-2</v>
      </c>
    </row>
    <row r="1120" spans="1:27" x14ac:dyDescent="0.35">
      <c r="A1120">
        <v>1119</v>
      </c>
      <c r="B1120" t="s">
        <v>43</v>
      </c>
      <c r="C1120" s="2">
        <v>46</v>
      </c>
      <c r="D1120" t="s">
        <v>10</v>
      </c>
      <c r="E1120">
        <v>4.5</v>
      </c>
      <c r="F1120" t="s">
        <v>20</v>
      </c>
      <c r="G1120" s="10">
        <v>1</v>
      </c>
      <c r="H1120">
        <v>0.01</v>
      </c>
      <c r="I1120">
        <v>2</v>
      </c>
      <c r="J1120">
        <v>1</v>
      </c>
      <c r="K1120">
        <v>0</v>
      </c>
      <c r="L1120" s="8">
        <v>1.4</v>
      </c>
      <c r="M1120" s="8">
        <v>0.52</v>
      </c>
      <c r="N1120" s="8">
        <v>0.5</v>
      </c>
      <c r="O1120" s="8">
        <v>-1.0343E-2</v>
      </c>
      <c r="P1120" s="9">
        <v>-1.4341E-3</v>
      </c>
      <c r="Q1120" s="8">
        <v>3.4520999999999997E-5</v>
      </c>
      <c r="R1120" s="9">
        <v>-1.3052999999999999E-7</v>
      </c>
      <c r="S1120" s="8">
        <v>7.7114999999999996E-4</v>
      </c>
      <c r="T1120" s="8">
        <v>0</v>
      </c>
      <c r="U1120" s="9">
        <v>3.0230999999999999E-6</v>
      </c>
      <c r="V1120">
        <v>-1.29097230581483E-2</v>
      </c>
      <c r="W1120">
        <v>1.5707963267949001E-4</v>
      </c>
      <c r="X1120">
        <v>1.1435397259066901E-4</v>
      </c>
      <c r="Y1120">
        <v>7.85398163397448E-5</v>
      </c>
      <c r="Z1120">
        <v>1.7975308641975302E-2</v>
      </c>
      <c r="AA1120">
        <v>1.2345679012345699E-2</v>
      </c>
    </row>
    <row r="1121" spans="1:27" x14ac:dyDescent="0.35">
      <c r="A1121">
        <v>1120</v>
      </c>
      <c r="B1121" t="s">
        <v>43</v>
      </c>
      <c r="C1121" s="2">
        <v>46</v>
      </c>
      <c r="D1121" t="s">
        <v>10</v>
      </c>
      <c r="E1121">
        <v>4.5</v>
      </c>
      <c r="F1121" t="s">
        <v>11</v>
      </c>
      <c r="G1121" s="10">
        <v>2</v>
      </c>
      <c r="H1121">
        <v>0.02</v>
      </c>
      <c r="I1121">
        <v>4.5</v>
      </c>
      <c r="J1121">
        <v>1</v>
      </c>
      <c r="K1121">
        <v>0</v>
      </c>
      <c r="L1121" s="8">
        <v>1.42</v>
      </c>
      <c r="M1121" s="8">
        <v>0.59</v>
      </c>
      <c r="N1121" s="8">
        <v>0.5</v>
      </c>
      <c r="O1121" s="8">
        <v>-1.115E-2</v>
      </c>
      <c r="P1121" s="8">
        <v>0</v>
      </c>
      <c r="Q1121" s="8">
        <v>-8.5599999999999996E-2</v>
      </c>
      <c r="R1121" s="8">
        <v>-4.9959999999999997E-2</v>
      </c>
      <c r="S1121" s="8">
        <v>0</v>
      </c>
      <c r="T1121" s="8">
        <v>2.5600000000000002E-3</v>
      </c>
      <c r="U1121" s="8">
        <v>3.6330000000000001E-2</v>
      </c>
      <c r="V1121">
        <v>-1.0131091985764999E-2</v>
      </c>
      <c r="W1121">
        <v>1.7278759594743899E-3</v>
      </c>
      <c r="X1121">
        <v>1.44761447884764E-3</v>
      </c>
      <c r="Y1121">
        <v>3.1415926535897898E-4</v>
      </c>
      <c r="Z1121">
        <v>0.22755061728395101</v>
      </c>
      <c r="AA1121">
        <v>4.9382716049382699E-2</v>
      </c>
    </row>
    <row r="1122" spans="1:27" x14ac:dyDescent="0.35">
      <c r="A1122">
        <v>1121</v>
      </c>
      <c r="B1122" t="s">
        <v>43</v>
      </c>
      <c r="C1122" s="2">
        <v>46</v>
      </c>
      <c r="D1122" t="s">
        <v>10</v>
      </c>
      <c r="E1122">
        <v>4.5</v>
      </c>
      <c r="F1122" t="s">
        <v>20</v>
      </c>
      <c r="G1122" s="10">
        <v>4.5</v>
      </c>
      <c r="H1122">
        <v>4.4999999999999998E-2</v>
      </c>
      <c r="I1122">
        <v>4</v>
      </c>
      <c r="J1122">
        <v>1</v>
      </c>
      <c r="K1122">
        <v>0</v>
      </c>
      <c r="L1122" s="8">
        <v>1.4</v>
      </c>
      <c r="M1122" s="8">
        <v>0.52</v>
      </c>
      <c r="N1122" s="8">
        <v>0.5</v>
      </c>
      <c r="O1122" s="8">
        <v>-1.0343E-2</v>
      </c>
      <c r="P1122" s="9">
        <v>-1.4341E-3</v>
      </c>
      <c r="Q1122" s="8">
        <v>3.4520999999999997E-5</v>
      </c>
      <c r="R1122" s="9">
        <v>-1.3052999999999999E-7</v>
      </c>
      <c r="S1122" s="8">
        <v>7.7114999999999996E-4</v>
      </c>
      <c r="T1122" s="8">
        <v>0</v>
      </c>
      <c r="U1122" s="9">
        <v>3.0230999999999999E-6</v>
      </c>
      <c r="V1122">
        <v>-1.8585186392081E-2</v>
      </c>
      <c r="W1122">
        <v>4.3982297150257097E-3</v>
      </c>
      <c r="X1122">
        <v>3.20191123253872E-3</v>
      </c>
      <c r="Y1122">
        <v>1.59043128087983E-3</v>
      </c>
      <c r="Z1122">
        <v>0.503308641975309</v>
      </c>
      <c r="AA1122">
        <v>0.25</v>
      </c>
    </row>
    <row r="1123" spans="1:27" x14ac:dyDescent="0.35">
      <c r="A1123">
        <v>1122</v>
      </c>
      <c r="B1123" t="s">
        <v>43</v>
      </c>
      <c r="C1123" s="2">
        <v>46</v>
      </c>
      <c r="D1123" t="s">
        <v>10</v>
      </c>
      <c r="E1123">
        <v>4.5</v>
      </c>
      <c r="F1123" t="s">
        <v>11</v>
      </c>
      <c r="G1123" s="10">
        <v>1</v>
      </c>
      <c r="H1123">
        <v>0.01</v>
      </c>
      <c r="I1123">
        <v>2.5</v>
      </c>
      <c r="J1123">
        <v>1</v>
      </c>
      <c r="K1123">
        <v>0</v>
      </c>
      <c r="L1123" s="8">
        <v>1.42</v>
      </c>
      <c r="M1123" s="8">
        <v>0.59</v>
      </c>
      <c r="N1123" s="8">
        <v>0.5</v>
      </c>
      <c r="O1123" s="8">
        <v>-1.115E-2</v>
      </c>
      <c r="P1123" s="8">
        <v>0</v>
      </c>
      <c r="Q1123" s="8">
        <v>-8.5599999999999996E-2</v>
      </c>
      <c r="R1123" s="8">
        <v>-4.9959999999999997E-2</v>
      </c>
      <c r="S1123" s="8">
        <v>0</v>
      </c>
      <c r="T1123" s="8">
        <v>2.5600000000000002E-3</v>
      </c>
      <c r="U1123" s="8">
        <v>3.6330000000000001E-2</v>
      </c>
      <c r="V1123">
        <v>-1.0945330275453601E-2</v>
      </c>
      <c r="W1123">
        <v>1.96349540849362E-4</v>
      </c>
      <c r="X1123">
        <v>1.64501645323596E-4</v>
      </c>
      <c r="Y1123">
        <v>7.85398163397448E-5</v>
      </c>
      <c r="Z1123">
        <v>2.5858024691357999E-2</v>
      </c>
      <c r="AA1123">
        <v>1.2345679012345699E-2</v>
      </c>
    </row>
    <row r="1124" spans="1:27" x14ac:dyDescent="0.35">
      <c r="A1124">
        <v>1123</v>
      </c>
      <c r="B1124" t="s">
        <v>48</v>
      </c>
      <c r="C1124" s="2">
        <v>46</v>
      </c>
      <c r="D1124" t="s">
        <v>10</v>
      </c>
      <c r="E1124">
        <v>4.5</v>
      </c>
      <c r="F1124" t="s">
        <v>20</v>
      </c>
      <c r="G1124" s="10">
        <v>1</v>
      </c>
      <c r="H1124">
        <v>0.01</v>
      </c>
      <c r="I1124">
        <v>2</v>
      </c>
      <c r="J1124">
        <v>0</v>
      </c>
      <c r="K1124">
        <v>0</v>
      </c>
      <c r="L1124" s="8">
        <v>1.4</v>
      </c>
      <c r="M1124" s="8">
        <v>0.52</v>
      </c>
      <c r="N1124" s="8">
        <v>0.5</v>
      </c>
      <c r="O1124" s="8">
        <v>-1.0343E-2</v>
      </c>
      <c r="P1124" s="9">
        <v>-1.4341E-3</v>
      </c>
      <c r="Q1124" s="8">
        <v>3.4520999999999997E-5</v>
      </c>
      <c r="R1124" s="9">
        <v>-1.3052999999999999E-7</v>
      </c>
      <c r="S1124" s="8">
        <v>7.7114999999999996E-4</v>
      </c>
      <c r="T1124" s="8">
        <v>0</v>
      </c>
      <c r="U1124" s="9">
        <v>3.0230999999999999E-6</v>
      </c>
      <c r="V1124">
        <v>-1.29097230581483E-2</v>
      </c>
      <c r="W1124">
        <v>1.5707963267949001E-4</v>
      </c>
      <c r="X1124">
        <v>1.1435397259066901E-4</v>
      </c>
      <c r="Y1124">
        <v>7.85398163397448E-5</v>
      </c>
      <c r="Z1124">
        <v>1.7975308641975302E-2</v>
      </c>
      <c r="AA1124">
        <v>1.2345679012345699E-2</v>
      </c>
    </row>
    <row r="1125" spans="1:27" x14ac:dyDescent="0.35">
      <c r="A1125">
        <v>1124</v>
      </c>
      <c r="B1125" t="s">
        <v>43</v>
      </c>
      <c r="C1125" s="2">
        <v>46</v>
      </c>
      <c r="D1125" t="s">
        <v>10</v>
      </c>
      <c r="E1125">
        <v>4.5</v>
      </c>
      <c r="F1125" t="s">
        <v>20</v>
      </c>
      <c r="G1125" s="10">
        <v>1</v>
      </c>
      <c r="H1125">
        <v>0.01</v>
      </c>
      <c r="I1125">
        <v>2</v>
      </c>
      <c r="J1125">
        <v>0</v>
      </c>
      <c r="K1125">
        <v>0</v>
      </c>
      <c r="L1125" s="8">
        <v>1.4</v>
      </c>
      <c r="M1125" s="8">
        <v>0.52</v>
      </c>
      <c r="N1125" s="8">
        <v>0.5</v>
      </c>
      <c r="O1125" s="8">
        <v>-1.0343E-2</v>
      </c>
      <c r="P1125" s="9">
        <v>-1.4341E-3</v>
      </c>
      <c r="Q1125" s="8">
        <v>3.4520999999999997E-5</v>
      </c>
      <c r="R1125" s="9">
        <v>-1.3052999999999999E-7</v>
      </c>
      <c r="S1125" s="8">
        <v>7.7114999999999996E-4</v>
      </c>
      <c r="T1125" s="8">
        <v>0</v>
      </c>
      <c r="U1125" s="9">
        <v>3.0230999999999999E-6</v>
      </c>
      <c r="V1125">
        <v>-1.29097230581483E-2</v>
      </c>
      <c r="W1125">
        <v>1.5707963267949001E-4</v>
      </c>
      <c r="X1125">
        <v>1.1435397259066901E-4</v>
      </c>
      <c r="Y1125">
        <v>7.85398163397448E-5</v>
      </c>
      <c r="Z1125">
        <v>1.7975308641975302E-2</v>
      </c>
      <c r="AA1125">
        <v>1.2345679012345699E-2</v>
      </c>
    </row>
    <row r="1126" spans="1:27" x14ac:dyDescent="0.35">
      <c r="A1126">
        <v>1125</v>
      </c>
      <c r="B1126" t="s">
        <v>43</v>
      </c>
      <c r="C1126" s="2">
        <v>46</v>
      </c>
      <c r="D1126" t="s">
        <v>10</v>
      </c>
      <c r="E1126">
        <v>4.5</v>
      </c>
      <c r="F1126" t="s">
        <v>11</v>
      </c>
      <c r="G1126" s="10">
        <v>3.5</v>
      </c>
      <c r="H1126">
        <v>3.5000000000000003E-2</v>
      </c>
      <c r="I1126">
        <v>5</v>
      </c>
      <c r="J1126">
        <v>1</v>
      </c>
      <c r="K1126">
        <v>0</v>
      </c>
      <c r="L1126" s="8">
        <v>1.42</v>
      </c>
      <c r="M1126" s="8">
        <v>0.59</v>
      </c>
      <c r="N1126" s="8">
        <v>0.5</v>
      </c>
      <c r="O1126" s="8">
        <v>-1.115E-2</v>
      </c>
      <c r="P1126" s="8">
        <v>0</v>
      </c>
      <c r="Q1126" s="8">
        <v>-8.5599999999999996E-2</v>
      </c>
      <c r="R1126" s="8">
        <v>-4.9959999999999997E-2</v>
      </c>
      <c r="S1126" s="8">
        <v>0</v>
      </c>
      <c r="T1126" s="8">
        <v>2.5600000000000002E-3</v>
      </c>
      <c r="U1126" s="8">
        <v>3.6330000000000001E-2</v>
      </c>
      <c r="V1126">
        <v>-8.6477130302229799E-3</v>
      </c>
      <c r="W1126">
        <v>4.9480084294039198E-3</v>
      </c>
      <c r="X1126">
        <v>4.1454414621546103E-3</v>
      </c>
      <c r="Y1126">
        <v>9.6211275016187402E-4</v>
      </c>
      <c r="Z1126">
        <v>0.65162222222222199</v>
      </c>
      <c r="AA1126">
        <v>0.15123456790123499</v>
      </c>
    </row>
    <row r="1127" spans="1:27" x14ac:dyDescent="0.35">
      <c r="A1127">
        <v>1126</v>
      </c>
      <c r="B1127" t="s">
        <v>43</v>
      </c>
      <c r="C1127" s="2">
        <v>46</v>
      </c>
      <c r="D1127" t="s">
        <v>10</v>
      </c>
      <c r="E1127">
        <v>4.5</v>
      </c>
      <c r="F1127" t="s">
        <v>11</v>
      </c>
      <c r="G1127" s="10">
        <v>3</v>
      </c>
      <c r="H1127">
        <v>0.03</v>
      </c>
      <c r="I1127">
        <v>4</v>
      </c>
      <c r="J1127">
        <v>1</v>
      </c>
      <c r="K1127">
        <v>0</v>
      </c>
      <c r="L1127" s="8">
        <v>1.42</v>
      </c>
      <c r="M1127" s="8">
        <v>0.59</v>
      </c>
      <c r="N1127" s="8">
        <v>0.5</v>
      </c>
      <c r="O1127" s="8">
        <v>-1.115E-2</v>
      </c>
      <c r="P1127" s="8">
        <v>0</v>
      </c>
      <c r="Q1127" s="8">
        <v>-8.5599999999999996E-2</v>
      </c>
      <c r="R1127" s="8">
        <v>-4.9959999999999997E-2</v>
      </c>
      <c r="S1127" s="8">
        <v>0</v>
      </c>
      <c r="T1127" s="8">
        <v>2.5600000000000002E-3</v>
      </c>
      <c r="U1127" s="8">
        <v>3.6330000000000001E-2</v>
      </c>
      <c r="V1127">
        <v>-9.6962562262070603E-3</v>
      </c>
      <c r="W1127">
        <v>3.5342917352885199E-3</v>
      </c>
      <c r="X1127">
        <v>2.9610296158247202E-3</v>
      </c>
      <c r="Y1127">
        <v>7.0685834705770298E-4</v>
      </c>
      <c r="Z1127">
        <v>0.46544444444444399</v>
      </c>
      <c r="AA1127">
        <v>0.11111111111111099</v>
      </c>
    </row>
    <row r="1128" spans="1:27" x14ac:dyDescent="0.35">
      <c r="A1128">
        <v>1127</v>
      </c>
      <c r="B1128" t="s">
        <v>43</v>
      </c>
      <c r="C1128" s="2">
        <v>46</v>
      </c>
      <c r="D1128" t="s">
        <v>10</v>
      </c>
      <c r="E1128">
        <v>4.5</v>
      </c>
      <c r="F1128" t="s">
        <v>11</v>
      </c>
      <c r="G1128" s="10">
        <v>3</v>
      </c>
      <c r="H1128">
        <v>0.03</v>
      </c>
      <c r="I1128">
        <v>5</v>
      </c>
      <c r="J1128">
        <v>1</v>
      </c>
      <c r="K1128">
        <v>0</v>
      </c>
      <c r="L1128" s="8">
        <v>1.42</v>
      </c>
      <c r="M1128" s="8">
        <v>0.59</v>
      </c>
      <c r="N1128" s="8">
        <v>0.5</v>
      </c>
      <c r="O1128" s="8">
        <v>-1.115E-2</v>
      </c>
      <c r="P1128" s="8">
        <v>0</v>
      </c>
      <c r="Q1128" s="8">
        <v>-8.5599999999999996E-2</v>
      </c>
      <c r="R1128" s="8">
        <v>-4.9959999999999997E-2</v>
      </c>
      <c r="S1128" s="8">
        <v>0</v>
      </c>
      <c r="T1128" s="8">
        <v>2.5600000000000002E-3</v>
      </c>
      <c r="U1128" s="8">
        <v>3.6330000000000001E-2</v>
      </c>
      <c r="V1128">
        <v>-9.1322754553089403E-3</v>
      </c>
      <c r="W1128">
        <v>3.5342917352885199E-3</v>
      </c>
      <c r="X1128">
        <v>2.9610296158247202E-3</v>
      </c>
      <c r="Y1128">
        <v>7.0685834705770298E-4</v>
      </c>
      <c r="Z1128">
        <v>0.46544444444444399</v>
      </c>
      <c r="AA1128">
        <v>0.11111111111111099</v>
      </c>
    </row>
    <row r="1129" spans="1:27" x14ac:dyDescent="0.35">
      <c r="A1129">
        <v>1128</v>
      </c>
      <c r="B1129" t="s">
        <v>43</v>
      </c>
      <c r="C1129" s="2">
        <v>46</v>
      </c>
      <c r="D1129" t="s">
        <v>10</v>
      </c>
      <c r="E1129">
        <v>4.5</v>
      </c>
      <c r="F1129" t="s">
        <v>11</v>
      </c>
      <c r="G1129" s="10">
        <v>2.5</v>
      </c>
      <c r="H1129">
        <v>2.5000000000000001E-2</v>
      </c>
      <c r="I1129">
        <v>4</v>
      </c>
      <c r="J1129">
        <v>1</v>
      </c>
      <c r="K1129">
        <v>0</v>
      </c>
      <c r="L1129" s="8">
        <v>1.42</v>
      </c>
      <c r="M1129" s="8">
        <v>0.59</v>
      </c>
      <c r="N1129" s="8">
        <v>0.5</v>
      </c>
      <c r="O1129" s="8">
        <v>-1.115E-2</v>
      </c>
      <c r="P1129" s="8">
        <v>0</v>
      </c>
      <c r="Q1129" s="8">
        <v>-8.5599999999999996E-2</v>
      </c>
      <c r="R1129" s="8">
        <v>-4.9959999999999997E-2</v>
      </c>
      <c r="S1129" s="8">
        <v>0</v>
      </c>
      <c r="T1129" s="8">
        <v>2.5600000000000002E-3</v>
      </c>
      <c r="U1129" s="8">
        <v>3.6330000000000001E-2</v>
      </c>
      <c r="V1129">
        <v>-1.0001573571143899E-2</v>
      </c>
      <c r="W1129">
        <v>1.4137166941154101E-3</v>
      </c>
      <c r="X1129">
        <v>1.1844118463298901E-3</v>
      </c>
      <c r="Y1129">
        <v>4.90873852123405E-4</v>
      </c>
      <c r="Z1129">
        <v>0.186177777777778</v>
      </c>
      <c r="AA1129">
        <v>7.7160493827160503E-2</v>
      </c>
    </row>
    <row r="1130" spans="1:27" x14ac:dyDescent="0.35">
      <c r="A1130">
        <v>1129</v>
      </c>
      <c r="B1130" t="s">
        <v>43</v>
      </c>
      <c r="C1130" s="2">
        <v>46</v>
      </c>
      <c r="D1130" t="s">
        <v>10</v>
      </c>
      <c r="E1130">
        <v>4.5</v>
      </c>
      <c r="F1130" t="s">
        <v>20</v>
      </c>
      <c r="G1130" s="10">
        <v>1</v>
      </c>
      <c r="H1130">
        <v>0.01</v>
      </c>
      <c r="I1130">
        <v>2</v>
      </c>
      <c r="J1130">
        <v>1</v>
      </c>
      <c r="K1130">
        <v>0</v>
      </c>
      <c r="L1130" s="8">
        <v>1.4</v>
      </c>
      <c r="M1130" s="8">
        <v>0.52</v>
      </c>
      <c r="N1130" s="8">
        <v>0.5</v>
      </c>
      <c r="O1130" s="8">
        <v>-1.0343E-2</v>
      </c>
      <c r="P1130" s="9">
        <v>-1.4341E-3</v>
      </c>
      <c r="Q1130" s="8">
        <v>3.4520999999999997E-5</v>
      </c>
      <c r="R1130" s="9">
        <v>-1.3052999999999999E-7</v>
      </c>
      <c r="S1130" s="8">
        <v>7.7114999999999996E-4</v>
      </c>
      <c r="T1130" s="8">
        <v>0</v>
      </c>
      <c r="U1130" s="9">
        <v>3.0230999999999999E-6</v>
      </c>
      <c r="V1130">
        <v>-1.29097230581483E-2</v>
      </c>
      <c r="W1130">
        <v>1.5707963267949001E-4</v>
      </c>
      <c r="X1130">
        <v>1.1435397259066901E-4</v>
      </c>
      <c r="Y1130">
        <v>7.85398163397448E-5</v>
      </c>
      <c r="Z1130">
        <v>1.7975308641975302E-2</v>
      </c>
      <c r="AA1130">
        <v>1.2345679012345699E-2</v>
      </c>
    </row>
    <row r="1131" spans="1:27" x14ac:dyDescent="0.35">
      <c r="A1131">
        <v>1130</v>
      </c>
      <c r="B1131" t="s">
        <v>43</v>
      </c>
      <c r="C1131" s="2">
        <v>46</v>
      </c>
      <c r="D1131" t="s">
        <v>10</v>
      </c>
      <c r="E1131">
        <v>4.5</v>
      </c>
      <c r="F1131" t="s">
        <v>20</v>
      </c>
      <c r="G1131" s="10">
        <v>1</v>
      </c>
      <c r="H1131">
        <v>0.01</v>
      </c>
      <c r="I1131">
        <v>2</v>
      </c>
      <c r="J1131">
        <v>1</v>
      </c>
      <c r="K1131">
        <v>0</v>
      </c>
      <c r="L1131" s="8">
        <v>1.4</v>
      </c>
      <c r="M1131" s="8">
        <v>0.52</v>
      </c>
      <c r="N1131" s="8">
        <v>0.5</v>
      </c>
      <c r="O1131" s="8">
        <v>-1.0343E-2</v>
      </c>
      <c r="P1131" s="9">
        <v>-1.4341E-3</v>
      </c>
      <c r="Q1131" s="8">
        <v>3.4520999999999997E-5</v>
      </c>
      <c r="R1131" s="9">
        <v>-1.3052999999999999E-7</v>
      </c>
      <c r="S1131" s="8">
        <v>7.7114999999999996E-4</v>
      </c>
      <c r="T1131" s="8">
        <v>0</v>
      </c>
      <c r="U1131" s="9">
        <v>3.0230999999999999E-6</v>
      </c>
      <c r="V1131">
        <v>-1.29097230581483E-2</v>
      </c>
      <c r="W1131">
        <v>1.5707963267949001E-4</v>
      </c>
      <c r="X1131">
        <v>1.1435397259066901E-4</v>
      </c>
      <c r="Y1131">
        <v>7.85398163397448E-5</v>
      </c>
      <c r="Z1131">
        <v>1.7975308641975302E-2</v>
      </c>
      <c r="AA1131">
        <v>1.2345679012345699E-2</v>
      </c>
    </row>
    <row r="1132" spans="1:27" x14ac:dyDescent="0.35">
      <c r="A1132">
        <v>1131</v>
      </c>
      <c r="B1132" t="s">
        <v>43</v>
      </c>
      <c r="C1132" s="2">
        <v>46</v>
      </c>
      <c r="D1132" t="s">
        <v>10</v>
      </c>
      <c r="E1132">
        <v>4.5</v>
      </c>
      <c r="F1132" t="s">
        <v>20</v>
      </c>
      <c r="G1132" s="10">
        <v>1</v>
      </c>
      <c r="H1132">
        <v>0.01</v>
      </c>
      <c r="I1132">
        <v>2</v>
      </c>
      <c r="J1132">
        <v>1</v>
      </c>
      <c r="K1132">
        <v>0</v>
      </c>
      <c r="L1132" s="8">
        <v>1.4</v>
      </c>
      <c r="M1132" s="8">
        <v>0.52</v>
      </c>
      <c r="N1132" s="8">
        <v>0.5</v>
      </c>
      <c r="O1132" s="8">
        <v>-1.0343E-2</v>
      </c>
      <c r="P1132" s="9">
        <v>-1.4341E-3</v>
      </c>
      <c r="Q1132" s="8">
        <v>3.4520999999999997E-5</v>
      </c>
      <c r="R1132" s="9">
        <v>-1.3052999999999999E-7</v>
      </c>
      <c r="S1132" s="8">
        <v>7.7114999999999996E-4</v>
      </c>
      <c r="T1132" s="8">
        <v>0</v>
      </c>
      <c r="U1132" s="9">
        <v>3.0230999999999999E-6</v>
      </c>
      <c r="V1132">
        <v>-1.29097230581483E-2</v>
      </c>
      <c r="W1132">
        <v>1.5707963267949001E-4</v>
      </c>
      <c r="X1132">
        <v>1.1435397259066901E-4</v>
      </c>
      <c r="Y1132">
        <v>7.85398163397448E-5</v>
      </c>
      <c r="Z1132">
        <v>1.7975308641975302E-2</v>
      </c>
      <c r="AA1132">
        <v>1.2345679012345699E-2</v>
      </c>
    </row>
    <row r="1133" spans="1:27" x14ac:dyDescent="0.35">
      <c r="A1133">
        <v>1132</v>
      </c>
      <c r="B1133" t="s">
        <v>43</v>
      </c>
      <c r="C1133" s="2">
        <v>46</v>
      </c>
      <c r="D1133" t="s">
        <v>10</v>
      </c>
      <c r="E1133">
        <v>4.5</v>
      </c>
      <c r="F1133" t="s">
        <v>20</v>
      </c>
      <c r="G1133" s="10">
        <v>1</v>
      </c>
      <c r="H1133">
        <v>0.01</v>
      </c>
      <c r="I1133">
        <v>2</v>
      </c>
      <c r="J1133">
        <v>1</v>
      </c>
      <c r="K1133">
        <v>0</v>
      </c>
      <c r="L1133" s="8">
        <v>1.4</v>
      </c>
      <c r="M1133" s="8">
        <v>0.52</v>
      </c>
      <c r="N1133" s="8">
        <v>0.5</v>
      </c>
      <c r="O1133" s="8">
        <v>-1.0343E-2</v>
      </c>
      <c r="P1133" s="9">
        <v>-1.4341E-3</v>
      </c>
      <c r="Q1133" s="8">
        <v>3.4520999999999997E-5</v>
      </c>
      <c r="R1133" s="9">
        <v>-1.3052999999999999E-7</v>
      </c>
      <c r="S1133" s="8">
        <v>7.7114999999999996E-4</v>
      </c>
      <c r="T1133" s="8">
        <v>0</v>
      </c>
      <c r="U1133" s="9">
        <v>3.0230999999999999E-6</v>
      </c>
      <c r="V1133">
        <v>-1.29097230581483E-2</v>
      </c>
      <c r="W1133">
        <v>1.5707963267949001E-4</v>
      </c>
      <c r="X1133">
        <v>1.1435397259066901E-4</v>
      </c>
      <c r="Y1133">
        <v>7.85398163397448E-5</v>
      </c>
      <c r="Z1133">
        <v>1.7975308641975302E-2</v>
      </c>
      <c r="AA1133">
        <v>1.2345679012345699E-2</v>
      </c>
    </row>
    <row r="1134" spans="1:27" x14ac:dyDescent="0.35">
      <c r="A1134">
        <v>1133</v>
      </c>
      <c r="B1134" t="s">
        <v>43</v>
      </c>
      <c r="C1134" s="2">
        <v>46</v>
      </c>
      <c r="D1134" t="s">
        <v>10</v>
      </c>
      <c r="E1134">
        <v>4.5</v>
      </c>
      <c r="F1134" t="s">
        <v>20</v>
      </c>
      <c r="G1134" s="10">
        <v>1</v>
      </c>
      <c r="H1134">
        <v>0.01</v>
      </c>
      <c r="I1134">
        <v>3</v>
      </c>
      <c r="J1134">
        <v>1</v>
      </c>
      <c r="K1134">
        <v>0</v>
      </c>
      <c r="L1134" s="8">
        <v>1.4</v>
      </c>
      <c r="M1134" s="8">
        <v>0.52</v>
      </c>
      <c r="N1134" s="8">
        <v>0.5</v>
      </c>
      <c r="O1134" s="8">
        <v>-1.0343E-2</v>
      </c>
      <c r="P1134" s="9">
        <v>-1.4341E-3</v>
      </c>
      <c r="Q1134" s="8">
        <v>3.4520999999999997E-5</v>
      </c>
      <c r="R1134" s="9">
        <v>-1.3052999999999999E-7</v>
      </c>
      <c r="S1134" s="8">
        <v>7.7114999999999996E-4</v>
      </c>
      <c r="T1134" s="8">
        <v>0</v>
      </c>
      <c r="U1134" s="9">
        <v>3.0230999999999999E-6</v>
      </c>
      <c r="V1134">
        <v>-1.21087362570834E-2</v>
      </c>
      <c r="W1134">
        <v>2.35619449019235E-4</v>
      </c>
      <c r="X1134">
        <v>1.71530958886003E-4</v>
      </c>
      <c r="Y1134">
        <v>7.85398163397448E-5</v>
      </c>
      <c r="Z1134">
        <v>2.6962962962963001E-2</v>
      </c>
      <c r="AA1134">
        <v>1.2345679012345699E-2</v>
      </c>
    </row>
    <row r="1135" spans="1:27" x14ac:dyDescent="0.35">
      <c r="A1135">
        <v>1134</v>
      </c>
      <c r="B1135" t="s">
        <v>43</v>
      </c>
      <c r="C1135" s="2">
        <v>46</v>
      </c>
      <c r="D1135" t="s">
        <v>10</v>
      </c>
      <c r="E1135">
        <v>4.5</v>
      </c>
      <c r="F1135" t="s">
        <v>20</v>
      </c>
      <c r="G1135" s="10">
        <v>1</v>
      </c>
      <c r="H1135">
        <v>0.01</v>
      </c>
      <c r="I1135">
        <v>3</v>
      </c>
      <c r="J1135">
        <v>1</v>
      </c>
      <c r="K1135">
        <v>0</v>
      </c>
      <c r="L1135" s="8">
        <v>1.4</v>
      </c>
      <c r="M1135" s="8">
        <v>0.52</v>
      </c>
      <c r="N1135" s="8">
        <v>0.5</v>
      </c>
      <c r="O1135" s="8">
        <v>-1.0343E-2</v>
      </c>
      <c r="P1135" s="9">
        <v>-1.4341E-3</v>
      </c>
      <c r="Q1135" s="8">
        <v>3.4520999999999997E-5</v>
      </c>
      <c r="R1135" s="9">
        <v>-1.3052999999999999E-7</v>
      </c>
      <c r="S1135" s="8">
        <v>7.7114999999999996E-4</v>
      </c>
      <c r="T1135" s="8">
        <v>0</v>
      </c>
      <c r="U1135" s="9">
        <v>3.0230999999999999E-6</v>
      </c>
      <c r="V1135">
        <v>-1.21087362570834E-2</v>
      </c>
      <c r="W1135">
        <v>2.35619449019235E-4</v>
      </c>
      <c r="X1135">
        <v>1.71530958886003E-4</v>
      </c>
      <c r="Y1135">
        <v>7.85398163397448E-5</v>
      </c>
      <c r="Z1135">
        <v>2.6962962962963001E-2</v>
      </c>
      <c r="AA1135">
        <v>1.2345679012345699E-2</v>
      </c>
    </row>
    <row r="1136" spans="1:27" x14ac:dyDescent="0.35">
      <c r="A1136">
        <v>1135</v>
      </c>
      <c r="B1136" t="s">
        <v>43</v>
      </c>
      <c r="C1136" s="2">
        <v>46</v>
      </c>
      <c r="D1136" t="s">
        <v>10</v>
      </c>
      <c r="E1136">
        <v>4.5</v>
      </c>
      <c r="F1136" t="s">
        <v>20</v>
      </c>
      <c r="G1136" s="10">
        <v>1</v>
      </c>
      <c r="H1136">
        <v>0.01</v>
      </c>
      <c r="I1136">
        <v>3</v>
      </c>
      <c r="J1136">
        <v>1</v>
      </c>
      <c r="K1136">
        <v>0</v>
      </c>
      <c r="L1136" s="8">
        <v>1.4</v>
      </c>
      <c r="M1136" s="8">
        <v>0.52</v>
      </c>
      <c r="N1136" s="8">
        <v>0.5</v>
      </c>
      <c r="O1136" s="8">
        <v>-1.0343E-2</v>
      </c>
      <c r="P1136" s="9">
        <v>-1.4341E-3</v>
      </c>
      <c r="Q1136" s="8">
        <v>3.4520999999999997E-5</v>
      </c>
      <c r="R1136" s="9">
        <v>-1.3052999999999999E-7</v>
      </c>
      <c r="S1136" s="8">
        <v>7.7114999999999996E-4</v>
      </c>
      <c r="T1136" s="8">
        <v>0</v>
      </c>
      <c r="U1136" s="9">
        <v>3.0230999999999999E-6</v>
      </c>
      <c r="V1136">
        <v>-1.21087362570834E-2</v>
      </c>
      <c r="W1136">
        <v>2.35619449019235E-4</v>
      </c>
      <c r="X1136">
        <v>1.71530958886003E-4</v>
      </c>
      <c r="Y1136">
        <v>7.85398163397448E-5</v>
      </c>
      <c r="Z1136">
        <v>2.6962962962963001E-2</v>
      </c>
      <c r="AA1136">
        <v>1.2345679012345699E-2</v>
      </c>
    </row>
    <row r="1137" spans="1:27" x14ac:dyDescent="0.35">
      <c r="A1137">
        <v>1136</v>
      </c>
      <c r="B1137" t="s">
        <v>43</v>
      </c>
      <c r="C1137" s="2">
        <v>46</v>
      </c>
      <c r="D1137" t="s">
        <v>10</v>
      </c>
      <c r="E1137">
        <v>4.5</v>
      </c>
      <c r="F1137" t="s">
        <v>20</v>
      </c>
      <c r="G1137" s="10">
        <v>1</v>
      </c>
      <c r="H1137">
        <v>0.01</v>
      </c>
      <c r="I1137">
        <v>3.5</v>
      </c>
      <c r="J1137">
        <v>1</v>
      </c>
      <c r="K1137">
        <v>0</v>
      </c>
      <c r="L1137" s="8">
        <v>1.4</v>
      </c>
      <c r="M1137" s="8">
        <v>0.52</v>
      </c>
      <c r="N1137" s="8">
        <v>0.5</v>
      </c>
      <c r="O1137" s="8">
        <v>-1.0343E-2</v>
      </c>
      <c r="P1137" s="9">
        <v>-1.4341E-3</v>
      </c>
      <c r="Q1137" s="8">
        <v>3.4520999999999997E-5</v>
      </c>
      <c r="R1137" s="9">
        <v>-1.3052999999999999E-7</v>
      </c>
      <c r="S1137" s="8">
        <v>7.7114999999999996E-4</v>
      </c>
      <c r="T1137" s="8">
        <v>0</v>
      </c>
      <c r="U1137" s="9">
        <v>3.0230999999999999E-6</v>
      </c>
      <c r="V1137">
        <v>-1.17082428565509E-2</v>
      </c>
      <c r="W1137">
        <v>2.7488935718910702E-4</v>
      </c>
      <c r="X1137">
        <v>2.0011945203367E-4</v>
      </c>
      <c r="Y1137">
        <v>7.85398163397448E-5</v>
      </c>
      <c r="Z1137">
        <v>3.1456790123456799E-2</v>
      </c>
      <c r="AA1137">
        <v>1.2345679012345699E-2</v>
      </c>
    </row>
    <row r="1138" spans="1:27" x14ac:dyDescent="0.35">
      <c r="A1138">
        <v>1137</v>
      </c>
      <c r="B1138" t="s">
        <v>43</v>
      </c>
      <c r="C1138" s="2">
        <v>46</v>
      </c>
      <c r="D1138" t="s">
        <v>10</v>
      </c>
      <c r="E1138">
        <v>4.5</v>
      </c>
      <c r="F1138" t="s">
        <v>20</v>
      </c>
      <c r="G1138" s="10">
        <v>1</v>
      </c>
      <c r="H1138">
        <v>0.01</v>
      </c>
      <c r="I1138">
        <v>2.5</v>
      </c>
      <c r="J1138">
        <v>1</v>
      </c>
      <c r="K1138">
        <v>0</v>
      </c>
      <c r="L1138" s="8">
        <v>1.4</v>
      </c>
      <c r="M1138" s="8">
        <v>0.52</v>
      </c>
      <c r="N1138" s="8">
        <v>0.5</v>
      </c>
      <c r="O1138" s="8">
        <v>-1.0343E-2</v>
      </c>
      <c r="P1138" s="9">
        <v>-1.4341E-3</v>
      </c>
      <c r="Q1138" s="8">
        <v>3.4520999999999997E-5</v>
      </c>
      <c r="R1138" s="9">
        <v>-1.3052999999999999E-7</v>
      </c>
      <c r="S1138" s="8">
        <v>7.7114999999999996E-4</v>
      </c>
      <c r="T1138" s="8">
        <v>0</v>
      </c>
      <c r="U1138" s="9">
        <v>3.0230999999999999E-6</v>
      </c>
      <c r="V1138">
        <v>-1.2509229657615899E-2</v>
      </c>
      <c r="W1138">
        <v>1.96349540849362E-4</v>
      </c>
      <c r="X1138">
        <v>1.4294246573833599E-4</v>
      </c>
      <c r="Y1138">
        <v>7.85398163397448E-5</v>
      </c>
      <c r="Z1138">
        <v>2.2469135802469099E-2</v>
      </c>
      <c r="AA1138">
        <v>1.2345679012345699E-2</v>
      </c>
    </row>
    <row r="1139" spans="1:27" x14ac:dyDescent="0.35">
      <c r="A1139">
        <v>1138</v>
      </c>
      <c r="B1139" t="s">
        <v>43</v>
      </c>
      <c r="C1139" s="2">
        <v>46</v>
      </c>
      <c r="D1139" t="s">
        <v>10</v>
      </c>
      <c r="E1139">
        <v>4.5</v>
      </c>
      <c r="F1139" t="s">
        <v>11</v>
      </c>
      <c r="G1139" s="10">
        <v>3</v>
      </c>
      <c r="H1139">
        <v>0.03</v>
      </c>
      <c r="I1139">
        <v>4</v>
      </c>
      <c r="J1139">
        <v>1</v>
      </c>
      <c r="K1139">
        <v>0</v>
      </c>
      <c r="L1139" s="8">
        <v>1.42</v>
      </c>
      <c r="M1139" s="8">
        <v>0.59</v>
      </c>
      <c r="N1139" s="8">
        <v>0.5</v>
      </c>
      <c r="O1139" s="8">
        <v>-1.115E-2</v>
      </c>
      <c r="P1139" s="8">
        <v>0</v>
      </c>
      <c r="Q1139" s="8">
        <v>-8.5599999999999996E-2</v>
      </c>
      <c r="R1139" s="8">
        <v>-4.9959999999999997E-2</v>
      </c>
      <c r="S1139" s="8">
        <v>0</v>
      </c>
      <c r="T1139" s="8">
        <v>2.5600000000000002E-3</v>
      </c>
      <c r="U1139" s="8">
        <v>3.6330000000000001E-2</v>
      </c>
      <c r="V1139">
        <v>-9.6962562262070603E-3</v>
      </c>
      <c r="W1139">
        <v>3.5342917352885199E-3</v>
      </c>
      <c r="X1139">
        <v>2.9610296158247202E-3</v>
      </c>
      <c r="Y1139">
        <v>7.0685834705770298E-4</v>
      </c>
      <c r="Z1139">
        <v>0.46544444444444399</v>
      </c>
      <c r="AA1139">
        <v>0.11111111111111099</v>
      </c>
    </row>
    <row r="1140" spans="1:27" x14ac:dyDescent="0.35">
      <c r="A1140">
        <v>1139</v>
      </c>
      <c r="B1140" t="s">
        <v>43</v>
      </c>
      <c r="C1140" s="2">
        <v>46</v>
      </c>
      <c r="D1140" t="s">
        <v>13</v>
      </c>
      <c r="E1140">
        <v>9</v>
      </c>
      <c r="F1140" t="s">
        <v>17</v>
      </c>
      <c r="G1140" s="10">
        <v>19.5</v>
      </c>
      <c r="H1140">
        <v>0.19500000000000001</v>
      </c>
      <c r="I1140">
        <v>25</v>
      </c>
      <c r="J1140">
        <v>1</v>
      </c>
      <c r="K1140">
        <v>0</v>
      </c>
      <c r="L1140" s="8">
        <v>1.39</v>
      </c>
      <c r="M1140" s="8">
        <v>0.56000000000000005</v>
      </c>
      <c r="N1140" s="8">
        <v>0.5</v>
      </c>
      <c r="O1140" s="8">
        <v>0.16450000000000001</v>
      </c>
      <c r="P1140" s="8">
        <v>-0.56120000000000003</v>
      </c>
      <c r="Q1140" s="8">
        <v>0.29099999999999998</v>
      </c>
      <c r="R1140" s="8">
        <v>0</v>
      </c>
      <c r="S1140" s="8">
        <v>-7.2500000000000004E-3</v>
      </c>
      <c r="T1140" s="8">
        <v>2.5000000000000001E-2</v>
      </c>
      <c r="U1140" s="8">
        <v>2.3E-2</v>
      </c>
      <c r="V1140">
        <v>0.34733717276964299</v>
      </c>
      <c r="W1140">
        <v>0.34733717276964299</v>
      </c>
      <c r="X1140">
        <v>0.27036725528389</v>
      </c>
      <c r="Y1140">
        <v>2.9864765163187999E-2</v>
      </c>
      <c r="Z1140">
        <v>10.6247617601529</v>
      </c>
      <c r="AA1140">
        <v>1.1736111111111101</v>
      </c>
    </row>
    <row r="1141" spans="1:27" x14ac:dyDescent="0.35">
      <c r="A1141">
        <v>1140</v>
      </c>
      <c r="B1141" t="s">
        <v>43</v>
      </c>
      <c r="C1141" s="2">
        <v>46</v>
      </c>
      <c r="D1141" t="s">
        <v>13</v>
      </c>
      <c r="E1141">
        <v>9</v>
      </c>
      <c r="F1141" t="s">
        <v>17</v>
      </c>
      <c r="G1141" s="10">
        <v>23.5</v>
      </c>
      <c r="H1141">
        <v>0.23499999999999999</v>
      </c>
      <c r="I1141">
        <v>25</v>
      </c>
      <c r="J1141">
        <v>1</v>
      </c>
      <c r="K1141">
        <v>0</v>
      </c>
      <c r="L1141" s="8">
        <v>1.39</v>
      </c>
      <c r="M1141" s="8">
        <v>0.56000000000000005</v>
      </c>
      <c r="N1141" s="8">
        <v>0.5</v>
      </c>
      <c r="O1141" s="8">
        <v>0.16450000000000001</v>
      </c>
      <c r="P1141" s="8">
        <v>-0.56120000000000003</v>
      </c>
      <c r="Q1141" s="8">
        <v>0.29099999999999998</v>
      </c>
      <c r="R1141" s="8">
        <v>0</v>
      </c>
      <c r="S1141" s="8">
        <v>-7.2500000000000004E-3</v>
      </c>
      <c r="T1141" s="8">
        <v>2.5000000000000001E-2</v>
      </c>
      <c r="U1141" s="8">
        <v>2.3E-2</v>
      </c>
      <c r="V1141">
        <v>0.50236424869671004</v>
      </c>
      <c r="W1141">
        <v>0.50236424869671004</v>
      </c>
      <c r="X1141">
        <v>0.39104033118551901</v>
      </c>
      <c r="Y1141">
        <v>4.3373613573624098E-2</v>
      </c>
      <c r="Z1141">
        <v>15.3669139892512</v>
      </c>
      <c r="AA1141">
        <v>1.7044753086419799</v>
      </c>
    </row>
    <row r="1142" spans="1:27" x14ac:dyDescent="0.35">
      <c r="A1142">
        <v>1141</v>
      </c>
      <c r="B1142" t="s">
        <v>43</v>
      </c>
      <c r="C1142" s="2">
        <v>46</v>
      </c>
      <c r="D1142" t="s">
        <v>13</v>
      </c>
      <c r="E1142">
        <v>9</v>
      </c>
      <c r="F1142" t="s">
        <v>17</v>
      </c>
      <c r="G1142" s="10">
        <v>16.5</v>
      </c>
      <c r="H1142">
        <v>0.16500000000000001</v>
      </c>
      <c r="I1142">
        <v>18</v>
      </c>
      <c r="J1142">
        <v>0</v>
      </c>
      <c r="K1142">
        <v>0</v>
      </c>
      <c r="L1142" s="8">
        <v>1.39</v>
      </c>
      <c r="M1142" s="8">
        <v>0.56000000000000005</v>
      </c>
      <c r="N1142" s="8">
        <v>0.5</v>
      </c>
      <c r="O1142" s="8">
        <v>0.16450000000000001</v>
      </c>
      <c r="P1142" s="8">
        <v>-0.56120000000000003</v>
      </c>
      <c r="Q1142" s="8">
        <v>0.29099999999999998</v>
      </c>
      <c r="R1142" s="8">
        <v>0</v>
      </c>
      <c r="S1142" s="8">
        <v>-7.2500000000000004E-3</v>
      </c>
      <c r="T1142" s="8">
        <v>2.5000000000000001E-2</v>
      </c>
      <c r="U1142" s="8">
        <v>2.3E-2</v>
      </c>
      <c r="V1142">
        <v>0.16579154376479299</v>
      </c>
      <c r="W1142">
        <v>0.16579154376479299</v>
      </c>
      <c r="X1142">
        <v>0.12905213766651499</v>
      </c>
      <c r="Y1142">
        <v>2.1382464998495498E-2</v>
      </c>
      <c r="Z1142">
        <v>5.0714285496794203</v>
      </c>
      <c r="AA1142">
        <v>0.84027777777777801</v>
      </c>
    </row>
    <row r="1143" spans="1:27" x14ac:dyDescent="0.35">
      <c r="A1143">
        <v>1142</v>
      </c>
      <c r="B1143" t="s">
        <v>43</v>
      </c>
      <c r="C1143" s="2">
        <v>46</v>
      </c>
      <c r="D1143" t="s">
        <v>13</v>
      </c>
      <c r="E1143">
        <v>9</v>
      </c>
      <c r="F1143" t="s">
        <v>17</v>
      </c>
      <c r="G1143" s="10">
        <v>30</v>
      </c>
      <c r="H1143">
        <v>0.3</v>
      </c>
      <c r="I1143">
        <v>25</v>
      </c>
      <c r="J1143">
        <v>1</v>
      </c>
      <c r="K1143">
        <v>0</v>
      </c>
      <c r="L1143" s="8">
        <v>1.39</v>
      </c>
      <c r="M1143" s="8">
        <v>0.56000000000000005</v>
      </c>
      <c r="N1143" s="8">
        <v>0.5</v>
      </c>
      <c r="O1143" s="8">
        <v>0.16450000000000001</v>
      </c>
      <c r="P1143" s="8">
        <v>-0.56120000000000003</v>
      </c>
      <c r="Q1143" s="8">
        <v>0.29099999999999998</v>
      </c>
      <c r="R1143" s="8">
        <v>0</v>
      </c>
      <c r="S1143" s="8">
        <v>-7.2500000000000004E-3</v>
      </c>
      <c r="T1143" s="8">
        <v>2.5000000000000001E-2</v>
      </c>
      <c r="U1143" s="8">
        <v>2.3E-2</v>
      </c>
      <c r="V1143">
        <v>0.81261705041061305</v>
      </c>
      <c r="W1143">
        <v>0.81261705041061305</v>
      </c>
      <c r="X1143">
        <v>0.63254111203962105</v>
      </c>
      <c r="Y1143">
        <v>7.0685834705770306E-2</v>
      </c>
      <c r="Z1143">
        <v>24.857294985172899</v>
      </c>
      <c r="AA1143">
        <v>2.7777777777777799</v>
      </c>
    </row>
    <row r="1144" spans="1:27" x14ac:dyDescent="0.35">
      <c r="A1144">
        <v>1143</v>
      </c>
      <c r="B1144" t="s">
        <v>43</v>
      </c>
      <c r="C1144" s="2">
        <v>46</v>
      </c>
      <c r="D1144" t="s">
        <v>13</v>
      </c>
      <c r="E1144">
        <v>9</v>
      </c>
      <c r="F1144" t="s">
        <v>17</v>
      </c>
      <c r="G1144" s="10">
        <v>24</v>
      </c>
      <c r="H1144">
        <v>0.24</v>
      </c>
      <c r="I1144">
        <v>25</v>
      </c>
      <c r="J1144">
        <v>1</v>
      </c>
      <c r="K1144">
        <v>0</v>
      </c>
      <c r="L1144" s="8">
        <v>1.39</v>
      </c>
      <c r="M1144" s="8">
        <v>0.56000000000000005</v>
      </c>
      <c r="N1144" s="8">
        <v>0.5</v>
      </c>
      <c r="O1144" s="8">
        <v>0.16450000000000001</v>
      </c>
      <c r="P1144" s="8">
        <v>-0.56120000000000003</v>
      </c>
      <c r="Q1144" s="8">
        <v>0.29099999999999998</v>
      </c>
      <c r="R1144" s="8">
        <v>0</v>
      </c>
      <c r="S1144" s="8">
        <v>-7.2500000000000004E-3</v>
      </c>
      <c r="T1144" s="8">
        <v>2.5000000000000001E-2</v>
      </c>
      <c r="U1144" s="8">
        <v>2.3E-2</v>
      </c>
      <c r="V1144">
        <v>0.52366572560514602</v>
      </c>
      <c r="W1144">
        <v>0.52366572560514602</v>
      </c>
      <c r="X1144">
        <v>0.40762140081104498</v>
      </c>
      <c r="Y1144">
        <v>4.5238934211692998E-2</v>
      </c>
      <c r="Z1144">
        <v>16.018508851634699</v>
      </c>
      <c r="AA1144">
        <v>1.7777777777777799</v>
      </c>
    </row>
    <row r="1145" spans="1:27" x14ac:dyDescent="0.35">
      <c r="A1145">
        <v>1144</v>
      </c>
      <c r="B1145" t="s">
        <v>43</v>
      </c>
      <c r="C1145" s="2">
        <v>46</v>
      </c>
      <c r="D1145" t="s">
        <v>13</v>
      </c>
      <c r="E1145">
        <v>9</v>
      </c>
      <c r="F1145" t="s">
        <v>27</v>
      </c>
      <c r="G1145" s="10">
        <v>8</v>
      </c>
      <c r="H1145">
        <v>0.08</v>
      </c>
      <c r="I1145">
        <v>8</v>
      </c>
      <c r="J1145">
        <v>1</v>
      </c>
      <c r="K1145">
        <v>0</v>
      </c>
      <c r="L1145" s="8">
        <v>1.4</v>
      </c>
      <c r="M1145" s="8">
        <v>0.52</v>
      </c>
      <c r="N1145" s="8">
        <v>0.5</v>
      </c>
      <c r="O1145" s="8">
        <v>-3.9083E-2</v>
      </c>
      <c r="P1145" s="8">
        <v>1.9935E-3</v>
      </c>
      <c r="Q1145" s="8">
        <v>-1.6147999999999999E-5</v>
      </c>
      <c r="R1145" s="9">
        <v>6.4188000000000002E-9</v>
      </c>
      <c r="S1145" s="8">
        <v>-9.834100000000001E-4</v>
      </c>
      <c r="T1145" s="8">
        <v>0</v>
      </c>
      <c r="U1145" s="9">
        <v>3.8372999999999997E-6</v>
      </c>
      <c r="V1145">
        <v>1.2444567741059899E-2</v>
      </c>
      <c r="W1145">
        <v>1.2444567741059899E-2</v>
      </c>
      <c r="X1145">
        <v>9.0596453154916205E-3</v>
      </c>
      <c r="Y1145">
        <v>5.0265482457436698E-3</v>
      </c>
      <c r="Z1145">
        <v>0.35602156410366098</v>
      </c>
      <c r="AA1145">
        <v>0.19753086419753099</v>
      </c>
    </row>
    <row r="1146" spans="1:27" x14ac:dyDescent="0.35">
      <c r="A1146">
        <v>1145</v>
      </c>
      <c r="B1146" t="s">
        <v>43</v>
      </c>
      <c r="C1146" s="2">
        <v>46</v>
      </c>
      <c r="D1146" t="s">
        <v>13</v>
      </c>
      <c r="E1146">
        <v>9</v>
      </c>
      <c r="F1146" t="s">
        <v>17</v>
      </c>
      <c r="G1146" s="10">
        <v>13</v>
      </c>
      <c r="H1146">
        <v>0.13</v>
      </c>
      <c r="I1146">
        <v>15</v>
      </c>
      <c r="J1146">
        <v>0</v>
      </c>
      <c r="K1146">
        <v>0</v>
      </c>
      <c r="L1146" s="8">
        <v>1.39</v>
      </c>
      <c r="M1146" s="8">
        <v>0.56000000000000005</v>
      </c>
      <c r="N1146" s="8">
        <v>0.5</v>
      </c>
      <c r="O1146" s="8">
        <v>0.16450000000000001</v>
      </c>
      <c r="P1146" s="8">
        <v>-0.56120000000000003</v>
      </c>
      <c r="Q1146" s="8">
        <v>0.29099999999999998</v>
      </c>
      <c r="R1146" s="8">
        <v>0</v>
      </c>
      <c r="S1146" s="8">
        <v>-7.2500000000000004E-3</v>
      </c>
      <c r="T1146" s="8">
        <v>2.5000000000000001E-2</v>
      </c>
      <c r="U1146" s="8">
        <v>2.3E-2</v>
      </c>
      <c r="V1146">
        <v>8.5787064171874303E-2</v>
      </c>
      <c r="W1146">
        <v>8.5787064171874303E-2</v>
      </c>
      <c r="X1146">
        <v>6.6776650751386904E-2</v>
      </c>
      <c r="Y1146">
        <v>1.3273228961416901E-2</v>
      </c>
      <c r="Z1146">
        <v>2.62415655560602</v>
      </c>
      <c r="AA1146">
        <v>0.52160493827160503</v>
      </c>
    </row>
    <row r="1147" spans="1:27" x14ac:dyDescent="0.35">
      <c r="A1147">
        <v>1146</v>
      </c>
      <c r="B1147" t="s">
        <v>43</v>
      </c>
      <c r="C1147" s="2">
        <v>46</v>
      </c>
      <c r="D1147" t="s">
        <v>13</v>
      </c>
      <c r="E1147">
        <v>9</v>
      </c>
      <c r="F1147" t="s">
        <v>17</v>
      </c>
      <c r="G1147" s="10">
        <v>20.5</v>
      </c>
      <c r="H1147">
        <v>0.20499999999999999</v>
      </c>
      <c r="I1147">
        <v>10</v>
      </c>
      <c r="J1147">
        <v>1</v>
      </c>
      <c r="K1147">
        <v>0</v>
      </c>
      <c r="L1147" s="8">
        <v>1.39</v>
      </c>
      <c r="M1147" s="8">
        <v>0.56000000000000005</v>
      </c>
      <c r="N1147" s="8">
        <v>0.5</v>
      </c>
      <c r="O1147" s="8">
        <v>0.16450000000000001</v>
      </c>
      <c r="P1147" s="8">
        <v>-0.56120000000000003</v>
      </c>
      <c r="Q1147" s="8">
        <v>0.29099999999999998</v>
      </c>
      <c r="R1147" s="8">
        <v>0</v>
      </c>
      <c r="S1147" s="8">
        <v>-7.2500000000000004E-3</v>
      </c>
      <c r="T1147" s="8">
        <v>2.5000000000000001E-2</v>
      </c>
      <c r="U1147" s="8">
        <v>2.3E-2</v>
      </c>
      <c r="V1147">
        <v>0.107674190173547</v>
      </c>
      <c r="W1147">
        <v>0.107674190173547</v>
      </c>
      <c r="X1147">
        <v>8.3813589631088994E-2</v>
      </c>
      <c r="Y1147">
        <v>3.3006357816777798E-2</v>
      </c>
      <c r="Z1147">
        <v>3.2936659476699801</v>
      </c>
      <c r="AA1147">
        <v>1.2970679012345701</v>
      </c>
    </row>
    <row r="1148" spans="1:27" x14ac:dyDescent="0.35">
      <c r="A1148">
        <v>1147</v>
      </c>
      <c r="B1148" t="s">
        <v>43</v>
      </c>
      <c r="C1148" s="2">
        <v>46</v>
      </c>
      <c r="D1148" t="s">
        <v>13</v>
      </c>
      <c r="E1148">
        <v>9</v>
      </c>
      <c r="F1148" t="s">
        <v>17</v>
      </c>
      <c r="G1148" s="10">
        <v>16</v>
      </c>
      <c r="H1148">
        <v>0.16</v>
      </c>
      <c r="I1148">
        <v>15</v>
      </c>
      <c r="J1148">
        <v>0</v>
      </c>
      <c r="K1148">
        <v>0</v>
      </c>
      <c r="L1148" s="8">
        <v>1.39</v>
      </c>
      <c r="M1148" s="8">
        <v>0.56000000000000005</v>
      </c>
      <c r="N1148" s="8">
        <v>0.5</v>
      </c>
      <c r="O1148" s="8">
        <v>0.16450000000000001</v>
      </c>
      <c r="P1148" s="8">
        <v>-0.56120000000000003</v>
      </c>
      <c r="Q1148" s="8">
        <v>0.29099999999999998</v>
      </c>
      <c r="R1148" s="8">
        <v>0</v>
      </c>
      <c r="S1148" s="8">
        <v>-7.2500000000000004E-3</v>
      </c>
      <c r="T1148" s="8">
        <v>2.5000000000000001E-2</v>
      </c>
      <c r="U1148" s="8">
        <v>2.3E-2</v>
      </c>
      <c r="V1148">
        <v>0.122848622681029</v>
      </c>
      <c r="W1148">
        <v>0.122848622681029</v>
      </c>
      <c r="X1148">
        <v>9.5625367894913299E-2</v>
      </c>
      <c r="Y1148">
        <v>2.01061929829747E-2</v>
      </c>
      <c r="Z1148">
        <v>3.7578395025818501</v>
      </c>
      <c r="AA1148">
        <v>0.79012345679012397</v>
      </c>
    </row>
    <row r="1149" spans="1:27" x14ac:dyDescent="0.35">
      <c r="A1149">
        <v>1148</v>
      </c>
      <c r="B1149" t="s">
        <v>43</v>
      </c>
      <c r="C1149" s="2">
        <v>46</v>
      </c>
      <c r="D1149" t="s">
        <v>13</v>
      </c>
      <c r="E1149">
        <v>9</v>
      </c>
      <c r="F1149" t="s">
        <v>17</v>
      </c>
      <c r="G1149" s="10">
        <v>25</v>
      </c>
      <c r="H1149">
        <v>0.25</v>
      </c>
      <c r="I1149">
        <v>35</v>
      </c>
      <c r="J1149">
        <v>1</v>
      </c>
      <c r="K1149">
        <v>0</v>
      </c>
      <c r="L1149" s="8">
        <v>1.39</v>
      </c>
      <c r="M1149" s="8">
        <v>0.56000000000000005</v>
      </c>
      <c r="N1149" s="8">
        <v>0.5</v>
      </c>
      <c r="O1149" s="8">
        <v>0.16450000000000001</v>
      </c>
      <c r="P1149" s="8">
        <v>-0.56120000000000003</v>
      </c>
      <c r="Q1149" s="8">
        <v>0.29099999999999998</v>
      </c>
      <c r="R1149" s="8">
        <v>0</v>
      </c>
      <c r="S1149" s="8">
        <v>-7.2500000000000004E-3</v>
      </c>
      <c r="T1149" s="8">
        <v>2.5000000000000001E-2</v>
      </c>
      <c r="U1149" s="8">
        <v>2.3E-2</v>
      </c>
      <c r="V1149">
        <v>0.83327584514873998</v>
      </c>
      <c r="W1149">
        <v>0.83327584514873998</v>
      </c>
      <c r="X1149">
        <v>0.64862191786377899</v>
      </c>
      <c r="Y1149">
        <v>4.9087385212340497E-2</v>
      </c>
      <c r="Z1149">
        <v>25.4892307224113</v>
      </c>
      <c r="AA1149">
        <v>1.92901234567901</v>
      </c>
    </row>
    <row r="1150" spans="1:27" x14ac:dyDescent="0.35">
      <c r="A1150">
        <v>1149</v>
      </c>
      <c r="B1150" t="s">
        <v>43</v>
      </c>
      <c r="C1150" s="2">
        <v>46</v>
      </c>
      <c r="D1150" t="s">
        <v>13</v>
      </c>
      <c r="E1150">
        <v>9</v>
      </c>
      <c r="F1150" t="s">
        <v>17</v>
      </c>
      <c r="G1150" s="10">
        <v>16.5</v>
      </c>
      <c r="H1150">
        <v>0.16500000000000001</v>
      </c>
      <c r="I1150">
        <v>20</v>
      </c>
      <c r="J1150">
        <v>1</v>
      </c>
      <c r="K1150">
        <v>0</v>
      </c>
      <c r="L1150" s="8">
        <v>1.39</v>
      </c>
      <c r="M1150" s="8">
        <v>0.56000000000000005</v>
      </c>
      <c r="N1150" s="8">
        <v>0.5</v>
      </c>
      <c r="O1150" s="8">
        <v>0.16450000000000001</v>
      </c>
      <c r="P1150" s="8">
        <v>-0.56120000000000003</v>
      </c>
      <c r="Q1150" s="8">
        <v>0.29099999999999998</v>
      </c>
      <c r="R1150" s="8">
        <v>0</v>
      </c>
      <c r="S1150" s="8">
        <v>-7.2500000000000004E-3</v>
      </c>
      <c r="T1150" s="8">
        <v>2.5000000000000001E-2</v>
      </c>
      <c r="U1150" s="8">
        <v>2.3E-2</v>
      </c>
      <c r="V1150">
        <v>0.18956988222861301</v>
      </c>
      <c r="W1150">
        <v>0.18956988222861301</v>
      </c>
      <c r="X1150">
        <v>0.14756119632675299</v>
      </c>
      <c r="Y1150">
        <v>2.1382464998495498E-2</v>
      </c>
      <c r="Z1150">
        <v>5.7987885935694603</v>
      </c>
      <c r="AA1150">
        <v>0.84027777777777801</v>
      </c>
    </row>
    <row r="1151" spans="1:27" x14ac:dyDescent="0.35">
      <c r="A1151">
        <v>1150</v>
      </c>
      <c r="B1151" t="s">
        <v>43</v>
      </c>
      <c r="C1151" s="2">
        <v>46</v>
      </c>
      <c r="D1151" t="s">
        <v>13</v>
      </c>
      <c r="E1151">
        <v>9</v>
      </c>
      <c r="F1151" t="s">
        <v>17</v>
      </c>
      <c r="G1151" s="10">
        <v>27</v>
      </c>
      <c r="H1151">
        <v>0.27</v>
      </c>
      <c r="I1151">
        <v>25</v>
      </c>
      <c r="J1151">
        <v>1</v>
      </c>
      <c r="K1151">
        <v>0</v>
      </c>
      <c r="L1151" s="8">
        <v>1.39</v>
      </c>
      <c r="M1151" s="8">
        <v>0.56000000000000005</v>
      </c>
      <c r="N1151" s="8">
        <v>0.5</v>
      </c>
      <c r="O1151" s="8">
        <v>0.16450000000000001</v>
      </c>
      <c r="P1151" s="8">
        <v>-0.56120000000000003</v>
      </c>
      <c r="Q1151" s="8">
        <v>0.29099999999999998</v>
      </c>
      <c r="R1151" s="8">
        <v>0</v>
      </c>
      <c r="S1151" s="8">
        <v>-7.2500000000000004E-3</v>
      </c>
      <c r="T1151" s="8">
        <v>2.5000000000000001E-2</v>
      </c>
      <c r="U1151" s="8">
        <v>2.3E-2</v>
      </c>
      <c r="V1151">
        <v>0.660449018337671</v>
      </c>
      <c r="W1151">
        <v>0.660449018337671</v>
      </c>
      <c r="X1151">
        <v>0.51409351587404295</v>
      </c>
      <c r="Y1151">
        <v>5.7255526111673997E-2</v>
      </c>
      <c r="Z1151">
        <v>20.202598583418698</v>
      </c>
      <c r="AA1151">
        <v>2.25</v>
      </c>
    </row>
    <row r="1152" spans="1:27" x14ac:dyDescent="0.35">
      <c r="A1152">
        <v>1151</v>
      </c>
      <c r="B1152" t="s">
        <v>43</v>
      </c>
      <c r="C1152" s="2">
        <v>47</v>
      </c>
      <c r="D1152" t="s">
        <v>10</v>
      </c>
      <c r="E1152">
        <v>4.5</v>
      </c>
      <c r="F1152" t="s">
        <v>20</v>
      </c>
      <c r="G1152" s="10">
        <v>2</v>
      </c>
      <c r="H1152">
        <v>0.02</v>
      </c>
      <c r="I1152">
        <v>3</v>
      </c>
      <c r="J1152">
        <v>1</v>
      </c>
      <c r="K1152">
        <v>0</v>
      </c>
      <c r="L1152" s="8">
        <v>1.4</v>
      </c>
      <c r="M1152" s="8">
        <v>0.52</v>
      </c>
      <c r="N1152" s="8">
        <v>0.5</v>
      </c>
      <c r="O1152" s="8">
        <v>-1.0343E-2</v>
      </c>
      <c r="P1152" s="9">
        <v>-1.4341E-3</v>
      </c>
      <c r="Q1152" s="8">
        <v>3.4520999999999997E-5</v>
      </c>
      <c r="R1152" s="9">
        <v>-1.3052999999999999E-7</v>
      </c>
      <c r="S1152" s="8">
        <v>7.7114999999999996E-4</v>
      </c>
      <c r="T1152" s="8">
        <v>0</v>
      </c>
      <c r="U1152" s="9">
        <v>3.0230999999999999E-6</v>
      </c>
      <c r="V1152">
        <v>-1.53517679764877E-2</v>
      </c>
      <c r="W1152">
        <v>1.09955742875643E-3</v>
      </c>
      <c r="X1152">
        <v>8.0047780813468001E-4</v>
      </c>
      <c r="Y1152">
        <v>3.1415926535897898E-4</v>
      </c>
      <c r="Z1152">
        <v>0.125827160493827</v>
      </c>
      <c r="AA1152">
        <v>4.9382716049382699E-2</v>
      </c>
    </row>
    <row r="1153" spans="1:27" x14ac:dyDescent="0.35">
      <c r="A1153">
        <v>1152</v>
      </c>
      <c r="B1153" t="s">
        <v>43</v>
      </c>
      <c r="C1153" s="2">
        <v>47</v>
      </c>
      <c r="D1153" t="s">
        <v>10</v>
      </c>
      <c r="E1153">
        <v>4.5</v>
      </c>
      <c r="F1153" t="s">
        <v>20</v>
      </c>
      <c r="G1153" s="10">
        <v>1</v>
      </c>
      <c r="H1153">
        <v>0.01</v>
      </c>
      <c r="I1153">
        <v>2</v>
      </c>
      <c r="J1153">
        <v>1</v>
      </c>
      <c r="K1153">
        <v>0</v>
      </c>
      <c r="L1153" s="8">
        <v>1.4</v>
      </c>
      <c r="M1153" s="8">
        <v>0.52</v>
      </c>
      <c r="N1153" s="8">
        <v>0.5</v>
      </c>
      <c r="O1153" s="8">
        <v>-1.0343E-2</v>
      </c>
      <c r="P1153" s="9">
        <v>-1.4341E-3</v>
      </c>
      <c r="Q1153" s="8">
        <v>3.4520999999999997E-5</v>
      </c>
      <c r="R1153" s="9">
        <v>-1.3052999999999999E-7</v>
      </c>
      <c r="S1153" s="8">
        <v>7.7114999999999996E-4</v>
      </c>
      <c r="T1153" s="8">
        <v>0</v>
      </c>
      <c r="U1153" s="9">
        <v>3.0230999999999999E-6</v>
      </c>
      <c r="V1153">
        <v>-1.29097230581483E-2</v>
      </c>
      <c r="W1153">
        <v>1.5707963267949001E-4</v>
      </c>
      <c r="X1153">
        <v>1.1435397259066901E-4</v>
      </c>
      <c r="Y1153">
        <v>7.85398163397448E-5</v>
      </c>
      <c r="Z1153">
        <v>1.7975308641975302E-2</v>
      </c>
      <c r="AA1153">
        <v>1.2345679012345699E-2</v>
      </c>
    </row>
    <row r="1154" spans="1:27" x14ac:dyDescent="0.35">
      <c r="A1154">
        <v>1153</v>
      </c>
      <c r="B1154" t="s">
        <v>43</v>
      </c>
      <c r="C1154" s="2">
        <v>47</v>
      </c>
      <c r="D1154" t="s">
        <v>10</v>
      </c>
      <c r="E1154">
        <v>4.5</v>
      </c>
      <c r="F1154" t="s">
        <v>20</v>
      </c>
      <c r="G1154" s="10">
        <v>1</v>
      </c>
      <c r="H1154">
        <v>0.01</v>
      </c>
      <c r="I1154">
        <v>2.5</v>
      </c>
      <c r="J1154">
        <v>1</v>
      </c>
      <c r="K1154">
        <v>0</v>
      </c>
      <c r="L1154" s="8">
        <v>1.4</v>
      </c>
      <c r="M1154" s="8">
        <v>0.52</v>
      </c>
      <c r="N1154" s="8">
        <v>0.5</v>
      </c>
      <c r="O1154" s="8">
        <v>-1.0343E-2</v>
      </c>
      <c r="P1154" s="9">
        <v>-1.4341E-3</v>
      </c>
      <c r="Q1154" s="8">
        <v>3.4520999999999997E-5</v>
      </c>
      <c r="R1154" s="9">
        <v>-1.3052999999999999E-7</v>
      </c>
      <c r="S1154" s="8">
        <v>7.7114999999999996E-4</v>
      </c>
      <c r="T1154" s="8">
        <v>0</v>
      </c>
      <c r="U1154" s="9">
        <v>3.0230999999999999E-6</v>
      </c>
      <c r="V1154">
        <v>-1.2509229657615899E-2</v>
      </c>
      <c r="W1154">
        <v>1.96349540849362E-4</v>
      </c>
      <c r="X1154">
        <v>1.4294246573833599E-4</v>
      </c>
      <c r="Y1154">
        <v>7.85398163397448E-5</v>
      </c>
      <c r="Z1154">
        <v>2.2469135802469099E-2</v>
      </c>
      <c r="AA1154">
        <v>1.2345679012345699E-2</v>
      </c>
    </row>
    <row r="1155" spans="1:27" x14ac:dyDescent="0.35">
      <c r="A1155">
        <v>1154</v>
      </c>
      <c r="B1155" t="s">
        <v>43</v>
      </c>
      <c r="C1155" s="2">
        <v>47</v>
      </c>
      <c r="D1155" t="s">
        <v>10</v>
      </c>
      <c r="E1155">
        <v>4.5</v>
      </c>
      <c r="F1155" t="s">
        <v>20</v>
      </c>
      <c r="G1155" s="10">
        <v>2</v>
      </c>
      <c r="H1155">
        <v>0.02</v>
      </c>
      <c r="I1155">
        <v>3.5</v>
      </c>
      <c r="J1155">
        <v>1</v>
      </c>
      <c r="K1155">
        <v>0</v>
      </c>
      <c r="L1155" s="8">
        <v>1.4</v>
      </c>
      <c r="M1155" s="8">
        <v>0.52</v>
      </c>
      <c r="N1155" s="8">
        <v>0.5</v>
      </c>
      <c r="O1155" s="8">
        <v>-1.0343E-2</v>
      </c>
      <c r="P1155" s="9">
        <v>-1.4341E-3</v>
      </c>
      <c r="Q1155" s="8">
        <v>3.4520999999999997E-5</v>
      </c>
      <c r="R1155" s="9">
        <v>-1.3052999999999999E-7</v>
      </c>
      <c r="S1155" s="8">
        <v>7.7114999999999996E-4</v>
      </c>
      <c r="T1155" s="8">
        <v>0</v>
      </c>
      <c r="U1155" s="9">
        <v>3.0230999999999999E-6</v>
      </c>
      <c r="V1155">
        <v>-1.49065193743578E-2</v>
      </c>
      <c r="W1155">
        <v>1.5707963267948999E-3</v>
      </c>
      <c r="X1155">
        <v>1.1435397259066801E-3</v>
      </c>
      <c r="Y1155">
        <v>3.1415926535897898E-4</v>
      </c>
      <c r="Z1155">
        <v>0.17975308641975299</v>
      </c>
      <c r="AA1155">
        <v>4.9382716049382699E-2</v>
      </c>
    </row>
    <row r="1156" spans="1:27" x14ac:dyDescent="0.35">
      <c r="A1156">
        <v>1155</v>
      </c>
      <c r="B1156" t="s">
        <v>43</v>
      </c>
      <c r="C1156" s="2">
        <v>47</v>
      </c>
      <c r="D1156" t="s">
        <v>10</v>
      </c>
      <c r="E1156">
        <v>4.5</v>
      </c>
      <c r="F1156" t="s">
        <v>20</v>
      </c>
      <c r="G1156" s="10">
        <v>2</v>
      </c>
      <c r="H1156">
        <v>0.02</v>
      </c>
      <c r="I1156">
        <v>2.5</v>
      </c>
      <c r="J1156">
        <v>1</v>
      </c>
      <c r="K1156">
        <v>0</v>
      </c>
      <c r="L1156" s="8">
        <v>1.4</v>
      </c>
      <c r="M1156" s="8">
        <v>0.52</v>
      </c>
      <c r="N1156" s="8">
        <v>0.5</v>
      </c>
      <c r="O1156" s="8">
        <v>-1.0343E-2</v>
      </c>
      <c r="P1156" s="9">
        <v>-1.4341E-3</v>
      </c>
      <c r="Q1156" s="8">
        <v>3.4520999999999997E-5</v>
      </c>
      <c r="R1156" s="9">
        <v>-1.3052999999999999E-7</v>
      </c>
      <c r="S1156" s="8">
        <v>7.7114999999999996E-4</v>
      </c>
      <c r="T1156" s="8">
        <v>0</v>
      </c>
      <c r="U1156" s="9">
        <v>3.0230999999999999E-6</v>
      </c>
      <c r="V1156">
        <v>-1.5797016578617502E-2</v>
      </c>
      <c r="W1156">
        <v>1.4137166941154101E-3</v>
      </c>
      <c r="X1156">
        <v>1.02918575331602E-3</v>
      </c>
      <c r="Y1156">
        <v>3.1415926535897898E-4</v>
      </c>
      <c r="Z1156">
        <v>0.16177777777777799</v>
      </c>
      <c r="AA1156">
        <v>4.9382716049382699E-2</v>
      </c>
    </row>
    <row r="1157" spans="1:27" x14ac:dyDescent="0.35">
      <c r="A1157">
        <v>1156</v>
      </c>
      <c r="B1157" t="s">
        <v>43</v>
      </c>
      <c r="C1157" s="2">
        <v>47</v>
      </c>
      <c r="D1157" t="s">
        <v>10</v>
      </c>
      <c r="E1157">
        <v>4.5</v>
      </c>
      <c r="F1157" t="s">
        <v>11</v>
      </c>
      <c r="G1157" s="10">
        <v>5</v>
      </c>
      <c r="H1157">
        <v>0.05</v>
      </c>
      <c r="I1157">
        <v>7</v>
      </c>
      <c r="J1157">
        <v>1</v>
      </c>
      <c r="K1157">
        <v>0</v>
      </c>
      <c r="L1157" s="8">
        <v>1.42</v>
      </c>
      <c r="M1157" s="8">
        <v>0.59</v>
      </c>
      <c r="N1157" s="8">
        <v>0.5</v>
      </c>
      <c r="O1157" s="8">
        <v>-1.115E-2</v>
      </c>
      <c r="P1157" s="8">
        <v>0</v>
      </c>
      <c r="Q1157" s="8">
        <v>-8.5599999999999996E-2</v>
      </c>
      <c r="R1157" s="8">
        <v>-4.9959999999999997E-2</v>
      </c>
      <c r="S1157" s="8">
        <v>0</v>
      </c>
      <c r="T1157" s="8">
        <v>2.5600000000000002E-3</v>
      </c>
      <c r="U1157" s="8">
        <v>3.6330000000000001E-2</v>
      </c>
      <c r="V1157">
        <v>-4.3660147839825504E-3</v>
      </c>
      <c r="W1157">
        <v>1.2723450247038699E-2</v>
      </c>
      <c r="X1157">
        <v>1.0659706616969E-2</v>
      </c>
      <c r="Y1157">
        <v>1.96349540849362E-3</v>
      </c>
      <c r="Z1157">
        <v>1.6756</v>
      </c>
      <c r="AA1157">
        <v>0.30864197530864201</v>
      </c>
    </row>
    <row r="1158" spans="1:27" x14ac:dyDescent="0.35">
      <c r="A1158">
        <v>1157</v>
      </c>
      <c r="B1158" t="s">
        <v>43</v>
      </c>
      <c r="C1158" s="2">
        <v>47</v>
      </c>
      <c r="D1158" t="s">
        <v>10</v>
      </c>
      <c r="E1158">
        <v>4.5</v>
      </c>
      <c r="F1158" t="s">
        <v>20</v>
      </c>
      <c r="G1158" s="10">
        <v>1.5</v>
      </c>
      <c r="H1158">
        <v>1.4999999999999999E-2</v>
      </c>
      <c r="I1158">
        <v>2.5</v>
      </c>
      <c r="J1158">
        <v>1</v>
      </c>
      <c r="K1158">
        <v>0</v>
      </c>
      <c r="L1158" s="8">
        <v>1.4</v>
      </c>
      <c r="M1158" s="8">
        <v>0.52</v>
      </c>
      <c r="N1158" s="8">
        <v>0.5</v>
      </c>
      <c r="O1158" s="8">
        <v>-1.0343E-2</v>
      </c>
      <c r="P1158" s="9">
        <v>-1.4341E-3</v>
      </c>
      <c r="Q1158" s="8">
        <v>3.4520999999999997E-5</v>
      </c>
      <c r="R1158" s="9">
        <v>-1.3052999999999999E-7</v>
      </c>
      <c r="S1158" s="8">
        <v>7.7114999999999996E-4</v>
      </c>
      <c r="T1158" s="8">
        <v>0</v>
      </c>
      <c r="U1158" s="9">
        <v>3.0230999999999999E-6</v>
      </c>
      <c r="V1158">
        <v>-1.4252395116707801E-2</v>
      </c>
      <c r="W1158">
        <v>2.35619449019235E-4</v>
      </c>
      <c r="X1158">
        <v>1.71530958886003E-4</v>
      </c>
      <c r="Y1158">
        <v>1.7671458676442599E-4</v>
      </c>
      <c r="Z1158">
        <v>2.6962962962963001E-2</v>
      </c>
      <c r="AA1158">
        <v>2.7777777777777801E-2</v>
      </c>
    </row>
    <row r="1159" spans="1:27" x14ac:dyDescent="0.35">
      <c r="A1159">
        <v>1158</v>
      </c>
      <c r="B1159" t="s">
        <v>43</v>
      </c>
      <c r="C1159" s="2">
        <v>47</v>
      </c>
      <c r="D1159" t="s">
        <v>10</v>
      </c>
      <c r="E1159">
        <v>4.5</v>
      </c>
      <c r="F1159" t="s">
        <v>20</v>
      </c>
      <c r="G1159" s="10">
        <v>1</v>
      </c>
      <c r="H1159">
        <v>0.01</v>
      </c>
      <c r="I1159">
        <v>2</v>
      </c>
      <c r="J1159">
        <v>1</v>
      </c>
      <c r="K1159">
        <v>0</v>
      </c>
      <c r="L1159" s="8">
        <v>1.4</v>
      </c>
      <c r="M1159" s="8">
        <v>0.52</v>
      </c>
      <c r="N1159" s="8">
        <v>0.5</v>
      </c>
      <c r="O1159" s="8">
        <v>-1.0343E-2</v>
      </c>
      <c r="P1159" s="9">
        <v>-1.4341E-3</v>
      </c>
      <c r="Q1159" s="8">
        <v>3.4520999999999997E-5</v>
      </c>
      <c r="R1159" s="9">
        <v>-1.3052999999999999E-7</v>
      </c>
      <c r="S1159" s="8">
        <v>7.7114999999999996E-4</v>
      </c>
      <c r="T1159" s="8">
        <v>0</v>
      </c>
      <c r="U1159" s="9">
        <v>3.0230999999999999E-6</v>
      </c>
      <c r="V1159">
        <v>-1.29097230581483E-2</v>
      </c>
      <c r="W1159">
        <v>1.5707963267949001E-4</v>
      </c>
      <c r="X1159">
        <v>1.1435397259066901E-4</v>
      </c>
      <c r="Y1159">
        <v>7.85398163397448E-5</v>
      </c>
      <c r="Z1159">
        <v>1.7975308641975302E-2</v>
      </c>
      <c r="AA1159">
        <v>1.2345679012345699E-2</v>
      </c>
    </row>
    <row r="1160" spans="1:27" x14ac:dyDescent="0.35">
      <c r="A1160">
        <v>1159</v>
      </c>
      <c r="B1160" t="s">
        <v>43</v>
      </c>
      <c r="C1160" s="2">
        <v>47</v>
      </c>
      <c r="D1160" t="s">
        <v>10</v>
      </c>
      <c r="E1160">
        <v>4.5</v>
      </c>
      <c r="F1160" t="s">
        <v>21</v>
      </c>
      <c r="G1160" s="10">
        <v>4</v>
      </c>
      <c r="H1160">
        <v>0.04</v>
      </c>
      <c r="I1160">
        <v>6</v>
      </c>
      <c r="J1160">
        <v>1</v>
      </c>
      <c r="K1160">
        <v>0</v>
      </c>
      <c r="L1160" s="8">
        <v>1.29</v>
      </c>
      <c r="M1160" s="8">
        <v>0.53</v>
      </c>
      <c r="N1160" s="8">
        <v>0.5</v>
      </c>
      <c r="O1160" s="8">
        <v>0.16450000000000001</v>
      </c>
      <c r="P1160" s="9">
        <v>-0.56120000000000003</v>
      </c>
      <c r="Q1160" s="8">
        <v>0.29099999999999998</v>
      </c>
      <c r="R1160" s="9">
        <v>0</v>
      </c>
      <c r="S1160" s="8">
        <v>-7.2500000000000004E-3</v>
      </c>
      <c r="T1160" s="8">
        <v>2.5000000000000001E-2</v>
      </c>
      <c r="U1160" s="9">
        <v>2.3E-2</v>
      </c>
      <c r="V1160">
        <v>7.6101580494662799E-2</v>
      </c>
      <c r="W1160">
        <v>7.6101580494662799E-2</v>
      </c>
      <c r="X1160">
        <v>5.2030650584200998E-2</v>
      </c>
      <c r="Y1160">
        <v>1.2566370614359201E-3</v>
      </c>
      <c r="Z1160">
        <v>8.1787014644570792</v>
      </c>
      <c r="AA1160">
        <v>0.19753086419753099</v>
      </c>
    </row>
    <row r="1161" spans="1:27" x14ac:dyDescent="0.35">
      <c r="A1161">
        <v>1160</v>
      </c>
      <c r="B1161" t="s">
        <v>43</v>
      </c>
      <c r="C1161" s="2">
        <v>47</v>
      </c>
      <c r="D1161" t="s">
        <v>10</v>
      </c>
      <c r="E1161">
        <v>4.5</v>
      </c>
      <c r="F1161" t="s">
        <v>21</v>
      </c>
      <c r="G1161" s="10">
        <v>3.5</v>
      </c>
      <c r="H1161">
        <v>3.5000000000000003E-2</v>
      </c>
      <c r="I1161">
        <v>3</v>
      </c>
      <c r="J1161">
        <v>0</v>
      </c>
      <c r="K1161">
        <v>0</v>
      </c>
      <c r="L1161" s="8">
        <v>1.29</v>
      </c>
      <c r="M1161" s="8">
        <v>0.53</v>
      </c>
      <c r="N1161" s="8">
        <v>0.5</v>
      </c>
      <c r="O1161" s="8">
        <v>0.16450000000000001</v>
      </c>
      <c r="P1161" s="9">
        <v>-0.56120000000000003</v>
      </c>
      <c r="Q1161" s="8">
        <v>0.29099999999999998</v>
      </c>
      <c r="R1161" s="9">
        <v>0</v>
      </c>
      <c r="S1161" s="8">
        <v>-7.2500000000000004E-3</v>
      </c>
      <c r="T1161" s="8">
        <v>2.5000000000000001E-2</v>
      </c>
      <c r="U1161" s="9">
        <v>2.3E-2</v>
      </c>
      <c r="V1161">
        <v>9.3642013354742898E-2</v>
      </c>
      <c r="W1161">
        <v>9.3642013354742898E-2</v>
      </c>
      <c r="X1161">
        <v>6.4023044530637702E-2</v>
      </c>
      <c r="Y1161">
        <v>9.6211275016187402E-4</v>
      </c>
      <c r="Z1161">
        <v>10.063786675400999</v>
      </c>
      <c r="AA1161">
        <v>0.15123456790123499</v>
      </c>
    </row>
    <row r="1162" spans="1:27" x14ac:dyDescent="0.35">
      <c r="A1162">
        <v>1161</v>
      </c>
      <c r="B1162" t="s">
        <v>43</v>
      </c>
      <c r="C1162" s="2">
        <v>47</v>
      </c>
      <c r="D1162" t="s">
        <v>10</v>
      </c>
      <c r="E1162">
        <v>4.5</v>
      </c>
      <c r="F1162" t="s">
        <v>21</v>
      </c>
      <c r="G1162" s="10">
        <v>3.5</v>
      </c>
      <c r="H1162">
        <v>3.5000000000000003E-2</v>
      </c>
      <c r="I1162">
        <v>3</v>
      </c>
      <c r="J1162">
        <v>0</v>
      </c>
      <c r="K1162">
        <v>0</v>
      </c>
      <c r="L1162" s="8">
        <v>1.29</v>
      </c>
      <c r="M1162" s="8">
        <v>0.53</v>
      </c>
      <c r="N1162" s="8">
        <v>0.5</v>
      </c>
      <c r="O1162" s="8">
        <v>0.16450000000000001</v>
      </c>
      <c r="P1162" s="9">
        <v>-0.56120000000000003</v>
      </c>
      <c r="Q1162" s="8">
        <v>0.29099999999999998</v>
      </c>
      <c r="R1162" s="9">
        <v>0</v>
      </c>
      <c r="S1162" s="8">
        <v>-7.2500000000000004E-3</v>
      </c>
      <c r="T1162" s="8">
        <v>2.5000000000000001E-2</v>
      </c>
      <c r="U1162" s="9">
        <v>2.3E-2</v>
      </c>
      <c r="V1162">
        <v>9.3642013354742898E-2</v>
      </c>
      <c r="W1162">
        <v>9.3642013354742898E-2</v>
      </c>
      <c r="X1162">
        <v>6.4023044530637702E-2</v>
      </c>
      <c r="Y1162">
        <v>9.6211275016187402E-4</v>
      </c>
      <c r="Z1162">
        <v>10.063786675400999</v>
      </c>
      <c r="AA1162">
        <v>0.15123456790123499</v>
      </c>
    </row>
    <row r="1163" spans="1:27" x14ac:dyDescent="0.35">
      <c r="A1163">
        <v>1162</v>
      </c>
      <c r="B1163" t="s">
        <v>43</v>
      </c>
      <c r="C1163" s="2">
        <v>47</v>
      </c>
      <c r="D1163" t="s">
        <v>10</v>
      </c>
      <c r="E1163">
        <v>4.5</v>
      </c>
      <c r="F1163" t="s">
        <v>20</v>
      </c>
      <c r="G1163" s="10">
        <v>1</v>
      </c>
      <c r="H1163">
        <v>0.01</v>
      </c>
      <c r="I1163">
        <v>2</v>
      </c>
      <c r="J1163">
        <v>1</v>
      </c>
      <c r="K1163">
        <v>0</v>
      </c>
      <c r="L1163" s="8">
        <v>1.4</v>
      </c>
      <c r="M1163" s="8">
        <v>0.52</v>
      </c>
      <c r="N1163" s="8">
        <v>0.5</v>
      </c>
      <c r="O1163" s="8">
        <v>-1.0343E-2</v>
      </c>
      <c r="P1163" s="9">
        <v>-1.4341E-3</v>
      </c>
      <c r="Q1163" s="8">
        <v>3.4520999999999997E-5</v>
      </c>
      <c r="R1163" s="9">
        <v>-1.3052999999999999E-7</v>
      </c>
      <c r="S1163" s="8">
        <v>7.7114999999999996E-4</v>
      </c>
      <c r="T1163" s="8">
        <v>0</v>
      </c>
      <c r="U1163" s="9">
        <v>3.0230999999999999E-6</v>
      </c>
      <c r="V1163">
        <v>-1.29097230581483E-2</v>
      </c>
      <c r="W1163">
        <v>1.5707963267949001E-4</v>
      </c>
      <c r="X1163">
        <v>1.1435397259066901E-4</v>
      </c>
      <c r="Y1163">
        <v>7.85398163397448E-5</v>
      </c>
      <c r="Z1163">
        <v>1.7975308641975302E-2</v>
      </c>
      <c r="AA1163">
        <v>1.2345679012345699E-2</v>
      </c>
    </row>
    <row r="1164" spans="1:27" x14ac:dyDescent="0.35">
      <c r="A1164">
        <v>1163</v>
      </c>
      <c r="B1164" t="s">
        <v>43</v>
      </c>
      <c r="C1164" s="2">
        <v>47</v>
      </c>
      <c r="D1164" t="s">
        <v>10</v>
      </c>
      <c r="E1164">
        <v>4.5</v>
      </c>
      <c r="F1164" t="s">
        <v>20</v>
      </c>
      <c r="G1164" s="10">
        <v>2</v>
      </c>
      <c r="H1164">
        <v>0.02</v>
      </c>
      <c r="I1164">
        <v>3.5</v>
      </c>
      <c r="J1164">
        <v>1</v>
      </c>
      <c r="K1164">
        <v>0</v>
      </c>
      <c r="L1164" s="8">
        <v>1.4</v>
      </c>
      <c r="M1164" s="8">
        <v>0.52</v>
      </c>
      <c r="N1164" s="8">
        <v>0.5</v>
      </c>
      <c r="O1164" s="8">
        <v>-1.0343E-2</v>
      </c>
      <c r="P1164" s="9">
        <v>-1.4341E-3</v>
      </c>
      <c r="Q1164" s="8">
        <v>3.4520999999999997E-5</v>
      </c>
      <c r="R1164" s="9">
        <v>-1.3052999999999999E-7</v>
      </c>
      <c r="S1164" s="8">
        <v>7.7114999999999996E-4</v>
      </c>
      <c r="T1164" s="8">
        <v>0</v>
      </c>
      <c r="U1164" s="9">
        <v>3.0230999999999999E-6</v>
      </c>
      <c r="V1164">
        <v>-1.49065193743578E-2</v>
      </c>
      <c r="W1164">
        <v>1.2566370614359201E-3</v>
      </c>
      <c r="X1164">
        <v>9.1483178072534696E-4</v>
      </c>
      <c r="Y1164">
        <v>3.1415926535897898E-4</v>
      </c>
      <c r="Z1164">
        <v>0.143802469135802</v>
      </c>
      <c r="AA1164">
        <v>4.9382716049382699E-2</v>
      </c>
    </row>
    <row r="1165" spans="1:27" x14ac:dyDescent="0.35">
      <c r="A1165">
        <v>1164</v>
      </c>
      <c r="B1165" t="s">
        <v>43</v>
      </c>
      <c r="C1165" s="2">
        <v>47</v>
      </c>
      <c r="D1165" t="s">
        <v>13</v>
      </c>
      <c r="E1165">
        <v>9</v>
      </c>
      <c r="F1165" t="s">
        <v>17</v>
      </c>
      <c r="G1165" s="10">
        <v>35</v>
      </c>
      <c r="H1165">
        <v>0.35</v>
      </c>
      <c r="I1165">
        <v>30</v>
      </c>
      <c r="J1165">
        <v>1</v>
      </c>
      <c r="K1165">
        <v>0</v>
      </c>
      <c r="L1165" s="8">
        <v>1.39</v>
      </c>
      <c r="M1165" s="8">
        <v>0.56000000000000005</v>
      </c>
      <c r="N1165" s="8">
        <v>0.5</v>
      </c>
      <c r="O1165" s="8">
        <v>0.16450000000000001</v>
      </c>
      <c r="P1165" s="8">
        <v>-0.56120000000000003</v>
      </c>
      <c r="Q1165" s="8">
        <v>0.29099999999999998</v>
      </c>
      <c r="R1165" s="8">
        <v>0</v>
      </c>
      <c r="S1165" s="8">
        <v>-7.2500000000000004E-3</v>
      </c>
      <c r="T1165" s="8">
        <v>2.5000000000000001E-2</v>
      </c>
      <c r="U1165" s="8">
        <v>2.3E-2</v>
      </c>
      <c r="V1165">
        <v>1.3406514774391201</v>
      </c>
      <c r="W1165">
        <v>1.3406514774391201</v>
      </c>
      <c r="X1165">
        <v>1.04356311003861</v>
      </c>
      <c r="Y1165">
        <v>9.6211275016187398E-2</v>
      </c>
      <c r="Z1165">
        <v>41.009438861974601</v>
      </c>
      <c r="AA1165">
        <v>3.7808641975308599</v>
      </c>
    </row>
    <row r="1166" spans="1:27" x14ac:dyDescent="0.35">
      <c r="A1166">
        <v>1165</v>
      </c>
      <c r="B1166" t="s">
        <v>43</v>
      </c>
      <c r="C1166" s="2">
        <v>47</v>
      </c>
      <c r="D1166" t="s">
        <v>13</v>
      </c>
      <c r="E1166">
        <v>9</v>
      </c>
      <c r="F1166" t="s">
        <v>11</v>
      </c>
      <c r="G1166" s="10">
        <v>10.5</v>
      </c>
      <c r="H1166">
        <v>0.105</v>
      </c>
      <c r="I1166">
        <v>15</v>
      </c>
      <c r="J1166">
        <v>1</v>
      </c>
      <c r="K1166">
        <v>0</v>
      </c>
      <c r="L1166" s="8">
        <v>1.42</v>
      </c>
      <c r="M1166" s="8">
        <v>0.59</v>
      </c>
      <c r="N1166" s="8">
        <v>0.5</v>
      </c>
      <c r="O1166" s="8">
        <v>-1.115E-2</v>
      </c>
      <c r="P1166" s="8">
        <v>0</v>
      </c>
      <c r="Q1166" s="8">
        <v>-8.5599999999999996E-2</v>
      </c>
      <c r="R1166" s="8">
        <v>-4.9959999999999997E-2</v>
      </c>
      <c r="S1166" s="8">
        <v>0</v>
      </c>
      <c r="T1166" s="8">
        <v>2.5600000000000002E-3</v>
      </c>
      <c r="U1166" s="8">
        <v>3.6330000000000001E-2</v>
      </c>
      <c r="V1166">
        <v>4.9706625940399499E-2</v>
      </c>
      <c r="W1166">
        <v>4.9706625940399499E-2</v>
      </c>
      <c r="X1166">
        <v>4.1644211212866697E-2</v>
      </c>
      <c r="Y1166">
        <v>8.6590147514568703E-3</v>
      </c>
      <c r="Z1166">
        <v>1.6365140902939901</v>
      </c>
      <c r="AA1166">
        <v>0.34027777777777801</v>
      </c>
    </row>
    <row r="1167" spans="1:27" x14ac:dyDescent="0.35">
      <c r="A1167">
        <v>1166</v>
      </c>
      <c r="B1167" t="s">
        <v>43</v>
      </c>
      <c r="C1167" s="2">
        <v>47</v>
      </c>
      <c r="D1167" t="s">
        <v>13</v>
      </c>
      <c r="E1167">
        <v>9</v>
      </c>
      <c r="F1167" t="s">
        <v>20</v>
      </c>
      <c r="G1167" s="10">
        <v>24</v>
      </c>
      <c r="H1167">
        <v>0.24</v>
      </c>
      <c r="I1167">
        <v>19</v>
      </c>
      <c r="J1167">
        <v>0</v>
      </c>
      <c r="K1167">
        <v>0</v>
      </c>
      <c r="L1167" s="8">
        <v>1.4</v>
      </c>
      <c r="M1167" s="8">
        <v>0.52</v>
      </c>
      <c r="N1167" s="8">
        <v>0.5</v>
      </c>
      <c r="O1167" s="8">
        <v>-1.0343E-2</v>
      </c>
      <c r="P1167" s="9">
        <v>-1.4341E-3</v>
      </c>
      <c r="Q1167" s="8">
        <v>3.4520999999999997E-5</v>
      </c>
      <c r="R1167" s="9">
        <v>-1.3052999999999999E-7</v>
      </c>
      <c r="S1167" s="8">
        <v>7.7114999999999996E-4</v>
      </c>
      <c r="T1167" s="8">
        <v>0</v>
      </c>
      <c r="U1167" s="9">
        <v>3.0230999999999999E-6</v>
      </c>
      <c r="V1167">
        <v>0.36301319540441801</v>
      </c>
      <c r="W1167">
        <v>0.36301319540441801</v>
      </c>
      <c r="X1167">
        <v>0.26427360625441598</v>
      </c>
      <c r="Y1167">
        <v>4.5238934211692998E-2</v>
      </c>
      <c r="Z1167">
        <v>10.385296484965799</v>
      </c>
      <c r="AA1167">
        <v>1.7777777777777799</v>
      </c>
    </row>
    <row r="1168" spans="1:27" x14ac:dyDescent="0.35">
      <c r="A1168">
        <v>1167</v>
      </c>
      <c r="B1168" t="s">
        <v>43</v>
      </c>
      <c r="C1168" s="2">
        <v>47</v>
      </c>
      <c r="D1168" t="s">
        <v>13</v>
      </c>
      <c r="E1168">
        <v>9</v>
      </c>
      <c r="F1168" t="s">
        <v>17</v>
      </c>
      <c r="G1168" s="10">
        <v>35</v>
      </c>
      <c r="H1168">
        <v>0.35</v>
      </c>
      <c r="I1168">
        <v>30</v>
      </c>
      <c r="J1168">
        <v>1</v>
      </c>
      <c r="K1168">
        <v>0</v>
      </c>
      <c r="L1168" s="8">
        <v>1.39</v>
      </c>
      <c r="M1168" s="8">
        <v>0.56000000000000005</v>
      </c>
      <c r="N1168" s="8">
        <v>0.5</v>
      </c>
      <c r="O1168" s="8">
        <v>0.16450000000000001</v>
      </c>
      <c r="P1168" s="8">
        <v>-0.56120000000000003</v>
      </c>
      <c r="Q1168" s="8">
        <v>0.29099999999999998</v>
      </c>
      <c r="R1168" s="8">
        <v>0</v>
      </c>
      <c r="S1168" s="8">
        <v>-7.2500000000000004E-3</v>
      </c>
      <c r="T1168" s="8">
        <v>2.5000000000000001E-2</v>
      </c>
      <c r="U1168" s="8">
        <v>2.3E-2</v>
      </c>
      <c r="V1168">
        <v>1.3406514774391201</v>
      </c>
      <c r="W1168">
        <v>1.3406514774391201</v>
      </c>
      <c r="X1168">
        <v>1.04356311003861</v>
      </c>
      <c r="Y1168">
        <v>9.6211275016187398E-2</v>
      </c>
      <c r="Z1168">
        <v>41.009438861974601</v>
      </c>
      <c r="AA1168">
        <v>3.7808641975308599</v>
      </c>
    </row>
    <row r="1169" spans="1:27" x14ac:dyDescent="0.35">
      <c r="A1169">
        <v>1168</v>
      </c>
      <c r="B1169" t="s">
        <v>43</v>
      </c>
      <c r="C1169" s="2">
        <v>47</v>
      </c>
      <c r="D1169" t="s">
        <v>13</v>
      </c>
      <c r="E1169">
        <v>9</v>
      </c>
      <c r="F1169" t="s">
        <v>20</v>
      </c>
      <c r="G1169" s="10">
        <v>21</v>
      </c>
      <c r="H1169">
        <v>0.21</v>
      </c>
      <c r="I1169">
        <v>22</v>
      </c>
      <c r="J1169">
        <v>1</v>
      </c>
      <c r="K1169">
        <v>0</v>
      </c>
      <c r="L1169" s="8">
        <v>1.4</v>
      </c>
      <c r="M1169" s="8">
        <v>0.52</v>
      </c>
      <c r="N1169" s="8">
        <v>0.5</v>
      </c>
      <c r="O1169" s="8">
        <v>-1.0343E-2</v>
      </c>
      <c r="P1169" s="9">
        <v>-1.4341E-3</v>
      </c>
      <c r="Q1169" s="8">
        <v>3.4520999999999997E-5</v>
      </c>
      <c r="R1169" s="9">
        <v>-1.3052999999999999E-7</v>
      </c>
      <c r="S1169" s="8">
        <v>7.7114999999999996E-4</v>
      </c>
      <c r="T1169" s="8">
        <v>0</v>
      </c>
      <c r="U1169" s="9">
        <v>3.0230999999999999E-6</v>
      </c>
      <c r="V1169">
        <v>0.31425734826220802</v>
      </c>
      <c r="W1169">
        <v>0.31425734826220802</v>
      </c>
      <c r="X1169">
        <v>0.22877934953488699</v>
      </c>
      <c r="Y1169">
        <v>3.4636059005827502E-2</v>
      </c>
      <c r="Z1169">
        <v>8.9904603347718002</v>
      </c>
      <c r="AA1169">
        <v>1.3611111111111101</v>
      </c>
    </row>
    <row r="1170" spans="1:27" x14ac:dyDescent="0.35">
      <c r="A1170">
        <v>1169</v>
      </c>
      <c r="B1170" t="s">
        <v>43</v>
      </c>
      <c r="C1170" s="2">
        <v>47</v>
      </c>
      <c r="D1170" t="s">
        <v>13</v>
      </c>
      <c r="E1170">
        <v>9</v>
      </c>
      <c r="F1170" t="s">
        <v>20</v>
      </c>
      <c r="G1170" s="10">
        <v>9</v>
      </c>
      <c r="H1170">
        <v>0.09</v>
      </c>
      <c r="I1170">
        <v>8</v>
      </c>
      <c r="J1170">
        <v>1</v>
      </c>
      <c r="K1170">
        <v>0</v>
      </c>
      <c r="L1170" s="8">
        <v>1.4</v>
      </c>
      <c r="M1170" s="8">
        <v>0.52</v>
      </c>
      <c r="N1170" s="8">
        <v>0.5</v>
      </c>
      <c r="O1170" s="8">
        <v>-1.0343E-2</v>
      </c>
      <c r="P1170" s="9">
        <v>-1.4341E-3</v>
      </c>
      <c r="Q1170" s="8">
        <v>3.4520999999999997E-5</v>
      </c>
      <c r="R1170" s="9">
        <v>-1.3052999999999999E-7</v>
      </c>
      <c r="S1170" s="8">
        <v>7.7114999999999996E-4</v>
      </c>
      <c r="T1170" s="8">
        <v>0</v>
      </c>
      <c r="U1170" s="9">
        <v>3.0230999999999999E-6</v>
      </c>
      <c r="V1170">
        <v>-7.40822170723882E-4</v>
      </c>
      <c r="W1170">
        <v>5.1443210893163198E-5</v>
      </c>
      <c r="X1170">
        <v>3.7450657530222797E-5</v>
      </c>
      <c r="Y1170">
        <v>6.3617251235193297E-3</v>
      </c>
      <c r="Z1170">
        <v>1.47171784394486E-3</v>
      </c>
      <c r="AA1170">
        <v>0.25</v>
      </c>
    </row>
    <row r="1171" spans="1:27" x14ac:dyDescent="0.35">
      <c r="A1171">
        <v>1170</v>
      </c>
      <c r="B1171" t="s">
        <v>43</v>
      </c>
      <c r="C1171" s="2">
        <v>47</v>
      </c>
      <c r="D1171" t="s">
        <v>13</v>
      </c>
      <c r="E1171">
        <v>9</v>
      </c>
      <c r="F1171" t="s">
        <v>20</v>
      </c>
      <c r="G1171" s="10">
        <v>8.5</v>
      </c>
      <c r="H1171">
        <v>8.5000000000000006E-2</v>
      </c>
      <c r="I1171">
        <v>12</v>
      </c>
      <c r="J1171">
        <v>1</v>
      </c>
      <c r="K1171">
        <v>0</v>
      </c>
      <c r="L1171" s="8">
        <v>1.4</v>
      </c>
      <c r="M1171" s="8">
        <v>0.52</v>
      </c>
      <c r="N1171" s="8">
        <v>0.5</v>
      </c>
      <c r="O1171" s="8">
        <v>-1.0343E-2</v>
      </c>
      <c r="P1171" s="9">
        <v>-1.4341E-3</v>
      </c>
      <c r="Q1171" s="8">
        <v>3.4520999999999997E-5</v>
      </c>
      <c r="R1171" s="9">
        <v>-1.3052999999999999E-7</v>
      </c>
      <c r="S1171" s="8">
        <v>7.7114999999999996E-4</v>
      </c>
      <c r="T1171" s="8">
        <v>0</v>
      </c>
      <c r="U1171" s="9">
        <v>3.0230999999999999E-6</v>
      </c>
      <c r="V1171">
        <v>8.6144436691377706E-3</v>
      </c>
      <c r="W1171">
        <v>8.6144436691377706E-3</v>
      </c>
      <c r="X1171">
        <v>6.2713149911323004E-3</v>
      </c>
      <c r="Y1171">
        <v>5.6745017305465601E-3</v>
      </c>
      <c r="Z1171">
        <v>0.24644710630247199</v>
      </c>
      <c r="AA1171">
        <v>0.22299382716049401</v>
      </c>
    </row>
    <row r="1172" spans="1:27" x14ac:dyDescent="0.35">
      <c r="A1172">
        <v>1171</v>
      </c>
      <c r="B1172" t="s">
        <v>43</v>
      </c>
      <c r="C1172" s="2">
        <v>47</v>
      </c>
      <c r="D1172" t="s">
        <v>13</v>
      </c>
      <c r="E1172">
        <v>9</v>
      </c>
      <c r="F1172" t="s">
        <v>20</v>
      </c>
      <c r="G1172" s="10">
        <v>10.5</v>
      </c>
      <c r="H1172">
        <v>0.105</v>
      </c>
      <c r="I1172">
        <v>15</v>
      </c>
      <c r="J1172">
        <v>1</v>
      </c>
      <c r="K1172">
        <v>0</v>
      </c>
      <c r="L1172" s="8">
        <v>1.4</v>
      </c>
      <c r="M1172" s="8">
        <v>0.52</v>
      </c>
      <c r="N1172" s="8">
        <v>0.5</v>
      </c>
      <c r="O1172" s="8">
        <v>-1.0343E-2</v>
      </c>
      <c r="P1172" s="9">
        <v>-1.4341E-3</v>
      </c>
      <c r="Q1172" s="8">
        <v>3.4520999999999997E-5</v>
      </c>
      <c r="R1172" s="9">
        <v>-1.3052999999999999E-7</v>
      </c>
      <c r="S1172" s="8">
        <v>7.7114999999999996E-4</v>
      </c>
      <c r="T1172" s="8">
        <v>0</v>
      </c>
      <c r="U1172" s="9">
        <v>3.0230999999999999E-6</v>
      </c>
      <c r="V1172">
        <v>3.6138528180212202E-2</v>
      </c>
      <c r="W1172">
        <v>3.6138528180212202E-2</v>
      </c>
      <c r="X1172">
        <v>2.6308848515194501E-2</v>
      </c>
      <c r="Y1172">
        <v>8.6590147514568703E-3</v>
      </c>
      <c r="Z1172">
        <v>1.03387241685162</v>
      </c>
      <c r="AA1172">
        <v>0.34027777777777801</v>
      </c>
    </row>
    <row r="1173" spans="1:27" x14ac:dyDescent="0.35">
      <c r="A1173">
        <v>1172</v>
      </c>
      <c r="B1173" t="s">
        <v>43</v>
      </c>
      <c r="C1173" s="2">
        <v>47</v>
      </c>
      <c r="D1173" t="s">
        <v>13</v>
      </c>
      <c r="E1173">
        <v>9</v>
      </c>
      <c r="F1173" t="s">
        <v>17</v>
      </c>
      <c r="G1173" s="10">
        <v>38</v>
      </c>
      <c r="H1173">
        <v>0.38</v>
      </c>
      <c r="I1173">
        <v>30</v>
      </c>
      <c r="J1173">
        <v>1</v>
      </c>
      <c r="K1173">
        <v>0</v>
      </c>
      <c r="L1173" s="8">
        <v>1.39</v>
      </c>
      <c r="M1173" s="8">
        <v>0.56000000000000005</v>
      </c>
      <c r="N1173" s="8">
        <v>0.5</v>
      </c>
      <c r="O1173" s="8">
        <v>0.16450000000000001</v>
      </c>
      <c r="P1173" s="8">
        <v>-0.56120000000000003</v>
      </c>
      <c r="Q1173" s="8">
        <v>0.29099999999999998</v>
      </c>
      <c r="R1173" s="8">
        <v>0</v>
      </c>
      <c r="S1173" s="8">
        <v>-7.2500000000000004E-3</v>
      </c>
      <c r="T1173" s="8">
        <v>2.5000000000000001E-2</v>
      </c>
      <c r="U1173" s="8">
        <v>2.3E-2</v>
      </c>
      <c r="V1173">
        <v>1.57048305222162</v>
      </c>
      <c r="W1173">
        <v>1.57048305222162</v>
      </c>
      <c r="X1173">
        <v>1.2224640078493101</v>
      </c>
      <c r="Y1173">
        <v>0.113411494794592</v>
      </c>
      <c r="Z1173">
        <v>48.039799901517803</v>
      </c>
      <c r="AA1173">
        <v>4.4567901234567904</v>
      </c>
    </row>
    <row r="1174" spans="1:27" x14ac:dyDescent="0.35">
      <c r="A1174">
        <v>1173</v>
      </c>
      <c r="B1174" t="s">
        <v>43</v>
      </c>
      <c r="C1174" s="2">
        <v>47</v>
      </c>
      <c r="D1174" t="s">
        <v>13</v>
      </c>
      <c r="E1174">
        <v>9</v>
      </c>
      <c r="F1174" t="s">
        <v>20</v>
      </c>
      <c r="G1174" s="10">
        <v>24</v>
      </c>
      <c r="H1174">
        <v>0.24</v>
      </c>
      <c r="I1174">
        <v>25</v>
      </c>
      <c r="J1174">
        <v>1</v>
      </c>
      <c r="K1174">
        <v>0</v>
      </c>
      <c r="L1174" s="8">
        <v>1.4</v>
      </c>
      <c r="M1174" s="8">
        <v>0.52</v>
      </c>
      <c r="N1174" s="8">
        <v>0.5</v>
      </c>
      <c r="O1174" s="8">
        <v>-1.0343E-2</v>
      </c>
      <c r="P1174" s="9">
        <v>-1.4341E-3</v>
      </c>
      <c r="Q1174" s="8">
        <v>3.4520999999999997E-5</v>
      </c>
      <c r="R1174" s="9">
        <v>-1.3052999999999999E-7</v>
      </c>
      <c r="S1174" s="8">
        <v>7.7114999999999996E-4</v>
      </c>
      <c r="T1174" s="8">
        <v>0</v>
      </c>
      <c r="U1174" s="9">
        <v>3.0230999999999999E-6</v>
      </c>
      <c r="V1174">
        <v>0.47075607988482698</v>
      </c>
      <c r="W1174">
        <v>0.47075607988482698</v>
      </c>
      <c r="X1174">
        <v>0.34271042615615399</v>
      </c>
      <c r="Y1174">
        <v>4.5238934211692998E-2</v>
      </c>
      <c r="Z1174">
        <v>13.467668733798</v>
      </c>
      <c r="AA1174">
        <v>1.7777777777777799</v>
      </c>
    </row>
    <row r="1175" spans="1:27" x14ac:dyDescent="0.35">
      <c r="A1175">
        <v>1174</v>
      </c>
      <c r="B1175" t="s">
        <v>43</v>
      </c>
      <c r="C1175" s="2">
        <v>47</v>
      </c>
      <c r="D1175" t="s">
        <v>14</v>
      </c>
      <c r="E1175">
        <v>18</v>
      </c>
      <c r="F1175" t="s">
        <v>17</v>
      </c>
      <c r="G1175" s="10">
        <v>52</v>
      </c>
      <c r="H1175">
        <v>0.52</v>
      </c>
      <c r="I1175">
        <v>34</v>
      </c>
      <c r="J1175">
        <v>1</v>
      </c>
      <c r="K1175">
        <v>0</v>
      </c>
      <c r="L1175" s="8">
        <v>1.39</v>
      </c>
      <c r="M1175" s="8">
        <v>0.56000000000000005</v>
      </c>
      <c r="N1175" s="8">
        <v>0.5</v>
      </c>
      <c r="O1175" s="8">
        <v>0.16450000000000001</v>
      </c>
      <c r="P1175" s="8">
        <v>-0.56120000000000003</v>
      </c>
      <c r="Q1175" s="8">
        <v>0.29099999999999998</v>
      </c>
      <c r="R1175" s="8">
        <v>0</v>
      </c>
      <c r="S1175" s="8">
        <v>-7.2500000000000004E-3</v>
      </c>
      <c r="T1175" s="8">
        <v>2.5000000000000001E-2</v>
      </c>
      <c r="U1175" s="8">
        <v>2.3E-2</v>
      </c>
      <c r="V1175">
        <v>3.2533509435940502</v>
      </c>
      <c r="W1175">
        <v>3.2533509435940502</v>
      </c>
      <c r="X1175">
        <v>2.5324083744936101</v>
      </c>
      <c r="Y1175">
        <v>0.21237166338267</v>
      </c>
      <c r="Z1175">
        <v>24.879340168393099</v>
      </c>
      <c r="AA1175">
        <v>2.0864197530864201</v>
      </c>
    </row>
    <row r="1176" spans="1:27" x14ac:dyDescent="0.35">
      <c r="A1176">
        <v>1175</v>
      </c>
      <c r="B1176" t="s">
        <v>43</v>
      </c>
      <c r="C1176" s="2">
        <v>47</v>
      </c>
      <c r="D1176" t="s">
        <v>14</v>
      </c>
      <c r="E1176">
        <v>18</v>
      </c>
      <c r="F1176" t="s">
        <v>17</v>
      </c>
      <c r="G1176" s="10">
        <v>56</v>
      </c>
      <c r="H1176">
        <v>0.56000000000000005</v>
      </c>
      <c r="I1176">
        <v>34</v>
      </c>
      <c r="J1176">
        <v>1</v>
      </c>
      <c r="K1176">
        <v>0</v>
      </c>
      <c r="L1176" s="8">
        <v>1.39</v>
      </c>
      <c r="M1176" s="8">
        <v>0.56000000000000005</v>
      </c>
      <c r="N1176" s="8">
        <v>0.5</v>
      </c>
      <c r="O1176" s="8">
        <v>0.16450000000000001</v>
      </c>
      <c r="P1176" s="8">
        <v>-0.56120000000000003</v>
      </c>
      <c r="Q1176" s="8">
        <v>0.29099999999999998</v>
      </c>
      <c r="R1176" s="8">
        <v>0</v>
      </c>
      <c r="S1176" s="8">
        <v>-7.2500000000000004E-3</v>
      </c>
      <c r="T1176" s="8">
        <v>2.5000000000000001E-2</v>
      </c>
      <c r="U1176" s="8">
        <v>2.3E-2</v>
      </c>
      <c r="V1176">
        <v>3.74713431649465</v>
      </c>
      <c r="W1176">
        <v>3.74713431649465</v>
      </c>
      <c r="X1176">
        <v>2.9167693519594402</v>
      </c>
      <c r="Y1176">
        <v>0.24630086404144</v>
      </c>
      <c r="Z1176">
        <v>28.6554481619314</v>
      </c>
      <c r="AA1176">
        <v>2.4197530864197501</v>
      </c>
    </row>
    <row r="1177" spans="1:27" x14ac:dyDescent="0.35">
      <c r="A1177">
        <v>1176</v>
      </c>
      <c r="B1177" t="s">
        <v>43</v>
      </c>
      <c r="C1177" s="2">
        <v>47</v>
      </c>
      <c r="D1177" t="s">
        <v>14</v>
      </c>
      <c r="E1177">
        <v>18</v>
      </c>
      <c r="F1177" t="s">
        <v>49</v>
      </c>
      <c r="G1177" s="10">
        <v>63.5</v>
      </c>
      <c r="H1177">
        <v>0.63500000000000001</v>
      </c>
      <c r="I1177">
        <v>36</v>
      </c>
      <c r="J1177">
        <v>1</v>
      </c>
      <c r="K1177">
        <v>0</v>
      </c>
      <c r="L1177" s="8">
        <v>1.29</v>
      </c>
      <c r="M1177" s="8">
        <v>0.43</v>
      </c>
      <c r="N1177" s="8">
        <v>0.5</v>
      </c>
      <c r="O1177" s="8">
        <v>-1.9911000000000002E-2</v>
      </c>
      <c r="P1177" s="8">
        <v>5.9559000000000001E-4</v>
      </c>
      <c r="Q1177" s="8">
        <v>1.2901000000000001E-5</v>
      </c>
      <c r="R1177" s="9">
        <v>-1.8587000000000001E-7</v>
      </c>
      <c r="S1177" s="8">
        <v>7.1591000000000005E-4</v>
      </c>
      <c r="T1177" s="8">
        <v>0</v>
      </c>
      <c r="U1177" s="9">
        <v>3.9891999999999999E-6</v>
      </c>
      <c r="V1177">
        <v>4.87770879460024</v>
      </c>
      <c r="W1177">
        <v>4.87770879460024</v>
      </c>
      <c r="X1177">
        <v>2.7056650683647598</v>
      </c>
      <c r="Y1177">
        <v>0.316692174435936</v>
      </c>
      <c r="Z1177">
        <v>26.5814796284767</v>
      </c>
      <c r="AA1177">
        <v>3.1113040123456801</v>
      </c>
    </row>
    <row r="1178" spans="1:27" x14ac:dyDescent="0.35">
      <c r="A1178">
        <v>1177</v>
      </c>
      <c r="B1178" t="s">
        <v>43</v>
      </c>
      <c r="C1178" s="2">
        <v>47</v>
      </c>
      <c r="D1178" t="s">
        <v>14</v>
      </c>
      <c r="E1178">
        <v>18</v>
      </c>
      <c r="F1178" t="s">
        <v>17</v>
      </c>
      <c r="G1178" s="10">
        <v>47</v>
      </c>
      <c r="H1178">
        <v>0.47</v>
      </c>
      <c r="I1178">
        <v>27</v>
      </c>
      <c r="J1178">
        <v>1</v>
      </c>
      <c r="K1178">
        <v>0</v>
      </c>
      <c r="L1178" s="8">
        <v>1.39</v>
      </c>
      <c r="M1178" s="8">
        <v>0.56000000000000005</v>
      </c>
      <c r="N1178" s="8">
        <v>0.5</v>
      </c>
      <c r="O1178" s="8">
        <v>0.16450000000000001</v>
      </c>
      <c r="P1178" s="8">
        <v>-0.56120000000000003</v>
      </c>
      <c r="Q1178" s="8">
        <v>0.29099999999999998</v>
      </c>
      <c r="R1178" s="8">
        <v>0</v>
      </c>
      <c r="S1178" s="8">
        <v>-7.2500000000000004E-3</v>
      </c>
      <c r="T1178" s="8">
        <v>2.5000000000000001E-2</v>
      </c>
      <c r="U1178" s="8">
        <v>2.3E-2</v>
      </c>
      <c r="V1178">
        <v>2.1251196229968898</v>
      </c>
      <c r="W1178">
        <v>2.1251196229968898</v>
      </c>
      <c r="X1178">
        <v>1.65419311454078</v>
      </c>
      <c r="Y1178">
        <v>0.173494454294496</v>
      </c>
      <c r="Z1178">
        <v>16.251420432576701</v>
      </c>
      <c r="AA1178">
        <v>1.7044753086419799</v>
      </c>
    </row>
    <row r="1179" spans="1:27" x14ac:dyDescent="0.35">
      <c r="A1179">
        <v>1178</v>
      </c>
      <c r="B1179" t="s">
        <v>43</v>
      </c>
      <c r="C1179" s="2">
        <v>47</v>
      </c>
      <c r="D1179" t="s">
        <v>14</v>
      </c>
      <c r="E1179">
        <v>18</v>
      </c>
      <c r="F1179" t="s">
        <v>17</v>
      </c>
      <c r="G1179" s="10">
        <v>52</v>
      </c>
      <c r="H1179">
        <v>0.52</v>
      </c>
      <c r="I1179">
        <v>34</v>
      </c>
      <c r="J1179">
        <v>1</v>
      </c>
      <c r="K1179">
        <v>0</v>
      </c>
      <c r="L1179" s="8">
        <v>1.39</v>
      </c>
      <c r="M1179" s="8">
        <v>0.56000000000000005</v>
      </c>
      <c r="N1179" s="8">
        <v>0.5</v>
      </c>
      <c r="O1179" s="8">
        <v>0.16450000000000001</v>
      </c>
      <c r="P1179" s="8">
        <v>-0.56120000000000003</v>
      </c>
      <c r="Q1179" s="8">
        <v>0.29099999999999998</v>
      </c>
      <c r="R1179" s="8">
        <v>0</v>
      </c>
      <c r="S1179" s="8">
        <v>-7.2500000000000004E-3</v>
      </c>
      <c r="T1179" s="8">
        <v>2.5000000000000001E-2</v>
      </c>
      <c r="U1179" s="8">
        <v>2.3E-2</v>
      </c>
      <c r="V1179">
        <v>3.2533509435940502</v>
      </c>
      <c r="W1179">
        <v>3.2533509435940502</v>
      </c>
      <c r="X1179">
        <v>2.5324083744936101</v>
      </c>
      <c r="Y1179">
        <v>0.21237166338267</v>
      </c>
      <c r="Z1179">
        <v>24.879340168393099</v>
      </c>
      <c r="AA1179">
        <v>2.0864197530864201</v>
      </c>
    </row>
    <row r="1180" spans="1:27" x14ac:dyDescent="0.35">
      <c r="A1180">
        <v>1179</v>
      </c>
      <c r="B1180" t="s">
        <v>43</v>
      </c>
      <c r="C1180" s="2">
        <v>47</v>
      </c>
      <c r="D1180" t="s">
        <v>14</v>
      </c>
      <c r="E1180">
        <v>18</v>
      </c>
      <c r="F1180" t="s">
        <v>17</v>
      </c>
      <c r="G1180" s="10">
        <v>67</v>
      </c>
      <c r="H1180">
        <v>0.67</v>
      </c>
      <c r="I1180">
        <v>35</v>
      </c>
      <c r="J1180">
        <v>1</v>
      </c>
      <c r="K1180">
        <v>0</v>
      </c>
      <c r="L1180" s="8">
        <v>1.39</v>
      </c>
      <c r="M1180" s="8">
        <v>0.56000000000000005</v>
      </c>
      <c r="N1180" s="8">
        <v>0.5</v>
      </c>
      <c r="O1180" s="8">
        <v>0.16450000000000001</v>
      </c>
      <c r="P1180" s="8">
        <v>-0.56120000000000003</v>
      </c>
      <c r="Q1180" s="8">
        <v>0.29099999999999998</v>
      </c>
      <c r="R1180" s="8">
        <v>0</v>
      </c>
      <c r="S1180" s="8">
        <v>-7.2500000000000004E-3</v>
      </c>
      <c r="T1180" s="8">
        <v>2.5000000000000001E-2</v>
      </c>
      <c r="U1180" s="8">
        <v>2.3E-2</v>
      </c>
      <c r="V1180">
        <v>5.4270473845979597</v>
      </c>
      <c r="W1180">
        <v>5.4270473845979597</v>
      </c>
      <c r="X1180">
        <v>4.2244136841710498</v>
      </c>
      <c r="Y1180">
        <v>0.35256523554911501</v>
      </c>
      <c r="Z1180">
        <v>41.502241944498003</v>
      </c>
      <c r="AA1180">
        <v>3.4637345679012399</v>
      </c>
    </row>
    <row r="1181" spans="1:27" x14ac:dyDescent="0.35">
      <c r="A1181">
        <v>1180</v>
      </c>
      <c r="B1181" t="s">
        <v>43</v>
      </c>
      <c r="C1181" s="2">
        <v>47</v>
      </c>
      <c r="D1181" t="s">
        <v>14</v>
      </c>
      <c r="E1181">
        <v>18</v>
      </c>
      <c r="F1181" t="s">
        <v>17</v>
      </c>
      <c r="G1181" s="10">
        <v>41.5</v>
      </c>
      <c r="H1181">
        <v>0.41499999999999998</v>
      </c>
      <c r="I1181">
        <v>34</v>
      </c>
      <c r="J1181">
        <v>1</v>
      </c>
      <c r="K1181">
        <v>0</v>
      </c>
      <c r="L1181" s="8">
        <v>1.39</v>
      </c>
      <c r="M1181" s="8">
        <v>0.56000000000000005</v>
      </c>
      <c r="N1181" s="8">
        <v>0.5</v>
      </c>
      <c r="O1181" s="8">
        <v>0.16450000000000001</v>
      </c>
      <c r="P1181" s="8">
        <v>-0.56120000000000003</v>
      </c>
      <c r="Q1181" s="8">
        <v>0.29099999999999998</v>
      </c>
      <c r="R1181" s="8">
        <v>0</v>
      </c>
      <c r="S1181" s="8">
        <v>-7.2500000000000004E-3</v>
      </c>
      <c r="T1181" s="8">
        <v>2.5000000000000001E-2</v>
      </c>
      <c r="U1181" s="8">
        <v>2.3E-2</v>
      </c>
      <c r="V1181">
        <v>2.1184036418080301</v>
      </c>
      <c r="W1181">
        <v>2.1184036418080301</v>
      </c>
      <c r="X1181">
        <v>1.64896539478337</v>
      </c>
      <c r="Y1181">
        <v>0.13526519869112599</v>
      </c>
      <c r="Z1181">
        <v>16.200061331311801</v>
      </c>
      <c r="AA1181">
        <v>1.32889660493827</v>
      </c>
    </row>
    <row r="1182" spans="1:27" x14ac:dyDescent="0.35">
      <c r="A1182">
        <v>1181</v>
      </c>
      <c r="B1182" t="s">
        <v>43</v>
      </c>
      <c r="C1182" s="2">
        <v>47</v>
      </c>
      <c r="D1182" t="s">
        <v>14</v>
      </c>
      <c r="E1182">
        <v>18</v>
      </c>
      <c r="F1182" t="s">
        <v>17</v>
      </c>
      <c r="G1182" s="10">
        <v>40.5</v>
      </c>
      <c r="H1182">
        <v>0.40500000000000003</v>
      </c>
      <c r="I1182">
        <v>34</v>
      </c>
      <c r="J1182">
        <v>1</v>
      </c>
      <c r="K1182">
        <v>0</v>
      </c>
      <c r="L1182" s="8">
        <v>1.39</v>
      </c>
      <c r="M1182" s="8">
        <v>0.56000000000000005</v>
      </c>
      <c r="N1182" s="8">
        <v>0.5</v>
      </c>
      <c r="O1182" s="8">
        <v>0.16450000000000001</v>
      </c>
      <c r="P1182" s="8">
        <v>-0.56120000000000003</v>
      </c>
      <c r="Q1182" s="8">
        <v>0.29099999999999998</v>
      </c>
      <c r="R1182" s="8">
        <v>0</v>
      </c>
      <c r="S1182" s="8">
        <v>-7.2500000000000004E-3</v>
      </c>
      <c r="T1182" s="8">
        <v>2.5000000000000001E-2</v>
      </c>
      <c r="U1182" s="8">
        <v>2.3E-2</v>
      </c>
      <c r="V1182">
        <v>2.02249202094103</v>
      </c>
      <c r="W1182">
        <v>2.02249202094103</v>
      </c>
      <c r="X1182">
        <v>1.5743077891005</v>
      </c>
      <c r="Y1182">
        <v>0.128824933751266</v>
      </c>
      <c r="Z1182">
        <v>15.4665967026801</v>
      </c>
      <c r="AA1182">
        <v>1.265625</v>
      </c>
    </row>
    <row r="1183" spans="1:27" x14ac:dyDescent="0.35">
      <c r="A1183">
        <v>1182</v>
      </c>
      <c r="B1183" t="s">
        <v>43</v>
      </c>
      <c r="C1183" s="2">
        <v>47</v>
      </c>
      <c r="D1183" t="s">
        <v>14</v>
      </c>
      <c r="E1183">
        <v>18</v>
      </c>
      <c r="F1183" t="s">
        <v>17</v>
      </c>
      <c r="G1183" s="10">
        <v>47</v>
      </c>
      <c r="H1183">
        <v>0.47</v>
      </c>
      <c r="I1183">
        <v>34</v>
      </c>
      <c r="J1183">
        <v>1</v>
      </c>
      <c r="K1183">
        <v>0</v>
      </c>
      <c r="L1183" s="8">
        <v>1.39</v>
      </c>
      <c r="M1183" s="8">
        <v>0.56000000000000005</v>
      </c>
      <c r="N1183" s="8">
        <v>0.5</v>
      </c>
      <c r="O1183" s="8">
        <v>0.16450000000000001</v>
      </c>
      <c r="P1183" s="8">
        <v>-0.56120000000000003</v>
      </c>
      <c r="Q1183" s="8">
        <v>0.29099999999999998</v>
      </c>
      <c r="R1183" s="8">
        <v>0</v>
      </c>
      <c r="S1183" s="8">
        <v>-7.2500000000000004E-3</v>
      </c>
      <c r="T1183" s="8">
        <v>2.5000000000000001E-2</v>
      </c>
      <c r="U1183" s="8">
        <v>2.3E-2</v>
      </c>
      <c r="V1183">
        <v>2.6837771123189502</v>
      </c>
      <c r="W1183">
        <v>2.6837771123189502</v>
      </c>
      <c r="X1183">
        <v>2.08905210422907</v>
      </c>
      <c r="Y1183">
        <v>0.173494454294496</v>
      </c>
      <c r="Z1183">
        <v>20.523640047196398</v>
      </c>
      <c r="AA1183">
        <v>1.7044753086419799</v>
      </c>
    </row>
    <row r="1184" spans="1:27" x14ac:dyDescent="0.35">
      <c r="A1184">
        <v>1183</v>
      </c>
      <c r="B1184" t="s">
        <v>43</v>
      </c>
      <c r="C1184" s="2">
        <v>47</v>
      </c>
      <c r="D1184" t="s">
        <v>14</v>
      </c>
      <c r="E1184">
        <v>18</v>
      </c>
      <c r="F1184" t="s">
        <v>17</v>
      </c>
      <c r="G1184" s="10">
        <v>50.5</v>
      </c>
      <c r="H1184">
        <v>0.505</v>
      </c>
      <c r="I1184">
        <v>34</v>
      </c>
      <c r="J1184">
        <v>1</v>
      </c>
      <c r="K1184">
        <v>0</v>
      </c>
      <c r="L1184" s="8">
        <v>1.39</v>
      </c>
      <c r="M1184" s="8">
        <v>0.56000000000000005</v>
      </c>
      <c r="N1184" s="8">
        <v>0.5</v>
      </c>
      <c r="O1184" s="8">
        <v>0.16450000000000001</v>
      </c>
      <c r="P1184" s="8">
        <v>-0.56120000000000003</v>
      </c>
      <c r="Q1184" s="8">
        <v>0.29099999999999998</v>
      </c>
      <c r="R1184" s="8">
        <v>0</v>
      </c>
      <c r="S1184" s="8">
        <v>-7.2500000000000004E-3</v>
      </c>
      <c r="T1184" s="8">
        <v>2.5000000000000001E-2</v>
      </c>
      <c r="U1184" s="8">
        <v>2.3E-2</v>
      </c>
      <c r="V1184">
        <v>3.0769189993122699</v>
      </c>
      <c r="W1184">
        <v>3.0769189993122699</v>
      </c>
      <c r="X1184">
        <v>2.3950737490646699</v>
      </c>
      <c r="Y1184">
        <v>0.20029616662043401</v>
      </c>
      <c r="Z1184">
        <v>23.5301127304494</v>
      </c>
      <c r="AA1184">
        <v>1.9677854938271599</v>
      </c>
    </row>
    <row r="1185" spans="1:27" x14ac:dyDescent="0.35">
      <c r="A1185">
        <v>1184</v>
      </c>
      <c r="B1185" t="s">
        <v>38</v>
      </c>
      <c r="C1185" s="2">
        <v>74</v>
      </c>
      <c r="D1185" t="s">
        <v>13</v>
      </c>
      <c r="E1185">
        <v>9</v>
      </c>
      <c r="F1185" t="s">
        <v>21</v>
      </c>
      <c r="G1185" s="10">
        <v>27</v>
      </c>
      <c r="H1185">
        <v>0.27</v>
      </c>
      <c r="I1185">
        <v>15</v>
      </c>
      <c r="J1185">
        <v>1</v>
      </c>
      <c r="K1185">
        <v>1</v>
      </c>
      <c r="L1185" s="8">
        <v>1.29</v>
      </c>
      <c r="M1185" s="8">
        <v>0.53</v>
      </c>
      <c r="N1185" s="8">
        <v>0.5</v>
      </c>
      <c r="O1185" s="8">
        <v>0.16450000000000001</v>
      </c>
      <c r="P1185" s="9">
        <v>-0.56120000000000003</v>
      </c>
      <c r="Q1185" s="8">
        <v>0.29099999999999998</v>
      </c>
      <c r="R1185" s="9">
        <v>0</v>
      </c>
      <c r="S1185" s="8">
        <v>-7.2500000000000004E-3</v>
      </c>
      <c r="T1185" s="8">
        <v>2.5000000000000001E-2</v>
      </c>
      <c r="U1185" s="9">
        <v>2.3E-2</v>
      </c>
      <c r="V1185">
        <v>0.35540785722729401</v>
      </c>
      <c r="W1185">
        <v>0.35540785722729401</v>
      </c>
      <c r="X1185">
        <v>0.24299235198630101</v>
      </c>
      <c r="Y1185">
        <v>5.7255526111673997E-2</v>
      </c>
      <c r="Z1185">
        <v>9.5489960375668002</v>
      </c>
      <c r="AA1185">
        <v>2.25</v>
      </c>
    </row>
    <row r="1186" spans="1:27" x14ac:dyDescent="0.35">
      <c r="A1186">
        <v>1185</v>
      </c>
      <c r="B1186" t="s">
        <v>38</v>
      </c>
      <c r="C1186" s="2">
        <v>74</v>
      </c>
      <c r="D1186" t="s">
        <v>13</v>
      </c>
      <c r="E1186">
        <v>9</v>
      </c>
      <c r="F1186" t="s">
        <v>21</v>
      </c>
      <c r="G1186" s="10">
        <v>22</v>
      </c>
      <c r="H1186">
        <v>0.22</v>
      </c>
      <c r="I1186">
        <v>12</v>
      </c>
      <c r="J1186">
        <v>1</v>
      </c>
      <c r="K1186">
        <v>1</v>
      </c>
      <c r="L1186" s="8">
        <v>1.29</v>
      </c>
      <c r="M1186" s="8">
        <v>0.53</v>
      </c>
      <c r="N1186" s="8">
        <v>0.5</v>
      </c>
      <c r="O1186" s="8">
        <v>0.16450000000000001</v>
      </c>
      <c r="P1186" s="9">
        <v>-0.56120000000000003</v>
      </c>
      <c r="Q1186" s="8">
        <v>0.29099999999999998</v>
      </c>
      <c r="R1186" s="9">
        <v>0</v>
      </c>
      <c r="S1186" s="8">
        <v>-7.2500000000000004E-3</v>
      </c>
      <c r="T1186" s="8">
        <v>2.5000000000000001E-2</v>
      </c>
      <c r="U1186" s="9">
        <v>2.3E-2</v>
      </c>
      <c r="V1186">
        <v>0.167821099412331</v>
      </c>
      <c r="W1186">
        <v>0.167821099412331</v>
      </c>
      <c r="X1186">
        <v>0.114739285668211</v>
      </c>
      <c r="Y1186">
        <v>3.8013271108436497E-2</v>
      </c>
      <c r="Z1186">
        <v>4.5089690076367397</v>
      </c>
      <c r="AA1186">
        <v>1.49382716049383</v>
      </c>
    </row>
    <row r="1187" spans="1:27" x14ac:dyDescent="0.35">
      <c r="A1187">
        <v>1186</v>
      </c>
      <c r="B1187" t="s">
        <v>38</v>
      </c>
      <c r="C1187" s="2">
        <v>74</v>
      </c>
      <c r="D1187" t="s">
        <v>13</v>
      </c>
      <c r="E1187">
        <v>9</v>
      </c>
      <c r="F1187" t="s">
        <v>21</v>
      </c>
      <c r="G1187" s="10">
        <v>20</v>
      </c>
      <c r="H1187">
        <v>0.2</v>
      </c>
      <c r="I1187">
        <v>13</v>
      </c>
      <c r="J1187">
        <v>1</v>
      </c>
      <c r="K1187">
        <v>1</v>
      </c>
      <c r="L1187" s="8">
        <v>1.29</v>
      </c>
      <c r="M1187" s="8">
        <v>0.53</v>
      </c>
      <c r="N1187" s="8">
        <v>0.5</v>
      </c>
      <c r="O1187" s="8">
        <v>0.16450000000000001</v>
      </c>
      <c r="P1187" s="9">
        <v>-0.56120000000000003</v>
      </c>
      <c r="Q1187" s="8">
        <v>0.29099999999999998</v>
      </c>
      <c r="R1187" s="9">
        <v>0</v>
      </c>
      <c r="S1187" s="8">
        <v>-7.2500000000000004E-3</v>
      </c>
      <c r="T1187" s="8">
        <v>2.5000000000000001E-2</v>
      </c>
      <c r="U1187" s="9">
        <v>2.3E-2</v>
      </c>
      <c r="V1187">
        <v>0.15476382691012699</v>
      </c>
      <c r="W1187">
        <v>0.15476382691012699</v>
      </c>
      <c r="X1187">
        <v>0.105812028458454</v>
      </c>
      <c r="Y1187">
        <v>3.1415926535897899E-2</v>
      </c>
      <c r="Z1187">
        <v>4.1581499673440101</v>
      </c>
      <c r="AA1187">
        <v>1.2345679012345701</v>
      </c>
    </row>
    <row r="1188" spans="1:27" x14ac:dyDescent="0.35">
      <c r="A1188">
        <v>1187</v>
      </c>
      <c r="B1188" t="s">
        <v>38</v>
      </c>
      <c r="C1188" s="2">
        <v>74</v>
      </c>
      <c r="D1188" t="s">
        <v>13</v>
      </c>
      <c r="E1188">
        <v>9</v>
      </c>
      <c r="F1188" t="s">
        <v>21</v>
      </c>
      <c r="G1188" s="10">
        <v>20</v>
      </c>
      <c r="H1188">
        <v>0.2</v>
      </c>
      <c r="I1188">
        <v>17</v>
      </c>
      <c r="J1188">
        <v>1</v>
      </c>
      <c r="K1188">
        <v>1</v>
      </c>
      <c r="L1188" s="8">
        <v>1.29</v>
      </c>
      <c r="M1188" s="8">
        <v>0.53</v>
      </c>
      <c r="N1188" s="8">
        <v>0.5</v>
      </c>
      <c r="O1188" s="8">
        <v>0.16450000000000001</v>
      </c>
      <c r="P1188" s="9">
        <v>-0.56120000000000003</v>
      </c>
      <c r="Q1188" s="8">
        <v>0.29099999999999998</v>
      </c>
      <c r="R1188" s="9">
        <v>0</v>
      </c>
      <c r="S1188" s="8">
        <v>-7.2500000000000004E-3</v>
      </c>
      <c r="T1188" s="8">
        <v>2.5000000000000001E-2</v>
      </c>
      <c r="U1188" s="9">
        <v>2.3E-2</v>
      </c>
      <c r="V1188">
        <v>0.22491582417793199</v>
      </c>
      <c r="W1188">
        <v>0.22491582417793199</v>
      </c>
      <c r="X1188">
        <v>0.15377494899045199</v>
      </c>
      <c r="Y1188">
        <v>3.1415926535897899E-2</v>
      </c>
      <c r="Z1188">
        <v>6.0429736433418499</v>
      </c>
      <c r="AA1188">
        <v>1.2345679012345701</v>
      </c>
    </row>
    <row r="1189" spans="1:27" x14ac:dyDescent="0.35">
      <c r="A1189">
        <v>1188</v>
      </c>
      <c r="B1189" t="s">
        <v>38</v>
      </c>
      <c r="C1189" s="2">
        <v>74</v>
      </c>
      <c r="D1189" t="s">
        <v>13</v>
      </c>
      <c r="E1189">
        <v>9</v>
      </c>
      <c r="F1189" t="s">
        <v>21</v>
      </c>
      <c r="G1189" s="10">
        <v>13</v>
      </c>
      <c r="H1189">
        <v>0.13</v>
      </c>
      <c r="I1189">
        <v>18.849555921538801</v>
      </c>
      <c r="J1189">
        <v>1</v>
      </c>
      <c r="K1189">
        <v>1</v>
      </c>
      <c r="L1189" s="8">
        <v>1.29</v>
      </c>
      <c r="M1189" s="8">
        <v>0.53</v>
      </c>
      <c r="N1189" s="8">
        <v>0.5</v>
      </c>
      <c r="O1189" s="8">
        <v>0.16450000000000001</v>
      </c>
      <c r="P1189" s="9">
        <v>-0.56120000000000003</v>
      </c>
      <c r="Q1189" s="8">
        <v>0.29099999999999998</v>
      </c>
      <c r="R1189" s="9">
        <v>0</v>
      </c>
      <c r="S1189" s="8">
        <v>-7.2500000000000004E-3</v>
      </c>
      <c r="T1189" s="8">
        <v>2.5000000000000001E-2</v>
      </c>
      <c r="U1189" s="9">
        <v>2.3E-2</v>
      </c>
      <c r="V1189">
        <v>0.111950537712702</v>
      </c>
      <c r="W1189">
        <v>0.111950537712702</v>
      </c>
      <c r="X1189">
        <v>7.6540582634174403E-2</v>
      </c>
      <c r="Y1189">
        <v>1.3273228961416901E-2</v>
      </c>
      <c r="Z1189">
        <v>3.00785483292902</v>
      </c>
      <c r="AA1189">
        <v>0.52160493827160503</v>
      </c>
    </row>
    <row r="1190" spans="1:27" x14ac:dyDescent="0.35">
      <c r="A1190">
        <v>1189</v>
      </c>
      <c r="B1190" t="s">
        <v>38</v>
      </c>
      <c r="C1190" s="2">
        <v>74</v>
      </c>
      <c r="D1190" t="s">
        <v>13</v>
      </c>
      <c r="E1190">
        <v>9</v>
      </c>
      <c r="F1190" t="s">
        <v>21</v>
      </c>
      <c r="G1190" s="10">
        <v>18</v>
      </c>
      <c r="H1190">
        <v>0.18</v>
      </c>
      <c r="I1190">
        <v>16.9705627484771</v>
      </c>
      <c r="J1190">
        <v>1</v>
      </c>
      <c r="K1190">
        <v>1</v>
      </c>
      <c r="L1190" s="8">
        <v>1.29</v>
      </c>
      <c r="M1190" s="8">
        <v>0.53</v>
      </c>
      <c r="N1190" s="8">
        <v>0.5</v>
      </c>
      <c r="O1190" s="8">
        <v>0.16450000000000001</v>
      </c>
      <c r="P1190" s="9">
        <v>-0.56120000000000003</v>
      </c>
      <c r="Q1190" s="8">
        <v>0.29099999999999998</v>
      </c>
      <c r="R1190" s="9">
        <v>0</v>
      </c>
      <c r="S1190" s="8">
        <v>-7.2500000000000004E-3</v>
      </c>
      <c r="T1190" s="8">
        <v>2.5000000000000001E-2</v>
      </c>
      <c r="U1190" s="9">
        <v>2.3E-2</v>
      </c>
      <c r="V1190">
        <v>0.18189814381199801</v>
      </c>
      <c r="W1190">
        <v>0.18189814381199801</v>
      </c>
      <c r="X1190">
        <v>0.124363760924263</v>
      </c>
      <c r="Y1190">
        <v>2.5446900494077301E-2</v>
      </c>
      <c r="Z1190">
        <v>4.88718698582597</v>
      </c>
      <c r="AA1190">
        <v>1</v>
      </c>
    </row>
    <row r="1191" spans="1:27" x14ac:dyDescent="0.35">
      <c r="A1191">
        <v>1190</v>
      </c>
      <c r="B1191" t="s">
        <v>38</v>
      </c>
      <c r="C1191" s="2">
        <v>74</v>
      </c>
      <c r="D1191" t="s">
        <v>13</v>
      </c>
      <c r="E1191">
        <v>9</v>
      </c>
      <c r="F1191" t="s">
        <v>21</v>
      </c>
      <c r="G1191" s="10">
        <v>25.5</v>
      </c>
      <c r="H1191">
        <v>0.255</v>
      </c>
      <c r="I1191">
        <v>22</v>
      </c>
      <c r="J1191">
        <v>1</v>
      </c>
      <c r="K1191">
        <v>1</v>
      </c>
      <c r="L1191" s="8">
        <v>1.29</v>
      </c>
      <c r="M1191" s="8">
        <v>0.53</v>
      </c>
      <c r="N1191" s="8">
        <v>0.5</v>
      </c>
      <c r="O1191" s="8">
        <v>0.16450000000000001</v>
      </c>
      <c r="P1191" s="9">
        <v>-0.56120000000000003</v>
      </c>
      <c r="Q1191" s="8">
        <v>0.29099999999999998</v>
      </c>
      <c r="R1191" s="9">
        <v>0</v>
      </c>
      <c r="S1191" s="8">
        <v>-7.2500000000000004E-3</v>
      </c>
      <c r="T1191" s="8">
        <v>2.5000000000000001E-2</v>
      </c>
      <c r="U1191" s="9">
        <v>2.3E-2</v>
      </c>
      <c r="V1191">
        <v>0.50751911924747295</v>
      </c>
      <c r="W1191">
        <v>0.50751911924747295</v>
      </c>
      <c r="X1191">
        <v>0.34699082182949798</v>
      </c>
      <c r="Y1191">
        <v>5.1070515574919102E-2</v>
      </c>
      <c r="Z1191">
        <v>13.635877654736699</v>
      </c>
      <c r="AA1191">
        <v>2.0069444444444402</v>
      </c>
    </row>
    <row r="1192" spans="1:27" x14ac:dyDescent="0.35">
      <c r="A1192">
        <v>1191</v>
      </c>
      <c r="B1192" t="s">
        <v>38</v>
      </c>
      <c r="C1192" s="2">
        <v>74</v>
      </c>
      <c r="D1192" t="s">
        <v>13</v>
      </c>
      <c r="E1192">
        <v>9</v>
      </c>
      <c r="F1192" t="s">
        <v>11</v>
      </c>
      <c r="G1192" s="10">
        <v>20</v>
      </c>
      <c r="H1192">
        <v>0.2</v>
      </c>
      <c r="I1192">
        <v>18.973665961010301</v>
      </c>
      <c r="J1192">
        <v>1</v>
      </c>
      <c r="K1192">
        <v>1</v>
      </c>
      <c r="L1192" s="8">
        <v>1.42</v>
      </c>
      <c r="M1192" s="8">
        <v>0.59</v>
      </c>
      <c r="N1192" s="8">
        <v>0.5</v>
      </c>
      <c r="O1192" s="8">
        <v>-1.115E-2</v>
      </c>
      <c r="P1192" s="8">
        <v>0</v>
      </c>
      <c r="Q1192" s="8">
        <v>-8.5599999999999996E-2</v>
      </c>
      <c r="R1192" s="8">
        <v>-4.9959999999999997E-2</v>
      </c>
      <c r="S1192" s="8">
        <v>0</v>
      </c>
      <c r="T1192" s="8">
        <v>2.5600000000000002E-3</v>
      </c>
      <c r="U1192" s="8">
        <v>3.6330000000000001E-2</v>
      </c>
      <c r="V1192">
        <v>0.24531291802294899</v>
      </c>
      <c r="W1192">
        <v>0.24531291802294899</v>
      </c>
      <c r="X1192">
        <v>0.20552316271962701</v>
      </c>
      <c r="Y1192">
        <v>3.1415926535897899E-2</v>
      </c>
      <c r="Z1192">
        <v>8.0765499423971701</v>
      </c>
      <c r="AA1192">
        <v>1.2345679012345701</v>
      </c>
    </row>
    <row r="1193" spans="1:27" x14ac:dyDescent="0.35">
      <c r="A1193">
        <v>1192</v>
      </c>
      <c r="B1193" t="s">
        <v>38</v>
      </c>
      <c r="C1193" s="2">
        <v>74</v>
      </c>
      <c r="D1193" t="s">
        <v>13</v>
      </c>
      <c r="E1193">
        <v>9</v>
      </c>
      <c r="F1193" t="s">
        <v>21</v>
      </c>
      <c r="G1193" s="10">
        <v>27</v>
      </c>
      <c r="H1193">
        <v>0.27</v>
      </c>
      <c r="I1193">
        <v>18</v>
      </c>
      <c r="J1193">
        <v>1</v>
      </c>
      <c r="K1193">
        <v>1</v>
      </c>
      <c r="L1193" s="8">
        <v>1.29</v>
      </c>
      <c r="M1193" s="8">
        <v>0.53</v>
      </c>
      <c r="N1193" s="8">
        <v>0.5</v>
      </c>
      <c r="O1193" s="8">
        <v>0.16450000000000001</v>
      </c>
      <c r="P1193" s="9">
        <v>-0.56120000000000003</v>
      </c>
      <c r="Q1193" s="8">
        <v>0.29099999999999998</v>
      </c>
      <c r="R1193" s="9">
        <v>0</v>
      </c>
      <c r="S1193" s="8">
        <v>-7.2500000000000004E-3</v>
      </c>
      <c r="T1193" s="8">
        <v>2.5000000000000001E-2</v>
      </c>
      <c r="U1193" s="9">
        <v>2.3E-2</v>
      </c>
      <c r="V1193">
        <v>0.44692020556040701</v>
      </c>
      <c r="W1193">
        <v>0.44692020556040701</v>
      </c>
      <c r="X1193">
        <v>0.30555934454165001</v>
      </c>
      <c r="Y1193">
        <v>5.7255526111673997E-2</v>
      </c>
      <c r="Z1193">
        <v>12.0077234794378</v>
      </c>
      <c r="AA1193">
        <v>2.25</v>
      </c>
    </row>
    <row r="1194" spans="1:27" x14ac:dyDescent="0.35">
      <c r="A1194">
        <v>1193</v>
      </c>
      <c r="B1194" t="s">
        <v>38</v>
      </c>
      <c r="C1194" s="2">
        <v>74</v>
      </c>
      <c r="D1194" t="s">
        <v>13</v>
      </c>
      <c r="E1194">
        <v>9</v>
      </c>
      <c r="F1194" t="s">
        <v>21</v>
      </c>
      <c r="G1194" s="10">
        <v>10</v>
      </c>
      <c r="H1194">
        <v>0.1</v>
      </c>
      <c r="I1194">
        <v>6</v>
      </c>
      <c r="J1194">
        <v>1</v>
      </c>
      <c r="K1194">
        <v>1</v>
      </c>
      <c r="L1194" s="8">
        <v>1.29</v>
      </c>
      <c r="M1194" s="8">
        <v>0.53</v>
      </c>
      <c r="N1194" s="8">
        <v>0.5</v>
      </c>
      <c r="O1194" s="8">
        <v>0.16450000000000001</v>
      </c>
      <c r="P1194" s="9">
        <v>-0.56120000000000003</v>
      </c>
      <c r="Q1194" s="8">
        <v>0.29099999999999998</v>
      </c>
      <c r="R1194" s="9">
        <v>0</v>
      </c>
      <c r="S1194" s="8">
        <v>-7.2500000000000004E-3</v>
      </c>
      <c r="T1194" s="8">
        <v>2.5000000000000001E-2</v>
      </c>
      <c r="U1194" s="9">
        <v>2.3E-2</v>
      </c>
      <c r="V1194">
        <v>3.4158312965061E-2</v>
      </c>
      <c r="W1194">
        <v>3.4158312965061E-2</v>
      </c>
      <c r="X1194">
        <v>2.3354038574212199E-2</v>
      </c>
      <c r="Y1194">
        <v>7.85398163397448E-3</v>
      </c>
      <c r="Z1194">
        <v>0.91775572351720403</v>
      </c>
      <c r="AA1194">
        <v>0.30864197530864201</v>
      </c>
    </row>
    <row r="1195" spans="1:27" x14ac:dyDescent="0.35">
      <c r="A1195">
        <v>1194</v>
      </c>
      <c r="B1195" t="s">
        <v>38</v>
      </c>
      <c r="C1195" s="2">
        <v>74</v>
      </c>
      <c r="D1195" t="s">
        <v>13</v>
      </c>
      <c r="E1195">
        <v>9</v>
      </c>
      <c r="F1195" t="s">
        <v>21</v>
      </c>
      <c r="G1195" s="10">
        <v>35</v>
      </c>
      <c r="H1195">
        <v>0.35</v>
      </c>
      <c r="I1195">
        <v>24</v>
      </c>
      <c r="J1195">
        <v>1</v>
      </c>
      <c r="K1195">
        <v>1</v>
      </c>
      <c r="L1195" s="8">
        <v>1.29</v>
      </c>
      <c r="M1195" s="8">
        <v>0.53</v>
      </c>
      <c r="N1195" s="8">
        <v>0.5</v>
      </c>
      <c r="O1195" s="8">
        <v>0.16450000000000001</v>
      </c>
      <c r="P1195" s="9">
        <v>-0.56120000000000003</v>
      </c>
      <c r="Q1195" s="8">
        <v>0.29099999999999998</v>
      </c>
      <c r="R1195" s="9">
        <v>0</v>
      </c>
      <c r="S1195" s="8">
        <v>-7.2500000000000004E-3</v>
      </c>
      <c r="T1195" s="8">
        <v>2.5000000000000001E-2</v>
      </c>
      <c r="U1195" s="9">
        <v>2.3E-2</v>
      </c>
      <c r="V1195">
        <v>1.0523722007252401</v>
      </c>
      <c r="W1195">
        <v>1.0523722007252401</v>
      </c>
      <c r="X1195">
        <v>0.71950687363584998</v>
      </c>
      <c r="Y1195">
        <v>9.6211275016187398E-2</v>
      </c>
      <c r="Z1195">
        <v>28.274833463639801</v>
      </c>
      <c r="AA1195">
        <v>3.7808641975308599</v>
      </c>
    </row>
    <row r="1196" spans="1:27" x14ac:dyDescent="0.35">
      <c r="A1196">
        <v>1195</v>
      </c>
      <c r="B1196" t="s">
        <v>38</v>
      </c>
      <c r="C1196" s="2">
        <v>74</v>
      </c>
      <c r="D1196" t="s">
        <v>13</v>
      </c>
      <c r="E1196">
        <v>9</v>
      </c>
      <c r="F1196" t="s">
        <v>11</v>
      </c>
      <c r="G1196" s="10">
        <v>7.5</v>
      </c>
      <c r="H1196">
        <v>7.4999999999999997E-2</v>
      </c>
      <c r="I1196">
        <v>6</v>
      </c>
      <c r="J1196">
        <v>1</v>
      </c>
      <c r="K1196">
        <v>1</v>
      </c>
      <c r="L1196" s="8">
        <v>1.42</v>
      </c>
      <c r="M1196" s="8">
        <v>0.59</v>
      </c>
      <c r="N1196" s="8">
        <v>0.5</v>
      </c>
      <c r="O1196" s="8">
        <v>-1.115E-2</v>
      </c>
      <c r="P1196" s="8">
        <v>0</v>
      </c>
      <c r="Q1196" s="8">
        <v>-8.5599999999999996E-2</v>
      </c>
      <c r="R1196" s="8">
        <v>-4.9959999999999997E-2</v>
      </c>
      <c r="S1196" s="8">
        <v>0</v>
      </c>
      <c r="T1196" s="8">
        <v>2.5600000000000002E-3</v>
      </c>
      <c r="U1196" s="8">
        <v>3.6330000000000001E-2</v>
      </c>
      <c r="V1196">
        <v>-8.3512313365447497E-4</v>
      </c>
      <c r="W1196">
        <v>6.4716513616453996E-5</v>
      </c>
      <c r="X1196">
        <v>5.4219495107865198E-5</v>
      </c>
      <c r="Y1196">
        <v>4.4178646691106502E-3</v>
      </c>
      <c r="Z1196">
        <v>2.1306915205836002E-3</v>
      </c>
      <c r="AA1196">
        <v>0.17361111111111099</v>
      </c>
    </row>
    <row r="1197" spans="1:27" x14ac:dyDescent="0.35">
      <c r="A1197">
        <v>1196</v>
      </c>
      <c r="B1197" t="s">
        <v>38</v>
      </c>
      <c r="C1197" s="2">
        <v>74</v>
      </c>
      <c r="D1197" t="s">
        <v>14</v>
      </c>
      <c r="E1197">
        <v>18</v>
      </c>
      <c r="F1197" t="s">
        <v>11</v>
      </c>
      <c r="G1197" s="10">
        <v>44</v>
      </c>
      <c r="H1197">
        <v>0.44</v>
      </c>
      <c r="I1197">
        <v>24</v>
      </c>
      <c r="J1197">
        <v>1</v>
      </c>
      <c r="K1197">
        <v>1</v>
      </c>
      <c r="L1197" s="8">
        <v>1.42</v>
      </c>
      <c r="M1197" s="8">
        <v>0.59</v>
      </c>
      <c r="N1197" s="8">
        <v>0.5</v>
      </c>
      <c r="O1197" s="8">
        <v>-1.115E-2</v>
      </c>
      <c r="P1197" s="8">
        <v>0</v>
      </c>
      <c r="Q1197" s="8">
        <v>-8.5599999999999996E-2</v>
      </c>
      <c r="R1197" s="8">
        <v>-4.9959999999999997E-2</v>
      </c>
      <c r="S1197" s="8">
        <v>0</v>
      </c>
      <c r="T1197" s="8">
        <v>2.5600000000000002E-3</v>
      </c>
      <c r="U1197" s="8">
        <v>3.6330000000000001E-2</v>
      </c>
      <c r="V1197">
        <v>1.44428747067413</v>
      </c>
      <c r="W1197">
        <v>1.44428747067413</v>
      </c>
      <c r="X1197">
        <v>1.21002404293078</v>
      </c>
      <c r="Y1197">
        <v>0.15205308443374599</v>
      </c>
      <c r="Z1197">
        <v>11.8877350427453</v>
      </c>
      <c r="AA1197">
        <v>1.49382716049383</v>
      </c>
    </row>
    <row r="1198" spans="1:27" x14ac:dyDescent="0.35">
      <c r="A1198">
        <v>1197</v>
      </c>
      <c r="B1198" t="s">
        <v>38</v>
      </c>
      <c r="C1198" s="2">
        <v>74</v>
      </c>
      <c r="D1198" t="s">
        <v>14</v>
      </c>
      <c r="E1198">
        <v>18</v>
      </c>
      <c r="F1198" t="s">
        <v>17</v>
      </c>
      <c r="G1198" s="10">
        <v>84</v>
      </c>
      <c r="H1198">
        <v>0.84</v>
      </c>
      <c r="I1198">
        <v>28</v>
      </c>
      <c r="J1198">
        <v>1</v>
      </c>
      <c r="K1198">
        <v>1</v>
      </c>
      <c r="L1198" s="8">
        <v>1.39</v>
      </c>
      <c r="M1198" s="8">
        <v>0.56000000000000005</v>
      </c>
      <c r="N1198" s="8">
        <v>0.5</v>
      </c>
      <c r="O1198" s="8">
        <v>0.16450000000000001</v>
      </c>
      <c r="P1198" s="8">
        <v>-0.56120000000000003</v>
      </c>
      <c r="Q1198" s="8">
        <v>0.29099999999999998</v>
      </c>
      <c r="R1198" s="8">
        <v>0</v>
      </c>
      <c r="S1198" s="8">
        <v>-7.2500000000000004E-3</v>
      </c>
      <c r="T1198" s="8">
        <v>2.5000000000000001E-2</v>
      </c>
      <c r="U1198" s="8">
        <v>2.3E-2</v>
      </c>
      <c r="V1198">
        <v>6.83911789982443</v>
      </c>
      <c r="W1198">
        <v>6.83911789982443</v>
      </c>
      <c r="X1198">
        <v>5.3235693732233296</v>
      </c>
      <c r="Y1198">
        <v>0.55417694409323903</v>
      </c>
      <c r="Z1198">
        <v>52.300764237106002</v>
      </c>
      <c r="AA1198">
        <v>5.4444444444444402</v>
      </c>
    </row>
    <row r="1199" spans="1:27" x14ac:dyDescent="0.35">
      <c r="A1199">
        <v>1198</v>
      </c>
      <c r="B1199" t="s">
        <v>38</v>
      </c>
      <c r="C1199" s="2">
        <v>74</v>
      </c>
      <c r="D1199" t="s">
        <v>14</v>
      </c>
      <c r="E1199">
        <v>18</v>
      </c>
      <c r="F1199" t="s">
        <v>17</v>
      </c>
      <c r="G1199" s="10">
        <v>100</v>
      </c>
      <c r="H1199">
        <v>1</v>
      </c>
      <c r="I1199">
        <v>26</v>
      </c>
      <c r="J1199">
        <v>1</v>
      </c>
      <c r="K1199">
        <v>1</v>
      </c>
      <c r="L1199" s="8">
        <v>1.39</v>
      </c>
      <c r="M1199" s="8">
        <v>0.56000000000000005</v>
      </c>
      <c r="N1199" s="8">
        <v>0.5</v>
      </c>
      <c r="O1199" s="8">
        <v>0.16450000000000001</v>
      </c>
      <c r="P1199" s="8">
        <v>-0.56120000000000003</v>
      </c>
      <c r="Q1199" s="8">
        <v>0.29099999999999998</v>
      </c>
      <c r="R1199" s="8">
        <v>0</v>
      </c>
      <c r="S1199" s="8">
        <v>-7.2500000000000004E-3</v>
      </c>
      <c r="T1199" s="8">
        <v>2.5000000000000001E-2</v>
      </c>
      <c r="U1199" s="8">
        <v>2.3E-2</v>
      </c>
      <c r="V1199">
        <v>9.0290517402072101</v>
      </c>
      <c r="W1199">
        <v>9.0290517402072101</v>
      </c>
      <c r="X1199">
        <v>7.0282138745772897</v>
      </c>
      <c r="Y1199">
        <v>0.78539816339744795</v>
      </c>
      <c r="Z1199">
        <v>69.047838225062904</v>
      </c>
      <c r="AA1199">
        <v>7.7160493827160499</v>
      </c>
    </row>
    <row r="1200" spans="1:27" x14ac:dyDescent="0.35">
      <c r="A1200">
        <v>1199</v>
      </c>
      <c r="B1200" t="s">
        <v>38</v>
      </c>
      <c r="C1200" s="2">
        <v>74</v>
      </c>
      <c r="D1200" t="s">
        <v>14</v>
      </c>
      <c r="E1200">
        <v>18</v>
      </c>
      <c r="F1200" t="s">
        <v>17</v>
      </c>
      <c r="G1200" s="10">
        <v>77</v>
      </c>
      <c r="H1200">
        <v>0.77</v>
      </c>
      <c r="I1200">
        <v>26</v>
      </c>
      <c r="J1200">
        <v>1</v>
      </c>
      <c r="K1200">
        <v>1</v>
      </c>
      <c r="L1200" s="8">
        <v>1.39</v>
      </c>
      <c r="M1200" s="8">
        <v>0.56000000000000005</v>
      </c>
      <c r="N1200" s="8">
        <v>0.5</v>
      </c>
      <c r="O1200" s="8">
        <v>0.16450000000000001</v>
      </c>
      <c r="P1200" s="8">
        <v>-0.56120000000000003</v>
      </c>
      <c r="Q1200" s="8">
        <v>0.29099999999999998</v>
      </c>
      <c r="R1200" s="8">
        <v>0</v>
      </c>
      <c r="S1200" s="8">
        <v>-7.2500000000000004E-3</v>
      </c>
      <c r="T1200" s="8">
        <v>2.5000000000000001E-2</v>
      </c>
      <c r="U1200" s="8">
        <v>2.3E-2</v>
      </c>
      <c r="V1200">
        <v>5.3929605708036803</v>
      </c>
      <c r="W1200">
        <v>5.3929605708036803</v>
      </c>
      <c r="X1200">
        <v>4.1978805083135899</v>
      </c>
      <c r="Y1200">
        <v>0.46566257107834702</v>
      </c>
      <c r="Z1200">
        <v>41.241569963408999</v>
      </c>
      <c r="AA1200">
        <v>4.5748456790123502</v>
      </c>
    </row>
    <row r="1201" spans="1:27" x14ac:dyDescent="0.35">
      <c r="A1201">
        <v>1200</v>
      </c>
      <c r="B1201" t="s">
        <v>38</v>
      </c>
      <c r="C1201" s="2">
        <v>74</v>
      </c>
      <c r="D1201" t="s">
        <v>14</v>
      </c>
      <c r="E1201">
        <v>18</v>
      </c>
      <c r="F1201" t="s">
        <v>17</v>
      </c>
      <c r="G1201" s="10">
        <v>85.5</v>
      </c>
      <c r="H1201">
        <v>0.85499999999999998</v>
      </c>
      <c r="I1201">
        <v>25</v>
      </c>
      <c r="J1201">
        <v>1</v>
      </c>
      <c r="K1201">
        <v>1</v>
      </c>
      <c r="L1201" s="8">
        <v>1.39</v>
      </c>
      <c r="M1201" s="8">
        <v>0.56000000000000005</v>
      </c>
      <c r="N1201" s="8">
        <v>0.5</v>
      </c>
      <c r="O1201" s="8">
        <v>0.16450000000000001</v>
      </c>
      <c r="P1201" s="8">
        <v>-0.56120000000000003</v>
      </c>
      <c r="Q1201" s="8">
        <v>0.29099999999999998</v>
      </c>
      <c r="R1201" s="8">
        <v>0</v>
      </c>
      <c r="S1201" s="8">
        <v>-7.2500000000000004E-3</v>
      </c>
      <c r="T1201" s="8">
        <v>2.5000000000000001E-2</v>
      </c>
      <c r="U1201" s="8">
        <v>2.3E-2</v>
      </c>
      <c r="V1201">
        <v>6.4027480022879697</v>
      </c>
      <c r="W1201">
        <v>6.4027480022879697</v>
      </c>
      <c r="X1201">
        <v>4.9838990449809497</v>
      </c>
      <c r="Y1201">
        <v>0.57414569239762003</v>
      </c>
      <c r="Z1201">
        <v>48.963714128376203</v>
      </c>
      <c r="AA1201">
        <v>5.640625</v>
      </c>
    </row>
    <row r="1202" spans="1:27" x14ac:dyDescent="0.35">
      <c r="A1202">
        <v>1201</v>
      </c>
      <c r="B1202" t="s">
        <v>38</v>
      </c>
      <c r="C1202" s="2">
        <v>74</v>
      </c>
      <c r="D1202" t="s">
        <v>14</v>
      </c>
      <c r="E1202">
        <v>18</v>
      </c>
      <c r="F1202" t="s">
        <v>21</v>
      </c>
      <c r="G1202" s="10">
        <v>42.5</v>
      </c>
      <c r="H1202">
        <v>0.42499999999999999</v>
      </c>
      <c r="I1202">
        <v>20</v>
      </c>
      <c r="J1202">
        <v>1</v>
      </c>
      <c r="K1202">
        <v>1</v>
      </c>
      <c r="L1202" s="8">
        <v>1.29</v>
      </c>
      <c r="M1202" s="8">
        <v>0.53</v>
      </c>
      <c r="N1202" s="8">
        <v>0.5</v>
      </c>
      <c r="O1202" s="8">
        <v>0.16450000000000001</v>
      </c>
      <c r="P1202" s="9">
        <v>-0.56120000000000003</v>
      </c>
      <c r="Q1202" s="8">
        <v>0.29099999999999998</v>
      </c>
      <c r="R1202" s="9">
        <v>0</v>
      </c>
      <c r="S1202" s="8">
        <v>-7.2500000000000004E-3</v>
      </c>
      <c r="T1202" s="8">
        <v>2.5000000000000001E-2</v>
      </c>
      <c r="U1202" s="9">
        <v>2.3E-2</v>
      </c>
      <c r="V1202">
        <v>1.2765928435851499</v>
      </c>
      <c r="W1202">
        <v>1.2765928435851499</v>
      </c>
      <c r="X1202">
        <v>0.87280652715916696</v>
      </c>
      <c r="Y1202">
        <v>0.14186254326366399</v>
      </c>
      <c r="Z1202">
        <v>8.5747822938427198</v>
      </c>
      <c r="AA1202">
        <v>1.39371141975309</v>
      </c>
    </row>
    <row r="1203" spans="1:27" x14ac:dyDescent="0.35">
      <c r="A1203">
        <v>1202</v>
      </c>
      <c r="B1203" t="s">
        <v>38</v>
      </c>
      <c r="C1203" s="2">
        <v>74</v>
      </c>
      <c r="D1203" t="s">
        <v>14</v>
      </c>
      <c r="E1203">
        <v>18</v>
      </c>
      <c r="F1203" t="s">
        <v>21</v>
      </c>
      <c r="G1203" s="10">
        <v>75</v>
      </c>
      <c r="H1203">
        <v>0.75</v>
      </c>
      <c r="I1203">
        <v>27</v>
      </c>
      <c r="J1203">
        <v>1</v>
      </c>
      <c r="K1203">
        <v>1</v>
      </c>
      <c r="L1203" s="8">
        <v>1.29</v>
      </c>
      <c r="M1203" s="8">
        <v>0.53</v>
      </c>
      <c r="N1203" s="8">
        <v>0.5</v>
      </c>
      <c r="O1203" s="8">
        <v>0.16450000000000001</v>
      </c>
      <c r="P1203" s="9">
        <v>-0.56120000000000003</v>
      </c>
      <c r="Q1203" s="8">
        <v>0.29099999999999998</v>
      </c>
      <c r="R1203" s="9">
        <v>0</v>
      </c>
      <c r="S1203" s="8">
        <v>-7.2500000000000004E-3</v>
      </c>
      <c r="T1203" s="8">
        <v>2.5000000000000001E-2</v>
      </c>
      <c r="U1203" s="9">
        <v>2.3E-2</v>
      </c>
      <c r="V1203">
        <v>5.29999199074273</v>
      </c>
      <c r="W1203">
        <v>5.29999199074273</v>
      </c>
      <c r="X1203">
        <v>3.6236045240707999</v>
      </c>
      <c r="Y1203">
        <v>0.44178646691106499</v>
      </c>
      <c r="Z1203">
        <v>35.599664926914997</v>
      </c>
      <c r="AA1203">
        <v>4.3402777777777803</v>
      </c>
    </row>
    <row r="1204" spans="1:27" x14ac:dyDescent="0.35">
      <c r="A1204">
        <v>1203</v>
      </c>
      <c r="B1204" t="s">
        <v>50</v>
      </c>
      <c r="C1204" s="2">
        <v>25</v>
      </c>
      <c r="D1204" t="s">
        <v>10</v>
      </c>
      <c r="E1204">
        <v>4.5</v>
      </c>
      <c r="F1204" t="s">
        <v>11</v>
      </c>
      <c r="G1204" s="10">
        <v>4.5</v>
      </c>
      <c r="H1204">
        <v>4.4999999999999998E-2</v>
      </c>
      <c r="I1204">
        <v>6</v>
      </c>
      <c r="J1204">
        <v>1</v>
      </c>
      <c r="K1204">
        <v>0</v>
      </c>
      <c r="L1204" s="8">
        <v>1.42</v>
      </c>
      <c r="M1204" s="8">
        <v>0.59</v>
      </c>
      <c r="N1204" s="8">
        <v>0.5</v>
      </c>
      <c r="O1204" s="8">
        <v>-1.115E-2</v>
      </c>
      <c r="P1204" s="8">
        <v>0</v>
      </c>
      <c r="Q1204" s="8">
        <v>-8.5599999999999996E-2</v>
      </c>
      <c r="R1204" s="8">
        <v>-4.9959999999999997E-2</v>
      </c>
      <c r="S1204" s="8">
        <v>0</v>
      </c>
      <c r="T1204" s="8">
        <v>2.5600000000000002E-3</v>
      </c>
      <c r="U1204" s="8">
        <v>3.6330000000000001E-2</v>
      </c>
      <c r="V1204">
        <v>-6.4739505710870301E-3</v>
      </c>
      <c r="W1204">
        <v>6.2831853071795901E-3</v>
      </c>
      <c r="X1204">
        <v>5.2640526503550597E-3</v>
      </c>
      <c r="Y1204">
        <v>1.59043128087983E-3</v>
      </c>
      <c r="Z1204">
        <v>0.82745679012345696</v>
      </c>
      <c r="AA1204">
        <v>0.25</v>
      </c>
    </row>
    <row r="1205" spans="1:27" x14ac:dyDescent="0.35">
      <c r="A1205">
        <v>1204</v>
      </c>
      <c r="B1205" t="s">
        <v>50</v>
      </c>
      <c r="C1205" s="2">
        <v>25</v>
      </c>
      <c r="D1205" t="s">
        <v>13</v>
      </c>
      <c r="E1205">
        <v>9</v>
      </c>
      <c r="F1205" t="s">
        <v>11</v>
      </c>
      <c r="G1205" s="10">
        <v>10</v>
      </c>
      <c r="H1205">
        <v>0.1</v>
      </c>
      <c r="I1205">
        <v>13</v>
      </c>
      <c r="J1205">
        <v>1</v>
      </c>
      <c r="K1205">
        <v>0</v>
      </c>
      <c r="L1205" s="8">
        <v>1.42</v>
      </c>
      <c r="M1205" s="8">
        <v>0.59</v>
      </c>
      <c r="N1205" s="8">
        <v>0.5</v>
      </c>
      <c r="O1205" s="8">
        <v>-1.115E-2</v>
      </c>
      <c r="P1205" s="8">
        <v>0</v>
      </c>
      <c r="Q1205" s="8">
        <v>-8.5599999999999996E-2</v>
      </c>
      <c r="R1205" s="8">
        <v>-4.9959999999999997E-2</v>
      </c>
      <c r="S1205" s="8">
        <v>0</v>
      </c>
      <c r="T1205" s="8">
        <v>2.5600000000000002E-3</v>
      </c>
      <c r="U1205" s="8">
        <v>3.6330000000000001E-2</v>
      </c>
      <c r="V1205">
        <v>3.5920920026771497E-2</v>
      </c>
      <c r="W1205">
        <v>3.5920920026771497E-2</v>
      </c>
      <c r="X1205">
        <v>3.0094546798429201E-2</v>
      </c>
      <c r="Y1205">
        <v>7.85398163397448E-3</v>
      </c>
      <c r="Z1205">
        <v>1.18264095878528</v>
      </c>
      <c r="AA1205">
        <v>0.30864197530864201</v>
      </c>
    </row>
    <row r="1206" spans="1:27" x14ac:dyDescent="0.35">
      <c r="A1206">
        <v>1205</v>
      </c>
      <c r="B1206" t="s">
        <v>50</v>
      </c>
      <c r="C1206" s="2">
        <v>25</v>
      </c>
      <c r="D1206" t="s">
        <v>13</v>
      </c>
      <c r="E1206">
        <v>9</v>
      </c>
      <c r="F1206" t="s">
        <v>11</v>
      </c>
      <c r="G1206" s="10">
        <v>18</v>
      </c>
      <c r="H1206">
        <v>0.18</v>
      </c>
      <c r="I1206">
        <v>20</v>
      </c>
      <c r="J1206">
        <v>1</v>
      </c>
      <c r="K1206">
        <v>0</v>
      </c>
      <c r="L1206" s="8">
        <v>1.42</v>
      </c>
      <c r="M1206" s="8">
        <v>0.59</v>
      </c>
      <c r="N1206" s="8">
        <v>0.5</v>
      </c>
      <c r="O1206" s="8">
        <v>-1.115E-2</v>
      </c>
      <c r="P1206" s="8">
        <v>0</v>
      </c>
      <c r="Q1206" s="8">
        <v>-8.5599999999999996E-2</v>
      </c>
      <c r="R1206" s="8">
        <v>-4.9959999999999997E-2</v>
      </c>
      <c r="S1206" s="8">
        <v>0</v>
      </c>
      <c r="T1206" s="8">
        <v>2.5600000000000002E-3</v>
      </c>
      <c r="U1206" s="8">
        <v>3.6330000000000001E-2</v>
      </c>
      <c r="V1206">
        <v>0.213744612803316</v>
      </c>
      <c r="W1206">
        <v>0.213744612803316</v>
      </c>
      <c r="X1206">
        <v>0.179075236606618</v>
      </c>
      <c r="Y1206">
        <v>2.5446900494077301E-2</v>
      </c>
      <c r="Z1206">
        <v>7.0372121213071699</v>
      </c>
      <c r="AA1206">
        <v>1</v>
      </c>
    </row>
    <row r="1207" spans="1:27" x14ac:dyDescent="0.35">
      <c r="A1207">
        <v>1206</v>
      </c>
      <c r="B1207" t="s">
        <v>50</v>
      </c>
      <c r="C1207" s="2">
        <v>25</v>
      </c>
      <c r="D1207" t="s">
        <v>13</v>
      </c>
      <c r="E1207">
        <v>9</v>
      </c>
      <c r="F1207" t="s">
        <v>11</v>
      </c>
      <c r="G1207" s="10">
        <v>12</v>
      </c>
      <c r="H1207">
        <v>0.12</v>
      </c>
      <c r="I1207">
        <v>12</v>
      </c>
      <c r="J1207">
        <v>1</v>
      </c>
      <c r="K1207">
        <v>0</v>
      </c>
      <c r="L1207" s="8">
        <v>1.42</v>
      </c>
      <c r="M1207" s="8">
        <v>0.59</v>
      </c>
      <c r="N1207" s="8">
        <v>0.5</v>
      </c>
      <c r="O1207" s="8">
        <v>-1.115E-2</v>
      </c>
      <c r="P1207" s="8">
        <v>0</v>
      </c>
      <c r="Q1207" s="8">
        <v>-8.5599999999999996E-2</v>
      </c>
      <c r="R1207" s="8">
        <v>-4.9959999999999997E-2</v>
      </c>
      <c r="S1207" s="8">
        <v>0</v>
      </c>
      <c r="T1207" s="8">
        <v>2.5600000000000002E-3</v>
      </c>
      <c r="U1207" s="8">
        <v>3.6330000000000001E-2</v>
      </c>
      <c r="V1207">
        <v>4.7548338217565302E-2</v>
      </c>
      <c r="W1207">
        <v>4.7548338217565302E-2</v>
      </c>
      <c r="X1207">
        <v>3.9835997758676203E-2</v>
      </c>
      <c r="Y1207">
        <v>1.13097335529233E-2</v>
      </c>
      <c r="Z1207">
        <v>1.56545579167678</v>
      </c>
      <c r="AA1207">
        <v>0.44444444444444398</v>
      </c>
    </row>
    <row r="1208" spans="1:27" x14ac:dyDescent="0.35">
      <c r="A1208">
        <v>1207</v>
      </c>
      <c r="B1208" t="s">
        <v>50</v>
      </c>
      <c r="C1208" s="2">
        <v>25</v>
      </c>
      <c r="D1208" t="s">
        <v>13</v>
      </c>
      <c r="E1208">
        <v>9</v>
      </c>
      <c r="F1208" t="s">
        <v>11</v>
      </c>
      <c r="G1208" s="10">
        <v>17</v>
      </c>
      <c r="H1208">
        <v>0.17</v>
      </c>
      <c r="I1208">
        <v>20</v>
      </c>
      <c r="J1208">
        <v>1</v>
      </c>
      <c r="K1208">
        <v>0</v>
      </c>
      <c r="L1208" s="8">
        <v>1.42</v>
      </c>
      <c r="M1208" s="8">
        <v>0.59</v>
      </c>
      <c r="N1208" s="8">
        <v>0.5</v>
      </c>
      <c r="O1208" s="8">
        <v>-1.115E-2</v>
      </c>
      <c r="P1208" s="8">
        <v>0</v>
      </c>
      <c r="Q1208" s="8">
        <v>-8.5599999999999996E-2</v>
      </c>
      <c r="R1208" s="8">
        <v>-4.9959999999999997E-2</v>
      </c>
      <c r="S1208" s="8">
        <v>0</v>
      </c>
      <c r="T1208" s="8">
        <v>2.5600000000000002E-3</v>
      </c>
      <c r="U1208" s="8">
        <v>3.6330000000000001E-2</v>
      </c>
      <c r="V1208">
        <v>0.191417258513563</v>
      </c>
      <c r="W1208">
        <v>0.191417258513563</v>
      </c>
      <c r="X1208">
        <v>0.160369379182663</v>
      </c>
      <c r="Y1208">
        <v>2.2698006922186299E-2</v>
      </c>
      <c r="Z1208">
        <v>6.3021183746912097</v>
      </c>
      <c r="AA1208">
        <v>0.89197530864197505</v>
      </c>
    </row>
    <row r="1209" spans="1:27" x14ac:dyDescent="0.35">
      <c r="A1209">
        <v>1208</v>
      </c>
      <c r="B1209" t="s">
        <v>50</v>
      </c>
      <c r="C1209" s="2">
        <v>25</v>
      </c>
      <c r="D1209" t="s">
        <v>13</v>
      </c>
      <c r="E1209">
        <v>9</v>
      </c>
      <c r="F1209" t="s">
        <v>11</v>
      </c>
      <c r="G1209" s="10">
        <v>22</v>
      </c>
      <c r="H1209">
        <v>0.22</v>
      </c>
      <c r="I1209">
        <v>19</v>
      </c>
      <c r="J1209">
        <v>1</v>
      </c>
      <c r="K1209">
        <v>0</v>
      </c>
      <c r="L1209" s="8">
        <v>1.42</v>
      </c>
      <c r="M1209" s="8">
        <v>0.59</v>
      </c>
      <c r="N1209" s="8">
        <v>0.5</v>
      </c>
      <c r="O1209" s="8">
        <v>-1.115E-2</v>
      </c>
      <c r="P1209" s="8">
        <v>0</v>
      </c>
      <c r="Q1209" s="8">
        <v>-8.5599999999999996E-2</v>
      </c>
      <c r="R1209" s="8">
        <v>-4.9959999999999997E-2</v>
      </c>
      <c r="S1209" s="8">
        <v>0</v>
      </c>
      <c r="T1209" s="8">
        <v>2.5600000000000002E-3</v>
      </c>
      <c r="U1209" s="8">
        <v>3.6330000000000001E-2</v>
      </c>
      <c r="V1209">
        <v>0.29481713790751002</v>
      </c>
      <c r="W1209">
        <v>0.29481713790751002</v>
      </c>
      <c r="X1209">
        <v>0.24699779813891201</v>
      </c>
      <c r="Y1209">
        <v>3.8013271108436497E-2</v>
      </c>
      <c r="Z1209">
        <v>9.7064001250918501</v>
      </c>
      <c r="AA1209">
        <v>1.49382716049383</v>
      </c>
    </row>
    <row r="1210" spans="1:27" x14ac:dyDescent="0.35">
      <c r="A1210">
        <v>1209</v>
      </c>
      <c r="B1210" t="s">
        <v>50</v>
      </c>
      <c r="C1210" s="2">
        <v>25</v>
      </c>
      <c r="D1210" t="s">
        <v>13</v>
      </c>
      <c r="E1210">
        <v>9</v>
      </c>
      <c r="F1210" t="s">
        <v>11</v>
      </c>
      <c r="G1210" s="10">
        <v>17</v>
      </c>
      <c r="H1210">
        <v>0.17</v>
      </c>
      <c r="I1210">
        <v>18</v>
      </c>
      <c r="J1210">
        <v>1</v>
      </c>
      <c r="K1210">
        <v>0</v>
      </c>
      <c r="L1210" s="8">
        <v>1.42</v>
      </c>
      <c r="M1210" s="8">
        <v>0.59</v>
      </c>
      <c r="N1210" s="8">
        <v>0.5</v>
      </c>
      <c r="O1210" s="8">
        <v>-1.115E-2</v>
      </c>
      <c r="P1210" s="8">
        <v>0</v>
      </c>
      <c r="Q1210" s="8">
        <v>-8.5599999999999996E-2</v>
      </c>
      <c r="R1210" s="8">
        <v>-4.9959999999999997E-2</v>
      </c>
      <c r="S1210" s="8">
        <v>0</v>
      </c>
      <c r="T1210" s="8">
        <v>2.5600000000000002E-3</v>
      </c>
      <c r="U1210" s="8">
        <v>3.6330000000000001E-2</v>
      </c>
      <c r="V1210">
        <v>0.16795789059574601</v>
      </c>
      <c r="W1210">
        <v>0.16795789059574601</v>
      </c>
      <c r="X1210">
        <v>0.140715120741116</v>
      </c>
      <c r="Y1210">
        <v>2.2698006922186299E-2</v>
      </c>
      <c r="Z1210">
        <v>5.5297548231411104</v>
      </c>
      <c r="AA1210">
        <v>0.89197530864197505</v>
      </c>
    </row>
    <row r="1211" spans="1:27" x14ac:dyDescent="0.35">
      <c r="A1211">
        <v>1210</v>
      </c>
      <c r="B1211" t="s">
        <v>50</v>
      </c>
      <c r="C1211" s="2">
        <v>25</v>
      </c>
      <c r="D1211" t="s">
        <v>13</v>
      </c>
      <c r="E1211">
        <v>9</v>
      </c>
      <c r="F1211" t="s">
        <v>11</v>
      </c>
      <c r="G1211" s="10">
        <v>12</v>
      </c>
      <c r="H1211">
        <v>0.12</v>
      </c>
      <c r="I1211">
        <v>15</v>
      </c>
      <c r="J1211">
        <v>1</v>
      </c>
      <c r="K1211">
        <v>0</v>
      </c>
      <c r="L1211" s="8">
        <v>1.42</v>
      </c>
      <c r="M1211" s="8">
        <v>0.59</v>
      </c>
      <c r="N1211" s="8">
        <v>0.5</v>
      </c>
      <c r="O1211" s="8">
        <v>-1.115E-2</v>
      </c>
      <c r="P1211" s="8">
        <v>0</v>
      </c>
      <c r="Q1211" s="8">
        <v>-8.5599999999999996E-2</v>
      </c>
      <c r="R1211" s="8">
        <v>-4.9959999999999997E-2</v>
      </c>
      <c r="S1211" s="8">
        <v>0</v>
      </c>
      <c r="T1211" s="8">
        <v>2.5600000000000002E-3</v>
      </c>
      <c r="U1211" s="8">
        <v>3.6330000000000001E-2</v>
      </c>
      <c r="V1211">
        <v>6.5933539852029696E-2</v>
      </c>
      <c r="W1211">
        <v>6.5933539852029696E-2</v>
      </c>
      <c r="X1211">
        <v>5.5239119688030497E-2</v>
      </c>
      <c r="Y1211">
        <v>1.13097335529233E-2</v>
      </c>
      <c r="Z1211">
        <v>2.1707602346654</v>
      </c>
      <c r="AA1211">
        <v>0.44444444444444398</v>
      </c>
    </row>
    <row r="1212" spans="1:27" x14ac:dyDescent="0.35">
      <c r="A1212">
        <v>1211</v>
      </c>
      <c r="B1212" t="s">
        <v>50</v>
      </c>
      <c r="C1212" s="2">
        <v>25</v>
      </c>
      <c r="D1212" t="s">
        <v>13</v>
      </c>
      <c r="E1212">
        <v>9</v>
      </c>
      <c r="F1212" t="s">
        <v>11</v>
      </c>
      <c r="G1212" s="10">
        <v>18</v>
      </c>
      <c r="H1212">
        <v>0.18</v>
      </c>
      <c r="I1212">
        <v>19</v>
      </c>
      <c r="J1212">
        <v>1</v>
      </c>
      <c r="K1212">
        <v>0</v>
      </c>
      <c r="L1212" s="8">
        <v>1.42</v>
      </c>
      <c r="M1212" s="8">
        <v>0.59</v>
      </c>
      <c r="N1212" s="8">
        <v>0.5</v>
      </c>
      <c r="O1212" s="8">
        <v>-1.115E-2</v>
      </c>
      <c r="P1212" s="8">
        <v>0</v>
      </c>
      <c r="Q1212" s="8">
        <v>-8.5599999999999996E-2</v>
      </c>
      <c r="R1212" s="8">
        <v>-4.9959999999999997E-2</v>
      </c>
      <c r="S1212" s="8">
        <v>0</v>
      </c>
      <c r="T1212" s="8">
        <v>2.5600000000000002E-3</v>
      </c>
      <c r="U1212" s="8">
        <v>3.6330000000000001E-2</v>
      </c>
      <c r="V1212">
        <v>0.20067953452485501</v>
      </c>
      <c r="W1212">
        <v>0.20067953452485501</v>
      </c>
      <c r="X1212">
        <v>0.16812931402492401</v>
      </c>
      <c r="Y1212">
        <v>2.5446900494077301E-2</v>
      </c>
      <c r="Z1212">
        <v>6.6070645446212604</v>
      </c>
      <c r="AA1212">
        <v>1</v>
      </c>
    </row>
    <row r="1213" spans="1:27" x14ac:dyDescent="0.35">
      <c r="A1213">
        <v>1212</v>
      </c>
      <c r="B1213" t="s">
        <v>50</v>
      </c>
      <c r="C1213" s="2">
        <v>25</v>
      </c>
      <c r="D1213" t="s">
        <v>13</v>
      </c>
      <c r="E1213">
        <v>9</v>
      </c>
      <c r="F1213" t="s">
        <v>11</v>
      </c>
      <c r="G1213" s="10">
        <v>16.5</v>
      </c>
      <c r="H1213">
        <v>0.16500000000000001</v>
      </c>
      <c r="I1213">
        <v>15</v>
      </c>
      <c r="J1213">
        <v>1</v>
      </c>
      <c r="K1213">
        <v>0</v>
      </c>
      <c r="L1213" s="8">
        <v>1.42</v>
      </c>
      <c r="M1213" s="8">
        <v>0.59</v>
      </c>
      <c r="N1213" s="8">
        <v>0.5</v>
      </c>
      <c r="O1213" s="8">
        <v>-1.115E-2</v>
      </c>
      <c r="P1213" s="8">
        <v>0</v>
      </c>
      <c r="Q1213" s="8">
        <v>-8.5599999999999996E-2</v>
      </c>
      <c r="R1213" s="8">
        <v>-4.9959999999999997E-2</v>
      </c>
      <c r="S1213" s="8">
        <v>0</v>
      </c>
      <c r="T1213" s="8">
        <v>2.5600000000000002E-3</v>
      </c>
      <c r="U1213" s="8">
        <v>3.6330000000000001E-2</v>
      </c>
      <c r="V1213">
        <v>0.12522383461450601</v>
      </c>
      <c r="W1213">
        <v>0.12522383461450601</v>
      </c>
      <c r="X1213">
        <v>0.104912528640033</v>
      </c>
      <c r="Y1213">
        <v>2.1382464998495498E-2</v>
      </c>
      <c r="Z1213">
        <v>4.12280185810648</v>
      </c>
      <c r="AA1213">
        <v>0.84027777777777801</v>
      </c>
    </row>
    <row r="1214" spans="1:27" x14ac:dyDescent="0.35">
      <c r="A1214">
        <v>1213</v>
      </c>
      <c r="B1214" t="s">
        <v>50</v>
      </c>
      <c r="C1214" s="2">
        <v>25</v>
      </c>
      <c r="D1214" t="s">
        <v>13</v>
      </c>
      <c r="E1214">
        <v>9</v>
      </c>
      <c r="F1214" t="s">
        <v>11</v>
      </c>
      <c r="G1214" s="10">
        <v>22</v>
      </c>
      <c r="H1214">
        <v>0.22</v>
      </c>
      <c r="I1214">
        <v>20</v>
      </c>
      <c r="J1214">
        <v>1</v>
      </c>
      <c r="K1214">
        <v>0</v>
      </c>
      <c r="L1214" s="8">
        <v>1.42</v>
      </c>
      <c r="M1214" s="8">
        <v>0.59</v>
      </c>
      <c r="N1214" s="8">
        <v>0.5</v>
      </c>
      <c r="O1214" s="8">
        <v>-1.115E-2</v>
      </c>
      <c r="P1214" s="8">
        <v>0</v>
      </c>
      <c r="Q1214" s="8">
        <v>-8.5599999999999996E-2</v>
      </c>
      <c r="R1214" s="8">
        <v>-4.9959999999999997E-2</v>
      </c>
      <c r="S1214" s="8">
        <v>0</v>
      </c>
      <c r="T1214" s="8">
        <v>2.5600000000000002E-3</v>
      </c>
      <c r="U1214" s="8">
        <v>3.6330000000000001E-2</v>
      </c>
      <c r="V1214">
        <v>0.31394091891996401</v>
      </c>
      <c r="W1214">
        <v>0.31394091891996401</v>
      </c>
      <c r="X1214">
        <v>0.26301970187114598</v>
      </c>
      <c r="Y1214">
        <v>3.8013271108436497E-2</v>
      </c>
      <c r="Z1214">
        <v>10.3360211563826</v>
      </c>
      <c r="AA1214">
        <v>1.49382716049383</v>
      </c>
    </row>
    <row r="1215" spans="1:27" x14ac:dyDescent="0.35">
      <c r="A1215">
        <v>1214</v>
      </c>
      <c r="B1215" t="s">
        <v>50</v>
      </c>
      <c r="C1215" s="2">
        <v>25</v>
      </c>
      <c r="D1215" t="s">
        <v>13</v>
      </c>
      <c r="E1215">
        <v>9</v>
      </c>
      <c r="F1215" t="s">
        <v>11</v>
      </c>
      <c r="G1215" s="10">
        <v>12</v>
      </c>
      <c r="H1215">
        <v>0.12</v>
      </c>
      <c r="I1215">
        <v>12</v>
      </c>
      <c r="J1215">
        <v>1</v>
      </c>
      <c r="K1215">
        <v>0</v>
      </c>
      <c r="L1215" s="8">
        <v>1.42</v>
      </c>
      <c r="M1215" s="8">
        <v>0.59</v>
      </c>
      <c r="N1215" s="8">
        <v>0.5</v>
      </c>
      <c r="O1215" s="8">
        <v>-1.115E-2</v>
      </c>
      <c r="P1215" s="8">
        <v>0</v>
      </c>
      <c r="Q1215" s="8">
        <v>-8.5599999999999996E-2</v>
      </c>
      <c r="R1215" s="8">
        <v>-4.9959999999999997E-2</v>
      </c>
      <c r="S1215" s="8">
        <v>0</v>
      </c>
      <c r="T1215" s="8">
        <v>2.5600000000000002E-3</v>
      </c>
      <c r="U1215" s="8">
        <v>3.6330000000000001E-2</v>
      </c>
      <c r="V1215">
        <v>4.7548338217565302E-2</v>
      </c>
      <c r="W1215">
        <v>4.7548338217565302E-2</v>
      </c>
      <c r="X1215">
        <v>3.9835997758676203E-2</v>
      </c>
      <c r="Y1215">
        <v>1.13097335529233E-2</v>
      </c>
      <c r="Z1215">
        <v>1.56545579167678</v>
      </c>
      <c r="AA1215">
        <v>0.44444444444444398</v>
      </c>
    </row>
    <row r="1216" spans="1:27" x14ac:dyDescent="0.35">
      <c r="A1216">
        <v>1215</v>
      </c>
      <c r="B1216" t="s">
        <v>50</v>
      </c>
      <c r="C1216" s="2">
        <v>25</v>
      </c>
      <c r="D1216" t="s">
        <v>13</v>
      </c>
      <c r="E1216">
        <v>9</v>
      </c>
      <c r="F1216" t="s">
        <v>11</v>
      </c>
      <c r="G1216" s="10">
        <v>18</v>
      </c>
      <c r="H1216">
        <v>0.18</v>
      </c>
      <c r="I1216">
        <v>18</v>
      </c>
      <c r="J1216">
        <v>1</v>
      </c>
      <c r="K1216">
        <v>0</v>
      </c>
      <c r="L1216" s="8">
        <v>1.42</v>
      </c>
      <c r="M1216" s="8">
        <v>0.59</v>
      </c>
      <c r="N1216" s="8">
        <v>0.5</v>
      </c>
      <c r="O1216" s="8">
        <v>-1.115E-2</v>
      </c>
      <c r="P1216" s="8">
        <v>0</v>
      </c>
      <c r="Q1216" s="8">
        <v>-8.5599999999999996E-2</v>
      </c>
      <c r="R1216" s="8">
        <v>-4.9959999999999997E-2</v>
      </c>
      <c r="S1216" s="8">
        <v>0</v>
      </c>
      <c r="T1216" s="8">
        <v>2.5600000000000002E-3</v>
      </c>
      <c r="U1216" s="8">
        <v>3.6330000000000001E-2</v>
      </c>
      <c r="V1216">
        <v>0.187614456246394</v>
      </c>
      <c r="W1216">
        <v>0.187614456246394</v>
      </c>
      <c r="X1216">
        <v>0.15718339144322899</v>
      </c>
      <c r="Y1216">
        <v>2.5446900494077301E-2</v>
      </c>
      <c r="Z1216">
        <v>6.1769169679353499</v>
      </c>
      <c r="AA1216">
        <v>1</v>
      </c>
    </row>
    <row r="1217" spans="1:27" x14ac:dyDescent="0.35">
      <c r="A1217">
        <v>1216</v>
      </c>
      <c r="B1217" t="s">
        <v>50</v>
      </c>
      <c r="C1217" s="2">
        <v>25</v>
      </c>
      <c r="D1217" t="s">
        <v>13</v>
      </c>
      <c r="E1217">
        <v>9</v>
      </c>
      <c r="F1217" t="s">
        <v>11</v>
      </c>
      <c r="G1217" s="10">
        <v>31.5</v>
      </c>
      <c r="H1217">
        <v>0.315</v>
      </c>
      <c r="I1217">
        <v>23</v>
      </c>
      <c r="J1217">
        <v>1</v>
      </c>
      <c r="K1217">
        <v>0</v>
      </c>
      <c r="L1217" s="8">
        <v>1.42</v>
      </c>
      <c r="M1217" s="8">
        <v>0.59</v>
      </c>
      <c r="N1217" s="8">
        <v>0.5</v>
      </c>
      <c r="O1217" s="8">
        <v>-1.115E-2</v>
      </c>
      <c r="P1217" s="8">
        <v>0</v>
      </c>
      <c r="Q1217" s="8">
        <v>-8.5599999999999996E-2</v>
      </c>
      <c r="R1217" s="8">
        <v>-4.9959999999999997E-2</v>
      </c>
      <c r="S1217" s="8">
        <v>0</v>
      </c>
      <c r="T1217" s="8">
        <v>2.5600000000000002E-3</v>
      </c>
      <c r="U1217" s="8">
        <v>3.6330000000000001E-2</v>
      </c>
      <c r="V1217">
        <v>0.73317392639884404</v>
      </c>
      <c r="W1217">
        <v>0.73317392639884404</v>
      </c>
      <c r="X1217">
        <v>0.61425311553695205</v>
      </c>
      <c r="Y1217">
        <v>7.7931132763111796E-2</v>
      </c>
      <c r="Z1217">
        <v>24.138622135136501</v>
      </c>
      <c r="AA1217">
        <v>3.0625</v>
      </c>
    </row>
    <row r="1218" spans="1:27" x14ac:dyDescent="0.35">
      <c r="A1218">
        <v>1217</v>
      </c>
      <c r="B1218" t="s">
        <v>50</v>
      </c>
      <c r="C1218" s="2">
        <v>25</v>
      </c>
      <c r="D1218" t="s">
        <v>13</v>
      </c>
      <c r="E1218">
        <v>9</v>
      </c>
      <c r="F1218" t="s">
        <v>11</v>
      </c>
      <c r="G1218" s="10">
        <v>14.5</v>
      </c>
      <c r="H1218">
        <v>0.14499999999999999</v>
      </c>
      <c r="I1218">
        <v>20</v>
      </c>
      <c r="J1218">
        <v>1</v>
      </c>
      <c r="K1218">
        <v>0</v>
      </c>
      <c r="L1218" s="8">
        <v>1.42</v>
      </c>
      <c r="M1218" s="8">
        <v>0.59</v>
      </c>
      <c r="N1218" s="8">
        <v>0.5</v>
      </c>
      <c r="O1218" s="8">
        <v>-1.115E-2</v>
      </c>
      <c r="P1218" s="8">
        <v>0</v>
      </c>
      <c r="Q1218" s="8">
        <v>-8.5599999999999996E-2</v>
      </c>
      <c r="R1218" s="8">
        <v>-4.9959999999999997E-2</v>
      </c>
      <c r="S1218" s="8">
        <v>0</v>
      </c>
      <c r="T1218" s="8">
        <v>2.5600000000000002E-3</v>
      </c>
      <c r="U1218" s="8">
        <v>3.6330000000000001E-2</v>
      </c>
      <c r="V1218">
        <v>0.14046354466202801</v>
      </c>
      <c r="W1218">
        <v>0.14046354466202801</v>
      </c>
      <c r="X1218">
        <v>0.117680357717847</v>
      </c>
      <c r="Y1218">
        <v>1.65129963854313E-2</v>
      </c>
      <c r="Z1218">
        <v>4.6245458359550096</v>
      </c>
      <c r="AA1218">
        <v>0.64891975308642003</v>
      </c>
    </row>
    <row r="1219" spans="1:27" x14ac:dyDescent="0.35">
      <c r="A1219">
        <v>1218</v>
      </c>
      <c r="B1219" t="s">
        <v>50</v>
      </c>
      <c r="C1219" s="2">
        <v>25</v>
      </c>
      <c r="D1219" t="s">
        <v>13</v>
      </c>
      <c r="E1219">
        <v>9</v>
      </c>
      <c r="F1219" t="s">
        <v>11</v>
      </c>
      <c r="G1219" s="10">
        <v>14.5</v>
      </c>
      <c r="H1219">
        <v>0.14499999999999999</v>
      </c>
      <c r="I1219">
        <v>20</v>
      </c>
      <c r="J1219">
        <v>1</v>
      </c>
      <c r="K1219">
        <v>0</v>
      </c>
      <c r="L1219" s="8">
        <v>1.42</v>
      </c>
      <c r="M1219" s="8">
        <v>0.59</v>
      </c>
      <c r="N1219" s="8">
        <v>0.5</v>
      </c>
      <c r="O1219" s="8">
        <v>-1.115E-2</v>
      </c>
      <c r="P1219" s="8">
        <v>0</v>
      </c>
      <c r="Q1219" s="8">
        <v>-8.5599999999999996E-2</v>
      </c>
      <c r="R1219" s="8">
        <v>-4.9959999999999997E-2</v>
      </c>
      <c r="S1219" s="8">
        <v>0</v>
      </c>
      <c r="T1219" s="8">
        <v>2.5600000000000002E-3</v>
      </c>
      <c r="U1219" s="8">
        <v>3.6330000000000001E-2</v>
      </c>
      <c r="V1219">
        <v>0.14046354466202801</v>
      </c>
      <c r="W1219">
        <v>0.14046354466202801</v>
      </c>
      <c r="X1219">
        <v>0.117680357717847</v>
      </c>
      <c r="Y1219">
        <v>1.65129963854313E-2</v>
      </c>
      <c r="Z1219">
        <v>4.6245458359550096</v>
      </c>
      <c r="AA1219">
        <v>0.64891975308642003</v>
      </c>
    </row>
    <row r="1220" spans="1:27" x14ac:dyDescent="0.35">
      <c r="A1220">
        <v>1219</v>
      </c>
      <c r="B1220" t="s">
        <v>50</v>
      </c>
      <c r="C1220" s="2">
        <v>25</v>
      </c>
      <c r="D1220" t="s">
        <v>13</v>
      </c>
      <c r="E1220">
        <v>9</v>
      </c>
      <c r="F1220" t="s">
        <v>11</v>
      </c>
      <c r="G1220" s="10">
        <v>24</v>
      </c>
      <c r="H1220">
        <v>0.24</v>
      </c>
      <c r="I1220">
        <v>20</v>
      </c>
      <c r="J1220">
        <v>1</v>
      </c>
      <c r="K1220">
        <v>0</v>
      </c>
      <c r="L1220" s="8">
        <v>1.42</v>
      </c>
      <c r="M1220" s="8">
        <v>0.59</v>
      </c>
      <c r="N1220" s="8">
        <v>0.5</v>
      </c>
      <c r="O1220" s="8">
        <v>-1.115E-2</v>
      </c>
      <c r="P1220" s="8">
        <v>0</v>
      </c>
      <c r="Q1220" s="8">
        <v>-8.5599999999999996E-2</v>
      </c>
      <c r="R1220" s="8">
        <v>-4.9959999999999997E-2</v>
      </c>
      <c r="S1220" s="8">
        <v>0</v>
      </c>
      <c r="T1220" s="8">
        <v>2.5600000000000002E-3</v>
      </c>
      <c r="U1220" s="8">
        <v>3.6330000000000001E-2</v>
      </c>
      <c r="V1220">
        <v>0.370441083171902</v>
      </c>
      <c r="W1220">
        <v>0.370441083171902</v>
      </c>
      <c r="X1220">
        <v>0.31035553948141997</v>
      </c>
      <c r="Y1220">
        <v>4.5238934211692998E-2</v>
      </c>
      <c r="Z1220">
        <v>12.196202030720899</v>
      </c>
      <c r="AA1220">
        <v>1.7777777777777799</v>
      </c>
    </row>
    <row r="1221" spans="1:27" x14ac:dyDescent="0.35">
      <c r="A1221">
        <v>1220</v>
      </c>
      <c r="B1221" t="s">
        <v>50</v>
      </c>
      <c r="C1221" s="2">
        <v>25</v>
      </c>
      <c r="D1221" t="s">
        <v>13</v>
      </c>
      <c r="E1221">
        <v>9</v>
      </c>
      <c r="F1221" t="s">
        <v>11</v>
      </c>
      <c r="G1221" s="10">
        <v>15</v>
      </c>
      <c r="H1221">
        <v>0.15</v>
      </c>
      <c r="I1221">
        <v>20</v>
      </c>
      <c r="J1221">
        <v>1</v>
      </c>
      <c r="K1221">
        <v>0</v>
      </c>
      <c r="L1221" s="8">
        <v>1.42</v>
      </c>
      <c r="M1221" s="8">
        <v>0.59</v>
      </c>
      <c r="N1221" s="8">
        <v>0.5</v>
      </c>
      <c r="O1221" s="8">
        <v>-1.115E-2</v>
      </c>
      <c r="P1221" s="8">
        <v>0</v>
      </c>
      <c r="Q1221" s="8">
        <v>-8.5599999999999996E-2</v>
      </c>
      <c r="R1221" s="8">
        <v>-4.9959999999999997E-2</v>
      </c>
      <c r="S1221" s="8">
        <v>0</v>
      </c>
      <c r="T1221" s="8">
        <v>2.5600000000000002E-3</v>
      </c>
      <c r="U1221" s="8">
        <v>3.6330000000000001E-2</v>
      </c>
      <c r="V1221">
        <v>0.15009367771183199</v>
      </c>
      <c r="W1221">
        <v>0.15009367771183199</v>
      </c>
      <c r="X1221">
        <v>0.12574848318697299</v>
      </c>
      <c r="Y1221">
        <v>1.7671458676442601E-2</v>
      </c>
      <c r="Z1221">
        <v>4.9416031322258904</v>
      </c>
      <c r="AA1221">
        <v>0.69444444444444497</v>
      </c>
    </row>
    <row r="1222" spans="1:27" x14ac:dyDescent="0.35">
      <c r="A1222">
        <v>1221</v>
      </c>
      <c r="B1222" t="s">
        <v>50</v>
      </c>
      <c r="C1222" s="2">
        <v>25</v>
      </c>
      <c r="D1222" t="s">
        <v>14</v>
      </c>
      <c r="E1222">
        <v>18</v>
      </c>
      <c r="F1222" t="s">
        <v>17</v>
      </c>
      <c r="G1222" s="10">
        <v>112</v>
      </c>
      <c r="H1222">
        <v>1.1200000000000001</v>
      </c>
      <c r="I1222">
        <v>38</v>
      </c>
      <c r="J1222">
        <v>1</v>
      </c>
      <c r="K1222">
        <v>0</v>
      </c>
      <c r="L1222" s="8">
        <v>1.39</v>
      </c>
      <c r="M1222" s="8">
        <v>0.56000000000000005</v>
      </c>
      <c r="N1222" s="8">
        <v>0.5</v>
      </c>
      <c r="O1222" s="8">
        <v>0.16450000000000001</v>
      </c>
      <c r="P1222" s="8">
        <v>-0.56120000000000003</v>
      </c>
      <c r="Q1222" s="8">
        <v>0.29099999999999998</v>
      </c>
      <c r="R1222" s="8">
        <v>0</v>
      </c>
      <c r="S1222" s="8">
        <v>-7.2500000000000004E-3</v>
      </c>
      <c r="T1222" s="8">
        <v>2.5000000000000001E-2</v>
      </c>
      <c r="U1222" s="8">
        <v>2.3E-2</v>
      </c>
      <c r="V1222">
        <v>15.680228371808001</v>
      </c>
      <c r="W1222">
        <v>15.680228371808001</v>
      </c>
      <c r="X1222">
        <v>12.205489764615301</v>
      </c>
      <c r="Y1222">
        <v>0.985203456165759</v>
      </c>
      <c r="Z1222">
        <v>119.911359808399</v>
      </c>
      <c r="AA1222">
        <v>9.6790123456790091</v>
      </c>
    </row>
    <row r="1223" spans="1:27" x14ac:dyDescent="0.35">
      <c r="A1223">
        <v>1222</v>
      </c>
      <c r="B1223" t="s">
        <v>50</v>
      </c>
      <c r="C1223" s="2">
        <v>25</v>
      </c>
      <c r="D1223" t="s">
        <v>14</v>
      </c>
      <c r="E1223">
        <v>18</v>
      </c>
      <c r="F1223" t="s">
        <v>11</v>
      </c>
      <c r="G1223" s="10">
        <v>73</v>
      </c>
      <c r="H1223">
        <v>0.73</v>
      </c>
      <c r="I1223">
        <v>27</v>
      </c>
      <c r="J1223">
        <v>1</v>
      </c>
      <c r="K1223">
        <v>0</v>
      </c>
      <c r="L1223" s="8">
        <v>1.42</v>
      </c>
      <c r="M1223" s="8">
        <v>0.59</v>
      </c>
      <c r="N1223" s="8">
        <v>0.5</v>
      </c>
      <c r="O1223" s="8">
        <v>-1.115E-2</v>
      </c>
      <c r="P1223" s="8">
        <v>0</v>
      </c>
      <c r="Q1223" s="8">
        <v>-8.5599999999999996E-2</v>
      </c>
      <c r="R1223" s="8">
        <v>-4.9959999999999997E-2</v>
      </c>
      <c r="S1223" s="8">
        <v>0</v>
      </c>
      <c r="T1223" s="8">
        <v>2.5600000000000002E-3</v>
      </c>
      <c r="U1223" s="8">
        <v>3.6330000000000001E-2</v>
      </c>
      <c r="V1223">
        <v>4.2536451221174003</v>
      </c>
      <c r="W1223">
        <v>4.2536451221174003</v>
      </c>
      <c r="X1223">
        <v>3.5637038833099499</v>
      </c>
      <c r="Y1223">
        <v>0.4185386812745</v>
      </c>
      <c r="Z1223">
        <v>35.011178317565602</v>
      </c>
      <c r="AA1223">
        <v>4.1118827160493803</v>
      </c>
    </row>
    <row r="1224" spans="1:27" x14ac:dyDescent="0.35">
      <c r="A1224">
        <v>1223</v>
      </c>
      <c r="B1224" t="s">
        <v>50</v>
      </c>
      <c r="C1224" s="2">
        <v>25</v>
      </c>
      <c r="D1224" t="s">
        <v>14</v>
      </c>
      <c r="E1224">
        <v>18</v>
      </c>
      <c r="F1224" t="s">
        <v>11</v>
      </c>
      <c r="G1224" s="10">
        <v>120</v>
      </c>
      <c r="H1224">
        <v>1.2</v>
      </c>
      <c r="I1224">
        <v>36</v>
      </c>
      <c r="J1224">
        <v>1</v>
      </c>
      <c r="K1224">
        <v>0</v>
      </c>
      <c r="L1224" s="8">
        <v>1.42</v>
      </c>
      <c r="M1224" s="8">
        <v>0.59</v>
      </c>
      <c r="N1224" s="8">
        <v>0.5</v>
      </c>
      <c r="O1224" s="8">
        <v>-1.115E-2</v>
      </c>
      <c r="P1224" s="8">
        <v>0</v>
      </c>
      <c r="Q1224" s="8">
        <v>-8.5599999999999996E-2</v>
      </c>
      <c r="R1224" s="8">
        <v>-4.9959999999999997E-2</v>
      </c>
      <c r="S1224" s="8">
        <v>0</v>
      </c>
      <c r="T1224" s="8">
        <v>2.5600000000000002E-3</v>
      </c>
      <c r="U1224" s="8">
        <v>3.6330000000000001E-2</v>
      </c>
      <c r="V1224">
        <v>15.0308107604155</v>
      </c>
      <c r="W1224">
        <v>15.0308107604155</v>
      </c>
      <c r="X1224">
        <v>12.5928132550761</v>
      </c>
      <c r="Y1224">
        <v>1.13097335529233</v>
      </c>
      <c r="Z1224">
        <v>123.716572652994</v>
      </c>
      <c r="AA1224">
        <v>11.1111111111111</v>
      </c>
    </row>
    <row r="1225" spans="1:27" x14ac:dyDescent="0.35">
      <c r="A1225">
        <v>1224</v>
      </c>
      <c r="B1225" t="s">
        <v>50</v>
      </c>
      <c r="C1225" s="2">
        <v>24</v>
      </c>
      <c r="D1225" t="s">
        <v>10</v>
      </c>
      <c r="E1225">
        <v>4.5</v>
      </c>
      <c r="F1225" t="s">
        <v>11</v>
      </c>
      <c r="G1225" s="10">
        <v>7</v>
      </c>
      <c r="H1225">
        <v>7.0000000000000007E-2</v>
      </c>
      <c r="I1225">
        <v>6</v>
      </c>
      <c r="J1225">
        <v>1</v>
      </c>
      <c r="K1225">
        <v>0</v>
      </c>
      <c r="L1225" s="8">
        <v>1.42</v>
      </c>
      <c r="M1225" s="8">
        <v>0.59</v>
      </c>
      <c r="N1225" s="8">
        <v>0.5</v>
      </c>
      <c r="O1225" s="8">
        <v>-1.115E-2</v>
      </c>
      <c r="P1225" s="8">
        <v>0</v>
      </c>
      <c r="Q1225" s="8">
        <v>-8.5599999999999996E-2</v>
      </c>
      <c r="R1225" s="8">
        <v>-4.9959999999999997E-2</v>
      </c>
      <c r="S1225" s="8">
        <v>0</v>
      </c>
      <c r="T1225" s="8">
        <v>2.5600000000000002E-3</v>
      </c>
      <c r="U1225" s="8">
        <v>3.6330000000000001E-2</v>
      </c>
      <c r="V1225">
        <v>-1.9014544877919101E-3</v>
      </c>
      <c r="W1225">
        <v>1.90066355542182E-2</v>
      </c>
      <c r="X1225">
        <v>1.5923759267323999E-2</v>
      </c>
      <c r="Y1225">
        <v>3.8484510006475E-3</v>
      </c>
      <c r="Z1225">
        <v>2.5030567901234599</v>
      </c>
      <c r="AA1225">
        <v>0.60493827160493796</v>
      </c>
    </row>
    <row r="1226" spans="1:27" x14ac:dyDescent="0.35">
      <c r="A1226">
        <v>1225</v>
      </c>
      <c r="B1226" t="s">
        <v>50</v>
      </c>
      <c r="C1226" s="2">
        <v>24</v>
      </c>
      <c r="D1226" t="s">
        <v>13</v>
      </c>
      <c r="E1226">
        <v>9</v>
      </c>
      <c r="F1226" t="s">
        <v>11</v>
      </c>
      <c r="G1226" s="10">
        <v>31</v>
      </c>
      <c r="H1226">
        <v>0.31</v>
      </c>
      <c r="I1226">
        <v>27</v>
      </c>
      <c r="J1226">
        <v>1</v>
      </c>
      <c r="K1226">
        <v>0</v>
      </c>
      <c r="L1226" s="8">
        <v>1.42</v>
      </c>
      <c r="M1226" s="8">
        <v>0.59</v>
      </c>
      <c r="N1226" s="8">
        <v>0.5</v>
      </c>
      <c r="O1226" s="8">
        <v>-1.115E-2</v>
      </c>
      <c r="P1226" s="8">
        <v>0</v>
      </c>
      <c r="Q1226" s="8">
        <v>-8.5599999999999996E-2</v>
      </c>
      <c r="R1226" s="8">
        <v>-4.9959999999999997E-2</v>
      </c>
      <c r="S1226" s="8">
        <v>0</v>
      </c>
      <c r="T1226" s="8">
        <v>2.5600000000000002E-3</v>
      </c>
      <c r="U1226" s="8">
        <v>3.6330000000000001E-2</v>
      </c>
      <c r="V1226">
        <v>0.85919084811761004</v>
      </c>
      <c r="W1226">
        <v>0.85919084811761004</v>
      </c>
      <c r="X1226">
        <v>0.71983009255293395</v>
      </c>
      <c r="Y1226">
        <v>7.5476763502494798E-2</v>
      </c>
      <c r="Z1226">
        <v>28.2875351644681</v>
      </c>
      <c r="AA1226">
        <v>2.9660493827160499</v>
      </c>
    </row>
    <row r="1227" spans="1:27" x14ac:dyDescent="0.35">
      <c r="A1227">
        <v>1226</v>
      </c>
      <c r="B1227" t="s">
        <v>50</v>
      </c>
      <c r="C1227" s="2">
        <v>24</v>
      </c>
      <c r="D1227" t="s">
        <v>13</v>
      </c>
      <c r="E1227">
        <v>9</v>
      </c>
      <c r="F1227" t="s">
        <v>11</v>
      </c>
      <c r="G1227" s="10">
        <v>15</v>
      </c>
      <c r="H1227">
        <v>0.15</v>
      </c>
      <c r="I1227">
        <v>22</v>
      </c>
      <c r="J1227">
        <v>0</v>
      </c>
      <c r="K1227">
        <v>0</v>
      </c>
      <c r="L1227" s="8">
        <v>1.42</v>
      </c>
      <c r="M1227" s="8">
        <v>0.59</v>
      </c>
      <c r="N1227" s="8">
        <v>0.5</v>
      </c>
      <c r="O1227" s="8">
        <v>-1.115E-2</v>
      </c>
      <c r="P1227" s="8">
        <v>0</v>
      </c>
      <c r="Q1227" s="8">
        <v>-8.5599999999999996E-2</v>
      </c>
      <c r="R1227" s="8">
        <v>-4.9959999999999997E-2</v>
      </c>
      <c r="S1227" s="8">
        <v>0</v>
      </c>
      <c r="T1227" s="8">
        <v>2.5600000000000002E-3</v>
      </c>
      <c r="U1227" s="8">
        <v>3.6330000000000001E-2</v>
      </c>
      <c r="V1227">
        <v>0.16864174362491</v>
      </c>
      <c r="W1227">
        <v>0.16864174362491</v>
      </c>
      <c r="X1227">
        <v>0.14128805280894999</v>
      </c>
      <c r="Y1227">
        <v>1.7671458676442601E-2</v>
      </c>
      <c r="Z1227">
        <v>5.5522696307094099</v>
      </c>
      <c r="AA1227">
        <v>0.69444444444444497</v>
      </c>
    </row>
    <row r="1228" spans="1:27" x14ac:dyDescent="0.35">
      <c r="A1228">
        <v>1227</v>
      </c>
      <c r="B1228" t="s">
        <v>50</v>
      </c>
      <c r="C1228" s="2">
        <v>24</v>
      </c>
      <c r="D1228" t="s">
        <v>13</v>
      </c>
      <c r="E1228">
        <v>9</v>
      </c>
      <c r="F1228" t="s">
        <v>11</v>
      </c>
      <c r="G1228" s="10">
        <v>21</v>
      </c>
      <c r="H1228">
        <v>0.21</v>
      </c>
      <c r="I1228">
        <v>27</v>
      </c>
      <c r="J1228">
        <v>1</v>
      </c>
      <c r="K1228">
        <v>0</v>
      </c>
      <c r="L1228" s="8">
        <v>1.42</v>
      </c>
      <c r="M1228" s="8">
        <v>0.59</v>
      </c>
      <c r="N1228" s="8">
        <v>0.5</v>
      </c>
      <c r="O1228" s="8">
        <v>-1.115E-2</v>
      </c>
      <c r="P1228" s="8">
        <v>0</v>
      </c>
      <c r="Q1228" s="8">
        <v>-8.5599999999999996E-2</v>
      </c>
      <c r="R1228" s="8">
        <v>-4.9959999999999997E-2</v>
      </c>
      <c r="S1228" s="8">
        <v>0</v>
      </c>
      <c r="T1228" s="8">
        <v>2.5600000000000002E-3</v>
      </c>
      <c r="U1228" s="8">
        <v>3.6330000000000001E-2</v>
      </c>
      <c r="V1228">
        <v>0.409788153504271</v>
      </c>
      <c r="W1228">
        <v>0.409788153504271</v>
      </c>
      <c r="X1228">
        <v>0.34332051500587801</v>
      </c>
      <c r="Y1228">
        <v>3.4636059005827502E-2</v>
      </c>
      <c r="Z1228">
        <v>13.491643710627301</v>
      </c>
      <c r="AA1228">
        <v>1.3611111111111101</v>
      </c>
    </row>
    <row r="1229" spans="1:27" x14ac:dyDescent="0.35">
      <c r="A1229">
        <v>1228</v>
      </c>
      <c r="B1229" t="s">
        <v>50</v>
      </c>
      <c r="C1229" s="2">
        <v>24</v>
      </c>
      <c r="D1229" t="s">
        <v>13</v>
      </c>
      <c r="E1229">
        <v>9</v>
      </c>
      <c r="F1229" t="s">
        <v>11</v>
      </c>
      <c r="G1229" s="10">
        <v>39</v>
      </c>
      <c r="H1229">
        <v>0.39</v>
      </c>
      <c r="I1229">
        <v>27</v>
      </c>
      <c r="J1229">
        <v>1</v>
      </c>
      <c r="K1229">
        <v>0</v>
      </c>
      <c r="L1229" s="8">
        <v>1.42</v>
      </c>
      <c r="M1229" s="8">
        <v>0.59</v>
      </c>
      <c r="N1229" s="8">
        <v>0.5</v>
      </c>
      <c r="O1229" s="8">
        <v>-1.115E-2</v>
      </c>
      <c r="P1229" s="8">
        <v>0</v>
      </c>
      <c r="Q1229" s="8">
        <v>-8.5599999999999996E-2</v>
      </c>
      <c r="R1229" s="8">
        <v>-4.9959999999999997E-2</v>
      </c>
      <c r="S1229" s="8">
        <v>0</v>
      </c>
      <c r="T1229" s="8">
        <v>2.5600000000000002E-3</v>
      </c>
      <c r="U1229" s="8">
        <v>3.6330000000000001E-2</v>
      </c>
      <c r="V1229">
        <v>1.3256574630126201</v>
      </c>
      <c r="W1229">
        <v>1.3256574630126201</v>
      </c>
      <c r="X1229">
        <v>1.1106358225119699</v>
      </c>
      <c r="Y1229">
        <v>0.119459060652752</v>
      </c>
      <c r="Z1229">
        <v>43.645229908077397</v>
      </c>
      <c r="AA1229">
        <v>4.6944444444444402</v>
      </c>
    </row>
    <row r="1230" spans="1:27" x14ac:dyDescent="0.35">
      <c r="A1230">
        <v>1229</v>
      </c>
      <c r="B1230" t="s">
        <v>50</v>
      </c>
      <c r="C1230" s="2">
        <v>24</v>
      </c>
      <c r="D1230" t="s">
        <v>13</v>
      </c>
      <c r="E1230">
        <v>9</v>
      </c>
      <c r="F1230" t="s">
        <v>11</v>
      </c>
      <c r="G1230" s="10">
        <v>16</v>
      </c>
      <c r="H1230">
        <v>0.16</v>
      </c>
      <c r="I1230">
        <v>27</v>
      </c>
      <c r="J1230">
        <v>1</v>
      </c>
      <c r="K1230">
        <v>0</v>
      </c>
      <c r="L1230" s="8">
        <v>1.42</v>
      </c>
      <c r="M1230" s="8">
        <v>0.59</v>
      </c>
      <c r="N1230" s="8">
        <v>0.5</v>
      </c>
      <c r="O1230" s="8">
        <v>-1.115E-2</v>
      </c>
      <c r="P1230" s="8">
        <v>0</v>
      </c>
      <c r="Q1230" s="8">
        <v>-8.5599999999999996E-2</v>
      </c>
      <c r="R1230" s="8">
        <v>-4.9959999999999997E-2</v>
      </c>
      <c r="S1230" s="8">
        <v>0</v>
      </c>
      <c r="T1230" s="8">
        <v>2.5600000000000002E-3</v>
      </c>
      <c r="U1230" s="8">
        <v>3.6330000000000001E-2</v>
      </c>
      <c r="V1230">
        <v>0.24345919729711299</v>
      </c>
      <c r="W1230">
        <v>0.24345919729711299</v>
      </c>
      <c r="X1230">
        <v>0.20397011549552099</v>
      </c>
      <c r="Y1230">
        <v>2.01061929829747E-2</v>
      </c>
      <c r="Z1230">
        <v>8.0155190429967806</v>
      </c>
      <c r="AA1230">
        <v>0.79012345679012397</v>
      </c>
    </row>
    <row r="1231" spans="1:27" x14ac:dyDescent="0.35">
      <c r="A1231">
        <v>1230</v>
      </c>
      <c r="B1231" t="s">
        <v>50</v>
      </c>
      <c r="C1231" s="2">
        <v>24</v>
      </c>
      <c r="D1231" t="s">
        <v>13</v>
      </c>
      <c r="E1231">
        <v>9</v>
      </c>
      <c r="F1231" t="s">
        <v>11</v>
      </c>
      <c r="G1231" s="10">
        <v>11</v>
      </c>
      <c r="H1231">
        <v>0.11</v>
      </c>
      <c r="I1231">
        <v>8</v>
      </c>
      <c r="J1231">
        <v>0</v>
      </c>
      <c r="K1231">
        <v>0</v>
      </c>
      <c r="L1231" s="8">
        <v>1.42</v>
      </c>
      <c r="M1231" s="8">
        <v>0.59</v>
      </c>
      <c r="N1231" s="8">
        <v>0.5</v>
      </c>
      <c r="O1231" s="8">
        <v>-1.115E-2</v>
      </c>
      <c r="P1231" s="8">
        <v>0</v>
      </c>
      <c r="Q1231" s="8">
        <v>-8.5599999999999996E-2</v>
      </c>
      <c r="R1231" s="8">
        <v>-4.9959999999999997E-2</v>
      </c>
      <c r="S1231" s="8">
        <v>0</v>
      </c>
      <c r="T1231" s="8">
        <v>2.5600000000000002E-3</v>
      </c>
      <c r="U1231" s="8">
        <v>3.6330000000000001E-2</v>
      </c>
      <c r="V1231">
        <v>1.8351893596535902E-2</v>
      </c>
      <c r="W1231">
        <v>1.8351893596535902E-2</v>
      </c>
      <c r="X1231">
        <v>1.5375216455177801E-2</v>
      </c>
      <c r="Y1231">
        <v>9.5033177771091208E-3</v>
      </c>
      <c r="Z1231">
        <v>0.60420782714799703</v>
      </c>
      <c r="AA1231">
        <v>0.37345679012345701</v>
      </c>
    </row>
    <row r="1232" spans="1:27" x14ac:dyDescent="0.35">
      <c r="A1232">
        <v>1231</v>
      </c>
      <c r="B1232" t="s">
        <v>50</v>
      </c>
      <c r="C1232" s="2">
        <v>24</v>
      </c>
      <c r="D1232" t="s">
        <v>13</v>
      </c>
      <c r="E1232">
        <v>9</v>
      </c>
      <c r="F1232" t="s">
        <v>11</v>
      </c>
      <c r="G1232" s="10">
        <v>23</v>
      </c>
      <c r="H1232">
        <v>0.23</v>
      </c>
      <c r="I1232">
        <v>27</v>
      </c>
      <c r="J1232">
        <v>1</v>
      </c>
      <c r="K1232">
        <v>0</v>
      </c>
      <c r="L1232" s="8">
        <v>1.42</v>
      </c>
      <c r="M1232" s="8">
        <v>0.59</v>
      </c>
      <c r="N1232" s="8">
        <v>0.5</v>
      </c>
      <c r="O1232" s="8">
        <v>-1.115E-2</v>
      </c>
      <c r="P1232" s="8">
        <v>0</v>
      </c>
      <c r="Q1232" s="8">
        <v>-8.5599999999999996E-2</v>
      </c>
      <c r="R1232" s="8">
        <v>-4.9959999999999997E-2</v>
      </c>
      <c r="S1232" s="8">
        <v>0</v>
      </c>
      <c r="T1232" s="8">
        <v>2.5600000000000002E-3</v>
      </c>
      <c r="U1232" s="8">
        <v>3.6330000000000001E-2</v>
      </c>
      <c r="V1232">
        <v>0.48738941190033302</v>
      </c>
      <c r="W1232">
        <v>0.48738941190033302</v>
      </c>
      <c r="X1232">
        <v>0.408334849290099</v>
      </c>
      <c r="Y1232">
        <v>4.1547562843725003E-2</v>
      </c>
      <c r="Z1232">
        <v>16.046545605235401</v>
      </c>
      <c r="AA1232">
        <v>1.63271604938272</v>
      </c>
    </row>
    <row r="1233" spans="1:27" x14ac:dyDescent="0.35">
      <c r="A1233">
        <v>1232</v>
      </c>
      <c r="B1233" t="s">
        <v>50</v>
      </c>
      <c r="C1233" s="2">
        <v>24</v>
      </c>
      <c r="D1233" t="s">
        <v>13</v>
      </c>
      <c r="E1233">
        <v>9</v>
      </c>
      <c r="F1233" t="s">
        <v>11</v>
      </c>
      <c r="G1233" s="10">
        <v>22</v>
      </c>
      <c r="H1233">
        <v>0.22</v>
      </c>
      <c r="I1233">
        <v>27</v>
      </c>
      <c r="J1233">
        <v>1</v>
      </c>
      <c r="K1233">
        <v>0</v>
      </c>
      <c r="L1233" s="8">
        <v>1.42</v>
      </c>
      <c r="M1233" s="8">
        <v>0.59</v>
      </c>
      <c r="N1233" s="8">
        <v>0.5</v>
      </c>
      <c r="O1233" s="8">
        <v>-1.115E-2</v>
      </c>
      <c r="P1233" s="8">
        <v>0</v>
      </c>
      <c r="Q1233" s="8">
        <v>-8.5599999999999996E-2</v>
      </c>
      <c r="R1233" s="8">
        <v>-4.9959999999999997E-2</v>
      </c>
      <c r="S1233" s="8">
        <v>0</v>
      </c>
      <c r="T1233" s="8">
        <v>2.5600000000000002E-3</v>
      </c>
      <c r="U1233" s="8">
        <v>3.6330000000000001E-2</v>
      </c>
      <c r="V1233">
        <v>0.44780738600714298</v>
      </c>
      <c r="W1233">
        <v>0.44780738600714298</v>
      </c>
      <c r="X1233">
        <v>0.37517302799678398</v>
      </c>
      <c r="Y1233">
        <v>3.8013271108436497E-2</v>
      </c>
      <c r="Z1233">
        <v>14.7433683754178</v>
      </c>
      <c r="AA1233">
        <v>1.49382716049383</v>
      </c>
    </row>
    <row r="1234" spans="1:27" x14ac:dyDescent="0.35">
      <c r="A1234">
        <v>1233</v>
      </c>
      <c r="B1234" t="s">
        <v>50</v>
      </c>
      <c r="C1234" s="2">
        <v>24</v>
      </c>
      <c r="D1234" t="s">
        <v>13</v>
      </c>
      <c r="E1234">
        <v>9</v>
      </c>
      <c r="F1234" t="s">
        <v>11</v>
      </c>
      <c r="G1234" s="10">
        <v>13</v>
      </c>
      <c r="H1234">
        <v>0.13</v>
      </c>
      <c r="I1234">
        <v>27</v>
      </c>
      <c r="J1234">
        <v>1</v>
      </c>
      <c r="K1234">
        <v>0</v>
      </c>
      <c r="L1234" s="8">
        <v>1.42</v>
      </c>
      <c r="M1234" s="8">
        <v>0.59</v>
      </c>
      <c r="N1234" s="8">
        <v>0.5</v>
      </c>
      <c r="O1234" s="8">
        <v>-1.115E-2</v>
      </c>
      <c r="P1234" s="8">
        <v>0</v>
      </c>
      <c r="Q1234" s="8">
        <v>-8.5599999999999996E-2</v>
      </c>
      <c r="R1234" s="8">
        <v>-4.9959999999999997E-2</v>
      </c>
      <c r="S1234" s="8">
        <v>0</v>
      </c>
      <c r="T1234" s="8">
        <v>2.5600000000000002E-3</v>
      </c>
      <c r="U1234" s="8">
        <v>3.6330000000000001E-2</v>
      </c>
      <c r="V1234">
        <v>0.16301018851249499</v>
      </c>
      <c r="W1234">
        <v>0.16301018851249499</v>
      </c>
      <c r="X1234">
        <v>0.13656993593576799</v>
      </c>
      <c r="Y1234">
        <v>1.3273228961416901E-2</v>
      </c>
      <c r="Z1234">
        <v>5.3668593535607299</v>
      </c>
      <c r="AA1234">
        <v>0.52160493827160503</v>
      </c>
    </row>
    <row r="1235" spans="1:27" x14ac:dyDescent="0.35">
      <c r="A1235">
        <v>1234</v>
      </c>
      <c r="B1235" t="s">
        <v>50</v>
      </c>
      <c r="C1235" s="2">
        <v>24</v>
      </c>
      <c r="D1235" t="s">
        <v>13</v>
      </c>
      <c r="E1235">
        <v>9</v>
      </c>
      <c r="F1235" t="s">
        <v>11</v>
      </c>
      <c r="G1235" s="10">
        <v>27</v>
      </c>
      <c r="H1235">
        <v>0.27</v>
      </c>
      <c r="I1235">
        <v>27</v>
      </c>
      <c r="J1235">
        <v>1</v>
      </c>
      <c r="K1235">
        <v>0</v>
      </c>
      <c r="L1235" s="8">
        <v>1.42</v>
      </c>
      <c r="M1235" s="8">
        <v>0.59</v>
      </c>
      <c r="N1235" s="8">
        <v>0.5</v>
      </c>
      <c r="O1235" s="8">
        <v>-1.115E-2</v>
      </c>
      <c r="P1235" s="8">
        <v>0</v>
      </c>
      <c r="Q1235" s="8">
        <v>-8.5599999999999996E-2</v>
      </c>
      <c r="R1235" s="8">
        <v>-4.9959999999999997E-2</v>
      </c>
      <c r="S1235" s="8">
        <v>0</v>
      </c>
      <c r="T1235" s="8">
        <v>2.5600000000000002E-3</v>
      </c>
      <c r="U1235" s="8">
        <v>3.6330000000000001E-2</v>
      </c>
      <c r="V1235">
        <v>0.66115956054632896</v>
      </c>
      <c r="W1235">
        <v>0.66115956054632896</v>
      </c>
      <c r="X1235">
        <v>0.55391947982571399</v>
      </c>
      <c r="Y1235">
        <v>5.7255526111673997E-2</v>
      </c>
      <c r="Z1235">
        <v>21.767660071396001</v>
      </c>
      <c r="AA1235">
        <v>2.25</v>
      </c>
    </row>
    <row r="1236" spans="1:27" x14ac:dyDescent="0.35">
      <c r="A1236">
        <v>1235</v>
      </c>
      <c r="B1236" t="s">
        <v>50</v>
      </c>
      <c r="C1236" s="2">
        <v>24</v>
      </c>
      <c r="D1236" t="s">
        <v>13</v>
      </c>
      <c r="E1236">
        <v>9</v>
      </c>
      <c r="F1236" t="s">
        <v>21</v>
      </c>
      <c r="G1236" s="10">
        <v>16</v>
      </c>
      <c r="H1236">
        <v>0.16</v>
      </c>
      <c r="I1236">
        <v>8</v>
      </c>
      <c r="J1236">
        <v>0</v>
      </c>
      <c r="K1236">
        <v>0</v>
      </c>
      <c r="L1236" s="8">
        <v>1.29</v>
      </c>
      <c r="M1236" s="8">
        <v>0.53</v>
      </c>
      <c r="N1236" s="8">
        <v>0.5</v>
      </c>
      <c r="O1236" s="8">
        <v>0.16450000000000001</v>
      </c>
      <c r="P1236" s="9">
        <v>-0.56120000000000003</v>
      </c>
      <c r="Q1236" s="8">
        <v>0.29099999999999998</v>
      </c>
      <c r="R1236" s="9">
        <v>0</v>
      </c>
      <c r="S1236" s="8">
        <v>-7.2500000000000004E-3</v>
      </c>
      <c r="T1236" s="8">
        <v>2.5000000000000001E-2</v>
      </c>
      <c r="U1236" s="9">
        <v>2.3E-2</v>
      </c>
      <c r="V1236">
        <v>4.4955466880985201E-2</v>
      </c>
      <c r="W1236">
        <v>4.4955466880985201E-2</v>
      </c>
      <c r="X1236">
        <v>3.0736052706529599E-2</v>
      </c>
      <c r="Y1236">
        <v>2.01061929829747E-2</v>
      </c>
      <c r="Z1236">
        <v>1.20785054799437</v>
      </c>
      <c r="AA1236">
        <v>0.79012345679012397</v>
      </c>
    </row>
    <row r="1237" spans="1:27" x14ac:dyDescent="0.35">
      <c r="A1237">
        <v>1236</v>
      </c>
      <c r="B1237" t="s">
        <v>50</v>
      </c>
      <c r="C1237" s="2">
        <v>24</v>
      </c>
      <c r="D1237" t="s">
        <v>13</v>
      </c>
      <c r="E1237">
        <v>9</v>
      </c>
      <c r="F1237" t="s">
        <v>21</v>
      </c>
      <c r="G1237" s="10">
        <v>19.5</v>
      </c>
      <c r="H1237">
        <v>0.19500000000000001</v>
      </c>
      <c r="I1237">
        <v>22</v>
      </c>
      <c r="J1237">
        <v>1</v>
      </c>
      <c r="K1237">
        <v>0</v>
      </c>
      <c r="L1237" s="8">
        <v>1.29</v>
      </c>
      <c r="M1237" s="8">
        <v>0.53</v>
      </c>
      <c r="N1237" s="8">
        <v>0.5</v>
      </c>
      <c r="O1237" s="8">
        <v>0.16450000000000001</v>
      </c>
      <c r="P1237" s="9">
        <v>-0.56120000000000003</v>
      </c>
      <c r="Q1237" s="8">
        <v>0.29099999999999998</v>
      </c>
      <c r="R1237" s="9">
        <v>0</v>
      </c>
      <c r="S1237" s="8">
        <v>-7.2500000000000004E-3</v>
      </c>
      <c r="T1237" s="8">
        <v>2.5000000000000001E-2</v>
      </c>
      <c r="U1237" s="9">
        <v>2.3E-2</v>
      </c>
      <c r="V1237">
        <v>0.297246252403644</v>
      </c>
      <c r="W1237">
        <v>0.297246252403644</v>
      </c>
      <c r="X1237">
        <v>0.203227262768371</v>
      </c>
      <c r="Y1237">
        <v>2.9864765163187999E-2</v>
      </c>
      <c r="Z1237">
        <v>7.9863267754621701</v>
      </c>
      <c r="AA1237">
        <v>1.1736111111111101</v>
      </c>
    </row>
    <row r="1238" spans="1:27" x14ac:dyDescent="0.35">
      <c r="A1238">
        <v>1237</v>
      </c>
      <c r="B1238" t="s">
        <v>50</v>
      </c>
      <c r="C1238" s="2">
        <v>24</v>
      </c>
      <c r="D1238" t="s">
        <v>13</v>
      </c>
      <c r="E1238">
        <v>9</v>
      </c>
      <c r="F1238" t="s">
        <v>20</v>
      </c>
      <c r="G1238" s="10">
        <v>37.5</v>
      </c>
      <c r="H1238">
        <v>0.375</v>
      </c>
      <c r="I1238">
        <v>27</v>
      </c>
      <c r="J1238">
        <v>1</v>
      </c>
      <c r="K1238">
        <v>0</v>
      </c>
      <c r="L1238" s="8">
        <v>1.4</v>
      </c>
      <c r="M1238" s="8">
        <v>0.52</v>
      </c>
      <c r="N1238" s="8">
        <v>0.5</v>
      </c>
      <c r="O1238" s="8">
        <v>-1.0343E-2</v>
      </c>
      <c r="P1238" s="9">
        <v>-1.4341E-3</v>
      </c>
      <c r="Q1238" s="8">
        <v>3.4520999999999997E-5</v>
      </c>
      <c r="R1238" s="9">
        <v>-1.3052999999999999E-7</v>
      </c>
      <c r="S1238" s="8">
        <v>7.7114999999999996E-4</v>
      </c>
      <c r="T1238" s="8">
        <v>0</v>
      </c>
      <c r="U1238" s="9">
        <v>3.0230999999999999E-6</v>
      </c>
      <c r="V1238">
        <v>1.2400854902463001</v>
      </c>
      <c r="W1238">
        <v>1.2400854902463001</v>
      </c>
      <c r="X1238">
        <v>0.90278223689930803</v>
      </c>
      <c r="Y1238">
        <v>0.110446616727766</v>
      </c>
      <c r="Z1238">
        <v>35.477100132860102</v>
      </c>
      <c r="AA1238">
        <v>4.3402777777777803</v>
      </c>
    </row>
    <row r="1239" spans="1:27" x14ac:dyDescent="0.35">
      <c r="A1239">
        <v>1238</v>
      </c>
      <c r="B1239" t="s">
        <v>50</v>
      </c>
      <c r="C1239" s="2">
        <v>24</v>
      </c>
      <c r="D1239" t="s">
        <v>13</v>
      </c>
      <c r="E1239">
        <v>9</v>
      </c>
      <c r="F1239" t="s">
        <v>11</v>
      </c>
      <c r="G1239" s="10">
        <v>35.5</v>
      </c>
      <c r="H1239">
        <v>0.35499999999999998</v>
      </c>
      <c r="I1239">
        <v>27</v>
      </c>
      <c r="J1239">
        <v>1</v>
      </c>
      <c r="K1239">
        <v>0</v>
      </c>
      <c r="L1239" s="8">
        <v>1.42</v>
      </c>
      <c r="M1239" s="8">
        <v>0.59</v>
      </c>
      <c r="N1239" s="8">
        <v>0.5</v>
      </c>
      <c r="O1239" s="8">
        <v>-1.115E-2</v>
      </c>
      <c r="P1239" s="8">
        <v>0</v>
      </c>
      <c r="Q1239" s="8">
        <v>-8.5599999999999996E-2</v>
      </c>
      <c r="R1239" s="8">
        <v>-4.9959999999999997E-2</v>
      </c>
      <c r="S1239" s="8">
        <v>0</v>
      </c>
      <c r="T1239" s="8">
        <v>2.5600000000000002E-3</v>
      </c>
      <c r="U1239" s="8">
        <v>3.6330000000000001E-2</v>
      </c>
      <c r="V1239">
        <v>1.1102350384500801</v>
      </c>
      <c r="W1239">
        <v>1.1102350384500801</v>
      </c>
      <c r="X1239">
        <v>0.93015491521348004</v>
      </c>
      <c r="Y1239">
        <v>9.8979803542163403E-2</v>
      </c>
      <c r="Z1239">
        <v>36.552778419123001</v>
      </c>
      <c r="AA1239">
        <v>3.8896604938271602</v>
      </c>
    </row>
    <row r="1240" spans="1:27" x14ac:dyDescent="0.35">
      <c r="A1240">
        <v>1239</v>
      </c>
      <c r="B1240" t="s">
        <v>50</v>
      </c>
      <c r="C1240" s="2">
        <v>24</v>
      </c>
      <c r="D1240" t="s">
        <v>13</v>
      </c>
      <c r="E1240">
        <v>9</v>
      </c>
      <c r="F1240" t="s">
        <v>11</v>
      </c>
      <c r="G1240" s="10">
        <v>18</v>
      </c>
      <c r="H1240">
        <v>0.18</v>
      </c>
      <c r="I1240">
        <v>27</v>
      </c>
      <c r="J1240">
        <v>1</v>
      </c>
      <c r="K1240">
        <v>0</v>
      </c>
      <c r="L1240" s="8">
        <v>1.42</v>
      </c>
      <c r="M1240" s="8">
        <v>0.59</v>
      </c>
      <c r="N1240" s="8">
        <v>0.5</v>
      </c>
      <c r="O1240" s="8">
        <v>-1.115E-2</v>
      </c>
      <c r="P1240" s="8">
        <v>0</v>
      </c>
      <c r="Q1240" s="8">
        <v>-8.5599999999999996E-2</v>
      </c>
      <c r="R1240" s="8">
        <v>-4.9959999999999997E-2</v>
      </c>
      <c r="S1240" s="8">
        <v>0</v>
      </c>
      <c r="T1240" s="8">
        <v>2.5600000000000002E-3</v>
      </c>
      <c r="U1240" s="8">
        <v>3.6330000000000001E-2</v>
      </c>
      <c r="V1240">
        <v>0.30520016075254502</v>
      </c>
      <c r="W1240">
        <v>0.30520016075254502</v>
      </c>
      <c r="X1240">
        <v>0.25569669467848199</v>
      </c>
      <c r="Y1240">
        <v>2.5446900494077301E-2</v>
      </c>
      <c r="Z1240">
        <v>10.0482451581085</v>
      </c>
      <c r="AA1240">
        <v>1</v>
      </c>
    </row>
    <row r="1241" spans="1:27" x14ac:dyDescent="0.35">
      <c r="A1241">
        <v>1240</v>
      </c>
      <c r="B1241" t="s">
        <v>50</v>
      </c>
      <c r="C1241" s="2">
        <v>24</v>
      </c>
      <c r="D1241" t="s">
        <v>13</v>
      </c>
      <c r="E1241">
        <v>9</v>
      </c>
      <c r="F1241" t="s">
        <v>11</v>
      </c>
      <c r="G1241" s="10">
        <v>37</v>
      </c>
      <c r="H1241">
        <v>0.37</v>
      </c>
      <c r="I1241">
        <v>27</v>
      </c>
      <c r="J1241">
        <v>1</v>
      </c>
      <c r="K1241">
        <v>0</v>
      </c>
      <c r="L1241" s="8">
        <v>1.42</v>
      </c>
      <c r="M1241" s="8">
        <v>0.59</v>
      </c>
      <c r="N1241" s="8">
        <v>0.5</v>
      </c>
      <c r="O1241" s="8">
        <v>-1.115E-2</v>
      </c>
      <c r="P1241" s="8">
        <v>0</v>
      </c>
      <c r="Q1241" s="8">
        <v>-8.5599999999999996E-2</v>
      </c>
      <c r="R1241" s="8">
        <v>-4.9959999999999997E-2</v>
      </c>
      <c r="S1241" s="8">
        <v>0</v>
      </c>
      <c r="T1241" s="8">
        <v>2.5600000000000002E-3</v>
      </c>
      <c r="U1241" s="8">
        <v>3.6330000000000001E-2</v>
      </c>
      <c r="V1241">
        <v>1.2004261931497699</v>
      </c>
      <c r="W1241">
        <v>1.2004261931497699</v>
      </c>
      <c r="X1241">
        <v>1.00571706462087</v>
      </c>
      <c r="Y1241">
        <v>0.107521008569111</v>
      </c>
      <c r="Z1241">
        <v>39.522183255872399</v>
      </c>
      <c r="AA1241">
        <v>4.2253086419753103</v>
      </c>
    </row>
    <row r="1242" spans="1:27" x14ac:dyDescent="0.35">
      <c r="A1242">
        <v>1241</v>
      </c>
      <c r="B1242" t="s">
        <v>50</v>
      </c>
      <c r="C1242" s="2">
        <v>24</v>
      </c>
      <c r="D1242" t="s">
        <v>14</v>
      </c>
      <c r="E1242">
        <v>18</v>
      </c>
      <c r="F1242" t="s">
        <v>11</v>
      </c>
      <c r="G1242" s="10">
        <v>54</v>
      </c>
      <c r="H1242">
        <v>0.54</v>
      </c>
      <c r="I1242">
        <v>27</v>
      </c>
      <c r="J1242">
        <v>1</v>
      </c>
      <c r="K1242">
        <v>0</v>
      </c>
      <c r="L1242" s="8">
        <v>1.42</v>
      </c>
      <c r="M1242" s="8">
        <v>0.59</v>
      </c>
      <c r="N1242" s="8">
        <v>0.5</v>
      </c>
      <c r="O1242" s="8">
        <v>-1.115E-2</v>
      </c>
      <c r="P1242" s="8">
        <v>0</v>
      </c>
      <c r="Q1242" s="8">
        <v>-8.5599999999999996E-2</v>
      </c>
      <c r="R1242" s="8">
        <v>-4.9959999999999997E-2</v>
      </c>
      <c r="S1242" s="8">
        <v>0</v>
      </c>
      <c r="T1242" s="8">
        <v>2.5600000000000002E-3</v>
      </c>
      <c r="U1242" s="8">
        <v>3.6330000000000001E-2</v>
      </c>
      <c r="V1242">
        <v>2.4388672633759598</v>
      </c>
      <c r="W1242">
        <v>2.4388672633759598</v>
      </c>
      <c r="X1242">
        <v>2.0432829932563799</v>
      </c>
      <c r="Y1242">
        <v>0.22902210444669599</v>
      </c>
      <c r="Z1242">
        <v>20.073986945207199</v>
      </c>
      <c r="AA1242">
        <v>2.25</v>
      </c>
    </row>
    <row r="1243" spans="1:27" x14ac:dyDescent="0.35">
      <c r="A1243">
        <v>1242</v>
      </c>
      <c r="B1243" t="s">
        <v>50</v>
      </c>
      <c r="C1243" s="2">
        <v>24</v>
      </c>
      <c r="D1243" t="s">
        <v>14</v>
      </c>
      <c r="E1243">
        <v>18</v>
      </c>
      <c r="F1243" t="s">
        <v>11</v>
      </c>
      <c r="G1243" s="10">
        <v>68</v>
      </c>
      <c r="H1243">
        <v>0.68</v>
      </c>
      <c r="I1243">
        <v>27</v>
      </c>
      <c r="J1243">
        <v>1</v>
      </c>
      <c r="K1243">
        <v>0</v>
      </c>
      <c r="L1243" s="8">
        <v>1.42</v>
      </c>
      <c r="M1243" s="8">
        <v>0.59</v>
      </c>
      <c r="N1243" s="8">
        <v>0.5</v>
      </c>
      <c r="O1243" s="8">
        <v>-1.115E-2</v>
      </c>
      <c r="P1243" s="8">
        <v>0</v>
      </c>
      <c r="Q1243" s="8">
        <v>-8.5599999999999996E-2</v>
      </c>
      <c r="R1243" s="8">
        <v>-4.9959999999999997E-2</v>
      </c>
      <c r="S1243" s="8">
        <v>0</v>
      </c>
      <c r="T1243" s="8">
        <v>2.5600000000000002E-3</v>
      </c>
      <c r="U1243" s="8">
        <v>3.6330000000000001E-2</v>
      </c>
      <c r="V1243">
        <v>3.7353623671888299</v>
      </c>
      <c r="W1243">
        <v>3.7353623671888299</v>
      </c>
      <c r="X1243">
        <v>3.1294865912307999</v>
      </c>
      <c r="Y1243">
        <v>0.36316811075498001</v>
      </c>
      <c r="Z1243">
        <v>30.7452629835918</v>
      </c>
      <c r="AA1243">
        <v>3.5679012345679002</v>
      </c>
    </row>
    <row r="1244" spans="1:27" x14ac:dyDescent="0.35">
      <c r="A1244">
        <v>1243</v>
      </c>
      <c r="B1244" t="s">
        <v>50</v>
      </c>
      <c r="C1244" s="2">
        <v>24</v>
      </c>
      <c r="D1244" t="s">
        <v>14</v>
      </c>
      <c r="E1244">
        <v>18</v>
      </c>
      <c r="F1244" t="s">
        <v>11</v>
      </c>
      <c r="G1244" s="10">
        <v>46</v>
      </c>
      <c r="H1244">
        <v>0.46</v>
      </c>
      <c r="I1244">
        <v>27</v>
      </c>
      <c r="J1244">
        <v>1</v>
      </c>
      <c r="K1244">
        <v>0</v>
      </c>
      <c r="L1244" s="8">
        <v>1.42</v>
      </c>
      <c r="M1244" s="8">
        <v>0.59</v>
      </c>
      <c r="N1244" s="8">
        <v>0.5</v>
      </c>
      <c r="O1244" s="8">
        <v>-1.115E-2</v>
      </c>
      <c r="P1244" s="8">
        <v>0</v>
      </c>
      <c r="Q1244" s="8">
        <v>-8.5599999999999996E-2</v>
      </c>
      <c r="R1244" s="8">
        <v>-4.9959999999999997E-2</v>
      </c>
      <c r="S1244" s="8">
        <v>0</v>
      </c>
      <c r="T1244" s="8">
        <v>2.5600000000000002E-3</v>
      </c>
      <c r="U1244" s="8">
        <v>3.6330000000000001E-2</v>
      </c>
      <c r="V1244">
        <v>1.8077297677270101</v>
      </c>
      <c r="W1244">
        <v>1.8077297677270101</v>
      </c>
      <c r="X1244">
        <v>1.5145159994016899</v>
      </c>
      <c r="Y1244">
        <v>0.16619025137490001</v>
      </c>
      <c r="Z1244">
        <v>14.879179487440799</v>
      </c>
      <c r="AA1244">
        <v>1.63271604938272</v>
      </c>
    </row>
    <row r="1245" spans="1:27" x14ac:dyDescent="0.35">
      <c r="A1245">
        <v>1244</v>
      </c>
      <c r="B1245" t="s">
        <v>50</v>
      </c>
      <c r="C1245" s="2">
        <v>26</v>
      </c>
      <c r="D1245" t="s">
        <v>10</v>
      </c>
      <c r="E1245">
        <v>4.5</v>
      </c>
      <c r="F1245" t="s">
        <v>11</v>
      </c>
      <c r="G1245" s="10">
        <v>2</v>
      </c>
      <c r="H1245">
        <v>0.02</v>
      </c>
      <c r="I1245">
        <v>3</v>
      </c>
      <c r="J1245">
        <v>1</v>
      </c>
      <c r="K1245">
        <v>0</v>
      </c>
      <c r="L1245" s="8">
        <v>1.42</v>
      </c>
      <c r="M1245" s="8">
        <v>0.59</v>
      </c>
      <c r="N1245" s="8">
        <v>0.5</v>
      </c>
      <c r="O1245" s="8">
        <v>-1.115E-2</v>
      </c>
      <c r="P1245" s="8">
        <v>0</v>
      </c>
      <c r="Q1245" s="8">
        <v>-8.5599999999999996E-2</v>
      </c>
      <c r="R1245" s="8">
        <v>-4.9959999999999997E-2</v>
      </c>
      <c r="S1245" s="8">
        <v>0</v>
      </c>
      <c r="T1245" s="8">
        <v>2.5600000000000002E-3</v>
      </c>
      <c r="U1245" s="8">
        <v>3.6330000000000001E-2</v>
      </c>
      <c r="V1245">
        <v>-1.0587503938295601E-2</v>
      </c>
      <c r="W1245">
        <v>1.2566370614359201E-3</v>
      </c>
      <c r="X1245">
        <v>1.05281053007101E-3</v>
      </c>
      <c r="Y1245">
        <v>3.1415926535897898E-4</v>
      </c>
      <c r="Z1245">
        <v>0.165491358024691</v>
      </c>
      <c r="AA1245">
        <v>4.9382716049382699E-2</v>
      </c>
    </row>
    <row r="1246" spans="1:27" x14ac:dyDescent="0.35">
      <c r="A1246">
        <v>1245</v>
      </c>
      <c r="B1246" t="s">
        <v>50</v>
      </c>
      <c r="C1246" s="2">
        <v>26</v>
      </c>
      <c r="D1246" t="s">
        <v>10</v>
      </c>
      <c r="E1246">
        <v>4.5</v>
      </c>
      <c r="F1246" t="s">
        <v>11</v>
      </c>
      <c r="G1246" s="10">
        <v>1</v>
      </c>
      <c r="H1246">
        <v>0.01</v>
      </c>
      <c r="I1246">
        <v>2.5</v>
      </c>
      <c r="J1246">
        <v>1</v>
      </c>
      <c r="K1246">
        <v>0</v>
      </c>
      <c r="L1246" s="8">
        <v>1.42</v>
      </c>
      <c r="M1246" s="8">
        <v>0.59</v>
      </c>
      <c r="N1246" s="8">
        <v>0.5</v>
      </c>
      <c r="O1246" s="8">
        <v>-1.115E-2</v>
      </c>
      <c r="P1246" s="8">
        <v>0</v>
      </c>
      <c r="Q1246" s="8">
        <v>-8.5599999999999996E-2</v>
      </c>
      <c r="R1246" s="8">
        <v>-4.9959999999999997E-2</v>
      </c>
      <c r="S1246" s="8">
        <v>0</v>
      </c>
      <c r="T1246" s="8">
        <v>2.5600000000000002E-3</v>
      </c>
      <c r="U1246" s="8">
        <v>3.6330000000000001E-2</v>
      </c>
      <c r="V1246">
        <v>-1.0945330275453601E-2</v>
      </c>
      <c r="W1246">
        <v>2.35619449019235E-4</v>
      </c>
      <c r="X1246">
        <v>1.97401974388315E-4</v>
      </c>
      <c r="Y1246">
        <v>7.85398163397448E-5</v>
      </c>
      <c r="Z1246">
        <v>3.1029629629629601E-2</v>
      </c>
      <c r="AA1246">
        <v>1.2345679012345699E-2</v>
      </c>
    </row>
    <row r="1247" spans="1:27" x14ac:dyDescent="0.35">
      <c r="A1247">
        <v>1246</v>
      </c>
      <c r="B1247" t="s">
        <v>50</v>
      </c>
      <c r="C1247" s="2">
        <v>26</v>
      </c>
      <c r="D1247" t="s">
        <v>10</v>
      </c>
      <c r="E1247">
        <v>4.5</v>
      </c>
      <c r="F1247" t="s">
        <v>11</v>
      </c>
      <c r="G1247" s="10">
        <v>1</v>
      </c>
      <c r="H1247">
        <v>0.01</v>
      </c>
      <c r="I1247">
        <v>2</v>
      </c>
      <c r="J1247">
        <v>1</v>
      </c>
      <c r="K1247">
        <v>0</v>
      </c>
      <c r="L1247" s="8">
        <v>1.42</v>
      </c>
      <c r="M1247" s="8">
        <v>0.59</v>
      </c>
      <c r="N1247" s="8">
        <v>0.5</v>
      </c>
      <c r="O1247" s="8">
        <v>-1.115E-2</v>
      </c>
      <c r="P1247" s="8">
        <v>0</v>
      </c>
      <c r="Q1247" s="8">
        <v>-8.5599999999999996E-2</v>
      </c>
      <c r="R1247" s="8">
        <v>-4.9959999999999997E-2</v>
      </c>
      <c r="S1247" s="8">
        <v>0</v>
      </c>
      <c r="T1247" s="8">
        <v>2.5600000000000002E-3</v>
      </c>
      <c r="U1247" s="8">
        <v>3.6330000000000001E-2</v>
      </c>
      <c r="V1247">
        <v>-1.10034707978142E-2</v>
      </c>
      <c r="W1247">
        <v>3.5342917352885198E-4</v>
      </c>
      <c r="X1247">
        <v>2.9610296158247198E-4</v>
      </c>
      <c r="Y1247">
        <v>7.85398163397448E-5</v>
      </c>
      <c r="Z1247">
        <v>4.6544444444444402E-2</v>
      </c>
      <c r="AA1247">
        <v>1.2345679012345699E-2</v>
      </c>
    </row>
    <row r="1248" spans="1:27" x14ac:dyDescent="0.35">
      <c r="A1248">
        <v>1247</v>
      </c>
      <c r="B1248" t="s">
        <v>50</v>
      </c>
      <c r="C1248" s="2">
        <v>26</v>
      </c>
      <c r="D1248" t="s">
        <v>10</v>
      </c>
      <c r="E1248">
        <v>4.5</v>
      </c>
      <c r="F1248" t="s">
        <v>11</v>
      </c>
      <c r="G1248" s="10">
        <v>2</v>
      </c>
      <c r="H1248">
        <v>0.02</v>
      </c>
      <c r="I1248">
        <v>3</v>
      </c>
      <c r="J1248">
        <v>1</v>
      </c>
      <c r="K1248">
        <v>0</v>
      </c>
      <c r="L1248" s="8">
        <v>1.42</v>
      </c>
      <c r="M1248" s="8">
        <v>0.59</v>
      </c>
      <c r="N1248" s="8">
        <v>0.5</v>
      </c>
      <c r="O1248" s="8">
        <v>-1.115E-2</v>
      </c>
      <c r="P1248" s="8">
        <v>0</v>
      </c>
      <c r="Q1248" s="8">
        <v>-8.5599999999999996E-2</v>
      </c>
      <c r="R1248" s="8">
        <v>-4.9959999999999997E-2</v>
      </c>
      <c r="S1248" s="8">
        <v>0</v>
      </c>
      <c r="T1248" s="8">
        <v>2.5600000000000002E-3</v>
      </c>
      <c r="U1248" s="8">
        <v>3.6330000000000001E-2</v>
      </c>
      <c r="V1248">
        <v>-1.0587503938295601E-2</v>
      </c>
      <c r="W1248">
        <v>1.2566370614359201E-3</v>
      </c>
      <c r="X1248">
        <v>1.05281053007101E-3</v>
      </c>
      <c r="Y1248">
        <v>3.1415926535897898E-4</v>
      </c>
      <c r="Z1248">
        <v>0.165491358024691</v>
      </c>
      <c r="AA1248">
        <v>4.9382716049382699E-2</v>
      </c>
    </row>
    <row r="1249" spans="1:27" x14ac:dyDescent="0.35">
      <c r="A1249">
        <v>1248</v>
      </c>
      <c r="B1249" t="s">
        <v>50</v>
      </c>
      <c r="C1249" s="2">
        <v>26</v>
      </c>
      <c r="D1249" t="s">
        <v>10</v>
      </c>
      <c r="E1249">
        <v>4.5</v>
      </c>
      <c r="F1249" t="s">
        <v>11</v>
      </c>
      <c r="G1249" s="10">
        <v>1</v>
      </c>
      <c r="H1249">
        <v>0.01</v>
      </c>
      <c r="I1249">
        <v>2.5</v>
      </c>
      <c r="J1249">
        <v>1</v>
      </c>
      <c r="K1249">
        <v>0</v>
      </c>
      <c r="L1249" s="8">
        <v>1.42</v>
      </c>
      <c r="M1249" s="8">
        <v>0.59</v>
      </c>
      <c r="N1249" s="8">
        <v>0.5</v>
      </c>
      <c r="O1249" s="8">
        <v>-1.115E-2</v>
      </c>
      <c r="P1249" s="8">
        <v>0</v>
      </c>
      <c r="Q1249" s="8">
        <v>-8.5599999999999996E-2</v>
      </c>
      <c r="R1249" s="8">
        <v>-4.9959999999999997E-2</v>
      </c>
      <c r="S1249" s="8">
        <v>0</v>
      </c>
      <c r="T1249" s="8">
        <v>2.5600000000000002E-3</v>
      </c>
      <c r="U1249" s="8">
        <v>3.6330000000000001E-2</v>
      </c>
      <c r="V1249">
        <v>-1.0945330275453601E-2</v>
      </c>
      <c r="W1249">
        <v>2.35619449019235E-4</v>
      </c>
      <c r="X1249">
        <v>1.97401974388315E-4</v>
      </c>
      <c r="Y1249">
        <v>7.85398163397448E-5</v>
      </c>
      <c r="Z1249">
        <v>3.1029629629629601E-2</v>
      </c>
      <c r="AA1249">
        <v>1.2345679012345699E-2</v>
      </c>
    </row>
    <row r="1250" spans="1:27" x14ac:dyDescent="0.35">
      <c r="A1250">
        <v>1249</v>
      </c>
      <c r="B1250" t="s">
        <v>50</v>
      </c>
      <c r="C1250" s="2">
        <v>26</v>
      </c>
      <c r="D1250" t="s">
        <v>10</v>
      </c>
      <c r="E1250">
        <v>4.5</v>
      </c>
      <c r="F1250" t="s">
        <v>11</v>
      </c>
      <c r="G1250" s="10">
        <v>1</v>
      </c>
      <c r="H1250">
        <v>0.01</v>
      </c>
      <c r="I1250">
        <v>2</v>
      </c>
      <c r="J1250">
        <v>1</v>
      </c>
      <c r="K1250">
        <v>0</v>
      </c>
      <c r="L1250" s="8">
        <v>1.42</v>
      </c>
      <c r="M1250" s="8">
        <v>0.59</v>
      </c>
      <c r="N1250" s="8">
        <v>0.5</v>
      </c>
      <c r="O1250" s="8">
        <v>-1.115E-2</v>
      </c>
      <c r="P1250" s="8">
        <v>0</v>
      </c>
      <c r="Q1250" s="8">
        <v>-8.5599999999999996E-2</v>
      </c>
      <c r="R1250" s="8">
        <v>-4.9959999999999997E-2</v>
      </c>
      <c r="S1250" s="8">
        <v>0</v>
      </c>
      <c r="T1250" s="8">
        <v>2.5600000000000002E-3</v>
      </c>
      <c r="U1250" s="8">
        <v>3.6330000000000001E-2</v>
      </c>
      <c r="V1250">
        <v>-1.10034707978142E-2</v>
      </c>
      <c r="W1250">
        <v>1.5707963267949001E-4</v>
      </c>
      <c r="X1250">
        <v>1.3160131625887601E-4</v>
      </c>
      <c r="Y1250">
        <v>7.85398163397448E-5</v>
      </c>
      <c r="Z1250">
        <v>2.06864197530864E-2</v>
      </c>
      <c r="AA1250">
        <v>1.2345679012345699E-2</v>
      </c>
    </row>
    <row r="1251" spans="1:27" x14ac:dyDescent="0.35">
      <c r="A1251">
        <v>1250</v>
      </c>
      <c r="B1251" t="s">
        <v>50</v>
      </c>
      <c r="C1251" s="2">
        <v>26</v>
      </c>
      <c r="D1251" t="s">
        <v>10</v>
      </c>
      <c r="E1251">
        <v>4.5</v>
      </c>
      <c r="F1251" t="s">
        <v>11</v>
      </c>
      <c r="G1251" s="10">
        <v>1</v>
      </c>
      <c r="H1251">
        <v>0.01</v>
      </c>
      <c r="I1251">
        <v>3</v>
      </c>
      <c r="J1251">
        <v>1</v>
      </c>
      <c r="K1251">
        <v>0</v>
      </c>
      <c r="L1251" s="8">
        <v>1.42</v>
      </c>
      <c r="M1251" s="8">
        <v>0.59</v>
      </c>
      <c r="N1251" s="8">
        <v>0.5</v>
      </c>
      <c r="O1251" s="8">
        <v>-1.115E-2</v>
      </c>
      <c r="P1251" s="8">
        <v>0</v>
      </c>
      <c r="Q1251" s="8">
        <v>-8.5599999999999996E-2</v>
      </c>
      <c r="R1251" s="8">
        <v>-4.9959999999999997E-2</v>
      </c>
      <c r="S1251" s="8">
        <v>0</v>
      </c>
      <c r="T1251" s="8">
        <v>2.5600000000000002E-3</v>
      </c>
      <c r="U1251" s="8">
        <v>3.6330000000000001E-2</v>
      </c>
      <c r="V1251">
        <v>-1.08871897530931E-2</v>
      </c>
      <c r="W1251">
        <v>1.96349540849362E-4</v>
      </c>
      <c r="X1251">
        <v>1.64501645323596E-4</v>
      </c>
      <c r="Y1251">
        <v>7.85398163397448E-5</v>
      </c>
      <c r="Z1251">
        <v>2.5858024691357999E-2</v>
      </c>
      <c r="AA1251">
        <v>1.2345679012345699E-2</v>
      </c>
    </row>
    <row r="1252" spans="1:27" x14ac:dyDescent="0.35">
      <c r="A1252">
        <v>1251</v>
      </c>
      <c r="B1252" t="s">
        <v>50</v>
      </c>
      <c r="C1252" s="2">
        <v>26</v>
      </c>
      <c r="D1252" t="s">
        <v>10</v>
      </c>
      <c r="E1252">
        <v>4.5</v>
      </c>
      <c r="F1252" t="s">
        <v>11</v>
      </c>
      <c r="G1252" s="10">
        <v>2.5</v>
      </c>
      <c r="H1252">
        <v>2.5000000000000001E-2</v>
      </c>
      <c r="I1252">
        <v>4</v>
      </c>
      <c r="J1252">
        <v>1</v>
      </c>
      <c r="K1252">
        <v>0</v>
      </c>
      <c r="L1252" s="8">
        <v>1.42</v>
      </c>
      <c r="M1252" s="8">
        <v>0.59</v>
      </c>
      <c r="N1252" s="8">
        <v>0.5</v>
      </c>
      <c r="O1252" s="8">
        <v>-1.115E-2</v>
      </c>
      <c r="P1252" s="8">
        <v>0</v>
      </c>
      <c r="Q1252" s="8">
        <v>-8.5599999999999996E-2</v>
      </c>
      <c r="R1252" s="8">
        <v>-4.9959999999999997E-2</v>
      </c>
      <c r="S1252" s="8">
        <v>0</v>
      </c>
      <c r="T1252" s="8">
        <v>2.5600000000000002E-3</v>
      </c>
      <c r="U1252" s="8">
        <v>3.6330000000000001E-2</v>
      </c>
      <c r="V1252">
        <v>-1.0001573571143899E-2</v>
      </c>
      <c r="W1252">
        <v>1.4137166941154101E-3</v>
      </c>
      <c r="X1252">
        <v>1.1844118463298901E-3</v>
      </c>
      <c r="Y1252">
        <v>4.90873852123405E-4</v>
      </c>
      <c r="Z1252">
        <v>0.186177777777778</v>
      </c>
      <c r="AA1252">
        <v>7.7160493827160503E-2</v>
      </c>
    </row>
    <row r="1253" spans="1:27" x14ac:dyDescent="0.35">
      <c r="A1253">
        <v>1252</v>
      </c>
      <c r="B1253" t="s">
        <v>50</v>
      </c>
      <c r="C1253" s="2">
        <v>26</v>
      </c>
      <c r="D1253" t="s">
        <v>10</v>
      </c>
      <c r="E1253">
        <v>4.5</v>
      </c>
      <c r="F1253" t="s">
        <v>11</v>
      </c>
      <c r="G1253" s="10">
        <v>2.5</v>
      </c>
      <c r="H1253">
        <v>2.5000000000000001E-2</v>
      </c>
      <c r="I1253">
        <v>4</v>
      </c>
      <c r="J1253">
        <v>1</v>
      </c>
      <c r="K1253">
        <v>0</v>
      </c>
      <c r="L1253" s="8">
        <v>1.42</v>
      </c>
      <c r="M1253" s="8">
        <v>0.59</v>
      </c>
      <c r="N1253" s="8">
        <v>0.5</v>
      </c>
      <c r="O1253" s="8">
        <v>-1.115E-2</v>
      </c>
      <c r="P1253" s="8">
        <v>0</v>
      </c>
      <c r="Q1253" s="8">
        <v>-8.5599999999999996E-2</v>
      </c>
      <c r="R1253" s="8">
        <v>-4.9959999999999997E-2</v>
      </c>
      <c r="S1253" s="8">
        <v>0</v>
      </c>
      <c r="T1253" s="8">
        <v>2.5600000000000002E-3</v>
      </c>
      <c r="U1253" s="8">
        <v>3.6330000000000001E-2</v>
      </c>
      <c r="V1253">
        <v>-1.0001573571143899E-2</v>
      </c>
      <c r="W1253">
        <v>1.4137166941154101E-3</v>
      </c>
      <c r="X1253">
        <v>1.1844118463298901E-3</v>
      </c>
      <c r="Y1253">
        <v>4.90873852123405E-4</v>
      </c>
      <c r="Z1253">
        <v>0.186177777777778</v>
      </c>
      <c r="AA1253">
        <v>7.7160493827160503E-2</v>
      </c>
    </row>
    <row r="1254" spans="1:27" x14ac:dyDescent="0.35">
      <c r="A1254">
        <v>1253</v>
      </c>
      <c r="B1254" t="s">
        <v>50</v>
      </c>
      <c r="C1254" s="2">
        <v>26</v>
      </c>
      <c r="D1254" t="s">
        <v>14</v>
      </c>
      <c r="E1254">
        <v>18</v>
      </c>
      <c r="F1254" t="s">
        <v>11</v>
      </c>
      <c r="G1254" s="10">
        <v>88</v>
      </c>
      <c r="H1254">
        <v>0.88</v>
      </c>
      <c r="I1254">
        <v>35</v>
      </c>
      <c r="J1254">
        <v>1</v>
      </c>
      <c r="K1254">
        <v>0</v>
      </c>
      <c r="L1254" s="8">
        <v>1.42</v>
      </c>
      <c r="M1254" s="8">
        <v>0.59</v>
      </c>
      <c r="N1254" s="8">
        <v>0.5</v>
      </c>
      <c r="O1254" s="8">
        <v>-1.115E-2</v>
      </c>
      <c r="P1254" s="8">
        <v>0</v>
      </c>
      <c r="Q1254" s="8">
        <v>-8.5599999999999996E-2</v>
      </c>
      <c r="R1254" s="8">
        <v>-4.9959999999999997E-2</v>
      </c>
      <c r="S1254" s="8">
        <v>0</v>
      </c>
      <c r="T1254" s="8">
        <v>2.5600000000000002E-3</v>
      </c>
      <c r="U1254" s="8">
        <v>3.6330000000000001E-2</v>
      </c>
      <c r="V1254">
        <v>8.2451495485187198</v>
      </c>
      <c r="W1254">
        <v>8.2451495485187198</v>
      </c>
      <c r="X1254">
        <v>6.9077862917489803</v>
      </c>
      <c r="Y1254">
        <v>0.60821233773498395</v>
      </c>
      <c r="Z1254">
        <v>67.864711984832297</v>
      </c>
      <c r="AA1254">
        <v>5.9753086419753103</v>
      </c>
    </row>
    <row r="1255" spans="1:27" x14ac:dyDescent="0.35">
      <c r="A1255">
        <v>1254</v>
      </c>
      <c r="B1255" t="s">
        <v>50</v>
      </c>
      <c r="C1255" s="2">
        <v>26</v>
      </c>
      <c r="D1255" t="s">
        <v>14</v>
      </c>
      <c r="E1255">
        <v>18</v>
      </c>
      <c r="F1255" t="s">
        <v>11</v>
      </c>
      <c r="G1255" s="10">
        <v>97</v>
      </c>
      <c r="H1255">
        <v>0.97</v>
      </c>
      <c r="I1255">
        <v>34</v>
      </c>
      <c r="J1255">
        <v>1</v>
      </c>
      <c r="K1255">
        <v>0</v>
      </c>
      <c r="L1255" s="8">
        <v>1.42</v>
      </c>
      <c r="M1255" s="8">
        <v>0.59</v>
      </c>
      <c r="N1255" s="8">
        <v>0.5</v>
      </c>
      <c r="O1255" s="8">
        <v>-1.115E-2</v>
      </c>
      <c r="P1255" s="8">
        <v>0</v>
      </c>
      <c r="Q1255" s="8">
        <v>-8.5599999999999996E-2</v>
      </c>
      <c r="R1255" s="8">
        <v>-4.9959999999999997E-2</v>
      </c>
      <c r="S1255" s="8">
        <v>0</v>
      </c>
      <c r="T1255" s="8">
        <v>2.5600000000000002E-3</v>
      </c>
      <c r="U1255" s="8">
        <v>3.6330000000000001E-2</v>
      </c>
      <c r="V1255">
        <v>9.5160218636976506</v>
      </c>
      <c r="W1255">
        <v>9.5160218636976506</v>
      </c>
      <c r="X1255">
        <v>7.9725231174058901</v>
      </c>
      <c r="Y1255">
        <v>0.73898113194065895</v>
      </c>
      <c r="Z1255">
        <v>78.325090311700905</v>
      </c>
      <c r="AA1255">
        <v>7.26003086419753</v>
      </c>
    </row>
    <row r="1256" spans="1:27" x14ac:dyDescent="0.35">
      <c r="A1256">
        <v>1255</v>
      </c>
      <c r="B1256" t="s">
        <v>50</v>
      </c>
      <c r="C1256" s="2">
        <v>26</v>
      </c>
      <c r="D1256" t="s">
        <v>14</v>
      </c>
      <c r="E1256">
        <v>18</v>
      </c>
      <c r="F1256" t="s">
        <v>11</v>
      </c>
      <c r="G1256" s="10">
        <v>87.5</v>
      </c>
      <c r="H1256">
        <v>0.875</v>
      </c>
      <c r="I1256">
        <v>34</v>
      </c>
      <c r="J1256">
        <v>1</v>
      </c>
      <c r="K1256">
        <v>0</v>
      </c>
      <c r="L1256" s="8">
        <v>1.42</v>
      </c>
      <c r="M1256" s="8">
        <v>0.59</v>
      </c>
      <c r="N1256" s="8">
        <v>0.5</v>
      </c>
      <c r="O1256" s="8">
        <v>-1.115E-2</v>
      </c>
      <c r="P1256" s="8">
        <v>0</v>
      </c>
      <c r="Q1256" s="8">
        <v>-8.5599999999999996E-2</v>
      </c>
      <c r="R1256" s="8">
        <v>-4.9959999999999997E-2</v>
      </c>
      <c r="S1256" s="8">
        <v>0</v>
      </c>
      <c r="T1256" s="8">
        <v>2.5600000000000002E-3</v>
      </c>
      <c r="U1256" s="8">
        <v>3.6330000000000001E-2</v>
      </c>
      <c r="V1256">
        <v>7.87736222928726</v>
      </c>
      <c r="W1256">
        <v>7.87736222928726</v>
      </c>
      <c r="X1256">
        <v>6.5996540756968596</v>
      </c>
      <c r="Y1256">
        <v>0.60132046885117096</v>
      </c>
      <c r="Z1256">
        <v>64.837504249612905</v>
      </c>
      <c r="AA1256">
        <v>5.9076003086419799</v>
      </c>
    </row>
    <row r="1257" spans="1:27" x14ac:dyDescent="0.35">
      <c r="A1257">
        <v>1256</v>
      </c>
      <c r="B1257" t="s">
        <v>50</v>
      </c>
      <c r="C1257" s="2">
        <v>26</v>
      </c>
      <c r="D1257" t="s">
        <v>14</v>
      </c>
      <c r="E1257">
        <v>18</v>
      </c>
      <c r="F1257" t="s">
        <v>11</v>
      </c>
      <c r="G1257" s="10">
        <v>85.5</v>
      </c>
      <c r="H1257">
        <v>0.85499999999999998</v>
      </c>
      <c r="I1257">
        <v>34</v>
      </c>
      <c r="J1257">
        <v>1</v>
      </c>
      <c r="K1257">
        <v>0</v>
      </c>
      <c r="L1257" s="8">
        <v>1.42</v>
      </c>
      <c r="M1257" s="8">
        <v>0.59</v>
      </c>
      <c r="N1257" s="8">
        <v>0.5</v>
      </c>
      <c r="O1257" s="8">
        <v>-1.115E-2</v>
      </c>
      <c r="P1257" s="8">
        <v>0</v>
      </c>
      <c r="Q1257" s="8">
        <v>-8.5599999999999996E-2</v>
      </c>
      <c r="R1257" s="8">
        <v>-4.9959999999999997E-2</v>
      </c>
      <c r="S1257" s="8">
        <v>0</v>
      </c>
      <c r="T1257" s="8">
        <v>2.5600000000000002E-3</v>
      </c>
      <c r="U1257" s="8">
        <v>3.6330000000000001E-2</v>
      </c>
      <c r="V1257">
        <v>7.54885798427844</v>
      </c>
      <c r="W1257">
        <v>7.54885798427844</v>
      </c>
      <c r="X1257">
        <v>6.3244332192284798</v>
      </c>
      <c r="Y1257">
        <v>0.57414569239762003</v>
      </c>
      <c r="Z1257">
        <v>62.133630191037099</v>
      </c>
      <c r="AA1257">
        <v>5.640625</v>
      </c>
    </row>
    <row r="1258" spans="1:27" x14ac:dyDescent="0.35">
      <c r="A1258">
        <v>1257</v>
      </c>
      <c r="B1258" t="s">
        <v>50</v>
      </c>
      <c r="C1258" s="2">
        <v>26</v>
      </c>
      <c r="D1258" t="s">
        <v>14</v>
      </c>
      <c r="E1258">
        <v>18</v>
      </c>
      <c r="F1258" t="s">
        <v>11</v>
      </c>
      <c r="G1258" s="10">
        <v>80.5</v>
      </c>
      <c r="H1258">
        <v>0.80500000000000005</v>
      </c>
      <c r="I1258">
        <v>31</v>
      </c>
      <c r="J1258">
        <v>1</v>
      </c>
      <c r="K1258">
        <v>0</v>
      </c>
      <c r="L1258" s="8">
        <v>1.42</v>
      </c>
      <c r="M1258" s="8">
        <v>0.59</v>
      </c>
      <c r="N1258" s="8">
        <v>0.5</v>
      </c>
      <c r="O1258" s="8">
        <v>-1.115E-2</v>
      </c>
      <c r="P1258" s="8">
        <v>0</v>
      </c>
      <c r="Q1258" s="8">
        <v>-8.5599999999999996E-2</v>
      </c>
      <c r="R1258" s="8">
        <v>-4.9959999999999997E-2</v>
      </c>
      <c r="S1258" s="8">
        <v>0</v>
      </c>
      <c r="T1258" s="8">
        <v>2.5600000000000002E-3</v>
      </c>
      <c r="U1258" s="8">
        <v>3.6330000000000001E-2</v>
      </c>
      <c r="V1258">
        <v>6.0370698298848602</v>
      </c>
      <c r="W1258">
        <v>6.0370698298848602</v>
      </c>
      <c r="X1258">
        <v>5.0578571034775299</v>
      </c>
      <c r="Y1258">
        <v>0.508957644835631</v>
      </c>
      <c r="Z1258">
        <v>49.690306140179402</v>
      </c>
      <c r="AA1258">
        <v>5.0001929012345698</v>
      </c>
    </row>
    <row r="1259" spans="1:27" x14ac:dyDescent="0.35">
      <c r="A1259">
        <v>1258</v>
      </c>
      <c r="B1259" t="s">
        <v>50</v>
      </c>
      <c r="C1259" s="2">
        <v>26</v>
      </c>
      <c r="D1259" t="s">
        <v>14</v>
      </c>
      <c r="E1259">
        <v>18</v>
      </c>
      <c r="F1259" t="s">
        <v>11</v>
      </c>
      <c r="G1259" s="10">
        <v>94</v>
      </c>
      <c r="H1259">
        <v>0.94</v>
      </c>
      <c r="I1259">
        <v>36</v>
      </c>
      <c r="J1259">
        <v>1</v>
      </c>
      <c r="K1259">
        <v>0</v>
      </c>
      <c r="L1259" s="8">
        <v>1.42</v>
      </c>
      <c r="M1259" s="8">
        <v>0.59</v>
      </c>
      <c r="N1259" s="8">
        <v>0.5</v>
      </c>
      <c r="O1259" s="8">
        <v>-1.115E-2</v>
      </c>
      <c r="P1259" s="8">
        <v>0</v>
      </c>
      <c r="Q1259" s="8">
        <v>-8.5599999999999996E-2</v>
      </c>
      <c r="R1259" s="8">
        <v>-4.9959999999999997E-2</v>
      </c>
      <c r="S1259" s="8">
        <v>0</v>
      </c>
      <c r="T1259" s="8">
        <v>2.5600000000000002E-3</v>
      </c>
      <c r="U1259" s="8">
        <v>3.6330000000000001E-2</v>
      </c>
      <c r="V1259">
        <v>9.6336096669208402</v>
      </c>
      <c r="W1259">
        <v>9.6336096669208402</v>
      </c>
      <c r="X1259">
        <v>8.0710381789462797</v>
      </c>
      <c r="Y1259">
        <v>0.69397781717798501</v>
      </c>
      <c r="Z1259">
        <v>79.292939633500595</v>
      </c>
      <c r="AA1259">
        <v>6.8179012345679002</v>
      </c>
    </row>
    <row r="1260" spans="1:27" x14ac:dyDescent="0.35">
      <c r="A1260">
        <v>1259</v>
      </c>
      <c r="B1260" t="s">
        <v>50</v>
      </c>
      <c r="C1260" s="2">
        <v>26</v>
      </c>
      <c r="D1260" t="s">
        <v>14</v>
      </c>
      <c r="E1260">
        <v>18</v>
      </c>
      <c r="F1260" t="s">
        <v>11</v>
      </c>
      <c r="G1260" s="10">
        <v>71</v>
      </c>
      <c r="H1260">
        <v>0.71</v>
      </c>
      <c r="I1260">
        <v>34</v>
      </c>
      <c r="J1260">
        <v>1</v>
      </c>
      <c r="K1260">
        <v>0</v>
      </c>
      <c r="L1260" s="8">
        <v>1.42</v>
      </c>
      <c r="M1260" s="8">
        <v>0.59</v>
      </c>
      <c r="N1260" s="8">
        <v>0.5</v>
      </c>
      <c r="O1260" s="8">
        <v>-1.115E-2</v>
      </c>
      <c r="P1260" s="8">
        <v>0</v>
      </c>
      <c r="Q1260" s="8">
        <v>-8.5599999999999996E-2</v>
      </c>
      <c r="R1260" s="8">
        <v>-4.9959999999999997E-2</v>
      </c>
      <c r="S1260" s="8">
        <v>0</v>
      </c>
      <c r="T1260" s="8">
        <v>2.5600000000000002E-3</v>
      </c>
      <c r="U1260" s="8">
        <v>3.6330000000000001E-2</v>
      </c>
      <c r="V1260">
        <v>5.3482320379948298</v>
      </c>
      <c r="W1260">
        <v>5.3482320379948298</v>
      </c>
      <c r="X1260">
        <v>4.4807488014320702</v>
      </c>
      <c r="Y1260">
        <v>0.395919214168654</v>
      </c>
      <c r="Z1260">
        <v>44.020575339567898</v>
      </c>
      <c r="AA1260">
        <v>3.8896604938271602</v>
      </c>
    </row>
    <row r="1261" spans="1:27" x14ac:dyDescent="0.35">
      <c r="A1261">
        <v>1260</v>
      </c>
      <c r="B1261" t="s">
        <v>51</v>
      </c>
      <c r="C1261" s="2">
        <v>13</v>
      </c>
      <c r="D1261" t="s">
        <v>10</v>
      </c>
      <c r="E1261">
        <v>4.5</v>
      </c>
      <c r="F1261" t="s">
        <v>11</v>
      </c>
      <c r="G1261" s="10">
        <v>3.5</v>
      </c>
      <c r="H1261">
        <v>3.5000000000000003E-2</v>
      </c>
      <c r="I1261">
        <v>6</v>
      </c>
      <c r="J1261">
        <v>1</v>
      </c>
      <c r="K1261">
        <v>1</v>
      </c>
      <c r="L1261" s="8">
        <v>1.42</v>
      </c>
      <c r="M1261" s="8">
        <v>0.59</v>
      </c>
      <c r="N1261" s="8">
        <v>0.5</v>
      </c>
      <c r="O1261" s="8">
        <v>-1.115E-2</v>
      </c>
      <c r="P1261" s="8">
        <v>0</v>
      </c>
      <c r="Q1261" s="8">
        <v>-8.5599999999999996E-2</v>
      </c>
      <c r="R1261" s="8">
        <v>-4.9959999999999997E-2</v>
      </c>
      <c r="S1261" s="8">
        <v>0</v>
      </c>
      <c r="T1261" s="8">
        <v>2.5600000000000002E-3</v>
      </c>
      <c r="U1261" s="8">
        <v>3.6330000000000001E-2</v>
      </c>
      <c r="V1261">
        <v>-7.9269869867941607E-3</v>
      </c>
      <c r="W1261">
        <v>4.5945792558750699E-3</v>
      </c>
      <c r="X1261">
        <v>3.8493385005721401E-3</v>
      </c>
      <c r="Y1261">
        <v>9.6211275016187402E-4</v>
      </c>
      <c r="Z1261">
        <v>0.60507777777777805</v>
      </c>
      <c r="AA1261">
        <v>0.15123456790123499</v>
      </c>
    </row>
    <row r="1262" spans="1:27" x14ac:dyDescent="0.35">
      <c r="A1262">
        <v>1261</v>
      </c>
      <c r="B1262" t="s">
        <v>51</v>
      </c>
      <c r="C1262" s="2">
        <v>13</v>
      </c>
      <c r="D1262" t="s">
        <v>10</v>
      </c>
      <c r="E1262">
        <v>4.5</v>
      </c>
      <c r="F1262" t="s">
        <v>11</v>
      </c>
      <c r="G1262" s="10">
        <v>1.5</v>
      </c>
      <c r="H1262">
        <v>1.4999999999999999E-2</v>
      </c>
      <c r="I1262">
        <v>3</v>
      </c>
      <c r="J1262">
        <v>1</v>
      </c>
      <c r="K1262">
        <v>1</v>
      </c>
      <c r="L1262" s="8">
        <v>1.42</v>
      </c>
      <c r="M1262" s="8">
        <v>0.59</v>
      </c>
      <c r="N1262" s="8">
        <v>0.5</v>
      </c>
      <c r="O1262" s="8">
        <v>-1.115E-2</v>
      </c>
      <c r="P1262" s="8">
        <v>0</v>
      </c>
      <c r="Q1262" s="8">
        <v>-8.5599999999999996E-2</v>
      </c>
      <c r="R1262" s="8">
        <v>-4.9959999999999997E-2</v>
      </c>
      <c r="S1262" s="8">
        <v>0</v>
      </c>
      <c r="T1262" s="8">
        <v>2.5600000000000002E-3</v>
      </c>
      <c r="U1262" s="8">
        <v>3.6330000000000001E-2</v>
      </c>
      <c r="V1262">
        <v>-1.07413753890871E-2</v>
      </c>
      <c r="W1262">
        <v>1.96349540849362E-4</v>
      </c>
      <c r="X1262">
        <v>1.64501645323596E-4</v>
      </c>
      <c r="Y1262">
        <v>1.7671458676442599E-4</v>
      </c>
      <c r="Z1262">
        <v>2.5858024691357999E-2</v>
      </c>
      <c r="AA1262">
        <v>2.7777777777777801E-2</v>
      </c>
    </row>
    <row r="1263" spans="1:27" x14ac:dyDescent="0.35">
      <c r="A1263">
        <v>1262</v>
      </c>
      <c r="B1263" t="s">
        <v>51</v>
      </c>
      <c r="C1263" s="2">
        <v>13</v>
      </c>
      <c r="D1263" t="s">
        <v>10</v>
      </c>
      <c r="E1263">
        <v>4.5</v>
      </c>
      <c r="F1263" t="s">
        <v>11</v>
      </c>
      <c r="G1263" s="10">
        <v>1</v>
      </c>
      <c r="H1263">
        <v>0.01</v>
      </c>
      <c r="I1263">
        <v>3</v>
      </c>
      <c r="J1263">
        <v>1</v>
      </c>
      <c r="K1263">
        <v>1</v>
      </c>
      <c r="L1263" s="8">
        <v>1.42</v>
      </c>
      <c r="M1263" s="8">
        <v>0.59</v>
      </c>
      <c r="N1263" s="8">
        <v>0.5</v>
      </c>
      <c r="O1263" s="8">
        <v>-1.115E-2</v>
      </c>
      <c r="P1263" s="8">
        <v>0</v>
      </c>
      <c r="Q1263" s="8">
        <v>-8.5599999999999996E-2</v>
      </c>
      <c r="R1263" s="8">
        <v>-4.9959999999999997E-2</v>
      </c>
      <c r="S1263" s="8">
        <v>0</v>
      </c>
      <c r="T1263" s="8">
        <v>2.5600000000000002E-3</v>
      </c>
      <c r="U1263" s="8">
        <v>3.6330000000000001E-2</v>
      </c>
      <c r="V1263">
        <v>-1.08871897530931E-2</v>
      </c>
      <c r="W1263">
        <v>1.96349540849362E-4</v>
      </c>
      <c r="X1263">
        <v>1.64501645323596E-4</v>
      </c>
      <c r="Y1263">
        <v>7.85398163397448E-5</v>
      </c>
      <c r="Z1263">
        <v>2.5858024691357999E-2</v>
      </c>
      <c r="AA1263">
        <v>1.2345679012345699E-2</v>
      </c>
    </row>
    <row r="1264" spans="1:27" x14ac:dyDescent="0.35">
      <c r="A1264">
        <v>1263</v>
      </c>
      <c r="B1264" t="s">
        <v>51</v>
      </c>
      <c r="C1264" s="2">
        <v>13</v>
      </c>
      <c r="D1264" t="s">
        <v>10</v>
      </c>
      <c r="E1264">
        <v>4.5</v>
      </c>
      <c r="F1264" t="s">
        <v>11</v>
      </c>
      <c r="G1264" s="10">
        <v>2</v>
      </c>
      <c r="H1264">
        <v>0.02</v>
      </c>
      <c r="I1264">
        <v>5</v>
      </c>
      <c r="J1264">
        <v>1</v>
      </c>
      <c r="K1264">
        <v>1</v>
      </c>
      <c r="L1264" s="8">
        <v>1.42</v>
      </c>
      <c r="M1264" s="8">
        <v>0.59</v>
      </c>
      <c r="N1264" s="8">
        <v>0.5</v>
      </c>
      <c r="O1264" s="8">
        <v>-1.115E-2</v>
      </c>
      <c r="P1264" s="8">
        <v>0</v>
      </c>
      <c r="Q1264" s="8">
        <v>-8.5599999999999996E-2</v>
      </c>
      <c r="R1264" s="8">
        <v>-4.9959999999999997E-2</v>
      </c>
      <c r="S1264" s="8">
        <v>0</v>
      </c>
      <c r="T1264" s="8">
        <v>2.5600000000000002E-3</v>
      </c>
      <c r="U1264" s="8">
        <v>3.6330000000000001E-2</v>
      </c>
      <c r="V1264">
        <v>-9.9789546682547397E-3</v>
      </c>
      <c r="W1264">
        <v>1.5707963267948999E-3</v>
      </c>
      <c r="X1264">
        <v>1.3160131625887599E-3</v>
      </c>
      <c r="Y1264">
        <v>3.1415926535897898E-4</v>
      </c>
      <c r="Z1264">
        <v>0.20686419753086399</v>
      </c>
      <c r="AA1264">
        <v>4.9382716049382699E-2</v>
      </c>
    </row>
    <row r="1265" spans="1:27" x14ac:dyDescent="0.35">
      <c r="A1265">
        <v>1264</v>
      </c>
      <c r="B1265" t="s">
        <v>51</v>
      </c>
      <c r="C1265" s="2">
        <v>13</v>
      </c>
      <c r="D1265" t="s">
        <v>10</v>
      </c>
      <c r="E1265">
        <v>4.5</v>
      </c>
      <c r="F1265" t="s">
        <v>11</v>
      </c>
      <c r="G1265" s="10">
        <v>1</v>
      </c>
      <c r="H1265">
        <v>0.01</v>
      </c>
      <c r="I1265">
        <v>4</v>
      </c>
      <c r="J1265">
        <v>1</v>
      </c>
      <c r="K1265">
        <v>1</v>
      </c>
      <c r="L1265" s="8">
        <v>1.42</v>
      </c>
      <c r="M1265" s="8">
        <v>0.59</v>
      </c>
      <c r="N1265" s="8">
        <v>0.5</v>
      </c>
      <c r="O1265" s="8">
        <v>-1.115E-2</v>
      </c>
      <c r="P1265" s="8">
        <v>0</v>
      </c>
      <c r="Q1265" s="8">
        <v>-8.5599999999999996E-2</v>
      </c>
      <c r="R1265" s="8">
        <v>-4.9959999999999997E-2</v>
      </c>
      <c r="S1265" s="8">
        <v>0</v>
      </c>
      <c r="T1265" s="8">
        <v>2.5600000000000002E-3</v>
      </c>
      <c r="U1265" s="8">
        <v>3.6330000000000001E-2</v>
      </c>
      <c r="V1265">
        <v>-1.0770908708372001E-2</v>
      </c>
      <c r="W1265">
        <v>2.35619449019235E-4</v>
      </c>
      <c r="X1265">
        <v>1.97401974388315E-4</v>
      </c>
      <c r="Y1265">
        <v>7.85398163397448E-5</v>
      </c>
      <c r="Z1265">
        <v>3.1029629629629601E-2</v>
      </c>
      <c r="AA1265">
        <v>1.2345679012345699E-2</v>
      </c>
    </row>
    <row r="1266" spans="1:27" x14ac:dyDescent="0.35">
      <c r="A1266">
        <v>1265</v>
      </c>
      <c r="B1266" t="s">
        <v>51</v>
      </c>
      <c r="C1266" s="2">
        <v>13</v>
      </c>
      <c r="D1266" t="s">
        <v>10</v>
      </c>
      <c r="E1266">
        <v>4.5</v>
      </c>
      <c r="F1266" t="s">
        <v>11</v>
      </c>
      <c r="G1266" s="10">
        <v>1</v>
      </c>
      <c r="H1266">
        <v>0.01</v>
      </c>
      <c r="I1266">
        <v>4</v>
      </c>
      <c r="J1266">
        <v>1</v>
      </c>
      <c r="K1266">
        <v>1</v>
      </c>
      <c r="L1266" s="8">
        <v>1.42</v>
      </c>
      <c r="M1266" s="8">
        <v>0.59</v>
      </c>
      <c r="N1266" s="8">
        <v>0.5</v>
      </c>
      <c r="O1266" s="8">
        <v>-1.115E-2</v>
      </c>
      <c r="P1266" s="8">
        <v>0</v>
      </c>
      <c r="Q1266" s="8">
        <v>-8.5599999999999996E-2</v>
      </c>
      <c r="R1266" s="8">
        <v>-4.9959999999999997E-2</v>
      </c>
      <c r="S1266" s="8">
        <v>0</v>
      </c>
      <c r="T1266" s="8">
        <v>2.5600000000000002E-3</v>
      </c>
      <c r="U1266" s="8">
        <v>3.6330000000000001E-2</v>
      </c>
      <c r="V1266">
        <v>-1.0770908708372001E-2</v>
      </c>
      <c r="W1266">
        <v>2.04203522483337E-4</v>
      </c>
      <c r="X1266">
        <v>1.7108171113653899E-4</v>
      </c>
      <c r="Y1266">
        <v>7.85398163397448E-5</v>
      </c>
      <c r="Z1266">
        <v>2.6892345679012299E-2</v>
      </c>
      <c r="AA1266">
        <v>1.2345679012345699E-2</v>
      </c>
    </row>
    <row r="1267" spans="1:27" x14ac:dyDescent="0.35">
      <c r="A1267">
        <v>1266</v>
      </c>
      <c r="B1267" t="s">
        <v>51</v>
      </c>
      <c r="C1267" s="2">
        <v>13</v>
      </c>
      <c r="D1267" t="s">
        <v>10</v>
      </c>
      <c r="E1267">
        <v>4.5</v>
      </c>
      <c r="F1267" t="s">
        <v>11</v>
      </c>
      <c r="G1267" s="10">
        <v>1</v>
      </c>
      <c r="H1267">
        <v>0.01</v>
      </c>
      <c r="I1267">
        <v>4</v>
      </c>
      <c r="J1267">
        <v>1</v>
      </c>
      <c r="K1267">
        <v>1</v>
      </c>
      <c r="L1267" s="8">
        <v>1.42</v>
      </c>
      <c r="M1267" s="8">
        <v>0.59</v>
      </c>
      <c r="N1267" s="8">
        <v>0.5</v>
      </c>
      <c r="O1267" s="8">
        <v>-1.115E-2</v>
      </c>
      <c r="P1267" s="8">
        <v>0</v>
      </c>
      <c r="Q1267" s="8">
        <v>-8.5599999999999996E-2</v>
      </c>
      <c r="R1267" s="8">
        <v>-4.9959999999999997E-2</v>
      </c>
      <c r="S1267" s="8">
        <v>0</v>
      </c>
      <c r="T1267" s="8">
        <v>2.5600000000000002E-3</v>
      </c>
      <c r="U1267" s="8">
        <v>3.6330000000000001E-2</v>
      </c>
      <c r="V1267">
        <v>-1.0770908708372001E-2</v>
      </c>
      <c r="W1267">
        <v>1.72787595947439E-4</v>
      </c>
      <c r="X1267">
        <v>1.44761447884764E-4</v>
      </c>
      <c r="Y1267">
        <v>7.85398163397448E-5</v>
      </c>
      <c r="Z1267">
        <v>2.2755061728395101E-2</v>
      </c>
      <c r="AA1267">
        <v>1.2345679012345699E-2</v>
      </c>
    </row>
    <row r="1268" spans="1:27" x14ac:dyDescent="0.35">
      <c r="A1268">
        <v>1267</v>
      </c>
      <c r="B1268" t="s">
        <v>51</v>
      </c>
      <c r="C1268" s="2">
        <v>13</v>
      </c>
      <c r="D1268" t="s">
        <v>10</v>
      </c>
      <c r="E1268">
        <v>4.5</v>
      </c>
      <c r="F1268" t="s">
        <v>11</v>
      </c>
      <c r="G1268" s="10">
        <v>1</v>
      </c>
      <c r="H1268">
        <v>0.01</v>
      </c>
      <c r="I1268">
        <v>4</v>
      </c>
      <c r="J1268">
        <v>1</v>
      </c>
      <c r="K1268">
        <v>1</v>
      </c>
      <c r="L1268" s="8">
        <v>1.42</v>
      </c>
      <c r="M1268" s="8">
        <v>0.59</v>
      </c>
      <c r="N1268" s="8">
        <v>0.5</v>
      </c>
      <c r="O1268" s="8">
        <v>-1.115E-2</v>
      </c>
      <c r="P1268" s="8">
        <v>0</v>
      </c>
      <c r="Q1268" s="8">
        <v>-8.5599999999999996E-2</v>
      </c>
      <c r="R1268" s="8">
        <v>-4.9959999999999997E-2</v>
      </c>
      <c r="S1268" s="8">
        <v>0</v>
      </c>
      <c r="T1268" s="8">
        <v>2.5600000000000002E-3</v>
      </c>
      <c r="U1268" s="8">
        <v>3.6330000000000001E-2</v>
      </c>
      <c r="V1268">
        <v>-1.0770908708372001E-2</v>
      </c>
      <c r="W1268">
        <v>1.96349540849362E-4</v>
      </c>
      <c r="X1268">
        <v>1.64501645323596E-4</v>
      </c>
      <c r="Y1268">
        <v>7.85398163397448E-5</v>
      </c>
      <c r="Z1268">
        <v>2.5858024691357999E-2</v>
      </c>
      <c r="AA1268">
        <v>1.2345679012345699E-2</v>
      </c>
    </row>
    <row r="1269" spans="1:27" x14ac:dyDescent="0.35">
      <c r="A1269">
        <v>1268</v>
      </c>
      <c r="B1269" t="s">
        <v>51</v>
      </c>
      <c r="C1269" s="2">
        <v>13</v>
      </c>
      <c r="D1269" t="s">
        <v>10</v>
      </c>
      <c r="E1269">
        <v>4.5</v>
      </c>
      <c r="F1269" t="s">
        <v>11</v>
      </c>
      <c r="G1269" s="10">
        <v>1</v>
      </c>
      <c r="H1269">
        <v>0.01</v>
      </c>
      <c r="I1269">
        <v>4</v>
      </c>
      <c r="J1269">
        <v>1</v>
      </c>
      <c r="K1269">
        <v>1</v>
      </c>
      <c r="L1269" s="8">
        <v>1.42</v>
      </c>
      <c r="M1269" s="8">
        <v>0.59</v>
      </c>
      <c r="N1269" s="8">
        <v>0.5</v>
      </c>
      <c r="O1269" s="8">
        <v>-1.115E-2</v>
      </c>
      <c r="P1269" s="8">
        <v>0</v>
      </c>
      <c r="Q1269" s="8">
        <v>-8.5599999999999996E-2</v>
      </c>
      <c r="R1269" s="8">
        <v>-4.9959999999999997E-2</v>
      </c>
      <c r="S1269" s="8">
        <v>0</v>
      </c>
      <c r="T1269" s="8">
        <v>2.5600000000000002E-3</v>
      </c>
      <c r="U1269" s="8">
        <v>3.6330000000000001E-2</v>
      </c>
      <c r="V1269">
        <v>-1.0770908708372001E-2</v>
      </c>
      <c r="W1269">
        <v>1.72787595947439E-4</v>
      </c>
      <c r="X1269">
        <v>1.44761447884764E-4</v>
      </c>
      <c r="Y1269">
        <v>7.85398163397448E-5</v>
      </c>
      <c r="Z1269">
        <v>2.2755061728395101E-2</v>
      </c>
      <c r="AA1269">
        <v>1.2345679012345699E-2</v>
      </c>
    </row>
    <row r="1270" spans="1:27" x14ac:dyDescent="0.35">
      <c r="A1270">
        <v>1269</v>
      </c>
      <c r="B1270" t="s">
        <v>51</v>
      </c>
      <c r="C1270" s="2">
        <v>13</v>
      </c>
      <c r="D1270" t="s">
        <v>10</v>
      </c>
      <c r="E1270">
        <v>4.5</v>
      </c>
      <c r="F1270" t="s">
        <v>11</v>
      </c>
      <c r="G1270" s="10">
        <v>1</v>
      </c>
      <c r="H1270">
        <v>0.01</v>
      </c>
      <c r="I1270">
        <v>4</v>
      </c>
      <c r="J1270">
        <v>1</v>
      </c>
      <c r="K1270">
        <v>1</v>
      </c>
      <c r="L1270" s="8">
        <v>1.42</v>
      </c>
      <c r="M1270" s="8">
        <v>0.59</v>
      </c>
      <c r="N1270" s="8">
        <v>0.5</v>
      </c>
      <c r="O1270" s="8">
        <v>-1.115E-2</v>
      </c>
      <c r="P1270" s="8">
        <v>0</v>
      </c>
      <c r="Q1270" s="8">
        <v>-8.5599999999999996E-2</v>
      </c>
      <c r="R1270" s="8">
        <v>-4.9959999999999997E-2</v>
      </c>
      <c r="S1270" s="8">
        <v>0</v>
      </c>
      <c r="T1270" s="8">
        <v>2.5600000000000002E-3</v>
      </c>
      <c r="U1270" s="8">
        <v>3.6330000000000001E-2</v>
      </c>
      <c r="V1270">
        <v>-1.0770908708372001E-2</v>
      </c>
      <c r="W1270">
        <v>1.96349540849362E-4</v>
      </c>
      <c r="X1270">
        <v>1.64501645323596E-4</v>
      </c>
      <c r="Y1270">
        <v>7.85398163397448E-5</v>
      </c>
      <c r="Z1270">
        <v>2.5858024691357999E-2</v>
      </c>
      <c r="AA1270">
        <v>1.2345679012345699E-2</v>
      </c>
    </row>
    <row r="1271" spans="1:27" x14ac:dyDescent="0.35">
      <c r="A1271">
        <v>1270</v>
      </c>
      <c r="B1271" t="s">
        <v>51</v>
      </c>
      <c r="C1271" s="2">
        <v>13</v>
      </c>
      <c r="D1271" t="s">
        <v>10</v>
      </c>
      <c r="E1271">
        <v>4.5</v>
      </c>
      <c r="F1271" t="s">
        <v>11</v>
      </c>
      <c r="G1271" s="10">
        <v>2</v>
      </c>
      <c r="H1271">
        <v>0.02</v>
      </c>
      <c r="I1271">
        <v>5</v>
      </c>
      <c r="J1271">
        <v>1</v>
      </c>
      <c r="K1271">
        <v>1</v>
      </c>
      <c r="L1271" s="8">
        <v>1.42</v>
      </c>
      <c r="M1271" s="8">
        <v>0.59</v>
      </c>
      <c r="N1271" s="8">
        <v>0.5</v>
      </c>
      <c r="O1271" s="8">
        <v>-1.115E-2</v>
      </c>
      <c r="P1271" s="8">
        <v>0</v>
      </c>
      <c r="Q1271" s="8">
        <v>-8.5599999999999996E-2</v>
      </c>
      <c r="R1271" s="8">
        <v>-4.9959999999999997E-2</v>
      </c>
      <c r="S1271" s="8">
        <v>0</v>
      </c>
      <c r="T1271" s="8">
        <v>2.5600000000000002E-3</v>
      </c>
      <c r="U1271" s="8">
        <v>3.6330000000000001E-2</v>
      </c>
      <c r="V1271">
        <v>-9.9789546682547397E-3</v>
      </c>
      <c r="W1271">
        <v>6.2831853071795905E-4</v>
      </c>
      <c r="X1271">
        <v>5.2640526503550599E-4</v>
      </c>
      <c r="Y1271">
        <v>3.1415926535897898E-4</v>
      </c>
      <c r="Z1271">
        <v>8.2745679012345696E-2</v>
      </c>
      <c r="AA1271">
        <v>4.9382716049382699E-2</v>
      </c>
    </row>
    <row r="1272" spans="1:27" x14ac:dyDescent="0.35">
      <c r="A1272">
        <v>1271</v>
      </c>
      <c r="B1272" t="s">
        <v>51</v>
      </c>
      <c r="C1272" s="2">
        <v>13</v>
      </c>
      <c r="D1272" t="s">
        <v>10</v>
      </c>
      <c r="E1272">
        <v>4.5</v>
      </c>
      <c r="F1272" t="s">
        <v>11</v>
      </c>
      <c r="G1272" s="10">
        <v>2.5</v>
      </c>
      <c r="H1272">
        <v>2.5000000000000001E-2</v>
      </c>
      <c r="I1272">
        <v>6.5</v>
      </c>
      <c r="J1272">
        <v>1</v>
      </c>
      <c r="K1272">
        <v>1</v>
      </c>
      <c r="L1272" s="8">
        <v>1.42</v>
      </c>
      <c r="M1272" s="8">
        <v>0.59</v>
      </c>
      <c r="N1272" s="8">
        <v>0.5</v>
      </c>
      <c r="O1272" s="8">
        <v>-1.115E-2</v>
      </c>
      <c r="P1272" s="8">
        <v>0</v>
      </c>
      <c r="Q1272" s="8">
        <v>-8.5599999999999996E-2</v>
      </c>
      <c r="R1272" s="8">
        <v>-4.9959999999999997E-2</v>
      </c>
      <c r="S1272" s="8">
        <v>0</v>
      </c>
      <c r="T1272" s="8">
        <v>2.5600000000000002E-3</v>
      </c>
      <c r="U1272" s="8">
        <v>3.6330000000000001E-2</v>
      </c>
      <c r="V1272">
        <v>-8.9386644842389604E-3</v>
      </c>
      <c r="W1272">
        <v>1.4137166941154101E-3</v>
      </c>
      <c r="X1272">
        <v>1.1844118463298901E-3</v>
      </c>
      <c r="Y1272">
        <v>4.90873852123405E-4</v>
      </c>
      <c r="Z1272">
        <v>0.186177777777778</v>
      </c>
      <c r="AA1272">
        <v>7.7160493827160503E-2</v>
      </c>
    </row>
    <row r="1273" spans="1:27" x14ac:dyDescent="0.35">
      <c r="A1273">
        <v>1272</v>
      </c>
      <c r="B1273" t="s">
        <v>51</v>
      </c>
      <c r="C1273" s="2">
        <v>13</v>
      </c>
      <c r="D1273" t="s">
        <v>10</v>
      </c>
      <c r="E1273">
        <v>4.5</v>
      </c>
      <c r="F1273" t="s">
        <v>11</v>
      </c>
      <c r="G1273" s="10">
        <v>2</v>
      </c>
      <c r="H1273">
        <v>0.02</v>
      </c>
      <c r="I1273">
        <v>5</v>
      </c>
      <c r="J1273">
        <v>1</v>
      </c>
      <c r="K1273">
        <v>1</v>
      </c>
      <c r="L1273" s="8">
        <v>1.42</v>
      </c>
      <c r="M1273" s="8">
        <v>0.59</v>
      </c>
      <c r="N1273" s="8">
        <v>0.5</v>
      </c>
      <c r="O1273" s="8">
        <v>-1.115E-2</v>
      </c>
      <c r="P1273" s="8">
        <v>0</v>
      </c>
      <c r="Q1273" s="8">
        <v>-8.5599999999999996E-2</v>
      </c>
      <c r="R1273" s="8">
        <v>-4.9959999999999997E-2</v>
      </c>
      <c r="S1273" s="8">
        <v>0</v>
      </c>
      <c r="T1273" s="8">
        <v>2.5600000000000002E-3</v>
      </c>
      <c r="U1273" s="8">
        <v>3.6330000000000001E-2</v>
      </c>
      <c r="V1273">
        <v>-9.9789546682547397E-3</v>
      </c>
      <c r="W1273">
        <v>1.09955742875643E-3</v>
      </c>
      <c r="X1273">
        <v>9.2120921381213497E-4</v>
      </c>
      <c r="Y1273">
        <v>3.1415926535897898E-4</v>
      </c>
      <c r="Z1273">
        <v>0.14480493827160501</v>
      </c>
      <c r="AA1273">
        <v>4.9382716049382699E-2</v>
      </c>
    </row>
    <row r="1274" spans="1:27" x14ac:dyDescent="0.35">
      <c r="A1274">
        <v>1273</v>
      </c>
      <c r="B1274" t="s">
        <v>51</v>
      </c>
      <c r="C1274" s="2">
        <v>13</v>
      </c>
      <c r="D1274" t="s">
        <v>10</v>
      </c>
      <c r="E1274">
        <v>4.5</v>
      </c>
      <c r="F1274" t="s">
        <v>11</v>
      </c>
      <c r="G1274" s="10">
        <v>2</v>
      </c>
      <c r="H1274">
        <v>0.02</v>
      </c>
      <c r="I1274">
        <v>5</v>
      </c>
      <c r="J1274">
        <v>1</v>
      </c>
      <c r="K1274">
        <v>1</v>
      </c>
      <c r="L1274" s="8">
        <v>1.42</v>
      </c>
      <c r="M1274" s="8">
        <v>0.59</v>
      </c>
      <c r="N1274" s="8">
        <v>0.5</v>
      </c>
      <c r="O1274" s="8">
        <v>-1.115E-2</v>
      </c>
      <c r="P1274" s="8">
        <v>0</v>
      </c>
      <c r="Q1274" s="8">
        <v>-8.5599999999999996E-2</v>
      </c>
      <c r="R1274" s="8">
        <v>-4.9959999999999997E-2</v>
      </c>
      <c r="S1274" s="8">
        <v>0</v>
      </c>
      <c r="T1274" s="8">
        <v>2.5600000000000002E-3</v>
      </c>
      <c r="U1274" s="8">
        <v>3.6330000000000001E-2</v>
      </c>
      <c r="V1274">
        <v>-9.9789546682547397E-3</v>
      </c>
      <c r="W1274">
        <v>7.85398163397448E-4</v>
      </c>
      <c r="X1274">
        <v>6.5800658129438203E-4</v>
      </c>
      <c r="Y1274">
        <v>3.1415926535897898E-4</v>
      </c>
      <c r="Z1274">
        <v>0.103432098765432</v>
      </c>
      <c r="AA1274">
        <v>4.9382716049382699E-2</v>
      </c>
    </row>
    <row r="1275" spans="1:27" x14ac:dyDescent="0.35">
      <c r="A1275">
        <v>1274</v>
      </c>
      <c r="B1275" t="s">
        <v>51</v>
      </c>
      <c r="C1275" s="2">
        <v>13</v>
      </c>
      <c r="D1275" t="s">
        <v>10</v>
      </c>
      <c r="E1275">
        <v>4.5</v>
      </c>
      <c r="F1275" t="s">
        <v>11</v>
      </c>
      <c r="G1275" s="10">
        <v>1</v>
      </c>
      <c r="H1275">
        <v>0.01</v>
      </c>
      <c r="I1275">
        <v>4</v>
      </c>
      <c r="J1275">
        <v>1</v>
      </c>
      <c r="K1275">
        <v>1</v>
      </c>
      <c r="L1275" s="8">
        <v>1.42</v>
      </c>
      <c r="M1275" s="8">
        <v>0.59</v>
      </c>
      <c r="N1275" s="8">
        <v>0.5</v>
      </c>
      <c r="O1275" s="8">
        <v>-1.115E-2</v>
      </c>
      <c r="P1275" s="8">
        <v>0</v>
      </c>
      <c r="Q1275" s="8">
        <v>-8.5599999999999996E-2</v>
      </c>
      <c r="R1275" s="8">
        <v>-4.9959999999999997E-2</v>
      </c>
      <c r="S1275" s="8">
        <v>0</v>
      </c>
      <c r="T1275" s="8">
        <v>2.5600000000000002E-3</v>
      </c>
      <c r="U1275" s="8">
        <v>3.6330000000000001E-2</v>
      </c>
      <c r="V1275">
        <v>-1.0770908708372001E-2</v>
      </c>
      <c r="W1275">
        <v>1.96349540849362E-4</v>
      </c>
      <c r="X1275">
        <v>1.64501645323596E-4</v>
      </c>
      <c r="Y1275">
        <v>7.85398163397448E-5</v>
      </c>
      <c r="Z1275">
        <v>2.5858024691357999E-2</v>
      </c>
      <c r="AA1275">
        <v>1.2345679012345699E-2</v>
      </c>
    </row>
    <row r="1276" spans="1:27" x14ac:dyDescent="0.35">
      <c r="A1276">
        <v>1275</v>
      </c>
      <c r="B1276" t="s">
        <v>51</v>
      </c>
      <c r="C1276" s="2">
        <v>13</v>
      </c>
      <c r="D1276" t="s">
        <v>10</v>
      </c>
      <c r="E1276">
        <v>4.5</v>
      </c>
      <c r="F1276" t="s">
        <v>11</v>
      </c>
      <c r="G1276" s="10">
        <v>1</v>
      </c>
      <c r="H1276">
        <v>0.01</v>
      </c>
      <c r="I1276">
        <v>2.5</v>
      </c>
      <c r="J1276">
        <v>1</v>
      </c>
      <c r="K1276">
        <v>1</v>
      </c>
      <c r="L1276" s="8">
        <v>1.42</v>
      </c>
      <c r="M1276" s="8">
        <v>0.59</v>
      </c>
      <c r="N1276" s="8">
        <v>0.5</v>
      </c>
      <c r="O1276" s="8">
        <v>-1.115E-2</v>
      </c>
      <c r="P1276" s="8">
        <v>0</v>
      </c>
      <c r="Q1276" s="8">
        <v>-8.5599999999999996E-2</v>
      </c>
      <c r="R1276" s="8">
        <v>-4.9959999999999997E-2</v>
      </c>
      <c r="S1276" s="8">
        <v>0</v>
      </c>
      <c r="T1276" s="8">
        <v>2.5600000000000002E-3</v>
      </c>
      <c r="U1276" s="8">
        <v>3.6330000000000001E-2</v>
      </c>
      <c r="V1276">
        <v>-1.0945330275453601E-2</v>
      </c>
      <c r="W1276">
        <v>1.96349540849362E-4</v>
      </c>
      <c r="X1276">
        <v>1.64501645323596E-4</v>
      </c>
      <c r="Y1276">
        <v>7.85398163397448E-5</v>
      </c>
      <c r="Z1276">
        <v>2.5858024691357999E-2</v>
      </c>
      <c r="AA1276">
        <v>1.2345679012345699E-2</v>
      </c>
    </row>
    <row r="1277" spans="1:27" x14ac:dyDescent="0.35">
      <c r="A1277">
        <v>1276</v>
      </c>
      <c r="B1277" t="s">
        <v>51</v>
      </c>
      <c r="C1277" s="2">
        <v>13</v>
      </c>
      <c r="D1277" t="s">
        <v>10</v>
      </c>
      <c r="E1277">
        <v>4.5</v>
      </c>
      <c r="F1277" t="s">
        <v>11</v>
      </c>
      <c r="G1277" s="10">
        <v>1.5</v>
      </c>
      <c r="H1277">
        <v>1.4999999999999999E-2</v>
      </c>
      <c r="I1277">
        <v>3</v>
      </c>
      <c r="J1277">
        <v>1</v>
      </c>
      <c r="K1277">
        <v>1</v>
      </c>
      <c r="L1277" s="8">
        <v>1.42</v>
      </c>
      <c r="M1277" s="8">
        <v>0.59</v>
      </c>
      <c r="N1277" s="8">
        <v>0.5</v>
      </c>
      <c r="O1277" s="8">
        <v>-1.115E-2</v>
      </c>
      <c r="P1277" s="8">
        <v>0</v>
      </c>
      <c r="Q1277" s="8">
        <v>-8.5599999999999996E-2</v>
      </c>
      <c r="R1277" s="8">
        <v>-4.9959999999999997E-2</v>
      </c>
      <c r="S1277" s="8">
        <v>0</v>
      </c>
      <c r="T1277" s="8">
        <v>2.5600000000000002E-3</v>
      </c>
      <c r="U1277" s="8">
        <v>3.6330000000000001E-2</v>
      </c>
      <c r="V1277">
        <v>-1.07413753890871E-2</v>
      </c>
      <c r="W1277">
        <v>1.5707963267949001E-4</v>
      </c>
      <c r="X1277">
        <v>1.3160131625887601E-4</v>
      </c>
      <c r="Y1277">
        <v>1.7671458676442599E-4</v>
      </c>
      <c r="Z1277">
        <v>2.06864197530864E-2</v>
      </c>
      <c r="AA1277">
        <v>2.7777777777777801E-2</v>
      </c>
    </row>
    <row r="1278" spans="1:27" x14ac:dyDescent="0.35">
      <c r="A1278">
        <v>1277</v>
      </c>
      <c r="B1278" t="s">
        <v>51</v>
      </c>
      <c r="C1278" s="2">
        <v>13</v>
      </c>
      <c r="D1278" t="s">
        <v>10</v>
      </c>
      <c r="E1278">
        <v>4.5</v>
      </c>
      <c r="F1278" t="s">
        <v>11</v>
      </c>
      <c r="G1278" s="10">
        <v>1</v>
      </c>
      <c r="H1278">
        <v>0.01</v>
      </c>
      <c r="I1278">
        <v>2</v>
      </c>
      <c r="J1278">
        <v>1</v>
      </c>
      <c r="K1278">
        <v>1</v>
      </c>
      <c r="L1278" s="8">
        <v>1.42</v>
      </c>
      <c r="M1278" s="8">
        <v>0.59</v>
      </c>
      <c r="N1278" s="8">
        <v>0.5</v>
      </c>
      <c r="O1278" s="8">
        <v>-1.115E-2</v>
      </c>
      <c r="P1278" s="8">
        <v>0</v>
      </c>
      <c r="Q1278" s="8">
        <v>-8.5599999999999996E-2</v>
      </c>
      <c r="R1278" s="8">
        <v>-4.9959999999999997E-2</v>
      </c>
      <c r="S1278" s="8">
        <v>0</v>
      </c>
      <c r="T1278" s="8">
        <v>2.5600000000000002E-3</v>
      </c>
      <c r="U1278" s="8">
        <v>3.6330000000000001E-2</v>
      </c>
      <c r="V1278">
        <v>-1.10034707978142E-2</v>
      </c>
      <c r="W1278">
        <v>1.96349540849362E-4</v>
      </c>
      <c r="X1278">
        <v>1.64501645323596E-4</v>
      </c>
      <c r="Y1278">
        <v>7.85398163397448E-5</v>
      </c>
      <c r="Z1278">
        <v>2.5858024691357999E-2</v>
      </c>
      <c r="AA1278">
        <v>1.2345679012345699E-2</v>
      </c>
    </row>
    <row r="1279" spans="1:27" x14ac:dyDescent="0.35">
      <c r="A1279">
        <v>1278</v>
      </c>
      <c r="B1279" t="s">
        <v>51</v>
      </c>
      <c r="C1279" s="2">
        <v>13</v>
      </c>
      <c r="D1279" t="s">
        <v>10</v>
      </c>
      <c r="E1279">
        <v>4.5</v>
      </c>
      <c r="F1279" t="s">
        <v>11</v>
      </c>
      <c r="G1279" s="10">
        <v>2</v>
      </c>
      <c r="H1279">
        <v>0.02</v>
      </c>
      <c r="I1279">
        <v>4</v>
      </c>
      <c r="J1279">
        <v>1</v>
      </c>
      <c r="K1279">
        <v>1</v>
      </c>
      <c r="L1279" s="8">
        <v>1.42</v>
      </c>
      <c r="M1279" s="8">
        <v>0.59</v>
      </c>
      <c r="N1279" s="8">
        <v>0.5</v>
      </c>
      <c r="O1279" s="8">
        <v>-1.115E-2</v>
      </c>
      <c r="P1279" s="8">
        <v>0</v>
      </c>
      <c r="Q1279" s="8">
        <v>-8.5599999999999996E-2</v>
      </c>
      <c r="R1279" s="8">
        <v>-4.9959999999999997E-2</v>
      </c>
      <c r="S1279" s="8">
        <v>0</v>
      </c>
      <c r="T1279" s="8">
        <v>2.5600000000000002E-3</v>
      </c>
      <c r="U1279" s="8">
        <v>3.6330000000000001E-2</v>
      </c>
      <c r="V1279">
        <v>-1.02832293032752E-2</v>
      </c>
      <c r="W1279">
        <v>1.09955742875643E-3</v>
      </c>
      <c r="X1279">
        <v>9.2120921381213497E-4</v>
      </c>
      <c r="Y1279">
        <v>3.1415926535897898E-4</v>
      </c>
      <c r="Z1279">
        <v>0.14480493827160501</v>
      </c>
      <c r="AA1279">
        <v>4.9382716049382699E-2</v>
      </c>
    </row>
    <row r="1280" spans="1:27" x14ac:dyDescent="0.35">
      <c r="A1280">
        <v>1279</v>
      </c>
      <c r="B1280" t="s">
        <v>51</v>
      </c>
      <c r="C1280" s="2">
        <v>13</v>
      </c>
      <c r="D1280" t="s">
        <v>10</v>
      </c>
      <c r="E1280">
        <v>4.5</v>
      </c>
      <c r="F1280" t="s">
        <v>11</v>
      </c>
      <c r="G1280" s="10">
        <v>1</v>
      </c>
      <c r="H1280">
        <v>0.01</v>
      </c>
      <c r="I1280">
        <v>3</v>
      </c>
      <c r="J1280">
        <v>1</v>
      </c>
      <c r="K1280">
        <v>1</v>
      </c>
      <c r="L1280" s="8">
        <v>1.42</v>
      </c>
      <c r="M1280" s="8">
        <v>0.59</v>
      </c>
      <c r="N1280" s="8">
        <v>0.5</v>
      </c>
      <c r="O1280" s="8">
        <v>-1.115E-2</v>
      </c>
      <c r="P1280" s="8">
        <v>0</v>
      </c>
      <c r="Q1280" s="8">
        <v>-8.5599999999999996E-2</v>
      </c>
      <c r="R1280" s="8">
        <v>-4.9959999999999997E-2</v>
      </c>
      <c r="S1280" s="8">
        <v>0</v>
      </c>
      <c r="T1280" s="8">
        <v>2.5600000000000002E-3</v>
      </c>
      <c r="U1280" s="8">
        <v>3.6330000000000001E-2</v>
      </c>
      <c r="V1280">
        <v>-1.08871897530931E-2</v>
      </c>
      <c r="W1280">
        <v>1.96349540849362E-4</v>
      </c>
      <c r="X1280">
        <v>1.64501645323596E-4</v>
      </c>
      <c r="Y1280">
        <v>7.85398163397448E-5</v>
      </c>
      <c r="Z1280">
        <v>2.5858024691357999E-2</v>
      </c>
      <c r="AA1280">
        <v>1.2345679012345699E-2</v>
      </c>
    </row>
    <row r="1281" spans="1:27" x14ac:dyDescent="0.35">
      <c r="A1281">
        <v>1280</v>
      </c>
      <c r="B1281" t="s">
        <v>51</v>
      </c>
      <c r="C1281" s="2">
        <v>13</v>
      </c>
      <c r="D1281" t="s">
        <v>10</v>
      </c>
      <c r="E1281">
        <v>4.5</v>
      </c>
      <c r="F1281" t="s">
        <v>11</v>
      </c>
      <c r="G1281" s="10">
        <v>2.5</v>
      </c>
      <c r="H1281">
        <v>2.5000000000000001E-2</v>
      </c>
      <c r="I1281">
        <v>5</v>
      </c>
      <c r="J1281">
        <v>1</v>
      </c>
      <c r="K1281">
        <v>1</v>
      </c>
      <c r="L1281" s="8">
        <v>1.42</v>
      </c>
      <c r="M1281" s="8">
        <v>0.59</v>
      </c>
      <c r="N1281" s="8">
        <v>0.5</v>
      </c>
      <c r="O1281" s="8">
        <v>-1.115E-2</v>
      </c>
      <c r="P1281" s="8">
        <v>0</v>
      </c>
      <c r="Q1281" s="8">
        <v>-8.5599999999999996E-2</v>
      </c>
      <c r="R1281" s="8">
        <v>-4.9959999999999997E-2</v>
      </c>
      <c r="S1281" s="8">
        <v>0</v>
      </c>
      <c r="T1281" s="8">
        <v>2.5600000000000002E-3</v>
      </c>
      <c r="U1281" s="8">
        <v>3.6330000000000001E-2</v>
      </c>
      <c r="V1281">
        <v>-9.5764099363819296E-3</v>
      </c>
      <c r="W1281">
        <v>1.4137166941154101E-3</v>
      </c>
      <c r="X1281">
        <v>1.1844118463298901E-3</v>
      </c>
      <c r="Y1281">
        <v>4.90873852123405E-4</v>
      </c>
      <c r="Z1281">
        <v>0.186177777777778</v>
      </c>
      <c r="AA1281">
        <v>7.7160493827160503E-2</v>
      </c>
    </row>
    <row r="1282" spans="1:27" x14ac:dyDescent="0.35">
      <c r="A1282">
        <v>1281</v>
      </c>
      <c r="B1282" t="s">
        <v>51</v>
      </c>
      <c r="C1282" s="2">
        <v>13</v>
      </c>
      <c r="D1282" t="s">
        <v>10</v>
      </c>
      <c r="E1282">
        <v>4.5</v>
      </c>
      <c r="F1282" t="s">
        <v>11</v>
      </c>
      <c r="G1282" s="10">
        <v>1</v>
      </c>
      <c r="H1282">
        <v>0.01</v>
      </c>
      <c r="I1282">
        <v>2.5</v>
      </c>
      <c r="J1282">
        <v>1</v>
      </c>
      <c r="K1282">
        <v>1</v>
      </c>
      <c r="L1282" s="8">
        <v>1.42</v>
      </c>
      <c r="M1282" s="8">
        <v>0.59</v>
      </c>
      <c r="N1282" s="8">
        <v>0.5</v>
      </c>
      <c r="O1282" s="8">
        <v>-1.115E-2</v>
      </c>
      <c r="P1282" s="8">
        <v>0</v>
      </c>
      <c r="Q1282" s="8">
        <v>-8.5599999999999996E-2</v>
      </c>
      <c r="R1282" s="8">
        <v>-4.9959999999999997E-2</v>
      </c>
      <c r="S1282" s="8">
        <v>0</v>
      </c>
      <c r="T1282" s="8">
        <v>2.5600000000000002E-3</v>
      </c>
      <c r="U1282" s="8">
        <v>3.6330000000000001E-2</v>
      </c>
      <c r="V1282">
        <v>-1.0945330275453601E-2</v>
      </c>
      <c r="W1282">
        <v>1.96349540849362E-4</v>
      </c>
      <c r="X1282">
        <v>1.64501645323596E-4</v>
      </c>
      <c r="Y1282">
        <v>7.85398163397448E-5</v>
      </c>
      <c r="Z1282">
        <v>2.5858024691357999E-2</v>
      </c>
      <c r="AA1282">
        <v>1.2345679012345699E-2</v>
      </c>
    </row>
    <row r="1283" spans="1:27" x14ac:dyDescent="0.35">
      <c r="A1283">
        <v>1282</v>
      </c>
      <c r="B1283" t="s">
        <v>51</v>
      </c>
      <c r="C1283" s="2">
        <v>13</v>
      </c>
      <c r="D1283" t="s">
        <v>10</v>
      </c>
      <c r="E1283">
        <v>4.5</v>
      </c>
      <c r="F1283" t="s">
        <v>11</v>
      </c>
      <c r="G1283" s="10">
        <v>3</v>
      </c>
      <c r="H1283">
        <v>0.03</v>
      </c>
      <c r="I1283">
        <v>5</v>
      </c>
      <c r="J1283">
        <v>1</v>
      </c>
      <c r="K1283">
        <v>1</v>
      </c>
      <c r="L1283" s="8">
        <v>1.42</v>
      </c>
      <c r="M1283" s="8">
        <v>0.59</v>
      </c>
      <c r="N1283" s="8">
        <v>0.5</v>
      </c>
      <c r="O1283" s="8">
        <v>-1.115E-2</v>
      </c>
      <c r="P1283" s="8">
        <v>0</v>
      </c>
      <c r="Q1283" s="8">
        <v>-8.5599999999999996E-2</v>
      </c>
      <c r="R1283" s="8">
        <v>-4.9959999999999997E-2</v>
      </c>
      <c r="S1283" s="8">
        <v>0</v>
      </c>
      <c r="T1283" s="8">
        <v>2.5600000000000002E-3</v>
      </c>
      <c r="U1283" s="8">
        <v>3.6330000000000001E-2</v>
      </c>
      <c r="V1283">
        <v>-9.1322754553089403E-3</v>
      </c>
      <c r="W1283">
        <v>3.5342917352885199E-3</v>
      </c>
      <c r="X1283">
        <v>2.9610296158247202E-3</v>
      </c>
      <c r="Y1283">
        <v>7.0685834705770298E-4</v>
      </c>
      <c r="Z1283">
        <v>0.46544444444444399</v>
      </c>
      <c r="AA1283">
        <v>0.11111111111111099</v>
      </c>
    </row>
    <row r="1284" spans="1:27" x14ac:dyDescent="0.35">
      <c r="A1284">
        <v>1283</v>
      </c>
      <c r="B1284" t="s">
        <v>51</v>
      </c>
      <c r="C1284" s="2">
        <v>13</v>
      </c>
      <c r="D1284" t="s">
        <v>10</v>
      </c>
      <c r="E1284">
        <v>4.5</v>
      </c>
      <c r="F1284" t="s">
        <v>11</v>
      </c>
      <c r="G1284" s="10">
        <v>2.5</v>
      </c>
      <c r="H1284">
        <v>2.5000000000000001E-2</v>
      </c>
      <c r="I1284">
        <v>4</v>
      </c>
      <c r="J1284">
        <v>1</v>
      </c>
      <c r="K1284">
        <v>1</v>
      </c>
      <c r="L1284" s="8">
        <v>1.42</v>
      </c>
      <c r="M1284" s="8">
        <v>0.59</v>
      </c>
      <c r="N1284" s="8">
        <v>0.5</v>
      </c>
      <c r="O1284" s="8">
        <v>-1.115E-2</v>
      </c>
      <c r="P1284" s="8">
        <v>0</v>
      </c>
      <c r="Q1284" s="8">
        <v>-8.5599999999999996E-2</v>
      </c>
      <c r="R1284" s="8">
        <v>-4.9959999999999997E-2</v>
      </c>
      <c r="S1284" s="8">
        <v>0</v>
      </c>
      <c r="T1284" s="8">
        <v>2.5600000000000002E-3</v>
      </c>
      <c r="U1284" s="8">
        <v>3.6330000000000001E-2</v>
      </c>
      <c r="V1284">
        <v>-1.0001573571143899E-2</v>
      </c>
      <c r="W1284">
        <v>1.4137166941154101E-3</v>
      </c>
      <c r="X1284">
        <v>1.1844118463298901E-3</v>
      </c>
      <c r="Y1284">
        <v>4.90873852123405E-4</v>
      </c>
      <c r="Z1284">
        <v>0.186177777777778</v>
      </c>
      <c r="AA1284">
        <v>7.7160493827160503E-2</v>
      </c>
    </row>
    <row r="1285" spans="1:27" x14ac:dyDescent="0.35">
      <c r="A1285">
        <v>1284</v>
      </c>
      <c r="B1285" t="s">
        <v>51</v>
      </c>
      <c r="C1285" s="2">
        <v>13</v>
      </c>
      <c r="D1285" t="s">
        <v>10</v>
      </c>
      <c r="E1285">
        <v>4.5</v>
      </c>
      <c r="F1285" t="s">
        <v>11</v>
      </c>
      <c r="G1285" s="10">
        <v>1</v>
      </c>
      <c r="H1285">
        <v>0.01</v>
      </c>
      <c r="I1285">
        <v>2.5</v>
      </c>
      <c r="J1285">
        <v>1</v>
      </c>
      <c r="K1285">
        <v>1</v>
      </c>
      <c r="L1285" s="8">
        <v>1.42</v>
      </c>
      <c r="M1285" s="8">
        <v>0.59</v>
      </c>
      <c r="N1285" s="8">
        <v>0.5</v>
      </c>
      <c r="O1285" s="8">
        <v>-1.115E-2</v>
      </c>
      <c r="P1285" s="8">
        <v>0</v>
      </c>
      <c r="Q1285" s="8">
        <v>-8.5599999999999996E-2</v>
      </c>
      <c r="R1285" s="8">
        <v>-4.9959999999999997E-2</v>
      </c>
      <c r="S1285" s="8">
        <v>0</v>
      </c>
      <c r="T1285" s="8">
        <v>2.5600000000000002E-3</v>
      </c>
      <c r="U1285" s="8">
        <v>3.6330000000000001E-2</v>
      </c>
      <c r="V1285">
        <v>-1.0945330275453601E-2</v>
      </c>
      <c r="W1285">
        <v>1.5707963267949001E-4</v>
      </c>
      <c r="X1285">
        <v>1.3160131625887601E-4</v>
      </c>
      <c r="Y1285">
        <v>7.85398163397448E-5</v>
      </c>
      <c r="Z1285">
        <v>2.06864197530864E-2</v>
      </c>
      <c r="AA1285">
        <v>1.2345679012345699E-2</v>
      </c>
    </row>
    <row r="1286" spans="1:27" x14ac:dyDescent="0.35">
      <c r="A1286">
        <v>1285</v>
      </c>
      <c r="B1286" t="s">
        <v>51</v>
      </c>
      <c r="C1286" s="2">
        <v>13</v>
      </c>
      <c r="D1286" t="s">
        <v>10</v>
      </c>
      <c r="E1286">
        <v>4.5</v>
      </c>
      <c r="F1286" t="s">
        <v>11</v>
      </c>
      <c r="G1286" s="10">
        <v>1</v>
      </c>
      <c r="H1286">
        <v>0.01</v>
      </c>
      <c r="I1286">
        <v>2</v>
      </c>
      <c r="J1286">
        <v>1</v>
      </c>
      <c r="K1286">
        <v>1</v>
      </c>
      <c r="L1286" s="8">
        <v>1.42</v>
      </c>
      <c r="M1286" s="8">
        <v>0.59</v>
      </c>
      <c r="N1286" s="8">
        <v>0.5</v>
      </c>
      <c r="O1286" s="8">
        <v>-1.115E-2</v>
      </c>
      <c r="P1286" s="8">
        <v>0</v>
      </c>
      <c r="Q1286" s="8">
        <v>-8.5599999999999996E-2</v>
      </c>
      <c r="R1286" s="8">
        <v>-4.9959999999999997E-2</v>
      </c>
      <c r="S1286" s="8">
        <v>0</v>
      </c>
      <c r="T1286" s="8">
        <v>2.5600000000000002E-3</v>
      </c>
      <c r="U1286" s="8">
        <v>3.6330000000000001E-2</v>
      </c>
      <c r="V1286">
        <v>-1.10034707978142E-2</v>
      </c>
      <c r="W1286">
        <v>1.96349540849362E-4</v>
      </c>
      <c r="X1286">
        <v>1.64501645323596E-4</v>
      </c>
      <c r="Y1286">
        <v>7.85398163397448E-5</v>
      </c>
      <c r="Z1286">
        <v>2.5858024691357999E-2</v>
      </c>
      <c r="AA1286">
        <v>1.2345679012345699E-2</v>
      </c>
    </row>
    <row r="1287" spans="1:27" x14ac:dyDescent="0.35">
      <c r="A1287">
        <v>1286</v>
      </c>
      <c r="B1287" t="s">
        <v>51</v>
      </c>
      <c r="C1287" s="2">
        <v>13</v>
      </c>
      <c r="D1287" t="s">
        <v>10</v>
      </c>
      <c r="E1287">
        <v>4.5</v>
      </c>
      <c r="F1287" t="s">
        <v>11</v>
      </c>
      <c r="G1287" s="10">
        <v>1</v>
      </c>
      <c r="H1287">
        <v>0.01</v>
      </c>
      <c r="I1287">
        <v>2</v>
      </c>
      <c r="J1287">
        <v>1</v>
      </c>
      <c r="K1287">
        <v>1</v>
      </c>
      <c r="L1287" s="8">
        <v>1.42</v>
      </c>
      <c r="M1287" s="8">
        <v>0.59</v>
      </c>
      <c r="N1287" s="8">
        <v>0.5</v>
      </c>
      <c r="O1287" s="8">
        <v>-1.115E-2</v>
      </c>
      <c r="P1287" s="8">
        <v>0</v>
      </c>
      <c r="Q1287" s="8">
        <v>-8.5599999999999996E-2</v>
      </c>
      <c r="R1287" s="8">
        <v>-4.9959999999999997E-2</v>
      </c>
      <c r="S1287" s="8">
        <v>0</v>
      </c>
      <c r="T1287" s="8">
        <v>2.5600000000000002E-3</v>
      </c>
      <c r="U1287" s="8">
        <v>3.6330000000000001E-2</v>
      </c>
      <c r="V1287">
        <v>-1.10034707978142E-2</v>
      </c>
      <c r="W1287">
        <v>1.5707963267949001E-4</v>
      </c>
      <c r="X1287">
        <v>1.3160131625887601E-4</v>
      </c>
      <c r="Y1287">
        <v>7.85398163397448E-5</v>
      </c>
      <c r="Z1287">
        <v>2.06864197530864E-2</v>
      </c>
      <c r="AA1287">
        <v>1.2345679012345699E-2</v>
      </c>
    </row>
    <row r="1288" spans="1:27" x14ac:dyDescent="0.35">
      <c r="A1288">
        <v>1287</v>
      </c>
      <c r="B1288" t="s">
        <v>51</v>
      </c>
      <c r="C1288" s="2">
        <v>13</v>
      </c>
      <c r="D1288" t="s">
        <v>10</v>
      </c>
      <c r="E1288">
        <v>4.5</v>
      </c>
      <c r="F1288" t="s">
        <v>11</v>
      </c>
      <c r="G1288" s="10">
        <v>2</v>
      </c>
      <c r="H1288">
        <v>0.02</v>
      </c>
      <c r="I1288">
        <v>4</v>
      </c>
      <c r="J1288">
        <v>1</v>
      </c>
      <c r="K1288">
        <v>1</v>
      </c>
      <c r="L1288" s="8">
        <v>1.42</v>
      </c>
      <c r="M1288" s="8">
        <v>0.59</v>
      </c>
      <c r="N1288" s="8">
        <v>0.5</v>
      </c>
      <c r="O1288" s="8">
        <v>-1.115E-2</v>
      </c>
      <c r="P1288" s="8">
        <v>0</v>
      </c>
      <c r="Q1288" s="8">
        <v>-8.5599999999999996E-2</v>
      </c>
      <c r="R1288" s="8">
        <v>-4.9959999999999997E-2</v>
      </c>
      <c r="S1288" s="8">
        <v>0</v>
      </c>
      <c r="T1288" s="8">
        <v>2.5600000000000002E-3</v>
      </c>
      <c r="U1288" s="8">
        <v>3.6330000000000001E-2</v>
      </c>
      <c r="V1288">
        <v>-1.02832293032752E-2</v>
      </c>
      <c r="W1288">
        <v>1.2566370614359201E-3</v>
      </c>
      <c r="X1288">
        <v>1.05281053007101E-3</v>
      </c>
      <c r="Y1288">
        <v>3.1415926535897898E-4</v>
      </c>
      <c r="Z1288">
        <v>0.165491358024691</v>
      </c>
      <c r="AA1288">
        <v>4.9382716049382699E-2</v>
      </c>
    </row>
    <row r="1289" spans="1:27" x14ac:dyDescent="0.35">
      <c r="A1289">
        <v>1288</v>
      </c>
      <c r="B1289" t="s">
        <v>51</v>
      </c>
      <c r="C1289" s="2">
        <v>13</v>
      </c>
      <c r="D1289" t="s">
        <v>10</v>
      </c>
      <c r="E1289">
        <v>4.5</v>
      </c>
      <c r="F1289" t="s">
        <v>11</v>
      </c>
      <c r="G1289" s="10">
        <v>2</v>
      </c>
      <c r="H1289">
        <v>0.02</v>
      </c>
      <c r="I1289">
        <v>5</v>
      </c>
      <c r="J1289">
        <v>1</v>
      </c>
      <c r="K1289">
        <v>1</v>
      </c>
      <c r="L1289" s="8">
        <v>1.42</v>
      </c>
      <c r="M1289" s="8">
        <v>0.59</v>
      </c>
      <c r="N1289" s="8">
        <v>0.5</v>
      </c>
      <c r="O1289" s="8">
        <v>-1.115E-2</v>
      </c>
      <c r="P1289" s="8">
        <v>0</v>
      </c>
      <c r="Q1289" s="8">
        <v>-8.5599999999999996E-2</v>
      </c>
      <c r="R1289" s="8">
        <v>-4.9959999999999997E-2</v>
      </c>
      <c r="S1289" s="8">
        <v>0</v>
      </c>
      <c r="T1289" s="8">
        <v>2.5600000000000002E-3</v>
      </c>
      <c r="U1289" s="8">
        <v>3.6330000000000001E-2</v>
      </c>
      <c r="V1289">
        <v>-9.9789546682547397E-3</v>
      </c>
      <c r="W1289">
        <v>1.2566370614359201E-3</v>
      </c>
      <c r="X1289">
        <v>1.05281053007101E-3</v>
      </c>
      <c r="Y1289">
        <v>3.1415926535897898E-4</v>
      </c>
      <c r="Z1289">
        <v>0.165491358024691</v>
      </c>
      <c r="AA1289">
        <v>4.9382716049382699E-2</v>
      </c>
    </row>
    <row r="1290" spans="1:27" x14ac:dyDescent="0.35">
      <c r="A1290">
        <v>1289</v>
      </c>
      <c r="B1290" t="s">
        <v>51</v>
      </c>
      <c r="C1290" s="2">
        <v>13</v>
      </c>
      <c r="D1290" t="s">
        <v>10</v>
      </c>
      <c r="E1290">
        <v>4.5</v>
      </c>
      <c r="F1290" t="s">
        <v>11</v>
      </c>
      <c r="G1290" s="10">
        <v>1</v>
      </c>
      <c r="H1290">
        <v>0.01</v>
      </c>
      <c r="I1290">
        <v>2.5</v>
      </c>
      <c r="J1290">
        <v>1</v>
      </c>
      <c r="K1290">
        <v>1</v>
      </c>
      <c r="L1290" s="8">
        <v>1.42</v>
      </c>
      <c r="M1290" s="8">
        <v>0.59</v>
      </c>
      <c r="N1290" s="8">
        <v>0.5</v>
      </c>
      <c r="O1290" s="8">
        <v>-1.115E-2</v>
      </c>
      <c r="P1290" s="8">
        <v>0</v>
      </c>
      <c r="Q1290" s="8">
        <v>-8.5599999999999996E-2</v>
      </c>
      <c r="R1290" s="8">
        <v>-4.9959999999999997E-2</v>
      </c>
      <c r="S1290" s="8">
        <v>0</v>
      </c>
      <c r="T1290" s="8">
        <v>2.5600000000000002E-3</v>
      </c>
      <c r="U1290" s="8">
        <v>3.6330000000000001E-2</v>
      </c>
      <c r="V1290">
        <v>-1.0945330275453601E-2</v>
      </c>
      <c r="W1290">
        <v>2.35619449019235E-4</v>
      </c>
      <c r="X1290">
        <v>1.97401974388315E-4</v>
      </c>
      <c r="Y1290">
        <v>7.85398163397448E-5</v>
      </c>
      <c r="Z1290">
        <v>3.1029629629629601E-2</v>
      </c>
      <c r="AA1290">
        <v>1.2345679012345699E-2</v>
      </c>
    </row>
    <row r="1291" spans="1:27" x14ac:dyDescent="0.35">
      <c r="A1291">
        <v>1290</v>
      </c>
      <c r="B1291" t="s">
        <v>51</v>
      </c>
      <c r="C1291" s="2">
        <v>13</v>
      </c>
      <c r="D1291" t="s">
        <v>10</v>
      </c>
      <c r="E1291">
        <v>4.5</v>
      </c>
      <c r="F1291" t="s">
        <v>11</v>
      </c>
      <c r="G1291" s="10">
        <v>2</v>
      </c>
      <c r="H1291">
        <v>0.02</v>
      </c>
      <c r="I1291">
        <v>4.5</v>
      </c>
      <c r="J1291">
        <v>1</v>
      </c>
      <c r="K1291">
        <v>1</v>
      </c>
      <c r="L1291" s="8">
        <v>1.42</v>
      </c>
      <c r="M1291" s="8">
        <v>0.59</v>
      </c>
      <c r="N1291" s="8">
        <v>0.5</v>
      </c>
      <c r="O1291" s="8">
        <v>-1.115E-2</v>
      </c>
      <c r="P1291" s="8">
        <v>0</v>
      </c>
      <c r="Q1291" s="8">
        <v>-8.5599999999999996E-2</v>
      </c>
      <c r="R1291" s="8">
        <v>-4.9959999999999997E-2</v>
      </c>
      <c r="S1291" s="8">
        <v>0</v>
      </c>
      <c r="T1291" s="8">
        <v>2.5600000000000002E-3</v>
      </c>
      <c r="U1291" s="8">
        <v>3.6330000000000001E-2</v>
      </c>
      <c r="V1291">
        <v>-1.0131091985764999E-2</v>
      </c>
      <c r="W1291">
        <v>9.4247779607693804E-4</v>
      </c>
      <c r="X1291">
        <v>7.8960789755325796E-4</v>
      </c>
      <c r="Y1291">
        <v>3.1415926535897898E-4</v>
      </c>
      <c r="Z1291">
        <v>0.124118518518519</v>
      </c>
      <c r="AA1291">
        <v>4.9382716049382699E-2</v>
      </c>
    </row>
    <row r="1292" spans="1:27" x14ac:dyDescent="0.35">
      <c r="A1292">
        <v>1291</v>
      </c>
      <c r="B1292" t="s">
        <v>51</v>
      </c>
      <c r="C1292" s="2">
        <v>13</v>
      </c>
      <c r="D1292" t="s">
        <v>10</v>
      </c>
      <c r="E1292">
        <v>4.5</v>
      </c>
      <c r="F1292" t="s">
        <v>11</v>
      </c>
      <c r="G1292" s="10">
        <v>2</v>
      </c>
      <c r="H1292">
        <v>0.02</v>
      </c>
      <c r="I1292">
        <v>4</v>
      </c>
      <c r="J1292">
        <v>1</v>
      </c>
      <c r="K1292">
        <v>1</v>
      </c>
      <c r="L1292" s="8">
        <v>1.42</v>
      </c>
      <c r="M1292" s="8">
        <v>0.59</v>
      </c>
      <c r="N1292" s="8">
        <v>0.5</v>
      </c>
      <c r="O1292" s="8">
        <v>-1.115E-2</v>
      </c>
      <c r="P1292" s="8">
        <v>0</v>
      </c>
      <c r="Q1292" s="8">
        <v>-8.5599999999999996E-2</v>
      </c>
      <c r="R1292" s="8">
        <v>-4.9959999999999997E-2</v>
      </c>
      <c r="S1292" s="8">
        <v>0</v>
      </c>
      <c r="T1292" s="8">
        <v>2.5600000000000002E-3</v>
      </c>
      <c r="U1292" s="8">
        <v>3.6330000000000001E-2</v>
      </c>
      <c r="V1292">
        <v>-1.02832293032752E-2</v>
      </c>
      <c r="W1292">
        <v>9.4247779607693804E-4</v>
      </c>
      <c r="X1292">
        <v>7.8960789755325796E-4</v>
      </c>
      <c r="Y1292">
        <v>3.1415926535897898E-4</v>
      </c>
      <c r="Z1292">
        <v>0.124118518518519</v>
      </c>
      <c r="AA1292">
        <v>4.9382716049382699E-2</v>
      </c>
    </row>
    <row r="1293" spans="1:27" x14ac:dyDescent="0.35">
      <c r="A1293">
        <v>1292</v>
      </c>
      <c r="B1293" t="s">
        <v>51</v>
      </c>
      <c r="C1293" s="2">
        <v>13</v>
      </c>
      <c r="D1293" t="s">
        <v>10</v>
      </c>
      <c r="E1293">
        <v>4.5</v>
      </c>
      <c r="F1293" t="s">
        <v>11</v>
      </c>
      <c r="G1293" s="10">
        <v>1</v>
      </c>
      <c r="H1293">
        <v>0.01</v>
      </c>
      <c r="I1293">
        <v>2.5</v>
      </c>
      <c r="J1293">
        <v>1</v>
      </c>
      <c r="K1293">
        <v>1</v>
      </c>
      <c r="L1293" s="8">
        <v>1.42</v>
      </c>
      <c r="M1293" s="8">
        <v>0.59</v>
      </c>
      <c r="N1293" s="8">
        <v>0.5</v>
      </c>
      <c r="O1293" s="8">
        <v>-1.115E-2</v>
      </c>
      <c r="P1293" s="8">
        <v>0</v>
      </c>
      <c r="Q1293" s="8">
        <v>-8.5599999999999996E-2</v>
      </c>
      <c r="R1293" s="8">
        <v>-4.9959999999999997E-2</v>
      </c>
      <c r="S1293" s="8">
        <v>0</v>
      </c>
      <c r="T1293" s="8">
        <v>2.5600000000000002E-3</v>
      </c>
      <c r="U1293" s="8">
        <v>3.6330000000000001E-2</v>
      </c>
      <c r="V1293">
        <v>-1.0945330275453601E-2</v>
      </c>
      <c r="W1293">
        <v>2.35619449019235E-4</v>
      </c>
      <c r="X1293">
        <v>1.97401974388315E-4</v>
      </c>
      <c r="Y1293">
        <v>7.85398163397448E-5</v>
      </c>
      <c r="Z1293">
        <v>3.1029629629629601E-2</v>
      </c>
      <c r="AA1293">
        <v>1.2345679012345699E-2</v>
      </c>
    </row>
    <row r="1294" spans="1:27" x14ac:dyDescent="0.35">
      <c r="A1294">
        <v>1293</v>
      </c>
      <c r="B1294" t="s">
        <v>51</v>
      </c>
      <c r="C1294" s="2">
        <v>13</v>
      </c>
      <c r="D1294" t="s">
        <v>10</v>
      </c>
      <c r="E1294">
        <v>4.5</v>
      </c>
      <c r="F1294" t="s">
        <v>11</v>
      </c>
      <c r="G1294" s="10">
        <v>2.5</v>
      </c>
      <c r="H1294">
        <v>2.5000000000000001E-2</v>
      </c>
      <c r="I1294">
        <v>5</v>
      </c>
      <c r="J1294">
        <v>1</v>
      </c>
      <c r="K1294">
        <v>1</v>
      </c>
      <c r="L1294" s="8">
        <v>1.42</v>
      </c>
      <c r="M1294" s="8">
        <v>0.59</v>
      </c>
      <c r="N1294" s="8">
        <v>0.5</v>
      </c>
      <c r="O1294" s="8">
        <v>-1.115E-2</v>
      </c>
      <c r="P1294" s="8">
        <v>0</v>
      </c>
      <c r="Q1294" s="8">
        <v>-8.5599999999999996E-2</v>
      </c>
      <c r="R1294" s="8">
        <v>-4.9959999999999997E-2</v>
      </c>
      <c r="S1294" s="8">
        <v>0</v>
      </c>
      <c r="T1294" s="8">
        <v>2.5600000000000002E-3</v>
      </c>
      <c r="U1294" s="8">
        <v>3.6330000000000001E-2</v>
      </c>
      <c r="V1294">
        <v>-9.5764099363819296E-3</v>
      </c>
      <c r="W1294">
        <v>1.4137166941154101E-3</v>
      </c>
      <c r="X1294">
        <v>1.1844118463298901E-3</v>
      </c>
      <c r="Y1294">
        <v>4.90873852123405E-4</v>
      </c>
      <c r="Z1294">
        <v>0.186177777777778</v>
      </c>
      <c r="AA1294">
        <v>7.7160493827160503E-2</v>
      </c>
    </row>
    <row r="1295" spans="1:27" x14ac:dyDescent="0.35">
      <c r="A1295">
        <v>1294</v>
      </c>
      <c r="B1295" t="s">
        <v>51</v>
      </c>
      <c r="C1295" s="2">
        <v>13</v>
      </c>
      <c r="D1295" t="s">
        <v>10</v>
      </c>
      <c r="E1295">
        <v>4.5</v>
      </c>
      <c r="F1295" t="s">
        <v>11</v>
      </c>
      <c r="G1295" s="10">
        <v>2</v>
      </c>
      <c r="H1295">
        <v>0.02</v>
      </c>
      <c r="I1295">
        <v>4.5</v>
      </c>
      <c r="J1295">
        <v>1</v>
      </c>
      <c r="K1295">
        <v>1</v>
      </c>
      <c r="L1295" s="8">
        <v>1.42</v>
      </c>
      <c r="M1295" s="8">
        <v>0.59</v>
      </c>
      <c r="N1295" s="8">
        <v>0.5</v>
      </c>
      <c r="O1295" s="8">
        <v>-1.115E-2</v>
      </c>
      <c r="P1295" s="8">
        <v>0</v>
      </c>
      <c r="Q1295" s="8">
        <v>-8.5599999999999996E-2</v>
      </c>
      <c r="R1295" s="8">
        <v>-4.9959999999999997E-2</v>
      </c>
      <c r="S1295" s="8">
        <v>0</v>
      </c>
      <c r="T1295" s="8">
        <v>2.5600000000000002E-3</v>
      </c>
      <c r="U1295" s="8">
        <v>3.6330000000000001E-2</v>
      </c>
      <c r="V1295">
        <v>-1.0131091985764999E-2</v>
      </c>
      <c r="W1295">
        <v>7.85398163397448E-4</v>
      </c>
      <c r="X1295">
        <v>6.5800658129438203E-4</v>
      </c>
      <c r="Y1295">
        <v>3.1415926535897898E-4</v>
      </c>
      <c r="Z1295">
        <v>0.103432098765432</v>
      </c>
      <c r="AA1295">
        <v>4.9382716049382699E-2</v>
      </c>
    </row>
    <row r="1296" spans="1:27" x14ac:dyDescent="0.35">
      <c r="A1296">
        <v>1295</v>
      </c>
      <c r="B1296" t="s">
        <v>51</v>
      </c>
      <c r="C1296" s="2">
        <v>13</v>
      </c>
      <c r="D1296" t="s">
        <v>10</v>
      </c>
      <c r="E1296">
        <v>4.5</v>
      </c>
      <c r="F1296" t="s">
        <v>11</v>
      </c>
      <c r="G1296" s="10">
        <v>1</v>
      </c>
      <c r="H1296">
        <v>0.01</v>
      </c>
      <c r="I1296">
        <v>3</v>
      </c>
      <c r="J1296">
        <v>1</v>
      </c>
      <c r="K1296">
        <v>1</v>
      </c>
      <c r="L1296" s="8">
        <v>1.42</v>
      </c>
      <c r="M1296" s="8">
        <v>0.59</v>
      </c>
      <c r="N1296" s="8">
        <v>0.5</v>
      </c>
      <c r="O1296" s="8">
        <v>-1.115E-2</v>
      </c>
      <c r="P1296" s="8">
        <v>0</v>
      </c>
      <c r="Q1296" s="8">
        <v>-8.5599999999999996E-2</v>
      </c>
      <c r="R1296" s="8">
        <v>-4.9959999999999997E-2</v>
      </c>
      <c r="S1296" s="8">
        <v>0</v>
      </c>
      <c r="T1296" s="8">
        <v>2.5600000000000002E-3</v>
      </c>
      <c r="U1296" s="8">
        <v>3.6330000000000001E-2</v>
      </c>
      <c r="V1296">
        <v>-1.08871897530931E-2</v>
      </c>
      <c r="W1296">
        <v>3.1415926535897898E-4</v>
      </c>
      <c r="X1296">
        <v>2.63202632517753E-4</v>
      </c>
      <c r="Y1296">
        <v>7.85398163397448E-5</v>
      </c>
      <c r="Z1296">
        <v>4.13728395061728E-2</v>
      </c>
      <c r="AA1296">
        <v>1.2345679012345699E-2</v>
      </c>
    </row>
    <row r="1297" spans="1:27" x14ac:dyDescent="0.35">
      <c r="A1297">
        <v>1296</v>
      </c>
      <c r="B1297" t="s">
        <v>51</v>
      </c>
      <c r="C1297" s="2">
        <v>13</v>
      </c>
      <c r="D1297" t="s">
        <v>10</v>
      </c>
      <c r="E1297">
        <v>4.5</v>
      </c>
      <c r="F1297" t="s">
        <v>11</v>
      </c>
      <c r="G1297" s="10">
        <v>2.5</v>
      </c>
      <c r="H1297">
        <v>2.5000000000000001E-2</v>
      </c>
      <c r="I1297">
        <v>4.5</v>
      </c>
      <c r="J1297">
        <v>1</v>
      </c>
      <c r="K1297">
        <v>1</v>
      </c>
      <c r="L1297" s="8">
        <v>1.42</v>
      </c>
      <c r="M1297" s="8">
        <v>0.59</v>
      </c>
      <c r="N1297" s="8">
        <v>0.5</v>
      </c>
      <c r="O1297" s="8">
        <v>-1.115E-2</v>
      </c>
      <c r="P1297" s="8">
        <v>0</v>
      </c>
      <c r="Q1297" s="8">
        <v>-8.5599999999999996E-2</v>
      </c>
      <c r="R1297" s="8">
        <v>-4.9959999999999997E-2</v>
      </c>
      <c r="S1297" s="8">
        <v>0</v>
      </c>
      <c r="T1297" s="8">
        <v>2.5600000000000002E-3</v>
      </c>
      <c r="U1297" s="8">
        <v>3.6330000000000001E-2</v>
      </c>
      <c r="V1297">
        <v>-9.7889917537629205E-3</v>
      </c>
      <c r="W1297">
        <v>1.4137166941154101E-3</v>
      </c>
      <c r="X1297">
        <v>1.1844118463298901E-3</v>
      </c>
      <c r="Y1297">
        <v>4.90873852123405E-4</v>
      </c>
      <c r="Z1297">
        <v>0.186177777777778</v>
      </c>
      <c r="AA1297">
        <v>7.7160493827160503E-2</v>
      </c>
    </row>
    <row r="1298" spans="1:27" x14ac:dyDescent="0.35">
      <c r="A1298">
        <v>1297</v>
      </c>
      <c r="B1298" t="s">
        <v>51</v>
      </c>
      <c r="C1298" s="2">
        <v>13</v>
      </c>
      <c r="D1298" t="s">
        <v>10</v>
      </c>
      <c r="E1298">
        <v>4.5</v>
      </c>
      <c r="F1298" t="s">
        <v>11</v>
      </c>
      <c r="G1298" s="10">
        <v>1</v>
      </c>
      <c r="H1298">
        <v>0.01</v>
      </c>
      <c r="I1298">
        <v>3</v>
      </c>
      <c r="J1298">
        <v>1</v>
      </c>
      <c r="K1298">
        <v>1</v>
      </c>
      <c r="L1298" s="8">
        <v>1.42</v>
      </c>
      <c r="M1298" s="8">
        <v>0.59</v>
      </c>
      <c r="N1298" s="8">
        <v>0.5</v>
      </c>
      <c r="O1298" s="8">
        <v>-1.115E-2</v>
      </c>
      <c r="P1298" s="8">
        <v>0</v>
      </c>
      <c r="Q1298" s="8">
        <v>-8.5599999999999996E-2</v>
      </c>
      <c r="R1298" s="8">
        <v>-4.9959999999999997E-2</v>
      </c>
      <c r="S1298" s="8">
        <v>0</v>
      </c>
      <c r="T1298" s="8">
        <v>2.5600000000000002E-3</v>
      </c>
      <c r="U1298" s="8">
        <v>3.6330000000000001E-2</v>
      </c>
      <c r="V1298">
        <v>-1.08871897530931E-2</v>
      </c>
      <c r="W1298">
        <v>3.1415926535897898E-4</v>
      </c>
      <c r="X1298">
        <v>2.63202632517753E-4</v>
      </c>
      <c r="Y1298">
        <v>7.85398163397448E-5</v>
      </c>
      <c r="Z1298">
        <v>4.13728395061728E-2</v>
      </c>
      <c r="AA1298">
        <v>1.2345679012345699E-2</v>
      </c>
    </row>
    <row r="1299" spans="1:27" x14ac:dyDescent="0.35">
      <c r="A1299">
        <v>1298</v>
      </c>
      <c r="B1299" t="s">
        <v>51</v>
      </c>
      <c r="C1299" s="2">
        <v>13</v>
      </c>
      <c r="D1299" t="s">
        <v>14</v>
      </c>
      <c r="E1299">
        <v>18</v>
      </c>
      <c r="F1299" t="s">
        <v>11</v>
      </c>
      <c r="G1299" s="10">
        <v>86</v>
      </c>
      <c r="H1299">
        <v>0.86</v>
      </c>
      <c r="I1299">
        <v>38</v>
      </c>
      <c r="J1299">
        <v>1</v>
      </c>
      <c r="K1299">
        <v>1</v>
      </c>
      <c r="L1299" s="8">
        <v>1.42</v>
      </c>
      <c r="M1299" s="8">
        <v>0.59</v>
      </c>
      <c r="N1299" s="8">
        <v>0.5</v>
      </c>
      <c r="O1299" s="8">
        <v>-1.115E-2</v>
      </c>
      <c r="P1299" s="8">
        <v>0</v>
      </c>
      <c r="Q1299" s="8">
        <v>-8.5599999999999996E-2</v>
      </c>
      <c r="R1299" s="8">
        <v>-4.9959999999999997E-2</v>
      </c>
      <c r="S1299" s="8">
        <v>0</v>
      </c>
      <c r="T1299" s="8">
        <v>2.5600000000000002E-3</v>
      </c>
      <c r="U1299" s="8">
        <v>3.6330000000000001E-2</v>
      </c>
      <c r="V1299">
        <v>8.7188720767172807</v>
      </c>
      <c r="W1299">
        <v>8.7188720767172807</v>
      </c>
      <c r="X1299">
        <v>7.3046710258737297</v>
      </c>
      <c r="Y1299">
        <v>0.58088048164875306</v>
      </c>
      <c r="Z1299">
        <v>71.763858112836502</v>
      </c>
      <c r="AA1299">
        <v>5.7067901234567904</v>
      </c>
    </row>
    <row r="1300" spans="1:27" x14ac:dyDescent="0.35">
      <c r="A1300">
        <v>1299</v>
      </c>
      <c r="B1300" t="s">
        <v>51</v>
      </c>
      <c r="C1300" s="2">
        <v>13</v>
      </c>
      <c r="D1300" t="s">
        <v>14</v>
      </c>
      <c r="E1300">
        <v>18</v>
      </c>
      <c r="F1300" t="s">
        <v>11</v>
      </c>
      <c r="G1300" s="10">
        <v>66.576999999999998</v>
      </c>
      <c r="H1300">
        <v>0.66576999999999997</v>
      </c>
      <c r="I1300">
        <v>38</v>
      </c>
      <c r="J1300">
        <v>1</v>
      </c>
      <c r="K1300">
        <v>1</v>
      </c>
      <c r="L1300" s="8">
        <v>1.42</v>
      </c>
      <c r="M1300" s="8">
        <v>0.59</v>
      </c>
      <c r="N1300" s="8">
        <v>0.5</v>
      </c>
      <c r="O1300" s="8">
        <v>-1.115E-2</v>
      </c>
      <c r="P1300" s="8">
        <v>0</v>
      </c>
      <c r="Q1300" s="8">
        <v>-8.5599999999999996E-2</v>
      </c>
      <c r="R1300" s="8">
        <v>-4.9959999999999997E-2</v>
      </c>
      <c r="S1300" s="8">
        <v>0</v>
      </c>
      <c r="T1300" s="8">
        <v>2.5600000000000002E-3</v>
      </c>
      <c r="U1300" s="8">
        <v>3.6330000000000001E-2</v>
      </c>
      <c r="V1300">
        <v>5.4001563481660302</v>
      </c>
      <c r="W1300">
        <v>5.4001563481660302</v>
      </c>
      <c r="X1300">
        <v>4.5242509884934998</v>
      </c>
      <c r="Y1300">
        <v>0.34812749473014298</v>
      </c>
      <c r="Z1300">
        <v>44.447957321427999</v>
      </c>
      <c r="AA1300">
        <v>3.4201365192901201</v>
      </c>
    </row>
    <row r="1301" spans="1:27" x14ac:dyDescent="0.35">
      <c r="A1301">
        <v>1300</v>
      </c>
      <c r="B1301" t="s">
        <v>51</v>
      </c>
      <c r="C1301" s="2">
        <v>13</v>
      </c>
      <c r="D1301" t="s">
        <v>14</v>
      </c>
      <c r="E1301">
        <v>18</v>
      </c>
      <c r="F1301" t="s">
        <v>11</v>
      </c>
      <c r="G1301" s="10">
        <v>59</v>
      </c>
      <c r="H1301">
        <v>0.59</v>
      </c>
      <c r="I1301">
        <v>38</v>
      </c>
      <c r="J1301">
        <v>1</v>
      </c>
      <c r="K1301">
        <v>1</v>
      </c>
      <c r="L1301" s="8">
        <v>1.42</v>
      </c>
      <c r="M1301" s="8">
        <v>0.59</v>
      </c>
      <c r="N1301" s="8">
        <v>0.5</v>
      </c>
      <c r="O1301" s="8">
        <v>-1.115E-2</v>
      </c>
      <c r="P1301" s="8">
        <v>0</v>
      </c>
      <c r="Q1301" s="8">
        <v>-8.5599999999999996E-2</v>
      </c>
      <c r="R1301" s="8">
        <v>-4.9959999999999997E-2</v>
      </c>
      <c r="S1301" s="8">
        <v>0</v>
      </c>
      <c r="T1301" s="8">
        <v>2.5600000000000002E-3</v>
      </c>
      <c r="U1301" s="8">
        <v>3.6330000000000001E-2</v>
      </c>
      <c r="V1301">
        <v>4.29992305188643</v>
      </c>
      <c r="W1301">
        <v>4.29992305188643</v>
      </c>
      <c r="X1301">
        <v>3.6024755328704501</v>
      </c>
      <c r="Y1301">
        <v>0.27339710067865203</v>
      </c>
      <c r="Z1301">
        <v>35.3920857051816</v>
      </c>
      <c r="AA1301">
        <v>2.68595679012346</v>
      </c>
    </row>
    <row r="1302" spans="1:27" x14ac:dyDescent="0.35">
      <c r="A1302">
        <v>1301</v>
      </c>
      <c r="B1302" t="s">
        <v>51</v>
      </c>
      <c r="C1302" s="2">
        <v>13</v>
      </c>
      <c r="D1302" t="s">
        <v>14</v>
      </c>
      <c r="E1302">
        <v>18</v>
      </c>
      <c r="F1302" t="s">
        <v>11</v>
      </c>
      <c r="G1302" s="10">
        <v>45</v>
      </c>
      <c r="H1302">
        <v>0.45</v>
      </c>
      <c r="I1302">
        <v>38</v>
      </c>
      <c r="J1302">
        <v>1</v>
      </c>
      <c r="K1302">
        <v>1</v>
      </c>
      <c r="L1302" s="8">
        <v>1.42</v>
      </c>
      <c r="M1302" s="8">
        <v>0.59</v>
      </c>
      <c r="N1302" s="8">
        <v>0.5</v>
      </c>
      <c r="O1302" s="8">
        <v>-1.115E-2</v>
      </c>
      <c r="P1302" s="8">
        <v>0</v>
      </c>
      <c r="Q1302" s="8">
        <v>-8.5599999999999996E-2</v>
      </c>
      <c r="R1302" s="8">
        <v>-4.9959999999999997E-2</v>
      </c>
      <c r="S1302" s="8">
        <v>0</v>
      </c>
      <c r="T1302" s="8">
        <v>2.5600000000000002E-3</v>
      </c>
      <c r="U1302" s="8">
        <v>3.6330000000000001E-2</v>
      </c>
      <c r="V1302">
        <v>2.57327749819463</v>
      </c>
      <c r="W1302">
        <v>2.57327749819463</v>
      </c>
      <c r="X1302">
        <v>2.15589188798746</v>
      </c>
      <c r="Y1302">
        <v>0.15904312808798299</v>
      </c>
      <c r="Z1302">
        <v>21.180299428698898</v>
      </c>
      <c r="AA1302">
        <v>1.5625</v>
      </c>
    </row>
    <row r="1303" spans="1:27" x14ac:dyDescent="0.35">
      <c r="A1303">
        <v>1302</v>
      </c>
      <c r="B1303" t="s">
        <v>51</v>
      </c>
      <c r="C1303" s="2">
        <v>13</v>
      </c>
      <c r="D1303" t="s">
        <v>14</v>
      </c>
      <c r="E1303">
        <v>18</v>
      </c>
      <c r="F1303" t="s">
        <v>11</v>
      </c>
      <c r="G1303" s="10">
        <v>48.5</v>
      </c>
      <c r="H1303">
        <v>0.48499999999999999</v>
      </c>
      <c r="I1303">
        <v>38</v>
      </c>
      <c r="J1303">
        <v>1</v>
      </c>
      <c r="K1303">
        <v>1</v>
      </c>
      <c r="L1303" s="8">
        <v>1.42</v>
      </c>
      <c r="M1303" s="8">
        <v>0.59</v>
      </c>
      <c r="N1303" s="8">
        <v>0.5</v>
      </c>
      <c r="O1303" s="8">
        <v>-1.115E-2</v>
      </c>
      <c r="P1303" s="8">
        <v>0</v>
      </c>
      <c r="Q1303" s="8">
        <v>-8.5599999999999996E-2</v>
      </c>
      <c r="R1303" s="8">
        <v>-4.9959999999999997E-2</v>
      </c>
      <c r="S1303" s="8">
        <v>0</v>
      </c>
      <c r="T1303" s="8">
        <v>2.5600000000000002E-3</v>
      </c>
      <c r="U1303" s="8">
        <v>3.6330000000000001E-2</v>
      </c>
      <c r="V1303">
        <v>2.9666519710814501</v>
      </c>
      <c r="W1303">
        <v>2.9666519710814501</v>
      </c>
      <c r="X1303">
        <v>2.4854610213720401</v>
      </c>
      <c r="Y1303">
        <v>0.18474528298516499</v>
      </c>
      <c r="Z1303">
        <v>24.418111568740201</v>
      </c>
      <c r="AA1303">
        <v>1.81500771604938</v>
      </c>
    </row>
    <row r="1304" spans="1:27" x14ac:dyDescent="0.35">
      <c r="A1304">
        <v>1303</v>
      </c>
      <c r="B1304" t="s">
        <v>51</v>
      </c>
      <c r="C1304" s="2">
        <v>13</v>
      </c>
      <c r="D1304" t="s">
        <v>14</v>
      </c>
      <c r="E1304">
        <v>18</v>
      </c>
      <c r="F1304" t="s">
        <v>11</v>
      </c>
      <c r="G1304" s="10">
        <v>79</v>
      </c>
      <c r="H1304">
        <v>0.79</v>
      </c>
      <c r="I1304">
        <v>38</v>
      </c>
      <c r="J1304">
        <v>1</v>
      </c>
      <c r="K1304">
        <v>1</v>
      </c>
      <c r="L1304" s="8">
        <v>1.42</v>
      </c>
      <c r="M1304" s="8">
        <v>0.59</v>
      </c>
      <c r="N1304" s="8">
        <v>0.5</v>
      </c>
      <c r="O1304" s="8">
        <v>-1.115E-2</v>
      </c>
      <c r="P1304" s="8">
        <v>0</v>
      </c>
      <c r="Q1304" s="8">
        <v>-8.5599999999999996E-2</v>
      </c>
      <c r="R1304" s="8">
        <v>-4.9959999999999997E-2</v>
      </c>
      <c r="S1304" s="8">
        <v>0</v>
      </c>
      <c r="T1304" s="8">
        <v>2.5600000000000002E-3</v>
      </c>
      <c r="U1304" s="8">
        <v>3.6330000000000001E-2</v>
      </c>
      <c r="V1304">
        <v>7.4428699360724</v>
      </c>
      <c r="W1304">
        <v>7.4428699360724</v>
      </c>
      <c r="X1304">
        <v>6.2356364324414502</v>
      </c>
      <c r="Y1304">
        <v>0.49016699377634698</v>
      </c>
      <c r="Z1304">
        <v>61.261256885615403</v>
      </c>
      <c r="AA1304">
        <v>4.8155864197530898</v>
      </c>
    </row>
    <row r="1305" spans="1:27" x14ac:dyDescent="0.35">
      <c r="A1305">
        <v>1304</v>
      </c>
      <c r="B1305" t="s">
        <v>51</v>
      </c>
      <c r="C1305" s="2">
        <v>13</v>
      </c>
      <c r="D1305" t="s">
        <v>14</v>
      </c>
      <c r="E1305">
        <v>18</v>
      </c>
      <c r="F1305" t="s">
        <v>11</v>
      </c>
      <c r="G1305" s="10">
        <v>77</v>
      </c>
      <c r="H1305">
        <v>0.77</v>
      </c>
      <c r="I1305">
        <v>38</v>
      </c>
      <c r="J1305">
        <v>1</v>
      </c>
      <c r="K1305">
        <v>1</v>
      </c>
      <c r="L1305" s="8">
        <v>1.42</v>
      </c>
      <c r="M1305" s="8">
        <v>0.59</v>
      </c>
      <c r="N1305" s="8">
        <v>0.5</v>
      </c>
      <c r="O1305" s="8">
        <v>-1.115E-2</v>
      </c>
      <c r="P1305" s="8">
        <v>0</v>
      </c>
      <c r="Q1305" s="8">
        <v>-8.5599999999999996E-2</v>
      </c>
      <c r="R1305" s="8">
        <v>-4.9959999999999997E-2</v>
      </c>
      <c r="S1305" s="8">
        <v>0</v>
      </c>
      <c r="T1305" s="8">
        <v>2.5600000000000002E-3</v>
      </c>
      <c r="U1305" s="8">
        <v>3.6330000000000001E-2</v>
      </c>
      <c r="V1305">
        <v>7.0945551133024898</v>
      </c>
      <c r="W1305">
        <v>7.0945551133024898</v>
      </c>
      <c r="X1305">
        <v>5.94381827392482</v>
      </c>
      <c r="Y1305">
        <v>0.46566257107834702</v>
      </c>
      <c r="Z1305">
        <v>58.3943246379675</v>
      </c>
      <c r="AA1305">
        <v>4.5748456790123502</v>
      </c>
    </row>
    <row r="1306" spans="1:27" x14ac:dyDescent="0.35">
      <c r="A1306">
        <v>1305</v>
      </c>
      <c r="B1306" t="s">
        <v>51</v>
      </c>
      <c r="C1306" s="2">
        <v>13</v>
      </c>
      <c r="D1306" t="s">
        <v>14</v>
      </c>
      <c r="E1306">
        <v>18</v>
      </c>
      <c r="F1306" t="s">
        <v>11</v>
      </c>
      <c r="G1306" s="10">
        <v>88</v>
      </c>
      <c r="H1306">
        <v>0.88</v>
      </c>
      <c r="I1306">
        <v>38</v>
      </c>
      <c r="J1306">
        <v>1</v>
      </c>
      <c r="K1306">
        <v>1</v>
      </c>
      <c r="L1306" s="8">
        <v>1.42</v>
      </c>
      <c r="M1306" s="8">
        <v>0.59</v>
      </c>
      <c r="N1306" s="8">
        <v>0.5</v>
      </c>
      <c r="O1306" s="8">
        <v>-1.115E-2</v>
      </c>
      <c r="P1306" s="8">
        <v>0</v>
      </c>
      <c r="Q1306" s="8">
        <v>-8.5599999999999996E-2</v>
      </c>
      <c r="R1306" s="8">
        <v>-4.9959999999999997E-2</v>
      </c>
      <c r="S1306" s="8">
        <v>0</v>
      </c>
      <c r="T1306" s="8">
        <v>2.5600000000000002E-3</v>
      </c>
      <c r="U1306" s="8">
        <v>3.6330000000000001E-2</v>
      </c>
      <c r="V1306">
        <v>9.0993946177464498</v>
      </c>
      <c r="W1306">
        <v>9.0993946177464498</v>
      </c>
      <c r="X1306">
        <v>7.6234728107479697</v>
      </c>
      <c r="Y1306">
        <v>0.60821233773498395</v>
      </c>
      <c r="Z1306">
        <v>74.895887738099105</v>
      </c>
      <c r="AA1306">
        <v>5.9753086419753103</v>
      </c>
    </row>
    <row r="1307" spans="1:27" x14ac:dyDescent="0.35">
      <c r="A1307">
        <v>1306</v>
      </c>
      <c r="B1307" t="s">
        <v>51</v>
      </c>
      <c r="C1307" s="2">
        <v>12</v>
      </c>
      <c r="D1307" t="s">
        <v>13</v>
      </c>
      <c r="E1307">
        <v>9</v>
      </c>
      <c r="F1307" t="s">
        <v>11</v>
      </c>
      <c r="G1307" s="10">
        <v>8.5</v>
      </c>
      <c r="H1307">
        <v>8.5000000000000006E-2</v>
      </c>
      <c r="I1307">
        <v>8</v>
      </c>
      <c r="J1307">
        <v>1</v>
      </c>
      <c r="K1307">
        <v>1</v>
      </c>
      <c r="L1307" s="8">
        <v>1.42</v>
      </c>
      <c r="M1307" s="8">
        <v>0.59</v>
      </c>
      <c r="N1307" s="8">
        <v>0.5</v>
      </c>
      <c r="O1307" s="8">
        <v>-1.115E-2</v>
      </c>
      <c r="P1307" s="8">
        <v>0</v>
      </c>
      <c r="Q1307" s="8">
        <v>-8.5599999999999996E-2</v>
      </c>
      <c r="R1307" s="8">
        <v>-4.9959999999999997E-2</v>
      </c>
      <c r="S1307" s="8">
        <v>0</v>
      </c>
      <c r="T1307" s="8">
        <v>2.5600000000000002E-3</v>
      </c>
      <c r="U1307" s="8">
        <v>3.6330000000000001E-2</v>
      </c>
      <c r="V1307">
        <v>7.9885298114766995E-3</v>
      </c>
      <c r="W1307">
        <v>7.9885298114766995E-3</v>
      </c>
      <c r="X1307">
        <v>6.6927902760551801E-3</v>
      </c>
      <c r="Y1307">
        <v>5.6745017305465601E-3</v>
      </c>
      <c r="Z1307">
        <v>0.26301003839791398</v>
      </c>
      <c r="AA1307">
        <v>0.22299382716049401</v>
      </c>
    </row>
    <row r="1308" spans="1:27" x14ac:dyDescent="0.35">
      <c r="A1308">
        <v>1307</v>
      </c>
      <c r="B1308" t="s">
        <v>51</v>
      </c>
      <c r="C1308" s="2">
        <v>12</v>
      </c>
      <c r="D1308" t="s">
        <v>10</v>
      </c>
      <c r="E1308">
        <v>9</v>
      </c>
      <c r="F1308" t="s">
        <v>11</v>
      </c>
      <c r="G1308" s="10">
        <v>7</v>
      </c>
      <c r="H1308">
        <v>7.0000000000000007E-2</v>
      </c>
      <c r="I1308">
        <v>7</v>
      </c>
      <c r="J1308">
        <v>1</v>
      </c>
      <c r="K1308">
        <v>1</v>
      </c>
      <c r="L1308" s="8">
        <v>1.42</v>
      </c>
      <c r="M1308" s="8">
        <v>0.59</v>
      </c>
      <c r="N1308" s="8">
        <v>0.5</v>
      </c>
      <c r="O1308" s="8">
        <v>-1.115E-2</v>
      </c>
      <c r="P1308" s="8">
        <v>0</v>
      </c>
      <c r="Q1308" s="8">
        <v>-8.5599999999999996E-2</v>
      </c>
      <c r="R1308" s="8">
        <v>-4.9959999999999997E-2</v>
      </c>
      <c r="S1308" s="8">
        <v>0</v>
      </c>
      <c r="T1308" s="8">
        <v>2.5600000000000002E-3</v>
      </c>
      <c r="U1308" s="8">
        <v>3.6330000000000001E-2</v>
      </c>
      <c r="V1308">
        <v>4.1847628240010301E-4</v>
      </c>
      <c r="W1308">
        <v>4.1847628240010301E-4</v>
      </c>
      <c r="X1308">
        <v>3.50599429394806E-4</v>
      </c>
      <c r="Y1308">
        <v>3.8484510006475E-3</v>
      </c>
      <c r="Z1308">
        <v>5.5110747884821003E-2</v>
      </c>
      <c r="AA1308">
        <v>0.60493827160493796</v>
      </c>
    </row>
    <row r="1309" spans="1:27" x14ac:dyDescent="0.35">
      <c r="A1309">
        <v>1308</v>
      </c>
      <c r="B1309" t="s">
        <v>51</v>
      </c>
      <c r="C1309" s="2">
        <v>12</v>
      </c>
      <c r="D1309" t="s">
        <v>13</v>
      </c>
      <c r="E1309">
        <v>9</v>
      </c>
      <c r="F1309" t="s">
        <v>11</v>
      </c>
      <c r="G1309" s="10">
        <v>10</v>
      </c>
      <c r="H1309">
        <v>0.1</v>
      </c>
      <c r="I1309">
        <v>8</v>
      </c>
      <c r="J1309">
        <v>1</v>
      </c>
      <c r="K1309">
        <v>1</v>
      </c>
      <c r="L1309" s="8">
        <v>1.42</v>
      </c>
      <c r="M1309" s="8">
        <v>0.59</v>
      </c>
      <c r="N1309" s="8">
        <v>0.5</v>
      </c>
      <c r="O1309" s="8">
        <v>-1.115E-2</v>
      </c>
      <c r="P1309" s="8">
        <v>0</v>
      </c>
      <c r="Q1309" s="8">
        <v>-8.5599999999999996E-2</v>
      </c>
      <c r="R1309" s="8">
        <v>-4.9959999999999997E-2</v>
      </c>
      <c r="S1309" s="8">
        <v>0</v>
      </c>
      <c r="T1309" s="8">
        <v>2.5600000000000002E-3</v>
      </c>
      <c r="U1309" s="8">
        <v>3.6330000000000001E-2</v>
      </c>
      <c r="V1309">
        <v>1.39715450355977E-2</v>
      </c>
      <c r="W1309">
        <v>1.39715450355977E-2</v>
      </c>
      <c r="X1309">
        <v>1.17053604308238E-2</v>
      </c>
      <c r="Y1309">
        <v>7.85398163397448E-3</v>
      </c>
      <c r="Z1309">
        <v>0.45999159833034198</v>
      </c>
      <c r="AA1309">
        <v>0.30864197530864201</v>
      </c>
    </row>
    <row r="1310" spans="1:27" x14ac:dyDescent="0.35">
      <c r="A1310">
        <v>1309</v>
      </c>
      <c r="B1310" t="s">
        <v>51</v>
      </c>
      <c r="C1310" s="2">
        <v>12</v>
      </c>
      <c r="D1310" t="s">
        <v>13</v>
      </c>
      <c r="E1310">
        <v>9</v>
      </c>
      <c r="F1310" t="s">
        <v>11</v>
      </c>
      <c r="G1310" s="10">
        <v>17.5</v>
      </c>
      <c r="H1310">
        <v>0.17499999999999999</v>
      </c>
      <c r="I1310">
        <v>20</v>
      </c>
      <c r="J1310">
        <v>1</v>
      </c>
      <c r="K1310">
        <v>1</v>
      </c>
      <c r="L1310" s="8">
        <v>1.42</v>
      </c>
      <c r="M1310" s="8">
        <v>0.59</v>
      </c>
      <c r="N1310" s="8">
        <v>0.5</v>
      </c>
      <c r="O1310" s="8">
        <v>-1.115E-2</v>
      </c>
      <c r="P1310" s="8">
        <v>0</v>
      </c>
      <c r="Q1310" s="8">
        <v>-8.5599999999999996E-2</v>
      </c>
      <c r="R1310" s="8">
        <v>-4.9959999999999997E-2</v>
      </c>
      <c r="S1310" s="8">
        <v>0</v>
      </c>
      <c r="T1310" s="8">
        <v>2.5600000000000002E-3</v>
      </c>
      <c r="U1310" s="8">
        <v>3.6330000000000001E-2</v>
      </c>
      <c r="V1310">
        <v>0.20244310683868899</v>
      </c>
      <c r="W1310">
        <v>0.20244310683868899</v>
      </c>
      <c r="X1310">
        <v>0.169606834909453</v>
      </c>
      <c r="Y1310">
        <v>2.4052818754046901E-2</v>
      </c>
      <c r="Z1310">
        <v>6.6651274464223498</v>
      </c>
      <c r="AA1310">
        <v>0.94521604938271597</v>
      </c>
    </row>
    <row r="1311" spans="1:27" x14ac:dyDescent="0.35">
      <c r="A1311">
        <v>1310</v>
      </c>
      <c r="B1311" t="s">
        <v>51</v>
      </c>
      <c r="C1311" s="2">
        <v>12</v>
      </c>
      <c r="D1311" t="s">
        <v>13</v>
      </c>
      <c r="E1311">
        <v>9</v>
      </c>
      <c r="F1311" t="s">
        <v>11</v>
      </c>
      <c r="G1311" s="10">
        <v>38.5</v>
      </c>
      <c r="H1311">
        <v>0.38500000000000001</v>
      </c>
      <c r="I1311">
        <v>28</v>
      </c>
      <c r="J1311">
        <v>1</v>
      </c>
      <c r="K1311">
        <v>1</v>
      </c>
      <c r="L1311" s="8">
        <v>1.42</v>
      </c>
      <c r="M1311" s="8">
        <v>0.59</v>
      </c>
      <c r="N1311" s="8">
        <v>0.5</v>
      </c>
      <c r="O1311" s="8">
        <v>-1.115E-2</v>
      </c>
      <c r="P1311" s="8">
        <v>0</v>
      </c>
      <c r="Q1311" s="8">
        <v>-8.5599999999999996E-2</v>
      </c>
      <c r="R1311" s="8">
        <v>-4.9959999999999997E-2</v>
      </c>
      <c r="S1311" s="8">
        <v>0</v>
      </c>
      <c r="T1311" s="8">
        <v>2.5600000000000002E-3</v>
      </c>
      <c r="U1311" s="8">
        <v>3.6330000000000001E-2</v>
      </c>
      <c r="V1311">
        <v>1.35006425963822</v>
      </c>
      <c r="W1311">
        <v>1.35006425963822</v>
      </c>
      <c r="X1311">
        <v>1.1310838367249001</v>
      </c>
      <c r="Y1311">
        <v>0.116415642769587</v>
      </c>
      <c r="Z1311">
        <v>44.448786090398698</v>
      </c>
      <c r="AA1311">
        <v>4.5748456790123502</v>
      </c>
    </row>
    <row r="1312" spans="1:27" x14ac:dyDescent="0.35">
      <c r="A1312">
        <v>1311</v>
      </c>
      <c r="B1312" t="s">
        <v>51</v>
      </c>
      <c r="C1312" s="2">
        <v>12</v>
      </c>
      <c r="D1312" t="s">
        <v>13</v>
      </c>
      <c r="E1312">
        <v>9</v>
      </c>
      <c r="F1312" t="s">
        <v>11</v>
      </c>
      <c r="G1312" s="10">
        <v>12.5</v>
      </c>
      <c r="H1312">
        <v>0.125</v>
      </c>
      <c r="I1312">
        <v>12</v>
      </c>
      <c r="J1312">
        <v>1</v>
      </c>
      <c r="K1312">
        <v>1</v>
      </c>
      <c r="L1312" s="8">
        <v>1.42</v>
      </c>
      <c r="M1312" s="8">
        <v>0.59</v>
      </c>
      <c r="N1312" s="8">
        <v>0.5</v>
      </c>
      <c r="O1312" s="8">
        <v>-1.115E-2</v>
      </c>
      <c r="P1312" s="8">
        <v>0</v>
      </c>
      <c r="Q1312" s="8">
        <v>-8.5599999999999996E-2</v>
      </c>
      <c r="R1312" s="8">
        <v>-4.9959999999999997E-2</v>
      </c>
      <c r="S1312" s="8">
        <v>0</v>
      </c>
      <c r="T1312" s="8">
        <v>2.5600000000000002E-3</v>
      </c>
      <c r="U1312" s="8">
        <v>3.6330000000000001E-2</v>
      </c>
      <c r="V1312">
        <v>5.1918097041303499E-2</v>
      </c>
      <c r="W1312">
        <v>5.1918097041303499E-2</v>
      </c>
      <c r="X1312">
        <v>4.3496981701204099E-2</v>
      </c>
      <c r="Y1312">
        <v>1.22718463030851E-2</v>
      </c>
      <c r="Z1312">
        <v>1.7093233697097201</v>
      </c>
      <c r="AA1312">
        <v>0.48225308641975301</v>
      </c>
    </row>
    <row r="1313" spans="1:27" x14ac:dyDescent="0.35">
      <c r="A1313">
        <v>1312</v>
      </c>
      <c r="B1313" t="s">
        <v>51</v>
      </c>
      <c r="C1313" s="2">
        <v>12</v>
      </c>
      <c r="D1313" t="s">
        <v>13</v>
      </c>
      <c r="E1313">
        <v>9</v>
      </c>
      <c r="F1313" t="s">
        <v>17</v>
      </c>
      <c r="G1313" s="10">
        <v>37.5</v>
      </c>
      <c r="H1313">
        <v>0.375</v>
      </c>
      <c r="I1313">
        <v>25</v>
      </c>
      <c r="J1313">
        <v>1</v>
      </c>
      <c r="K1313">
        <v>1</v>
      </c>
      <c r="L1313" s="8">
        <v>1.39</v>
      </c>
      <c r="M1313" s="8">
        <v>0.56000000000000005</v>
      </c>
      <c r="N1313" s="8">
        <v>0.5</v>
      </c>
      <c r="O1313" s="8">
        <v>0.16450000000000001</v>
      </c>
      <c r="P1313" s="8">
        <v>-0.56120000000000003</v>
      </c>
      <c r="Q1313" s="8">
        <v>0.29099999999999998</v>
      </c>
      <c r="R1313" s="8">
        <v>0</v>
      </c>
      <c r="S1313" s="8">
        <v>-7.2500000000000004E-3</v>
      </c>
      <c r="T1313" s="8">
        <v>2.5000000000000001E-2</v>
      </c>
      <c r="U1313" s="8">
        <v>2.3E-2</v>
      </c>
      <c r="V1313">
        <v>1.2603453652073</v>
      </c>
      <c r="W1313">
        <v>1.2603453652073</v>
      </c>
      <c r="X1313">
        <v>0.98105283227736095</v>
      </c>
      <c r="Y1313">
        <v>0.110446616727766</v>
      </c>
      <c r="Z1313">
        <v>38.552940170678099</v>
      </c>
      <c r="AA1313">
        <v>4.3402777777777803</v>
      </c>
    </row>
    <row r="1314" spans="1:27" x14ac:dyDescent="0.35">
      <c r="A1314">
        <v>1313</v>
      </c>
      <c r="B1314" t="s">
        <v>51</v>
      </c>
      <c r="C1314" s="2">
        <v>12</v>
      </c>
      <c r="D1314" t="s">
        <v>14</v>
      </c>
      <c r="E1314">
        <v>18</v>
      </c>
      <c r="F1314" t="s">
        <v>11</v>
      </c>
      <c r="G1314" s="10">
        <v>52</v>
      </c>
      <c r="H1314">
        <v>0.52</v>
      </c>
      <c r="I1314">
        <v>34</v>
      </c>
      <c r="J1314">
        <v>1</v>
      </c>
      <c r="K1314">
        <v>1</v>
      </c>
      <c r="L1314" s="8">
        <v>1.42</v>
      </c>
      <c r="M1314" s="8">
        <v>0.59</v>
      </c>
      <c r="N1314" s="8">
        <v>0.5</v>
      </c>
      <c r="O1314" s="8">
        <v>-1.115E-2</v>
      </c>
      <c r="P1314" s="8">
        <v>0</v>
      </c>
      <c r="Q1314" s="8">
        <v>-8.5599999999999996E-2</v>
      </c>
      <c r="R1314" s="8">
        <v>-4.9959999999999997E-2</v>
      </c>
      <c r="S1314" s="8">
        <v>0</v>
      </c>
      <c r="T1314" s="8">
        <v>2.5600000000000002E-3</v>
      </c>
      <c r="U1314" s="8">
        <v>3.6330000000000001E-2</v>
      </c>
      <c r="V1314">
        <v>2.9812669213957999</v>
      </c>
      <c r="W1314">
        <v>2.9812669213957999</v>
      </c>
      <c r="X1314">
        <v>2.4977054267454002</v>
      </c>
      <c r="Y1314">
        <v>0.21237166338267</v>
      </c>
      <c r="Z1314">
        <v>24.538405250245798</v>
      </c>
      <c r="AA1314">
        <v>2.0864197530864201</v>
      </c>
    </row>
    <row r="1315" spans="1:27" x14ac:dyDescent="0.35">
      <c r="A1315">
        <v>1314</v>
      </c>
      <c r="B1315" t="s">
        <v>51</v>
      </c>
      <c r="C1315" s="2">
        <v>12</v>
      </c>
      <c r="D1315" t="s">
        <v>14</v>
      </c>
      <c r="E1315">
        <v>18</v>
      </c>
      <c r="F1315" t="s">
        <v>11</v>
      </c>
      <c r="G1315" s="10">
        <v>83</v>
      </c>
      <c r="H1315">
        <v>0.83</v>
      </c>
      <c r="I1315">
        <v>34</v>
      </c>
      <c r="J1315">
        <v>1</v>
      </c>
      <c r="K1315">
        <v>1</v>
      </c>
      <c r="L1315" s="8">
        <v>1.42</v>
      </c>
      <c r="M1315" s="8">
        <v>0.59</v>
      </c>
      <c r="N1315" s="8">
        <v>0.5</v>
      </c>
      <c r="O1315" s="8">
        <v>-1.115E-2</v>
      </c>
      <c r="P1315" s="8">
        <v>0</v>
      </c>
      <c r="Q1315" s="8">
        <v>-8.5599999999999996E-2</v>
      </c>
      <c r="R1315" s="8">
        <v>-4.9959999999999997E-2</v>
      </c>
      <c r="S1315" s="8">
        <v>0</v>
      </c>
      <c r="T1315" s="8">
        <v>2.5600000000000002E-3</v>
      </c>
      <c r="U1315" s="8">
        <v>3.6330000000000001E-2</v>
      </c>
      <c r="V1315">
        <v>7.1465309275365598</v>
      </c>
      <c r="W1315">
        <v>7.1465309275365598</v>
      </c>
      <c r="X1315">
        <v>5.9873636110901298</v>
      </c>
      <c r="Y1315">
        <v>0.54106079476450197</v>
      </c>
      <c r="Z1315">
        <v>58.822130542810797</v>
      </c>
      <c r="AA1315">
        <v>5.3155864197530898</v>
      </c>
    </row>
    <row r="1316" spans="1:27" x14ac:dyDescent="0.35">
      <c r="A1316">
        <v>1315</v>
      </c>
      <c r="B1316" t="s">
        <v>51</v>
      </c>
      <c r="C1316" s="2">
        <v>12</v>
      </c>
      <c r="D1316" t="s">
        <v>14</v>
      </c>
      <c r="E1316">
        <v>18</v>
      </c>
      <c r="F1316" t="s">
        <v>11</v>
      </c>
      <c r="G1316" s="10">
        <v>89</v>
      </c>
      <c r="H1316">
        <v>0.89</v>
      </c>
      <c r="I1316">
        <v>34</v>
      </c>
      <c r="J1316">
        <v>1</v>
      </c>
      <c r="K1316">
        <v>1</v>
      </c>
      <c r="L1316" s="8">
        <v>1.42</v>
      </c>
      <c r="M1316" s="8">
        <v>0.59</v>
      </c>
      <c r="N1316" s="8">
        <v>0.5</v>
      </c>
      <c r="O1316" s="8">
        <v>-1.115E-2</v>
      </c>
      <c r="P1316" s="8">
        <v>0</v>
      </c>
      <c r="Q1316" s="8">
        <v>-8.5599999999999996E-2</v>
      </c>
      <c r="R1316" s="8">
        <v>-4.9959999999999997E-2</v>
      </c>
      <c r="S1316" s="8">
        <v>0</v>
      </c>
      <c r="T1316" s="8">
        <v>2.5600000000000002E-3</v>
      </c>
      <c r="U1316" s="8">
        <v>3.6330000000000001E-2</v>
      </c>
      <c r="V1316">
        <v>8.1275664670016106</v>
      </c>
      <c r="W1316">
        <v>8.1275664670016106</v>
      </c>
      <c r="X1316">
        <v>6.8092751860539504</v>
      </c>
      <c r="Y1316">
        <v>0.62211388522711897</v>
      </c>
      <c r="Z1316">
        <v>66.896901526757503</v>
      </c>
      <c r="AA1316">
        <v>6.1118827160493803</v>
      </c>
    </row>
    <row r="1317" spans="1:27" x14ac:dyDescent="0.35">
      <c r="A1317">
        <v>1316</v>
      </c>
      <c r="B1317" t="s">
        <v>51</v>
      </c>
      <c r="C1317" s="2">
        <v>12</v>
      </c>
      <c r="D1317" t="s">
        <v>14</v>
      </c>
      <c r="E1317">
        <v>18</v>
      </c>
      <c r="F1317" t="s">
        <v>11</v>
      </c>
      <c r="G1317" s="10">
        <v>83</v>
      </c>
      <c r="H1317">
        <v>0.83</v>
      </c>
      <c r="I1317">
        <v>34</v>
      </c>
      <c r="J1317">
        <v>1</v>
      </c>
      <c r="K1317">
        <v>1</v>
      </c>
      <c r="L1317" s="8">
        <v>1.42</v>
      </c>
      <c r="M1317" s="8">
        <v>0.59</v>
      </c>
      <c r="N1317" s="8">
        <v>0.5</v>
      </c>
      <c r="O1317" s="8">
        <v>-1.115E-2</v>
      </c>
      <c r="P1317" s="8">
        <v>0</v>
      </c>
      <c r="Q1317" s="8">
        <v>-8.5599999999999996E-2</v>
      </c>
      <c r="R1317" s="8">
        <v>-4.9959999999999997E-2</v>
      </c>
      <c r="S1317" s="8">
        <v>0</v>
      </c>
      <c r="T1317" s="8">
        <v>2.5600000000000002E-3</v>
      </c>
      <c r="U1317" s="8">
        <v>3.6330000000000001E-2</v>
      </c>
      <c r="V1317">
        <v>7.1465309275365598</v>
      </c>
      <c r="W1317">
        <v>7.1465309275365598</v>
      </c>
      <c r="X1317">
        <v>5.9873636110901298</v>
      </c>
      <c r="Y1317">
        <v>0.54106079476450197</v>
      </c>
      <c r="Z1317">
        <v>58.822130542810797</v>
      </c>
      <c r="AA1317">
        <v>5.3155864197530898</v>
      </c>
    </row>
    <row r="1318" spans="1:27" x14ac:dyDescent="0.35">
      <c r="A1318">
        <v>1317</v>
      </c>
      <c r="B1318" t="s">
        <v>51</v>
      </c>
      <c r="C1318" s="2">
        <v>12</v>
      </c>
      <c r="D1318" t="s">
        <v>14</v>
      </c>
      <c r="E1318">
        <v>18</v>
      </c>
      <c r="F1318" t="s">
        <v>11</v>
      </c>
      <c r="G1318" s="10">
        <v>72</v>
      </c>
      <c r="H1318">
        <v>0.72</v>
      </c>
      <c r="I1318">
        <v>34</v>
      </c>
      <c r="J1318">
        <v>1</v>
      </c>
      <c r="K1318">
        <v>1</v>
      </c>
      <c r="L1318" s="8">
        <v>1.42</v>
      </c>
      <c r="M1318" s="8">
        <v>0.59</v>
      </c>
      <c r="N1318" s="8">
        <v>0.5</v>
      </c>
      <c r="O1318" s="8">
        <v>-1.115E-2</v>
      </c>
      <c r="P1318" s="8">
        <v>0</v>
      </c>
      <c r="Q1318" s="8">
        <v>-8.5599999999999996E-2</v>
      </c>
      <c r="R1318" s="8">
        <v>-4.9959999999999997E-2</v>
      </c>
      <c r="S1318" s="8">
        <v>0</v>
      </c>
      <c r="T1318" s="8">
        <v>2.5600000000000002E-3</v>
      </c>
      <c r="U1318" s="8">
        <v>3.6330000000000001E-2</v>
      </c>
      <c r="V1318">
        <v>5.4894603516444498</v>
      </c>
      <c r="W1318">
        <v>5.4894603516444498</v>
      </c>
      <c r="X1318">
        <v>4.5990698826077203</v>
      </c>
      <c r="Y1318">
        <v>0.40715040790523699</v>
      </c>
      <c r="Z1318">
        <v>45.183006508770397</v>
      </c>
      <c r="AA1318">
        <v>4</v>
      </c>
    </row>
    <row r="1319" spans="1:27" x14ac:dyDescent="0.35">
      <c r="A1319">
        <v>1318</v>
      </c>
      <c r="B1319" t="s">
        <v>52</v>
      </c>
      <c r="C1319" s="2">
        <v>31</v>
      </c>
      <c r="D1319" t="s">
        <v>10</v>
      </c>
      <c r="E1319">
        <v>4.5</v>
      </c>
      <c r="F1319" t="s">
        <v>11</v>
      </c>
      <c r="G1319" s="10">
        <v>3.5</v>
      </c>
      <c r="H1319">
        <v>3.5000000000000003E-2</v>
      </c>
      <c r="I1319">
        <v>4.4721359549995796</v>
      </c>
      <c r="J1319">
        <v>1</v>
      </c>
      <c r="K1319">
        <v>1</v>
      </c>
      <c r="L1319" s="8">
        <v>1.42</v>
      </c>
      <c r="M1319" s="8">
        <v>0.59</v>
      </c>
      <c r="N1319" s="8">
        <v>0.5</v>
      </c>
      <c r="O1319" s="8">
        <v>-1.115E-2</v>
      </c>
      <c r="P1319" s="8">
        <v>0</v>
      </c>
      <c r="Q1319" s="8">
        <v>-8.5599999999999996E-2</v>
      </c>
      <c r="R1319" s="8">
        <v>-4.9959999999999997E-2</v>
      </c>
      <c r="S1319" s="8">
        <v>0</v>
      </c>
      <c r="T1319" s="8">
        <v>2.5600000000000002E-3</v>
      </c>
      <c r="U1319" s="8">
        <v>3.6330000000000001E-2</v>
      </c>
      <c r="V1319">
        <v>-9.0281583948444693E-3</v>
      </c>
      <c r="W1319">
        <v>4.5945792558750699E-3</v>
      </c>
      <c r="X1319">
        <v>3.8493385005721401E-3</v>
      </c>
      <c r="Y1319">
        <v>9.6211275016187402E-4</v>
      </c>
      <c r="Z1319">
        <v>0.60507777777777805</v>
      </c>
      <c r="AA1319">
        <v>0.15123456790123499</v>
      </c>
    </row>
    <row r="1320" spans="1:27" x14ac:dyDescent="0.35">
      <c r="A1320">
        <v>1319</v>
      </c>
      <c r="B1320" t="s">
        <v>52</v>
      </c>
      <c r="C1320" s="2">
        <v>31</v>
      </c>
      <c r="D1320" t="s">
        <v>13</v>
      </c>
      <c r="E1320">
        <v>9</v>
      </c>
      <c r="F1320" t="s">
        <v>11</v>
      </c>
      <c r="G1320" s="10">
        <v>8</v>
      </c>
      <c r="H1320">
        <v>0.08</v>
      </c>
      <c r="I1320">
        <v>8.5</v>
      </c>
      <c r="J1320">
        <v>1</v>
      </c>
      <c r="K1320">
        <v>1</v>
      </c>
      <c r="L1320" s="8">
        <v>1.42</v>
      </c>
      <c r="M1320" s="8">
        <v>0.59</v>
      </c>
      <c r="N1320" s="8">
        <v>0.5</v>
      </c>
      <c r="O1320" s="8">
        <v>-1.115E-2</v>
      </c>
      <c r="P1320" s="8">
        <v>0</v>
      </c>
      <c r="Q1320" s="8">
        <v>-8.5599999999999996E-2</v>
      </c>
      <c r="R1320" s="8">
        <v>-4.9959999999999997E-2</v>
      </c>
      <c r="S1320" s="8">
        <v>0</v>
      </c>
      <c r="T1320" s="8">
        <v>2.5600000000000002E-3</v>
      </c>
      <c r="U1320" s="8">
        <v>3.6330000000000001E-2</v>
      </c>
      <c r="V1320">
        <v>7.6246071391088098E-3</v>
      </c>
      <c r="W1320">
        <v>7.6246071391088098E-3</v>
      </c>
      <c r="X1320">
        <v>6.3878958611453601E-3</v>
      </c>
      <c r="Y1320">
        <v>5.0265482457436698E-3</v>
      </c>
      <c r="Z1320">
        <v>0.251028445001863</v>
      </c>
      <c r="AA1320">
        <v>0.19753086419753099</v>
      </c>
    </row>
    <row r="1321" spans="1:27" x14ac:dyDescent="0.35">
      <c r="A1321">
        <v>1320</v>
      </c>
      <c r="B1321" t="s">
        <v>52</v>
      </c>
      <c r="C1321" s="2">
        <v>31</v>
      </c>
      <c r="D1321" t="s">
        <v>13</v>
      </c>
      <c r="E1321">
        <v>9</v>
      </c>
      <c r="F1321" t="s">
        <v>11</v>
      </c>
      <c r="G1321" s="10">
        <v>7.5</v>
      </c>
      <c r="H1321">
        <v>7.4999999999999997E-2</v>
      </c>
      <c r="I1321">
        <v>8</v>
      </c>
      <c r="J1321">
        <v>1</v>
      </c>
      <c r="K1321">
        <v>1</v>
      </c>
      <c r="L1321" s="8">
        <v>1.42</v>
      </c>
      <c r="M1321" s="8">
        <v>0.59</v>
      </c>
      <c r="N1321" s="8">
        <v>0.5</v>
      </c>
      <c r="O1321" s="8">
        <v>-1.115E-2</v>
      </c>
      <c r="P1321" s="8">
        <v>0</v>
      </c>
      <c r="Q1321" s="8">
        <v>-8.5599999999999996E-2</v>
      </c>
      <c r="R1321" s="8">
        <v>-4.9959999999999997E-2</v>
      </c>
      <c r="S1321" s="8">
        <v>0</v>
      </c>
      <c r="T1321" s="8">
        <v>2.5600000000000002E-3</v>
      </c>
      <c r="U1321" s="8">
        <v>3.6330000000000001E-2</v>
      </c>
      <c r="V1321">
        <v>4.40507913410424E-3</v>
      </c>
      <c r="W1321">
        <v>4.40507913410424E-3</v>
      </c>
      <c r="X1321">
        <v>3.6905752985525301E-3</v>
      </c>
      <c r="Y1321">
        <v>4.4178646691106502E-3</v>
      </c>
      <c r="Z1321">
        <v>0.14503044484382299</v>
      </c>
      <c r="AA1321">
        <v>0.17361111111111099</v>
      </c>
    </row>
    <row r="1322" spans="1:27" x14ac:dyDescent="0.35">
      <c r="A1322">
        <v>1321</v>
      </c>
      <c r="B1322" t="s">
        <v>52</v>
      </c>
      <c r="C1322" s="2">
        <v>31</v>
      </c>
      <c r="D1322" t="s">
        <v>13</v>
      </c>
      <c r="E1322">
        <v>9</v>
      </c>
      <c r="F1322" t="s">
        <v>11</v>
      </c>
      <c r="G1322" s="10">
        <v>34.5</v>
      </c>
      <c r="H1322">
        <v>0.34499999999999997</v>
      </c>
      <c r="I1322">
        <v>24</v>
      </c>
      <c r="J1322">
        <v>1</v>
      </c>
      <c r="K1322">
        <v>1</v>
      </c>
      <c r="L1322" s="8">
        <v>1.42</v>
      </c>
      <c r="M1322" s="8">
        <v>0.59</v>
      </c>
      <c r="N1322" s="8">
        <v>0.5</v>
      </c>
      <c r="O1322" s="8">
        <v>-1.115E-2</v>
      </c>
      <c r="P1322" s="8">
        <v>0</v>
      </c>
      <c r="Q1322" s="8">
        <v>-8.5599999999999996E-2</v>
      </c>
      <c r="R1322" s="8">
        <v>-4.9959999999999997E-2</v>
      </c>
      <c r="S1322" s="8">
        <v>0</v>
      </c>
      <c r="T1322" s="8">
        <v>2.5600000000000002E-3</v>
      </c>
      <c r="U1322" s="8">
        <v>3.6330000000000001E-2</v>
      </c>
      <c r="V1322">
        <v>0.91554456372243997</v>
      </c>
      <c r="W1322">
        <v>0.91554456372243997</v>
      </c>
      <c r="X1322">
        <v>0.76704323548665998</v>
      </c>
      <c r="Y1322">
        <v>9.3482016398381301E-2</v>
      </c>
      <c r="Z1322">
        <v>30.142894442692</v>
      </c>
      <c r="AA1322">
        <v>3.6736111111111098</v>
      </c>
    </row>
    <row r="1323" spans="1:27" x14ac:dyDescent="0.35">
      <c r="A1323">
        <v>1322</v>
      </c>
      <c r="B1323" t="s">
        <v>52</v>
      </c>
      <c r="C1323" s="2">
        <v>31</v>
      </c>
      <c r="D1323" t="s">
        <v>13</v>
      </c>
      <c r="E1323">
        <v>9</v>
      </c>
      <c r="F1323" t="s">
        <v>11</v>
      </c>
      <c r="G1323" s="10">
        <v>23</v>
      </c>
      <c r="H1323">
        <v>0.23</v>
      </c>
      <c r="I1323">
        <v>16</v>
      </c>
      <c r="J1323">
        <v>1</v>
      </c>
      <c r="K1323">
        <v>1</v>
      </c>
      <c r="L1323" s="8">
        <v>1.42</v>
      </c>
      <c r="M1323" s="8">
        <v>0.59</v>
      </c>
      <c r="N1323" s="8">
        <v>0.5</v>
      </c>
      <c r="O1323" s="8">
        <v>-1.115E-2</v>
      </c>
      <c r="P1323" s="8">
        <v>0</v>
      </c>
      <c r="Q1323" s="8">
        <v>-8.5599999999999996E-2</v>
      </c>
      <c r="R1323" s="8">
        <v>-4.9959999999999997E-2</v>
      </c>
      <c r="S1323" s="8">
        <v>0</v>
      </c>
      <c r="T1323" s="8">
        <v>2.5600000000000002E-3</v>
      </c>
      <c r="U1323" s="8">
        <v>3.6330000000000001E-2</v>
      </c>
      <c r="V1323">
        <v>0.25839429324145502</v>
      </c>
      <c r="W1323">
        <v>0.25839429324145502</v>
      </c>
      <c r="X1323">
        <v>0.21648273887769101</v>
      </c>
      <c r="Y1323">
        <v>4.1547562843725003E-2</v>
      </c>
      <c r="Z1323">
        <v>8.50723407073</v>
      </c>
      <c r="AA1323">
        <v>1.63271604938272</v>
      </c>
    </row>
    <row r="1324" spans="1:27" x14ac:dyDescent="0.35">
      <c r="A1324">
        <v>1323</v>
      </c>
      <c r="B1324" t="s">
        <v>52</v>
      </c>
      <c r="C1324" s="2">
        <v>31</v>
      </c>
      <c r="D1324" t="s">
        <v>10</v>
      </c>
      <c r="E1324">
        <v>9</v>
      </c>
      <c r="F1324" t="s">
        <v>11</v>
      </c>
      <c r="G1324" s="10">
        <v>7</v>
      </c>
      <c r="H1324">
        <v>7.0000000000000007E-2</v>
      </c>
      <c r="I1324">
        <v>16</v>
      </c>
      <c r="J1324">
        <v>1</v>
      </c>
      <c r="K1324">
        <v>1</v>
      </c>
      <c r="L1324" s="8">
        <v>1.42</v>
      </c>
      <c r="M1324" s="8">
        <v>0.59</v>
      </c>
      <c r="N1324" s="8">
        <v>0.5</v>
      </c>
      <c r="O1324" s="8">
        <v>-1.115E-2</v>
      </c>
      <c r="P1324" s="8">
        <v>0</v>
      </c>
      <c r="Q1324" s="8">
        <v>-8.5599999999999996E-2</v>
      </c>
      <c r="R1324" s="8">
        <v>-4.9959999999999997E-2</v>
      </c>
      <c r="S1324" s="8">
        <v>0</v>
      </c>
      <c r="T1324" s="8">
        <v>2.5600000000000002E-3</v>
      </c>
      <c r="U1324" s="8">
        <v>3.6330000000000001E-2</v>
      </c>
      <c r="V1324">
        <v>2.12978532141282E-2</v>
      </c>
      <c r="W1324">
        <v>2.12978532141282E-2</v>
      </c>
      <c r="X1324">
        <v>1.7843341422796598E-2</v>
      </c>
      <c r="Y1324">
        <v>3.8484510006475E-3</v>
      </c>
      <c r="Z1324">
        <v>2.8047960382364998</v>
      </c>
      <c r="AA1324">
        <v>0.60493827160493796</v>
      </c>
    </row>
    <row r="1325" spans="1:27" x14ac:dyDescent="0.35">
      <c r="A1325">
        <v>1324</v>
      </c>
      <c r="B1325" t="s">
        <v>52</v>
      </c>
      <c r="C1325" s="2">
        <v>31</v>
      </c>
      <c r="D1325" t="s">
        <v>13</v>
      </c>
      <c r="E1325">
        <v>9</v>
      </c>
      <c r="F1325" t="s">
        <v>11</v>
      </c>
      <c r="G1325" s="10">
        <v>10.5</v>
      </c>
      <c r="H1325">
        <v>0.105</v>
      </c>
      <c r="I1325">
        <v>6.5</v>
      </c>
      <c r="J1325">
        <v>0</v>
      </c>
      <c r="K1325">
        <v>1</v>
      </c>
      <c r="L1325" s="8">
        <v>1.42</v>
      </c>
      <c r="M1325" s="8">
        <v>0.59</v>
      </c>
      <c r="N1325" s="8">
        <v>0.5</v>
      </c>
      <c r="O1325" s="8">
        <v>-1.115E-2</v>
      </c>
      <c r="P1325" s="8">
        <v>0</v>
      </c>
      <c r="Q1325" s="8">
        <v>-8.5599999999999996E-2</v>
      </c>
      <c r="R1325" s="8">
        <v>-4.9959999999999997E-2</v>
      </c>
      <c r="S1325" s="8">
        <v>0</v>
      </c>
      <c r="T1325" s="8">
        <v>2.5600000000000002E-3</v>
      </c>
      <c r="U1325" s="8">
        <v>3.6330000000000001E-2</v>
      </c>
      <c r="V1325">
        <v>8.9269054079381908E-3</v>
      </c>
      <c r="W1325">
        <v>8.9269054079381908E-3</v>
      </c>
      <c r="X1325">
        <v>7.4789613507706097E-3</v>
      </c>
      <c r="Y1325">
        <v>8.6590147514568703E-3</v>
      </c>
      <c r="Z1325">
        <v>0.29390460942429197</v>
      </c>
      <c r="AA1325">
        <v>0.34027777777777801</v>
      </c>
    </row>
    <row r="1326" spans="1:27" x14ac:dyDescent="0.35">
      <c r="A1326">
        <v>1325</v>
      </c>
      <c r="B1326" t="s">
        <v>52</v>
      </c>
      <c r="C1326" s="2">
        <v>31</v>
      </c>
      <c r="D1326" t="s">
        <v>13</v>
      </c>
      <c r="E1326">
        <v>9</v>
      </c>
      <c r="F1326" t="s">
        <v>11</v>
      </c>
      <c r="G1326" s="10">
        <v>16.5</v>
      </c>
      <c r="H1326">
        <v>0.16500000000000001</v>
      </c>
      <c r="I1326">
        <v>11</v>
      </c>
      <c r="J1326">
        <v>0</v>
      </c>
      <c r="K1326">
        <v>1</v>
      </c>
      <c r="L1326" s="8">
        <v>1.42</v>
      </c>
      <c r="M1326" s="8">
        <v>0.59</v>
      </c>
      <c r="N1326" s="8">
        <v>0.5</v>
      </c>
      <c r="O1326" s="8">
        <v>-1.115E-2</v>
      </c>
      <c r="P1326" s="8">
        <v>0</v>
      </c>
      <c r="Q1326" s="8">
        <v>-8.5599999999999996E-2</v>
      </c>
      <c r="R1326" s="8">
        <v>-4.9959999999999997E-2</v>
      </c>
      <c r="S1326" s="8">
        <v>0</v>
      </c>
      <c r="T1326" s="8">
        <v>2.5600000000000002E-3</v>
      </c>
      <c r="U1326" s="8">
        <v>3.6330000000000001E-2</v>
      </c>
      <c r="V1326">
        <v>8.0868318599607497E-2</v>
      </c>
      <c r="W1326">
        <v>8.0868318599607497E-2</v>
      </c>
      <c r="X1326">
        <v>6.7751477322751094E-2</v>
      </c>
      <c r="Y1326">
        <v>2.1382464998495498E-2</v>
      </c>
      <c r="Z1326">
        <v>2.6624648191837799</v>
      </c>
      <c r="AA1326">
        <v>0.84027777777777801</v>
      </c>
    </row>
    <row r="1327" spans="1:27" x14ac:dyDescent="0.35">
      <c r="A1327">
        <v>1326</v>
      </c>
      <c r="B1327" t="s">
        <v>52</v>
      </c>
      <c r="C1327" s="2">
        <v>31</v>
      </c>
      <c r="D1327" t="s">
        <v>13</v>
      </c>
      <c r="E1327">
        <v>9</v>
      </c>
      <c r="F1327" t="s">
        <v>11</v>
      </c>
      <c r="G1327" s="10">
        <v>11</v>
      </c>
      <c r="H1327">
        <v>0.11</v>
      </c>
      <c r="I1327">
        <v>12</v>
      </c>
      <c r="J1327">
        <v>1</v>
      </c>
      <c r="K1327">
        <v>1</v>
      </c>
      <c r="L1327" s="8">
        <v>1.42</v>
      </c>
      <c r="M1327" s="8">
        <v>0.59</v>
      </c>
      <c r="N1327" s="8">
        <v>0.5</v>
      </c>
      <c r="O1327" s="8">
        <v>-1.115E-2</v>
      </c>
      <c r="P1327" s="8">
        <v>0</v>
      </c>
      <c r="Q1327" s="8">
        <v>-8.5599999999999996E-2</v>
      </c>
      <c r="R1327" s="8">
        <v>-4.9959999999999997E-2</v>
      </c>
      <c r="S1327" s="8">
        <v>0</v>
      </c>
      <c r="T1327" s="8">
        <v>2.5600000000000002E-3</v>
      </c>
      <c r="U1327" s="8">
        <v>3.6330000000000001E-2</v>
      </c>
      <c r="V1327">
        <v>3.9245019591491702E-2</v>
      </c>
      <c r="W1327">
        <v>3.9245019591491702E-2</v>
      </c>
      <c r="X1327">
        <v>3.2879477413751697E-2</v>
      </c>
      <c r="Y1327">
        <v>9.5033177771091208E-3</v>
      </c>
      <c r="Z1327">
        <v>1.29208181646344</v>
      </c>
      <c r="AA1327">
        <v>0.37345679012345701</v>
      </c>
    </row>
    <row r="1328" spans="1:27" x14ac:dyDescent="0.35">
      <c r="A1328">
        <v>1327</v>
      </c>
      <c r="B1328" t="s">
        <v>52</v>
      </c>
      <c r="C1328" s="2">
        <v>31</v>
      </c>
      <c r="D1328" t="s">
        <v>13</v>
      </c>
      <c r="E1328">
        <v>9</v>
      </c>
      <c r="F1328" t="s">
        <v>11</v>
      </c>
      <c r="G1328" s="10">
        <v>30.5</v>
      </c>
      <c r="H1328">
        <v>0.30499999999999999</v>
      </c>
      <c r="I1328">
        <v>18</v>
      </c>
      <c r="J1328">
        <v>1</v>
      </c>
      <c r="K1328">
        <v>1</v>
      </c>
      <c r="L1328" s="8">
        <v>1.42</v>
      </c>
      <c r="M1328" s="8">
        <v>0.59</v>
      </c>
      <c r="N1328" s="8">
        <v>0.5</v>
      </c>
      <c r="O1328" s="8">
        <v>-1.115E-2</v>
      </c>
      <c r="P1328" s="8">
        <v>0</v>
      </c>
      <c r="Q1328" s="8">
        <v>-8.5599999999999996E-2</v>
      </c>
      <c r="R1328" s="8">
        <v>-4.9959999999999997E-2</v>
      </c>
      <c r="S1328" s="8">
        <v>0</v>
      </c>
      <c r="T1328" s="8">
        <v>2.5600000000000002E-3</v>
      </c>
      <c r="U1328" s="8">
        <v>3.6330000000000001E-2</v>
      </c>
      <c r="V1328">
        <v>0.51085620797266795</v>
      </c>
      <c r="W1328">
        <v>0.51085620797266795</v>
      </c>
      <c r="X1328">
        <v>0.42799533103950099</v>
      </c>
      <c r="Y1328">
        <v>7.3061664150047598E-2</v>
      </c>
      <c r="Z1328">
        <v>16.8191537173306</v>
      </c>
      <c r="AA1328">
        <v>2.8711419753086398</v>
      </c>
    </row>
    <row r="1329" spans="1:27" x14ac:dyDescent="0.35">
      <c r="A1329">
        <v>1328</v>
      </c>
      <c r="B1329" t="s">
        <v>52</v>
      </c>
      <c r="C1329" s="2">
        <v>31</v>
      </c>
      <c r="D1329" t="s">
        <v>13</v>
      </c>
      <c r="E1329">
        <v>9</v>
      </c>
      <c r="F1329" t="s">
        <v>11</v>
      </c>
      <c r="G1329" s="10">
        <v>24</v>
      </c>
      <c r="H1329">
        <v>0.24</v>
      </c>
      <c r="I1329">
        <v>16</v>
      </c>
      <c r="J1329">
        <v>1</v>
      </c>
      <c r="K1329">
        <v>1</v>
      </c>
      <c r="L1329" s="8">
        <v>1.42</v>
      </c>
      <c r="M1329" s="8">
        <v>0.59</v>
      </c>
      <c r="N1329" s="8">
        <v>0.5</v>
      </c>
      <c r="O1329" s="8">
        <v>-1.115E-2</v>
      </c>
      <c r="P1329" s="8">
        <v>0</v>
      </c>
      <c r="Q1329" s="8">
        <v>-8.5599999999999996E-2</v>
      </c>
      <c r="R1329" s="8">
        <v>-4.9959999999999997E-2</v>
      </c>
      <c r="S1329" s="8">
        <v>0</v>
      </c>
      <c r="T1329" s="8">
        <v>2.5600000000000002E-3</v>
      </c>
      <c r="U1329" s="8">
        <v>3.6330000000000001E-2</v>
      </c>
      <c r="V1329">
        <v>0.28010745256022102</v>
      </c>
      <c r="W1329">
        <v>0.28010745256022102</v>
      </c>
      <c r="X1329">
        <v>0.234674023754953</v>
      </c>
      <c r="Y1329">
        <v>4.5238934211692998E-2</v>
      </c>
      <c r="Z1329">
        <v>9.2221063940408907</v>
      </c>
      <c r="AA1329">
        <v>1.7777777777777799</v>
      </c>
    </row>
    <row r="1330" spans="1:27" x14ac:dyDescent="0.35">
      <c r="A1330">
        <v>1329</v>
      </c>
      <c r="B1330" t="s">
        <v>52</v>
      </c>
      <c r="C1330" s="2">
        <v>31</v>
      </c>
      <c r="D1330" t="s">
        <v>14</v>
      </c>
      <c r="E1330">
        <v>18</v>
      </c>
      <c r="F1330" t="s">
        <v>11</v>
      </c>
      <c r="G1330" s="10">
        <v>51</v>
      </c>
      <c r="H1330">
        <v>0.51</v>
      </c>
      <c r="I1330">
        <v>31</v>
      </c>
      <c r="J1330">
        <v>1</v>
      </c>
      <c r="K1330">
        <v>1</v>
      </c>
      <c r="L1330" s="8">
        <v>1.42</v>
      </c>
      <c r="M1330" s="8">
        <v>0.59</v>
      </c>
      <c r="N1330" s="8">
        <v>0.5</v>
      </c>
      <c r="O1330" s="8">
        <v>-1.115E-2</v>
      </c>
      <c r="P1330" s="8">
        <v>0</v>
      </c>
      <c r="Q1330" s="8">
        <v>-8.5599999999999996E-2</v>
      </c>
      <c r="R1330" s="8">
        <v>-4.9959999999999997E-2</v>
      </c>
      <c r="S1330" s="8">
        <v>0</v>
      </c>
      <c r="T1330" s="8">
        <v>2.5600000000000002E-3</v>
      </c>
      <c r="U1330" s="8">
        <v>3.6330000000000001E-2</v>
      </c>
      <c r="V1330">
        <v>2.5819001364709799</v>
      </c>
      <c r="W1330">
        <v>2.5819001364709799</v>
      </c>
      <c r="X1330">
        <v>2.1631159343353801</v>
      </c>
      <c r="Y1330">
        <v>0.20428206229967599</v>
      </c>
      <c r="Z1330">
        <v>21.251271199402499</v>
      </c>
      <c r="AA1330">
        <v>2.0069444444444402</v>
      </c>
    </row>
    <row r="1331" spans="1:27" x14ac:dyDescent="0.35">
      <c r="A1331">
        <v>1330</v>
      </c>
      <c r="B1331" t="s">
        <v>52</v>
      </c>
      <c r="C1331" s="2">
        <v>31</v>
      </c>
      <c r="D1331" t="s">
        <v>14</v>
      </c>
      <c r="E1331">
        <v>18</v>
      </c>
      <c r="F1331" t="s">
        <v>11</v>
      </c>
      <c r="G1331" s="10">
        <v>107.5</v>
      </c>
      <c r="H1331">
        <v>1.075</v>
      </c>
      <c r="I1331">
        <v>36</v>
      </c>
      <c r="J1331">
        <v>1</v>
      </c>
      <c r="K1331">
        <v>1</v>
      </c>
      <c r="L1331" s="8">
        <v>1.42</v>
      </c>
      <c r="M1331" s="8">
        <v>0.59</v>
      </c>
      <c r="N1331" s="8">
        <v>0.5</v>
      </c>
      <c r="O1331" s="8">
        <v>-1.115E-2</v>
      </c>
      <c r="P1331" s="8">
        <v>0</v>
      </c>
      <c r="Q1331" s="8">
        <v>-8.5599999999999996E-2</v>
      </c>
      <c r="R1331" s="8">
        <v>-4.9959999999999997E-2</v>
      </c>
      <c r="S1331" s="8">
        <v>0</v>
      </c>
      <c r="T1331" s="8">
        <v>2.5600000000000002E-3</v>
      </c>
      <c r="U1331" s="8">
        <v>3.6330000000000001E-2</v>
      </c>
      <c r="V1331">
        <v>12.3164744114823</v>
      </c>
      <c r="W1331">
        <v>12.3164744114823</v>
      </c>
      <c r="X1331">
        <v>10.318742261939899</v>
      </c>
      <c r="Y1331">
        <v>0.90762575257617595</v>
      </c>
      <c r="Z1331">
        <v>101.375236881418</v>
      </c>
      <c r="AA1331">
        <v>8.9168595679012306</v>
      </c>
    </row>
    <row r="1332" spans="1:27" x14ac:dyDescent="0.35">
      <c r="A1332">
        <v>1331</v>
      </c>
      <c r="B1332" t="s">
        <v>52</v>
      </c>
      <c r="C1332" s="2">
        <v>31</v>
      </c>
      <c r="D1332" t="s">
        <v>14</v>
      </c>
      <c r="E1332">
        <v>18</v>
      </c>
      <c r="F1332" t="s">
        <v>11</v>
      </c>
      <c r="G1332" s="10">
        <v>77.5</v>
      </c>
      <c r="H1332">
        <v>0.77500000000000002</v>
      </c>
      <c r="I1332">
        <v>36</v>
      </c>
      <c r="J1332">
        <v>1</v>
      </c>
      <c r="K1332">
        <v>1</v>
      </c>
      <c r="L1332" s="8">
        <v>1.42</v>
      </c>
      <c r="M1332" s="8">
        <v>0.59</v>
      </c>
      <c r="N1332" s="8">
        <v>0.5</v>
      </c>
      <c r="O1332" s="8">
        <v>-1.115E-2</v>
      </c>
      <c r="P1332" s="8">
        <v>0</v>
      </c>
      <c r="Q1332" s="8">
        <v>-8.5599999999999996E-2</v>
      </c>
      <c r="R1332" s="8">
        <v>-4.9959999999999997E-2</v>
      </c>
      <c r="S1332" s="8">
        <v>0</v>
      </c>
      <c r="T1332" s="8">
        <v>2.5600000000000002E-3</v>
      </c>
      <c r="U1332" s="8">
        <v>3.6330000000000001E-2</v>
      </c>
      <c r="V1332">
        <v>6.7377572430627399</v>
      </c>
      <c r="W1332">
        <v>6.7377572430627399</v>
      </c>
      <c r="X1332">
        <v>5.64489301823797</v>
      </c>
      <c r="Y1332">
        <v>0.47172977189059201</v>
      </c>
      <c r="Z1332">
        <v>55.457569572685202</v>
      </c>
      <c r="AA1332">
        <v>4.6344521604938302</v>
      </c>
    </row>
    <row r="1333" spans="1:27" x14ac:dyDescent="0.35">
      <c r="A1333">
        <v>1332</v>
      </c>
      <c r="B1333" t="s">
        <v>52</v>
      </c>
      <c r="C1333" s="2">
        <v>31</v>
      </c>
      <c r="D1333" t="s">
        <v>14</v>
      </c>
      <c r="E1333">
        <v>18</v>
      </c>
      <c r="F1333" t="s">
        <v>11</v>
      </c>
      <c r="G1333" s="10">
        <v>95.5</v>
      </c>
      <c r="H1333">
        <v>0.95499999999999996</v>
      </c>
      <c r="I1333">
        <v>36</v>
      </c>
      <c r="J1333">
        <v>1</v>
      </c>
      <c r="K1333">
        <v>1</v>
      </c>
      <c r="L1333" s="8">
        <v>1.42</v>
      </c>
      <c r="M1333" s="8">
        <v>0.59</v>
      </c>
      <c r="N1333" s="8">
        <v>0.5</v>
      </c>
      <c r="O1333" s="8">
        <v>-1.115E-2</v>
      </c>
      <c r="P1333" s="8">
        <v>0</v>
      </c>
      <c r="Q1333" s="8">
        <v>-8.5599999999999996E-2</v>
      </c>
      <c r="R1333" s="8">
        <v>-4.9959999999999997E-2</v>
      </c>
      <c r="S1333" s="8">
        <v>0</v>
      </c>
      <c r="T1333" s="8">
        <v>2.5600000000000002E-3</v>
      </c>
      <c r="U1333" s="8">
        <v>3.6330000000000001E-2</v>
      </c>
      <c r="V1333">
        <v>9.9182729409030799</v>
      </c>
      <c r="W1333">
        <v>9.9182729409030799</v>
      </c>
      <c r="X1333">
        <v>8.3095290698885993</v>
      </c>
      <c r="Y1333">
        <v>0.71630275997255799</v>
      </c>
      <c r="Z1333">
        <v>81.635964582627807</v>
      </c>
      <c r="AA1333">
        <v>7.0372299382716097</v>
      </c>
    </row>
    <row r="1334" spans="1:27" x14ac:dyDescent="0.35">
      <c r="A1334">
        <v>1333</v>
      </c>
      <c r="B1334" t="s">
        <v>52</v>
      </c>
      <c r="C1334" s="2">
        <v>31</v>
      </c>
      <c r="D1334" t="s">
        <v>14</v>
      </c>
      <c r="E1334">
        <v>18</v>
      </c>
      <c r="F1334" t="s">
        <v>11</v>
      </c>
      <c r="G1334" s="10">
        <v>83.5</v>
      </c>
      <c r="H1334">
        <v>0.83499999999999996</v>
      </c>
      <c r="I1334">
        <v>36</v>
      </c>
      <c r="J1334">
        <v>1</v>
      </c>
      <c r="K1334">
        <v>1</v>
      </c>
      <c r="L1334" s="8">
        <v>1.42</v>
      </c>
      <c r="M1334" s="8">
        <v>0.59</v>
      </c>
      <c r="N1334" s="8">
        <v>0.5</v>
      </c>
      <c r="O1334" s="8">
        <v>-1.115E-2</v>
      </c>
      <c r="P1334" s="8">
        <v>0</v>
      </c>
      <c r="Q1334" s="8">
        <v>-8.5599999999999996E-2</v>
      </c>
      <c r="R1334" s="8">
        <v>-4.9959999999999997E-2</v>
      </c>
      <c r="S1334" s="8">
        <v>0</v>
      </c>
      <c r="T1334" s="8">
        <v>2.5600000000000002E-3</v>
      </c>
      <c r="U1334" s="8">
        <v>3.6330000000000001E-2</v>
      </c>
      <c r="V1334">
        <v>7.7396808087877202</v>
      </c>
      <c r="W1334">
        <v>7.7396808087877202</v>
      </c>
      <c r="X1334">
        <v>6.4843045816023501</v>
      </c>
      <c r="Y1334">
        <v>0.54759923447478598</v>
      </c>
      <c r="Z1334">
        <v>63.704267078730702</v>
      </c>
      <c r="AA1334">
        <v>5.3798225308641996</v>
      </c>
    </row>
    <row r="1335" spans="1:27" x14ac:dyDescent="0.35">
      <c r="A1335">
        <v>1334</v>
      </c>
      <c r="B1335" t="s">
        <v>52</v>
      </c>
      <c r="C1335" s="2">
        <v>30</v>
      </c>
      <c r="D1335" t="s">
        <v>10</v>
      </c>
      <c r="E1335">
        <v>4.5</v>
      </c>
      <c r="F1335" t="s">
        <v>11</v>
      </c>
      <c r="G1335" s="10">
        <v>1.5</v>
      </c>
      <c r="H1335">
        <v>1.4999999999999999E-2</v>
      </c>
      <c r="I1335">
        <v>3.5</v>
      </c>
      <c r="J1335">
        <v>1</v>
      </c>
      <c r="K1335">
        <v>1</v>
      </c>
      <c r="L1335" s="8">
        <v>1.42</v>
      </c>
      <c r="M1335" s="8">
        <v>0.59</v>
      </c>
      <c r="N1335" s="8">
        <v>0.5</v>
      </c>
      <c r="O1335" s="8">
        <v>-1.115E-2</v>
      </c>
      <c r="P1335" s="8">
        <v>0</v>
      </c>
      <c r="Q1335" s="8">
        <v>-8.5599999999999996E-2</v>
      </c>
      <c r="R1335" s="8">
        <v>-4.9959999999999997E-2</v>
      </c>
      <c r="S1335" s="8">
        <v>0</v>
      </c>
      <c r="T1335" s="8">
        <v>2.5600000000000002E-3</v>
      </c>
      <c r="U1335" s="8">
        <v>3.6330000000000001E-2</v>
      </c>
      <c r="V1335">
        <v>-1.0640718503250299E-2</v>
      </c>
      <c r="W1335">
        <v>1.5707963267949001E-4</v>
      </c>
      <c r="X1335">
        <v>1.3160131625887601E-4</v>
      </c>
      <c r="Y1335">
        <v>1.7671458676442599E-4</v>
      </c>
      <c r="Z1335">
        <v>2.06864197530864E-2</v>
      </c>
      <c r="AA1335">
        <v>2.7777777777777801E-2</v>
      </c>
    </row>
    <row r="1336" spans="1:27" x14ac:dyDescent="0.35">
      <c r="A1336">
        <v>1335</v>
      </c>
      <c r="B1336" t="s">
        <v>52</v>
      </c>
      <c r="C1336" s="2">
        <v>30</v>
      </c>
      <c r="D1336" t="s">
        <v>10</v>
      </c>
      <c r="E1336">
        <v>4.5</v>
      </c>
      <c r="F1336" t="s">
        <v>11</v>
      </c>
      <c r="G1336" s="10">
        <v>1</v>
      </c>
      <c r="H1336">
        <v>0.01</v>
      </c>
      <c r="I1336">
        <v>3.5</v>
      </c>
      <c r="J1336">
        <v>1</v>
      </c>
      <c r="K1336">
        <v>1</v>
      </c>
      <c r="L1336" s="8">
        <v>1.42</v>
      </c>
      <c r="M1336" s="8">
        <v>0.59</v>
      </c>
      <c r="N1336" s="8">
        <v>0.5</v>
      </c>
      <c r="O1336" s="8">
        <v>-1.115E-2</v>
      </c>
      <c r="P1336" s="8">
        <v>0</v>
      </c>
      <c r="Q1336" s="8">
        <v>-8.5599999999999996E-2</v>
      </c>
      <c r="R1336" s="8">
        <v>-4.9959999999999997E-2</v>
      </c>
      <c r="S1336" s="8">
        <v>0</v>
      </c>
      <c r="T1336" s="8">
        <v>2.5600000000000002E-3</v>
      </c>
      <c r="U1336" s="8">
        <v>3.6330000000000001E-2</v>
      </c>
      <c r="V1336">
        <v>-1.08290492307326E-2</v>
      </c>
      <c r="W1336">
        <v>3.1415926535897898E-4</v>
      </c>
      <c r="X1336">
        <v>2.63202632517753E-4</v>
      </c>
      <c r="Y1336">
        <v>7.85398163397448E-5</v>
      </c>
      <c r="Z1336">
        <v>4.13728395061728E-2</v>
      </c>
      <c r="AA1336">
        <v>1.2345679012345699E-2</v>
      </c>
    </row>
    <row r="1337" spans="1:27" x14ac:dyDescent="0.35">
      <c r="A1337">
        <v>1336</v>
      </c>
      <c r="B1337" t="s">
        <v>52</v>
      </c>
      <c r="C1337" s="2">
        <v>30</v>
      </c>
      <c r="D1337" t="s">
        <v>10</v>
      </c>
      <c r="E1337">
        <v>4.5</v>
      </c>
      <c r="F1337" t="s">
        <v>11</v>
      </c>
      <c r="G1337" s="10">
        <v>1.5</v>
      </c>
      <c r="H1337">
        <v>1.4999999999999999E-2</v>
      </c>
      <c r="I1337">
        <v>4</v>
      </c>
      <c r="J1337">
        <v>1</v>
      </c>
      <c r="K1337">
        <v>1</v>
      </c>
      <c r="L1337" s="8">
        <v>1.42</v>
      </c>
      <c r="M1337" s="8">
        <v>0.59</v>
      </c>
      <c r="N1337" s="8">
        <v>0.5</v>
      </c>
      <c r="O1337" s="8">
        <v>-1.115E-2</v>
      </c>
      <c r="P1337" s="8">
        <v>0</v>
      </c>
      <c r="Q1337" s="8">
        <v>-8.5599999999999996E-2</v>
      </c>
      <c r="R1337" s="8">
        <v>-4.9959999999999997E-2</v>
      </c>
      <c r="S1337" s="8">
        <v>0</v>
      </c>
      <c r="T1337" s="8">
        <v>2.5600000000000002E-3</v>
      </c>
      <c r="U1337" s="8">
        <v>3.6330000000000001E-2</v>
      </c>
      <c r="V1337">
        <v>-1.0540061617413599E-2</v>
      </c>
      <c r="W1337">
        <v>4.4178646691106499E-4</v>
      </c>
      <c r="X1337">
        <v>3.7012870197809003E-4</v>
      </c>
      <c r="Y1337">
        <v>1.7671458676442599E-4</v>
      </c>
      <c r="Z1337">
        <v>5.8180555555555499E-2</v>
      </c>
      <c r="AA1337">
        <v>2.7777777777777801E-2</v>
      </c>
    </row>
    <row r="1338" spans="1:27" x14ac:dyDescent="0.35">
      <c r="A1338">
        <v>1337</v>
      </c>
      <c r="B1338" t="s">
        <v>52</v>
      </c>
      <c r="C1338" s="2">
        <v>30</v>
      </c>
      <c r="D1338" t="s">
        <v>13</v>
      </c>
      <c r="E1338">
        <v>9</v>
      </c>
      <c r="F1338" t="s">
        <v>11</v>
      </c>
      <c r="G1338" s="10">
        <v>15.5</v>
      </c>
      <c r="H1338">
        <v>0.155</v>
      </c>
      <c r="I1338">
        <v>14</v>
      </c>
      <c r="J1338">
        <v>1</v>
      </c>
      <c r="K1338">
        <v>1</v>
      </c>
      <c r="L1338" s="8">
        <v>1.42</v>
      </c>
      <c r="M1338" s="8">
        <v>0.59</v>
      </c>
      <c r="N1338" s="8">
        <v>0.5</v>
      </c>
      <c r="O1338" s="8">
        <v>-1.115E-2</v>
      </c>
      <c r="P1338" s="8">
        <v>0</v>
      </c>
      <c r="Q1338" s="8">
        <v>-8.5599999999999996E-2</v>
      </c>
      <c r="R1338" s="8">
        <v>-4.9959999999999997E-2</v>
      </c>
      <c r="S1338" s="8">
        <v>0</v>
      </c>
      <c r="T1338" s="8">
        <v>2.5600000000000002E-3</v>
      </c>
      <c r="U1338" s="8">
        <v>3.6330000000000001E-2</v>
      </c>
      <c r="V1338">
        <v>0.100838956411838</v>
      </c>
      <c r="W1338">
        <v>0.100838956411838</v>
      </c>
      <c r="X1338">
        <v>8.4482877681837695E-2</v>
      </c>
      <c r="Y1338">
        <v>1.88691908756237E-2</v>
      </c>
      <c r="Z1338">
        <v>3.3199673060968999</v>
      </c>
      <c r="AA1338">
        <v>0.74151234567901203</v>
      </c>
    </row>
    <row r="1339" spans="1:27" x14ac:dyDescent="0.35">
      <c r="A1339">
        <v>1338</v>
      </c>
      <c r="B1339" t="s">
        <v>52</v>
      </c>
      <c r="C1339" s="2">
        <v>30</v>
      </c>
      <c r="D1339" t="s">
        <v>13</v>
      </c>
      <c r="E1339">
        <v>9</v>
      </c>
      <c r="F1339" t="s">
        <v>11</v>
      </c>
      <c r="G1339" s="10">
        <v>16.5</v>
      </c>
      <c r="H1339">
        <v>0.16500000000000001</v>
      </c>
      <c r="I1339">
        <v>16</v>
      </c>
      <c r="J1339">
        <v>1</v>
      </c>
      <c r="K1339">
        <v>1</v>
      </c>
      <c r="L1339" s="8">
        <v>1.42</v>
      </c>
      <c r="M1339" s="8">
        <v>0.59</v>
      </c>
      <c r="N1339" s="8">
        <v>0.5</v>
      </c>
      <c r="O1339" s="8">
        <v>-1.115E-2</v>
      </c>
      <c r="P1339" s="8">
        <v>0</v>
      </c>
      <c r="Q1339" s="8">
        <v>-8.5599999999999996E-2</v>
      </c>
      <c r="R1339" s="8">
        <v>-4.9959999999999997E-2</v>
      </c>
      <c r="S1339" s="8">
        <v>0</v>
      </c>
      <c r="T1339" s="8">
        <v>2.5600000000000002E-3</v>
      </c>
      <c r="U1339" s="8">
        <v>3.6330000000000001E-2</v>
      </c>
      <c r="V1339">
        <v>0.13631271361823</v>
      </c>
      <c r="W1339">
        <v>0.13631271361823</v>
      </c>
      <c r="X1339">
        <v>0.114202791469353</v>
      </c>
      <c r="Y1339">
        <v>2.1382464998495498E-2</v>
      </c>
      <c r="Z1339">
        <v>4.4878861178371601</v>
      </c>
      <c r="AA1339">
        <v>0.84027777777777801</v>
      </c>
    </row>
    <row r="1340" spans="1:27" x14ac:dyDescent="0.35">
      <c r="A1340">
        <v>1339</v>
      </c>
      <c r="B1340" t="s">
        <v>52</v>
      </c>
      <c r="C1340" s="2">
        <v>30</v>
      </c>
      <c r="D1340" t="s">
        <v>13</v>
      </c>
      <c r="E1340">
        <v>9</v>
      </c>
      <c r="F1340" t="s">
        <v>11</v>
      </c>
      <c r="G1340" s="10">
        <v>27</v>
      </c>
      <c r="H1340">
        <v>0.27</v>
      </c>
      <c r="I1340">
        <v>24</v>
      </c>
      <c r="J1340">
        <v>1</v>
      </c>
      <c r="K1340">
        <v>1</v>
      </c>
      <c r="L1340" s="8">
        <v>1.42</v>
      </c>
      <c r="M1340" s="8">
        <v>0.59</v>
      </c>
      <c r="N1340" s="8">
        <v>0.5</v>
      </c>
      <c r="O1340" s="8">
        <v>-1.115E-2</v>
      </c>
      <c r="P1340" s="8">
        <v>0</v>
      </c>
      <c r="Q1340" s="8">
        <v>-8.5599999999999996E-2</v>
      </c>
      <c r="R1340" s="8">
        <v>-4.9959999999999997E-2</v>
      </c>
      <c r="S1340" s="8">
        <v>0</v>
      </c>
      <c r="T1340" s="8">
        <v>2.5600000000000002E-3</v>
      </c>
      <c r="U1340" s="8">
        <v>3.6330000000000001E-2</v>
      </c>
      <c r="V1340">
        <v>0.57622748542995705</v>
      </c>
      <c r="W1340">
        <v>0.57622748542995705</v>
      </c>
      <c r="X1340">
        <v>0.48276338729321799</v>
      </c>
      <c r="Y1340">
        <v>5.7255526111673997E-2</v>
      </c>
      <c r="Z1340">
        <v>18.9714023287661</v>
      </c>
      <c r="AA1340">
        <v>2.25</v>
      </c>
    </row>
    <row r="1341" spans="1:27" x14ac:dyDescent="0.35">
      <c r="A1341">
        <v>1340</v>
      </c>
      <c r="B1341" t="s">
        <v>52</v>
      </c>
      <c r="C1341" s="2">
        <v>30</v>
      </c>
      <c r="D1341" t="s">
        <v>13</v>
      </c>
      <c r="E1341">
        <v>9</v>
      </c>
      <c r="F1341" t="s">
        <v>11</v>
      </c>
      <c r="G1341" s="10">
        <v>10</v>
      </c>
      <c r="H1341">
        <v>0.1</v>
      </c>
      <c r="I1341">
        <v>5.3851648071345002</v>
      </c>
      <c r="J1341">
        <v>0</v>
      </c>
      <c r="K1341">
        <v>1</v>
      </c>
      <c r="L1341" s="8">
        <v>1.42</v>
      </c>
      <c r="M1341" s="8">
        <v>0.59</v>
      </c>
      <c r="N1341" s="8">
        <v>0.5</v>
      </c>
      <c r="O1341" s="8">
        <v>-1.115E-2</v>
      </c>
      <c r="P1341" s="8">
        <v>0</v>
      </c>
      <c r="Q1341" s="8">
        <v>-8.5599999999999996E-2</v>
      </c>
      <c r="R1341" s="8">
        <v>-4.9959999999999997E-2</v>
      </c>
      <c r="S1341" s="8">
        <v>0</v>
      </c>
      <c r="T1341" s="8">
        <v>2.5600000000000002E-3</v>
      </c>
      <c r="U1341" s="8">
        <v>3.6330000000000001E-2</v>
      </c>
      <c r="V1341">
        <v>2.4927453979331602E-3</v>
      </c>
      <c r="W1341">
        <v>2.4927453979331602E-3</v>
      </c>
      <c r="X1341">
        <v>2.0884220943883998E-3</v>
      </c>
      <c r="Y1341">
        <v>7.85398163397448E-3</v>
      </c>
      <c r="Z1341">
        <v>8.2069802366479594E-2</v>
      </c>
      <c r="AA1341">
        <v>0.30864197530864201</v>
      </c>
    </row>
    <row r="1342" spans="1:27" x14ac:dyDescent="0.35">
      <c r="A1342">
        <v>1341</v>
      </c>
      <c r="B1342" t="s">
        <v>52</v>
      </c>
      <c r="C1342" s="2">
        <v>30</v>
      </c>
      <c r="D1342" t="s">
        <v>13</v>
      </c>
      <c r="E1342">
        <v>9</v>
      </c>
      <c r="F1342" t="s">
        <v>21</v>
      </c>
      <c r="G1342" s="10">
        <v>13.5</v>
      </c>
      <c r="H1342">
        <v>0.13500000000000001</v>
      </c>
      <c r="I1342">
        <v>10</v>
      </c>
      <c r="J1342">
        <v>1</v>
      </c>
      <c r="K1342">
        <v>1</v>
      </c>
      <c r="L1342" s="8">
        <v>1.29</v>
      </c>
      <c r="M1342" s="8">
        <v>0.53</v>
      </c>
      <c r="N1342" s="8">
        <v>0.5</v>
      </c>
      <c r="O1342" s="8">
        <v>0.16450000000000001</v>
      </c>
      <c r="P1342" s="9">
        <v>-0.56120000000000003</v>
      </c>
      <c r="Q1342" s="8">
        <v>0.29099999999999998</v>
      </c>
      <c r="R1342" s="9">
        <v>0</v>
      </c>
      <c r="S1342" s="8">
        <v>-7.2500000000000004E-3</v>
      </c>
      <c r="T1342" s="8">
        <v>2.5000000000000001E-2</v>
      </c>
      <c r="U1342" s="9">
        <v>2.3E-2</v>
      </c>
      <c r="V1342">
        <v>5.3729523886719303E-2</v>
      </c>
      <c r="W1342">
        <v>5.3729523886719303E-2</v>
      </c>
      <c r="X1342">
        <v>3.6734875481350002E-2</v>
      </c>
      <c r="Y1342">
        <v>1.4313881527918499E-2</v>
      </c>
      <c r="Z1342">
        <v>1.4435893868449701</v>
      </c>
      <c r="AA1342">
        <v>0.5625</v>
      </c>
    </row>
    <row r="1343" spans="1:27" x14ac:dyDescent="0.35">
      <c r="A1343">
        <v>1342</v>
      </c>
      <c r="B1343" t="s">
        <v>52</v>
      </c>
      <c r="C1343" s="2">
        <v>30</v>
      </c>
      <c r="D1343" t="s">
        <v>13</v>
      </c>
      <c r="E1343">
        <v>9</v>
      </c>
      <c r="F1343" t="s">
        <v>11</v>
      </c>
      <c r="G1343" s="10">
        <v>27.5</v>
      </c>
      <c r="H1343">
        <v>0.27500000000000002</v>
      </c>
      <c r="I1343">
        <v>24</v>
      </c>
      <c r="J1343">
        <v>1</v>
      </c>
      <c r="K1343">
        <v>1</v>
      </c>
      <c r="L1343" s="8">
        <v>1.42</v>
      </c>
      <c r="M1343" s="8">
        <v>0.59</v>
      </c>
      <c r="N1343" s="8">
        <v>0.5</v>
      </c>
      <c r="O1343" s="8">
        <v>-1.115E-2</v>
      </c>
      <c r="P1343" s="8">
        <v>0</v>
      </c>
      <c r="Q1343" s="8">
        <v>-8.5599999999999996E-2</v>
      </c>
      <c r="R1343" s="8">
        <v>-4.9959999999999997E-2</v>
      </c>
      <c r="S1343" s="8">
        <v>0</v>
      </c>
      <c r="T1343" s="8">
        <v>2.5600000000000002E-3</v>
      </c>
      <c r="U1343" s="8">
        <v>3.6330000000000001E-2</v>
      </c>
      <c r="V1343">
        <v>0.59661492683744499</v>
      </c>
      <c r="W1343">
        <v>0.59661492683744499</v>
      </c>
      <c r="X1343">
        <v>0.49984398570441202</v>
      </c>
      <c r="Y1343">
        <v>5.9395736106932003E-2</v>
      </c>
      <c r="Z1343">
        <v>19.6426274320029</v>
      </c>
      <c r="AA1343">
        <v>2.3341049382716101</v>
      </c>
    </row>
    <row r="1344" spans="1:27" x14ac:dyDescent="0.35">
      <c r="A1344">
        <v>1343</v>
      </c>
      <c r="B1344" t="s">
        <v>52</v>
      </c>
      <c r="C1344" s="2">
        <v>30</v>
      </c>
      <c r="D1344" t="s">
        <v>13</v>
      </c>
      <c r="E1344">
        <v>9</v>
      </c>
      <c r="F1344" t="s">
        <v>11</v>
      </c>
      <c r="G1344" s="10">
        <v>24.5</v>
      </c>
      <c r="H1344">
        <v>0.245</v>
      </c>
      <c r="I1344">
        <v>24</v>
      </c>
      <c r="J1344">
        <v>1</v>
      </c>
      <c r="K1344">
        <v>1</v>
      </c>
      <c r="L1344" s="8">
        <v>1.42</v>
      </c>
      <c r="M1344" s="8">
        <v>0.59</v>
      </c>
      <c r="N1344" s="8">
        <v>0.5</v>
      </c>
      <c r="O1344" s="8">
        <v>-1.115E-2</v>
      </c>
      <c r="P1344" s="8">
        <v>0</v>
      </c>
      <c r="Q1344" s="8">
        <v>-8.5599999999999996E-2</v>
      </c>
      <c r="R1344" s="8">
        <v>-4.9959999999999997E-2</v>
      </c>
      <c r="S1344" s="8">
        <v>0</v>
      </c>
      <c r="T1344" s="8">
        <v>2.5600000000000002E-3</v>
      </c>
      <c r="U1344" s="8">
        <v>3.6330000000000001E-2</v>
      </c>
      <c r="V1344">
        <v>0.47919295279412</v>
      </c>
      <c r="W1344">
        <v>0.47919295279412</v>
      </c>
      <c r="X1344">
        <v>0.40146785585091399</v>
      </c>
      <c r="Y1344">
        <v>4.71435247579318E-2</v>
      </c>
      <c r="Z1344">
        <v>15.776689815105501</v>
      </c>
      <c r="AA1344">
        <v>1.8526234567901201</v>
      </c>
    </row>
    <row r="1345" spans="1:27" x14ac:dyDescent="0.35">
      <c r="A1345">
        <v>1344</v>
      </c>
      <c r="B1345" t="s">
        <v>52</v>
      </c>
      <c r="C1345" s="2">
        <v>30</v>
      </c>
      <c r="D1345" t="s">
        <v>14</v>
      </c>
      <c r="E1345">
        <v>18</v>
      </c>
      <c r="F1345" t="s">
        <v>17</v>
      </c>
      <c r="G1345" s="10">
        <v>74.5</v>
      </c>
      <c r="H1345">
        <v>0.745</v>
      </c>
      <c r="I1345">
        <v>38</v>
      </c>
      <c r="J1345">
        <v>1</v>
      </c>
      <c r="K1345">
        <v>1</v>
      </c>
      <c r="L1345" s="8">
        <v>1.39</v>
      </c>
      <c r="M1345" s="8">
        <v>0.56000000000000005</v>
      </c>
      <c r="N1345" s="8">
        <v>0.5</v>
      </c>
      <c r="O1345" s="8">
        <v>0.16450000000000001</v>
      </c>
      <c r="P1345" s="8">
        <v>-0.56120000000000003</v>
      </c>
      <c r="Q1345" s="8">
        <v>0.29099999999999998</v>
      </c>
      <c r="R1345" s="8">
        <v>0</v>
      </c>
      <c r="S1345" s="8">
        <v>-7.2500000000000004E-3</v>
      </c>
      <c r="T1345" s="8">
        <v>2.5000000000000001E-2</v>
      </c>
      <c r="U1345" s="8">
        <v>2.3E-2</v>
      </c>
      <c r="V1345">
        <v>7.1807080795307403</v>
      </c>
      <c r="W1345">
        <v>7.1807080795307403</v>
      </c>
      <c r="X1345">
        <v>5.5894631691067298</v>
      </c>
      <c r="Y1345">
        <v>0.43591561563966902</v>
      </c>
      <c r="Z1345">
        <v>54.9130057156436</v>
      </c>
      <c r="AA1345">
        <v>4.2826003086419799</v>
      </c>
    </row>
    <row r="1346" spans="1:27" x14ac:dyDescent="0.35">
      <c r="A1346">
        <v>1345</v>
      </c>
      <c r="B1346" t="s">
        <v>52</v>
      </c>
      <c r="C1346" s="2">
        <v>30</v>
      </c>
      <c r="D1346" t="s">
        <v>14</v>
      </c>
      <c r="E1346">
        <v>18</v>
      </c>
      <c r="F1346" t="s">
        <v>11</v>
      </c>
      <c r="G1346" s="10">
        <v>121</v>
      </c>
      <c r="H1346">
        <v>1.21</v>
      </c>
      <c r="I1346">
        <v>38</v>
      </c>
      <c r="J1346">
        <v>1</v>
      </c>
      <c r="K1346">
        <v>1</v>
      </c>
      <c r="L1346" s="8">
        <v>1.42</v>
      </c>
      <c r="M1346" s="8">
        <v>0.59</v>
      </c>
      <c r="N1346" s="8">
        <v>0.5</v>
      </c>
      <c r="O1346" s="8">
        <v>-1.115E-2</v>
      </c>
      <c r="P1346" s="8">
        <v>0</v>
      </c>
      <c r="Q1346" s="8">
        <v>-8.5599999999999996E-2</v>
      </c>
      <c r="R1346" s="8">
        <v>-4.9959999999999997E-2</v>
      </c>
      <c r="S1346" s="8">
        <v>0</v>
      </c>
      <c r="T1346" s="8">
        <v>2.5600000000000002E-3</v>
      </c>
      <c r="U1346" s="8">
        <v>3.6330000000000001E-2</v>
      </c>
      <c r="V1346">
        <v>16.326361456101299</v>
      </c>
      <c r="W1346">
        <v>16.326361456101299</v>
      </c>
      <c r="X1346">
        <v>13.6782256279217</v>
      </c>
      <c r="Y1346">
        <v>1.1499014510301999</v>
      </c>
      <c r="Z1346">
        <v>134.38007539567801</v>
      </c>
      <c r="AA1346">
        <v>11.2970679012346</v>
      </c>
    </row>
    <row r="1347" spans="1:27" x14ac:dyDescent="0.35">
      <c r="A1347">
        <v>1346</v>
      </c>
      <c r="B1347" t="s">
        <v>52</v>
      </c>
      <c r="C1347" s="2">
        <v>30</v>
      </c>
      <c r="D1347" t="s">
        <v>14</v>
      </c>
      <c r="E1347">
        <v>18</v>
      </c>
      <c r="F1347" t="s">
        <v>11</v>
      </c>
      <c r="G1347" s="10">
        <v>100.5</v>
      </c>
      <c r="H1347">
        <v>1.0049999999999999</v>
      </c>
      <c r="I1347">
        <v>38</v>
      </c>
      <c r="J1347">
        <v>1</v>
      </c>
      <c r="K1347">
        <v>1</v>
      </c>
      <c r="L1347" s="8">
        <v>1.42</v>
      </c>
      <c r="M1347" s="8">
        <v>0.59</v>
      </c>
      <c r="N1347" s="8">
        <v>0.5</v>
      </c>
      <c r="O1347" s="8">
        <v>-1.115E-2</v>
      </c>
      <c r="P1347" s="8">
        <v>0</v>
      </c>
      <c r="Q1347" s="8">
        <v>-8.5599999999999996E-2</v>
      </c>
      <c r="R1347" s="8">
        <v>-4.9959999999999997E-2</v>
      </c>
      <c r="S1347" s="8">
        <v>0</v>
      </c>
      <c r="T1347" s="8">
        <v>2.5600000000000002E-3</v>
      </c>
      <c r="U1347" s="8">
        <v>3.6330000000000001E-2</v>
      </c>
      <c r="V1347">
        <v>11.632236635179201</v>
      </c>
      <c r="W1347">
        <v>11.632236635179201</v>
      </c>
      <c r="X1347">
        <v>9.7454878529531399</v>
      </c>
      <c r="Y1347">
        <v>0.79327177998550802</v>
      </c>
      <c r="Z1347">
        <v>95.743368187624398</v>
      </c>
      <c r="AA1347">
        <v>7.7934027777777803</v>
      </c>
    </row>
    <row r="1348" spans="1:27" x14ac:dyDescent="0.35">
      <c r="A1348">
        <v>1347</v>
      </c>
      <c r="B1348" t="s">
        <v>52</v>
      </c>
      <c r="C1348" s="2">
        <v>30</v>
      </c>
      <c r="D1348" t="s">
        <v>14</v>
      </c>
      <c r="E1348">
        <v>18</v>
      </c>
      <c r="F1348" t="s">
        <v>11</v>
      </c>
      <c r="G1348" s="10">
        <v>80.5</v>
      </c>
      <c r="H1348">
        <v>0.80500000000000005</v>
      </c>
      <c r="I1348">
        <v>38</v>
      </c>
      <c r="J1348">
        <v>1</v>
      </c>
      <c r="K1348">
        <v>1</v>
      </c>
      <c r="L1348" s="8">
        <v>1.42</v>
      </c>
      <c r="M1348" s="8">
        <v>0.59</v>
      </c>
      <c r="N1348" s="8">
        <v>0.5</v>
      </c>
      <c r="O1348" s="8">
        <v>-1.115E-2</v>
      </c>
      <c r="P1348" s="8">
        <v>0</v>
      </c>
      <c r="Q1348" s="8">
        <v>-8.5599999999999996E-2</v>
      </c>
      <c r="R1348" s="8">
        <v>-4.9959999999999997E-2</v>
      </c>
      <c r="S1348" s="8">
        <v>0</v>
      </c>
      <c r="T1348" s="8">
        <v>2.5600000000000002E-3</v>
      </c>
      <c r="U1348" s="8">
        <v>3.6330000000000001E-2</v>
      </c>
      <c r="V1348">
        <v>7.7088924710620601</v>
      </c>
      <c r="W1348">
        <v>7.7088924710620601</v>
      </c>
      <c r="X1348">
        <v>6.45851011225579</v>
      </c>
      <c r="Y1348">
        <v>0.508957644835631</v>
      </c>
      <c r="Z1348">
        <v>63.450852430524698</v>
      </c>
      <c r="AA1348">
        <v>5.0001929012345698</v>
      </c>
    </row>
    <row r="1349" spans="1:27" x14ac:dyDescent="0.35">
      <c r="A1349">
        <v>1348</v>
      </c>
      <c r="B1349" t="s">
        <v>52</v>
      </c>
      <c r="C1349" s="2">
        <v>32</v>
      </c>
      <c r="D1349" t="s">
        <v>10</v>
      </c>
      <c r="E1349">
        <v>4.5</v>
      </c>
      <c r="F1349" t="s">
        <v>11</v>
      </c>
      <c r="G1349" s="10">
        <v>1</v>
      </c>
      <c r="H1349">
        <v>0.01</v>
      </c>
      <c r="I1349">
        <v>2.5</v>
      </c>
      <c r="J1349">
        <v>1</v>
      </c>
      <c r="K1349">
        <v>1</v>
      </c>
      <c r="L1349" s="8">
        <v>1.42</v>
      </c>
      <c r="M1349" s="8">
        <v>0.59</v>
      </c>
      <c r="N1349" s="8">
        <v>0.5</v>
      </c>
      <c r="O1349" s="8">
        <v>-1.115E-2</v>
      </c>
      <c r="P1349" s="8">
        <v>0</v>
      </c>
      <c r="Q1349" s="8">
        <v>-8.5599999999999996E-2</v>
      </c>
      <c r="R1349" s="8">
        <v>-4.9959999999999997E-2</v>
      </c>
      <c r="S1349" s="8">
        <v>0</v>
      </c>
      <c r="T1349" s="8">
        <v>2.5600000000000002E-3</v>
      </c>
      <c r="U1349" s="8">
        <v>3.6330000000000001E-2</v>
      </c>
      <c r="V1349">
        <v>-1.0945330275453601E-2</v>
      </c>
      <c r="W1349">
        <v>3.1415926535897898E-4</v>
      </c>
      <c r="X1349">
        <v>2.63202632517753E-4</v>
      </c>
      <c r="Y1349">
        <v>7.85398163397448E-5</v>
      </c>
      <c r="Z1349">
        <v>4.13728395061728E-2</v>
      </c>
      <c r="AA1349">
        <v>1.2345679012345699E-2</v>
      </c>
    </row>
    <row r="1350" spans="1:27" x14ac:dyDescent="0.35">
      <c r="A1350">
        <v>1349</v>
      </c>
      <c r="B1350" t="s">
        <v>52</v>
      </c>
      <c r="C1350" s="2">
        <v>32</v>
      </c>
      <c r="D1350" t="s">
        <v>10</v>
      </c>
      <c r="E1350">
        <v>4.5</v>
      </c>
      <c r="F1350" t="s">
        <v>11</v>
      </c>
      <c r="G1350" s="10">
        <v>1</v>
      </c>
      <c r="H1350">
        <v>0.01</v>
      </c>
      <c r="I1350">
        <v>2</v>
      </c>
      <c r="J1350">
        <v>1</v>
      </c>
      <c r="K1350">
        <v>1</v>
      </c>
      <c r="L1350" s="8">
        <v>1.42</v>
      </c>
      <c r="M1350" s="8">
        <v>0.59</v>
      </c>
      <c r="N1350" s="8">
        <v>0.5</v>
      </c>
      <c r="O1350" s="8">
        <v>-1.115E-2</v>
      </c>
      <c r="P1350" s="8">
        <v>0</v>
      </c>
      <c r="Q1350" s="8">
        <v>-8.5599999999999996E-2</v>
      </c>
      <c r="R1350" s="8">
        <v>-4.9959999999999997E-2</v>
      </c>
      <c r="S1350" s="8">
        <v>0</v>
      </c>
      <c r="T1350" s="8">
        <v>2.5600000000000002E-3</v>
      </c>
      <c r="U1350" s="8">
        <v>3.6330000000000001E-2</v>
      </c>
      <c r="V1350">
        <v>-1.10034707978142E-2</v>
      </c>
      <c r="W1350">
        <v>3.1415926535897898E-4</v>
      </c>
      <c r="X1350">
        <v>2.63202632517753E-4</v>
      </c>
      <c r="Y1350">
        <v>7.85398163397448E-5</v>
      </c>
      <c r="Z1350">
        <v>4.13728395061728E-2</v>
      </c>
      <c r="AA1350">
        <v>1.2345679012345699E-2</v>
      </c>
    </row>
    <row r="1351" spans="1:27" x14ac:dyDescent="0.35">
      <c r="A1351">
        <v>1350</v>
      </c>
      <c r="B1351" t="s">
        <v>52</v>
      </c>
      <c r="C1351" s="2">
        <v>32</v>
      </c>
      <c r="D1351" t="s">
        <v>10</v>
      </c>
      <c r="E1351">
        <v>4.5</v>
      </c>
      <c r="F1351" t="s">
        <v>11</v>
      </c>
      <c r="G1351" s="10">
        <v>1</v>
      </c>
      <c r="H1351">
        <v>0.01</v>
      </c>
      <c r="I1351">
        <v>2.5</v>
      </c>
      <c r="J1351">
        <v>1</v>
      </c>
      <c r="K1351">
        <v>1</v>
      </c>
      <c r="L1351" s="8">
        <v>1.42</v>
      </c>
      <c r="M1351" s="8">
        <v>0.59</v>
      </c>
      <c r="N1351" s="8">
        <v>0.5</v>
      </c>
      <c r="O1351" s="8">
        <v>-1.115E-2</v>
      </c>
      <c r="P1351" s="8">
        <v>0</v>
      </c>
      <c r="Q1351" s="8">
        <v>-8.5599999999999996E-2</v>
      </c>
      <c r="R1351" s="8">
        <v>-4.9959999999999997E-2</v>
      </c>
      <c r="S1351" s="8">
        <v>0</v>
      </c>
      <c r="T1351" s="8">
        <v>2.5600000000000002E-3</v>
      </c>
      <c r="U1351" s="8">
        <v>3.6330000000000001E-2</v>
      </c>
      <c r="V1351">
        <v>-1.0945330275453601E-2</v>
      </c>
      <c r="W1351">
        <v>3.1415926535897898E-4</v>
      </c>
      <c r="X1351">
        <v>2.63202632517753E-4</v>
      </c>
      <c r="Y1351">
        <v>7.85398163397448E-5</v>
      </c>
      <c r="Z1351">
        <v>4.13728395061728E-2</v>
      </c>
      <c r="AA1351">
        <v>1.2345679012345699E-2</v>
      </c>
    </row>
    <row r="1352" spans="1:27" x14ac:dyDescent="0.35">
      <c r="A1352">
        <v>1351</v>
      </c>
      <c r="B1352" t="s">
        <v>52</v>
      </c>
      <c r="C1352" s="2">
        <v>32</v>
      </c>
      <c r="D1352" t="s">
        <v>10</v>
      </c>
      <c r="E1352">
        <v>4.5</v>
      </c>
      <c r="F1352" t="s">
        <v>11</v>
      </c>
      <c r="G1352" s="10">
        <v>3.5</v>
      </c>
      <c r="H1352">
        <v>3.5000000000000003E-2</v>
      </c>
      <c r="I1352">
        <v>6.5</v>
      </c>
      <c r="J1352">
        <v>1</v>
      </c>
      <c r="K1352">
        <v>1</v>
      </c>
      <c r="L1352" s="8">
        <v>1.42</v>
      </c>
      <c r="M1352" s="8">
        <v>0.59</v>
      </c>
      <c r="N1352" s="8">
        <v>0.5</v>
      </c>
      <c r="O1352" s="8">
        <v>-1.115E-2</v>
      </c>
      <c r="P1352" s="8">
        <v>0</v>
      </c>
      <c r="Q1352" s="8">
        <v>-8.5599999999999996E-2</v>
      </c>
      <c r="R1352" s="8">
        <v>-4.9959999999999997E-2</v>
      </c>
      <c r="S1352" s="8">
        <v>0</v>
      </c>
      <c r="T1352" s="8">
        <v>2.5600000000000002E-3</v>
      </c>
      <c r="U1352" s="8">
        <v>3.6330000000000001E-2</v>
      </c>
      <c r="V1352">
        <v>-7.5666239650797398E-3</v>
      </c>
      <c r="W1352">
        <v>4.5945792558750699E-3</v>
      </c>
      <c r="X1352">
        <v>3.8493385005721401E-3</v>
      </c>
      <c r="Y1352">
        <v>9.6211275016187402E-4</v>
      </c>
      <c r="Z1352">
        <v>0.60507777777777805</v>
      </c>
      <c r="AA1352">
        <v>0.15123456790123499</v>
      </c>
    </row>
    <row r="1353" spans="1:27" x14ac:dyDescent="0.35">
      <c r="A1353">
        <v>1352</v>
      </c>
      <c r="B1353" t="s">
        <v>52</v>
      </c>
      <c r="C1353" s="2">
        <v>32</v>
      </c>
      <c r="D1353" t="s">
        <v>10</v>
      </c>
      <c r="E1353">
        <v>4.5</v>
      </c>
      <c r="F1353" t="s">
        <v>63</v>
      </c>
      <c r="G1353" s="10">
        <v>7</v>
      </c>
      <c r="H1353">
        <v>7.0000000000000007E-2</v>
      </c>
      <c r="I1353">
        <v>5</v>
      </c>
      <c r="J1353">
        <v>1</v>
      </c>
      <c r="K1353">
        <v>1</v>
      </c>
      <c r="L1353" s="8">
        <v>1.4</v>
      </c>
      <c r="M1353" s="8">
        <v>0.52</v>
      </c>
      <c r="N1353" s="8">
        <v>0.5</v>
      </c>
      <c r="O1353" s="8">
        <v>-2.1489999999999999E-2</v>
      </c>
      <c r="P1353" s="8">
        <v>9.5069000000000002E-4</v>
      </c>
      <c r="Q1353" s="9">
        <v>-4.3068E-6</v>
      </c>
      <c r="R1353" s="9">
        <v>-7.0328999999999994E-8</v>
      </c>
      <c r="S1353" s="8">
        <v>-7.4299000000000001E-4</v>
      </c>
      <c r="T1353" s="8">
        <v>0</v>
      </c>
      <c r="U1353" s="9">
        <v>3.7969E-6</v>
      </c>
      <c r="V1353">
        <v>2.0521469038660201E-3</v>
      </c>
      <c r="W1353">
        <v>2.0521469038660201E-3</v>
      </c>
      <c r="X1353">
        <v>1.4939629460144601E-3</v>
      </c>
      <c r="Y1353">
        <v>3.8484510006475E-3</v>
      </c>
      <c r="Z1353">
        <v>0.234836135954896</v>
      </c>
      <c r="AA1353">
        <v>0.60493827160493796</v>
      </c>
    </row>
    <row r="1354" spans="1:27" x14ac:dyDescent="0.35">
      <c r="A1354">
        <v>1353</v>
      </c>
      <c r="B1354" t="s">
        <v>52</v>
      </c>
      <c r="C1354" s="2">
        <v>32</v>
      </c>
      <c r="D1354" t="s">
        <v>10</v>
      </c>
      <c r="E1354">
        <v>4.5</v>
      </c>
      <c r="F1354" t="s">
        <v>11</v>
      </c>
      <c r="G1354" s="10">
        <v>0.5</v>
      </c>
      <c r="H1354">
        <v>5.0000000000000001E-3</v>
      </c>
      <c r="I1354">
        <v>2</v>
      </c>
      <c r="J1354">
        <v>1</v>
      </c>
      <c r="K1354">
        <v>1</v>
      </c>
      <c r="L1354" s="8">
        <v>1.42</v>
      </c>
      <c r="M1354" s="8">
        <v>0.59</v>
      </c>
      <c r="N1354" s="8">
        <v>0.5</v>
      </c>
      <c r="O1354" s="8">
        <v>-1.115E-2</v>
      </c>
      <c r="P1354" s="8">
        <v>0</v>
      </c>
      <c r="Q1354" s="8">
        <v>-8.5599999999999996E-2</v>
      </c>
      <c r="R1354" s="8">
        <v>-4.9959999999999997E-2</v>
      </c>
      <c r="S1354" s="8">
        <v>0</v>
      </c>
      <c r="T1354" s="8">
        <v>2.5600000000000002E-3</v>
      </c>
      <c r="U1354" s="8">
        <v>3.6330000000000001E-2</v>
      </c>
      <c r="V1354">
        <v>-1.10729616792897E-2</v>
      </c>
      <c r="W1354">
        <v>3.92699081698724E-5</v>
      </c>
      <c r="X1354">
        <v>3.2900329064719097E-5</v>
      </c>
      <c r="Y1354">
        <v>1.96349540849362E-5</v>
      </c>
      <c r="Z1354">
        <v>5.1716049382716E-3</v>
      </c>
      <c r="AA1354">
        <v>3.08641975308642E-3</v>
      </c>
    </row>
    <row r="1355" spans="1:27" x14ac:dyDescent="0.35">
      <c r="A1355">
        <v>1354</v>
      </c>
      <c r="B1355" t="s">
        <v>52</v>
      </c>
      <c r="C1355" s="2">
        <v>32</v>
      </c>
      <c r="D1355" t="s">
        <v>10</v>
      </c>
      <c r="E1355">
        <v>4.5</v>
      </c>
      <c r="F1355" t="s">
        <v>11</v>
      </c>
      <c r="G1355" s="10">
        <v>1</v>
      </c>
      <c r="H1355">
        <v>0.01</v>
      </c>
      <c r="I1355">
        <v>2.5</v>
      </c>
      <c r="J1355">
        <v>1</v>
      </c>
      <c r="K1355">
        <v>1</v>
      </c>
      <c r="L1355" s="8">
        <v>1.42</v>
      </c>
      <c r="M1355" s="8">
        <v>0.59</v>
      </c>
      <c r="N1355" s="8">
        <v>0.5</v>
      </c>
      <c r="O1355" s="8">
        <v>-1.115E-2</v>
      </c>
      <c r="P1355" s="8">
        <v>0</v>
      </c>
      <c r="Q1355" s="8">
        <v>-8.5599999999999996E-2</v>
      </c>
      <c r="R1355" s="8">
        <v>-4.9959999999999997E-2</v>
      </c>
      <c r="S1355" s="8">
        <v>0</v>
      </c>
      <c r="T1355" s="8">
        <v>2.5600000000000002E-3</v>
      </c>
      <c r="U1355" s="8">
        <v>3.6330000000000001E-2</v>
      </c>
      <c r="V1355">
        <v>-1.0945330275453601E-2</v>
      </c>
      <c r="W1355">
        <v>3.1415926535897898E-4</v>
      </c>
      <c r="X1355">
        <v>2.63202632517753E-4</v>
      </c>
      <c r="Y1355">
        <v>7.85398163397448E-5</v>
      </c>
      <c r="Z1355">
        <v>4.13728395061728E-2</v>
      </c>
      <c r="AA1355">
        <v>1.2345679012345699E-2</v>
      </c>
    </row>
    <row r="1356" spans="1:27" x14ac:dyDescent="0.35">
      <c r="A1356">
        <v>1355</v>
      </c>
      <c r="B1356" t="s">
        <v>52</v>
      </c>
      <c r="C1356" s="2">
        <v>32</v>
      </c>
      <c r="D1356" t="s">
        <v>10</v>
      </c>
      <c r="E1356">
        <v>4.5</v>
      </c>
      <c r="F1356" t="s">
        <v>11</v>
      </c>
      <c r="G1356" s="10">
        <v>1</v>
      </c>
      <c r="H1356">
        <v>0.01</v>
      </c>
      <c r="I1356">
        <v>2.5</v>
      </c>
      <c r="J1356">
        <v>1</v>
      </c>
      <c r="K1356">
        <v>1</v>
      </c>
      <c r="L1356" s="8">
        <v>1.42</v>
      </c>
      <c r="M1356" s="8">
        <v>0.59</v>
      </c>
      <c r="N1356" s="8">
        <v>0.5</v>
      </c>
      <c r="O1356" s="8">
        <v>-1.115E-2</v>
      </c>
      <c r="P1356" s="8">
        <v>0</v>
      </c>
      <c r="Q1356" s="8">
        <v>-8.5599999999999996E-2</v>
      </c>
      <c r="R1356" s="8">
        <v>-4.9959999999999997E-2</v>
      </c>
      <c r="S1356" s="8">
        <v>0</v>
      </c>
      <c r="T1356" s="8">
        <v>2.5600000000000002E-3</v>
      </c>
      <c r="U1356" s="8">
        <v>3.6330000000000001E-2</v>
      </c>
      <c r="V1356">
        <v>-1.0945330275453601E-2</v>
      </c>
      <c r="W1356">
        <v>1.96349540849362E-4</v>
      </c>
      <c r="X1356">
        <v>1.64501645323596E-4</v>
      </c>
      <c r="Y1356">
        <v>7.85398163397448E-5</v>
      </c>
      <c r="Z1356">
        <v>2.5858024691357999E-2</v>
      </c>
      <c r="AA1356">
        <v>1.2345679012345699E-2</v>
      </c>
    </row>
    <row r="1357" spans="1:27" x14ac:dyDescent="0.35">
      <c r="A1357">
        <v>1356</v>
      </c>
      <c r="B1357" t="s">
        <v>52</v>
      </c>
      <c r="C1357" s="2">
        <v>32</v>
      </c>
      <c r="D1357" t="s">
        <v>13</v>
      </c>
      <c r="E1357">
        <v>9</v>
      </c>
      <c r="F1357" t="s">
        <v>63</v>
      </c>
      <c r="G1357" s="10">
        <v>8</v>
      </c>
      <c r="H1357">
        <v>0.08</v>
      </c>
      <c r="I1357">
        <v>4</v>
      </c>
      <c r="J1357">
        <v>1</v>
      </c>
      <c r="K1357">
        <v>1</v>
      </c>
      <c r="L1357" s="8">
        <v>1.4</v>
      </c>
      <c r="M1357" s="8">
        <v>0.52</v>
      </c>
      <c r="N1357" s="8">
        <v>0.5</v>
      </c>
      <c r="O1357" s="8">
        <v>-2.1489999999999999E-2</v>
      </c>
      <c r="P1357" s="8">
        <v>9.5069000000000002E-4</v>
      </c>
      <c r="Q1357" s="9">
        <v>-4.3068E-6</v>
      </c>
      <c r="R1357" s="9">
        <v>-7.0328999999999994E-8</v>
      </c>
      <c r="S1357" s="8">
        <v>-7.4299000000000001E-4</v>
      </c>
      <c r="T1357" s="8">
        <v>0</v>
      </c>
      <c r="U1357" s="9">
        <v>3.7969E-6</v>
      </c>
      <c r="V1357">
        <v>5.1879061175259403E-3</v>
      </c>
      <c r="W1357">
        <v>5.1879061175259403E-3</v>
      </c>
      <c r="X1357">
        <v>3.7767956535588801E-3</v>
      </c>
      <c r="Y1357">
        <v>5.0265482457436698E-3</v>
      </c>
      <c r="Z1357">
        <v>0.148418690694292</v>
      </c>
      <c r="AA1357">
        <v>0.19753086419753099</v>
      </c>
    </row>
    <row r="1358" spans="1:27" x14ac:dyDescent="0.35">
      <c r="A1358">
        <v>1357</v>
      </c>
      <c r="B1358" t="s">
        <v>52</v>
      </c>
      <c r="C1358" s="2">
        <v>32</v>
      </c>
      <c r="D1358" t="s">
        <v>13</v>
      </c>
      <c r="E1358">
        <v>9</v>
      </c>
      <c r="F1358" t="s">
        <v>11</v>
      </c>
      <c r="G1358" s="10">
        <v>16.5</v>
      </c>
      <c r="H1358">
        <v>0.16500000000000001</v>
      </c>
      <c r="I1358">
        <v>14</v>
      </c>
      <c r="J1358">
        <v>1</v>
      </c>
      <c r="K1358">
        <v>1</v>
      </c>
      <c r="L1358" s="8">
        <v>1.42</v>
      </c>
      <c r="M1358" s="8">
        <v>0.59</v>
      </c>
      <c r="N1358" s="8">
        <v>0.5</v>
      </c>
      <c r="O1358" s="8">
        <v>-1.115E-2</v>
      </c>
      <c r="P1358" s="8">
        <v>0</v>
      </c>
      <c r="Q1358" s="8">
        <v>-8.5599999999999996E-2</v>
      </c>
      <c r="R1358" s="8">
        <v>-4.9959999999999997E-2</v>
      </c>
      <c r="S1358" s="8">
        <v>0</v>
      </c>
      <c r="T1358" s="8">
        <v>2.5600000000000002E-3</v>
      </c>
      <c r="U1358" s="8">
        <v>3.6330000000000001E-2</v>
      </c>
      <c r="V1358">
        <v>0.11413495561078101</v>
      </c>
      <c r="W1358">
        <v>0.11413495561078101</v>
      </c>
      <c r="X1358">
        <v>9.5622265810712301E-2</v>
      </c>
      <c r="Y1358">
        <v>2.1382464998495498E-2</v>
      </c>
      <c r="Z1358">
        <v>3.7577175983758102</v>
      </c>
      <c r="AA1358">
        <v>0.84027777777777801</v>
      </c>
    </row>
    <row r="1359" spans="1:27" x14ac:dyDescent="0.35">
      <c r="A1359">
        <v>1358</v>
      </c>
      <c r="B1359" t="s">
        <v>52</v>
      </c>
      <c r="C1359" s="2">
        <v>32</v>
      </c>
      <c r="D1359" t="s">
        <v>13</v>
      </c>
      <c r="E1359">
        <v>9</v>
      </c>
      <c r="F1359" t="s">
        <v>11</v>
      </c>
      <c r="G1359" s="10">
        <v>12.5</v>
      </c>
      <c r="H1359">
        <v>0.125</v>
      </c>
      <c r="I1359">
        <v>14</v>
      </c>
      <c r="J1359">
        <v>1</v>
      </c>
      <c r="K1359">
        <v>1</v>
      </c>
      <c r="L1359" s="8">
        <v>1.42</v>
      </c>
      <c r="M1359" s="8">
        <v>0.59</v>
      </c>
      <c r="N1359" s="8">
        <v>0.5</v>
      </c>
      <c r="O1359" s="8">
        <v>-1.115E-2</v>
      </c>
      <c r="P1359" s="8">
        <v>0</v>
      </c>
      <c r="Q1359" s="8">
        <v>-8.5599999999999996E-2</v>
      </c>
      <c r="R1359" s="8">
        <v>-4.9959999999999997E-2</v>
      </c>
      <c r="S1359" s="8">
        <v>0</v>
      </c>
      <c r="T1359" s="8">
        <v>2.5600000000000002E-3</v>
      </c>
      <c r="U1359" s="8">
        <v>3.6330000000000001E-2</v>
      </c>
      <c r="V1359">
        <v>6.5133801586212695E-2</v>
      </c>
      <c r="W1359">
        <v>6.5133801586212695E-2</v>
      </c>
      <c r="X1359">
        <v>5.4569098968929003E-2</v>
      </c>
      <c r="Y1359">
        <v>1.22718463030851E-2</v>
      </c>
      <c r="Z1359">
        <v>2.1444300841915802</v>
      </c>
      <c r="AA1359">
        <v>0.48225308641975301</v>
      </c>
    </row>
    <row r="1360" spans="1:27" x14ac:dyDescent="0.35">
      <c r="A1360">
        <v>1359</v>
      </c>
      <c r="B1360" t="s">
        <v>52</v>
      </c>
      <c r="C1360" s="2">
        <v>32</v>
      </c>
      <c r="D1360" t="s">
        <v>13</v>
      </c>
      <c r="E1360">
        <v>9</v>
      </c>
      <c r="F1360" t="s">
        <v>11</v>
      </c>
      <c r="G1360" s="10">
        <v>11.5</v>
      </c>
      <c r="H1360">
        <v>0.115</v>
      </c>
      <c r="I1360">
        <v>12</v>
      </c>
      <c r="J1360">
        <v>1</v>
      </c>
      <c r="K1360">
        <v>1</v>
      </c>
      <c r="L1360" s="8">
        <v>1.42</v>
      </c>
      <c r="M1360" s="8">
        <v>0.59</v>
      </c>
      <c r="N1360" s="8">
        <v>0.5</v>
      </c>
      <c r="O1360" s="8">
        <v>-1.115E-2</v>
      </c>
      <c r="P1360" s="8">
        <v>0</v>
      </c>
      <c r="Q1360" s="8">
        <v>-8.5599999999999996E-2</v>
      </c>
      <c r="R1360" s="8">
        <v>-4.9959999999999997E-2</v>
      </c>
      <c r="S1360" s="8">
        <v>0</v>
      </c>
      <c r="T1360" s="8">
        <v>2.5600000000000002E-3</v>
      </c>
      <c r="U1360" s="8">
        <v>3.6330000000000001E-2</v>
      </c>
      <c r="V1360">
        <v>4.33235917992323E-2</v>
      </c>
      <c r="W1360">
        <v>4.33235917992323E-2</v>
      </c>
      <c r="X1360">
        <v>3.6296505209396798E-2</v>
      </c>
      <c r="Y1360">
        <v>1.0386890710931299E-2</v>
      </c>
      <c r="Z1360">
        <v>1.42636252371265</v>
      </c>
      <c r="AA1360">
        <v>0.40817901234567899</v>
      </c>
    </row>
    <row r="1361" spans="1:27" x14ac:dyDescent="0.35">
      <c r="A1361">
        <v>1360</v>
      </c>
      <c r="B1361" t="s">
        <v>52</v>
      </c>
      <c r="C1361" s="2">
        <v>32</v>
      </c>
      <c r="D1361" t="s">
        <v>13</v>
      </c>
      <c r="E1361">
        <v>9</v>
      </c>
      <c r="F1361" t="s">
        <v>11</v>
      </c>
      <c r="G1361" s="10">
        <v>19</v>
      </c>
      <c r="H1361">
        <v>0.19</v>
      </c>
      <c r="I1361">
        <v>11</v>
      </c>
      <c r="J1361">
        <v>1</v>
      </c>
      <c r="K1361">
        <v>1</v>
      </c>
      <c r="L1361" s="8">
        <v>1.42</v>
      </c>
      <c r="M1361" s="8">
        <v>0.59</v>
      </c>
      <c r="N1361" s="8">
        <v>0.5</v>
      </c>
      <c r="O1361" s="8">
        <v>-1.115E-2</v>
      </c>
      <c r="P1361" s="8">
        <v>0</v>
      </c>
      <c r="Q1361" s="8">
        <v>-8.5599999999999996E-2</v>
      </c>
      <c r="R1361" s="8">
        <v>-4.9959999999999997E-2</v>
      </c>
      <c r="S1361" s="8">
        <v>0</v>
      </c>
      <c r="T1361" s="8">
        <v>2.5600000000000002E-3</v>
      </c>
      <c r="U1361" s="8">
        <v>3.6330000000000001E-2</v>
      </c>
      <c r="V1361">
        <v>0.106920284138003</v>
      </c>
      <c r="W1361">
        <v>0.106920284138003</v>
      </c>
      <c r="X1361">
        <v>8.9577814050818605E-2</v>
      </c>
      <c r="Y1361">
        <v>2.8352873698647901E-2</v>
      </c>
      <c r="Z1361">
        <v>3.5201856537171401</v>
      </c>
      <c r="AA1361">
        <v>1.1141975308642</v>
      </c>
    </row>
    <row r="1362" spans="1:27" x14ac:dyDescent="0.35">
      <c r="A1362">
        <v>1361</v>
      </c>
      <c r="B1362" t="s">
        <v>52</v>
      </c>
      <c r="C1362" s="2">
        <v>32</v>
      </c>
      <c r="D1362" t="s">
        <v>14</v>
      </c>
      <c r="E1362">
        <v>18</v>
      </c>
      <c r="F1362" t="s">
        <v>11</v>
      </c>
      <c r="G1362" s="10">
        <v>76.5</v>
      </c>
      <c r="H1362">
        <v>0.76500000000000001</v>
      </c>
      <c r="I1362">
        <v>35</v>
      </c>
      <c r="J1362">
        <v>1</v>
      </c>
      <c r="K1362">
        <v>1</v>
      </c>
      <c r="L1362" s="8">
        <v>1.42</v>
      </c>
      <c r="M1362" s="8">
        <v>0.59</v>
      </c>
      <c r="N1362" s="8">
        <v>0.5</v>
      </c>
      <c r="O1362" s="8">
        <v>-1.115E-2</v>
      </c>
      <c r="P1362" s="8">
        <v>0</v>
      </c>
      <c r="Q1362" s="8">
        <v>-8.5599999999999996E-2</v>
      </c>
      <c r="R1362" s="8">
        <v>-4.9959999999999997E-2</v>
      </c>
      <c r="S1362" s="8">
        <v>0</v>
      </c>
      <c r="T1362" s="8">
        <v>2.5600000000000002E-3</v>
      </c>
      <c r="U1362" s="8">
        <v>3.6330000000000001E-2</v>
      </c>
      <c r="V1362">
        <v>6.3606466738409502</v>
      </c>
      <c r="W1362">
        <v>6.3606466738409502</v>
      </c>
      <c r="X1362">
        <v>5.3289497833439397</v>
      </c>
      <c r="Y1362">
        <v>0.45963464017427202</v>
      </c>
      <c r="Z1362">
        <v>52.353623426399601</v>
      </c>
      <c r="AA1362">
        <v>4.515625</v>
      </c>
    </row>
    <row r="1363" spans="1:27" x14ac:dyDescent="0.35">
      <c r="A1363">
        <v>1362</v>
      </c>
      <c r="B1363" t="s">
        <v>52</v>
      </c>
      <c r="C1363" s="2">
        <v>32</v>
      </c>
      <c r="D1363" t="s">
        <v>14</v>
      </c>
      <c r="E1363">
        <v>18</v>
      </c>
      <c r="F1363" t="s">
        <v>11</v>
      </c>
      <c r="G1363" s="10">
        <v>62</v>
      </c>
      <c r="H1363">
        <v>0.62</v>
      </c>
      <c r="I1363">
        <v>35</v>
      </c>
      <c r="J1363">
        <v>1</v>
      </c>
      <c r="K1363">
        <v>1</v>
      </c>
      <c r="L1363" s="8">
        <v>1.42</v>
      </c>
      <c r="M1363" s="8">
        <v>0.59</v>
      </c>
      <c r="N1363" s="8">
        <v>0.5</v>
      </c>
      <c r="O1363" s="8">
        <v>-1.115E-2</v>
      </c>
      <c r="P1363" s="8">
        <v>0</v>
      </c>
      <c r="Q1363" s="8">
        <v>-8.5599999999999996E-2</v>
      </c>
      <c r="R1363" s="8">
        <v>-4.9959999999999997E-2</v>
      </c>
      <c r="S1363" s="8">
        <v>0</v>
      </c>
      <c r="T1363" s="8">
        <v>2.5600000000000002E-3</v>
      </c>
      <c r="U1363" s="8">
        <v>3.6330000000000001E-2</v>
      </c>
      <c r="V1363">
        <v>4.2935313075084496</v>
      </c>
      <c r="W1363">
        <v>4.2935313075084496</v>
      </c>
      <c r="X1363">
        <v>3.5971205294305801</v>
      </c>
      <c r="Y1363">
        <v>0.30190705400997903</v>
      </c>
      <c r="Z1363">
        <v>35.339476120753901</v>
      </c>
      <c r="AA1363">
        <v>2.9660493827160499</v>
      </c>
    </row>
    <row r="1364" spans="1:27" x14ac:dyDescent="0.35">
      <c r="A1364">
        <v>1363</v>
      </c>
      <c r="B1364" t="s">
        <v>52</v>
      </c>
      <c r="C1364" s="2">
        <v>32</v>
      </c>
      <c r="D1364" t="s">
        <v>14</v>
      </c>
      <c r="E1364">
        <v>18</v>
      </c>
      <c r="F1364" t="s">
        <v>11</v>
      </c>
      <c r="G1364" s="10">
        <v>84.5</v>
      </c>
      <c r="H1364">
        <v>0.84499999999999997</v>
      </c>
      <c r="I1364">
        <v>35</v>
      </c>
      <c r="J1364">
        <v>1</v>
      </c>
      <c r="K1364">
        <v>1</v>
      </c>
      <c r="L1364" s="8">
        <v>1.42</v>
      </c>
      <c r="M1364" s="8">
        <v>0.59</v>
      </c>
      <c r="N1364" s="8">
        <v>0.5</v>
      </c>
      <c r="O1364" s="8">
        <v>-1.115E-2</v>
      </c>
      <c r="P1364" s="8">
        <v>0</v>
      </c>
      <c r="Q1364" s="8">
        <v>-8.5599999999999996E-2</v>
      </c>
      <c r="R1364" s="8">
        <v>-4.9959999999999997E-2</v>
      </c>
      <c r="S1364" s="8">
        <v>0</v>
      </c>
      <c r="T1364" s="8">
        <v>2.5600000000000002E-3</v>
      </c>
      <c r="U1364" s="8">
        <v>3.6330000000000001E-2</v>
      </c>
      <c r="V1364">
        <v>7.64963173582571</v>
      </c>
      <c r="W1364">
        <v>7.64963173582571</v>
      </c>
      <c r="X1364">
        <v>6.4088614682747798</v>
      </c>
      <c r="Y1364">
        <v>0.56079392361986302</v>
      </c>
      <c r="Z1364">
        <v>62.9630853251304</v>
      </c>
      <c r="AA1364">
        <v>5.5094521604938302</v>
      </c>
    </row>
    <row r="1365" spans="1:27" x14ac:dyDescent="0.35">
      <c r="A1365">
        <v>1364</v>
      </c>
      <c r="B1365" t="s">
        <v>52</v>
      </c>
      <c r="C1365" s="2">
        <v>32</v>
      </c>
      <c r="D1365" t="s">
        <v>14</v>
      </c>
      <c r="E1365">
        <v>18</v>
      </c>
      <c r="F1365" t="s">
        <v>11</v>
      </c>
      <c r="G1365" s="10">
        <v>103</v>
      </c>
      <c r="H1365">
        <v>1.03</v>
      </c>
      <c r="I1365">
        <v>36</v>
      </c>
      <c r="J1365">
        <v>1</v>
      </c>
      <c r="K1365">
        <v>1</v>
      </c>
      <c r="L1365" s="8">
        <v>1.42</v>
      </c>
      <c r="M1365" s="8">
        <v>0.59</v>
      </c>
      <c r="N1365" s="8">
        <v>0.5</v>
      </c>
      <c r="O1365" s="8">
        <v>-1.115E-2</v>
      </c>
      <c r="P1365" s="8">
        <v>0</v>
      </c>
      <c r="Q1365" s="8">
        <v>-8.5599999999999996E-2</v>
      </c>
      <c r="R1365" s="8">
        <v>-4.9959999999999997E-2</v>
      </c>
      <c r="S1365" s="8">
        <v>0</v>
      </c>
      <c r="T1365" s="8">
        <v>2.5600000000000002E-3</v>
      </c>
      <c r="U1365" s="8">
        <v>3.6330000000000001E-2</v>
      </c>
      <c r="V1365">
        <v>11.392432874715601</v>
      </c>
      <c r="W1365">
        <v>11.392432874715601</v>
      </c>
      <c r="X1365">
        <v>9.5445802624367602</v>
      </c>
      <c r="Y1365">
        <v>0.83322891154835299</v>
      </c>
      <c r="Z1365">
        <v>93.769575833589499</v>
      </c>
      <c r="AA1365">
        <v>8.1859567901234591</v>
      </c>
    </row>
    <row r="1366" spans="1:27" x14ac:dyDescent="0.35">
      <c r="A1366">
        <v>1365</v>
      </c>
      <c r="B1366" t="s">
        <v>52</v>
      </c>
      <c r="C1366" s="2">
        <v>32</v>
      </c>
      <c r="D1366" t="s">
        <v>14</v>
      </c>
      <c r="E1366">
        <v>18</v>
      </c>
      <c r="F1366" t="s">
        <v>17</v>
      </c>
      <c r="G1366" s="10">
        <v>79</v>
      </c>
      <c r="H1366">
        <v>0.79</v>
      </c>
      <c r="I1366">
        <v>14.5</v>
      </c>
      <c r="J1366">
        <v>0</v>
      </c>
      <c r="K1366">
        <v>1</v>
      </c>
      <c r="L1366" s="8">
        <v>1.39</v>
      </c>
      <c r="M1366" s="8">
        <v>0.56000000000000005</v>
      </c>
      <c r="N1366" s="8">
        <v>0.5</v>
      </c>
      <c r="O1366" s="8">
        <v>0.16450000000000001</v>
      </c>
      <c r="P1366" s="8">
        <v>-0.56120000000000003</v>
      </c>
      <c r="Q1366" s="8">
        <v>0.29099999999999998</v>
      </c>
      <c r="R1366" s="8">
        <v>0</v>
      </c>
      <c r="S1366" s="8">
        <v>-7.2500000000000004E-3</v>
      </c>
      <c r="T1366" s="8">
        <v>2.5000000000000001E-2</v>
      </c>
      <c r="U1366" s="8">
        <v>2.3E-2</v>
      </c>
      <c r="V1366">
        <v>3.4129125330346102</v>
      </c>
      <c r="W1366">
        <v>3.4129125330346102</v>
      </c>
      <c r="X1366">
        <v>2.6566111157141399</v>
      </c>
      <c r="Y1366">
        <v>0.49016699377634698</v>
      </c>
      <c r="Z1366">
        <v>26.099554996220999</v>
      </c>
      <c r="AA1366">
        <v>4.8155864197530898</v>
      </c>
    </row>
    <row r="1367" spans="1:27" x14ac:dyDescent="0.35">
      <c r="A1367">
        <v>1366</v>
      </c>
      <c r="B1367" t="s">
        <v>52</v>
      </c>
      <c r="C1367" s="2">
        <v>32</v>
      </c>
      <c r="D1367" t="s">
        <v>14</v>
      </c>
      <c r="E1367">
        <v>18</v>
      </c>
      <c r="F1367" t="s">
        <v>11</v>
      </c>
      <c r="G1367" s="10">
        <v>101.5</v>
      </c>
      <c r="H1367">
        <v>1.0149999999999999</v>
      </c>
      <c r="I1367">
        <v>36</v>
      </c>
      <c r="J1367">
        <v>1</v>
      </c>
      <c r="K1367">
        <v>1</v>
      </c>
      <c r="L1367" s="8">
        <v>1.42</v>
      </c>
      <c r="M1367" s="8">
        <v>0.59</v>
      </c>
      <c r="N1367" s="8">
        <v>0.5</v>
      </c>
      <c r="O1367" s="8">
        <v>-1.115E-2</v>
      </c>
      <c r="P1367" s="8">
        <v>0</v>
      </c>
      <c r="Q1367" s="8">
        <v>-8.5599999999999996E-2</v>
      </c>
      <c r="R1367" s="8">
        <v>-4.9959999999999997E-2</v>
      </c>
      <c r="S1367" s="8">
        <v>0</v>
      </c>
      <c r="T1367" s="8">
        <v>2.5600000000000002E-3</v>
      </c>
      <c r="U1367" s="8">
        <v>3.6330000000000001E-2</v>
      </c>
      <c r="V1367">
        <v>11.0909263085665</v>
      </c>
      <c r="W1367">
        <v>11.0909263085665</v>
      </c>
      <c r="X1367">
        <v>9.2919780613169802</v>
      </c>
      <c r="Y1367">
        <v>0.80913682288613598</v>
      </c>
      <c r="Z1367">
        <v>91.287916022224906</v>
      </c>
      <c r="AA1367">
        <v>7.9492669753086398</v>
      </c>
    </row>
    <row r="1368" spans="1:27" x14ac:dyDescent="0.35">
      <c r="A1368">
        <v>1367</v>
      </c>
      <c r="B1368" t="s">
        <v>53</v>
      </c>
      <c r="C1368" s="2">
        <v>35</v>
      </c>
      <c r="D1368" t="s">
        <v>10</v>
      </c>
      <c r="E1368">
        <v>4.5</v>
      </c>
      <c r="F1368" t="s">
        <v>11</v>
      </c>
      <c r="G1368" s="10">
        <v>1</v>
      </c>
      <c r="H1368">
        <v>0.01</v>
      </c>
      <c r="I1368">
        <v>2</v>
      </c>
      <c r="J1368">
        <v>1</v>
      </c>
      <c r="K1368">
        <v>0</v>
      </c>
      <c r="L1368" s="8">
        <v>1.42</v>
      </c>
      <c r="M1368" s="8">
        <v>0.59</v>
      </c>
      <c r="N1368" s="8">
        <v>0.5</v>
      </c>
      <c r="O1368" s="8">
        <v>-1.115E-2</v>
      </c>
      <c r="P1368" s="8">
        <v>0</v>
      </c>
      <c r="Q1368" s="8">
        <v>-8.5599999999999996E-2</v>
      </c>
      <c r="R1368" s="8">
        <v>-4.9959999999999997E-2</v>
      </c>
      <c r="S1368" s="8">
        <v>0</v>
      </c>
      <c r="T1368" s="8">
        <v>2.5600000000000002E-3</v>
      </c>
      <c r="U1368" s="8">
        <v>3.6330000000000001E-2</v>
      </c>
      <c r="V1368">
        <v>-1.10034707978142E-2</v>
      </c>
      <c r="W1368">
        <v>1.5707963267949001E-4</v>
      </c>
      <c r="X1368">
        <v>1.3160131625887601E-4</v>
      </c>
      <c r="Y1368">
        <v>7.85398163397448E-5</v>
      </c>
      <c r="Z1368">
        <v>2.06864197530864E-2</v>
      </c>
      <c r="AA1368">
        <v>1.2345679012345699E-2</v>
      </c>
    </row>
    <row r="1369" spans="1:27" x14ac:dyDescent="0.35">
      <c r="A1369">
        <v>1368</v>
      </c>
      <c r="B1369" t="s">
        <v>53</v>
      </c>
      <c r="C1369" s="2">
        <v>35</v>
      </c>
      <c r="D1369" t="s">
        <v>10</v>
      </c>
      <c r="E1369">
        <v>4.5</v>
      </c>
      <c r="F1369" t="s">
        <v>11</v>
      </c>
      <c r="G1369" s="10">
        <v>2.5</v>
      </c>
      <c r="H1369">
        <v>2.5000000000000001E-2</v>
      </c>
      <c r="I1369">
        <v>4</v>
      </c>
      <c r="J1369">
        <v>1</v>
      </c>
      <c r="K1369">
        <v>0</v>
      </c>
      <c r="L1369" s="8">
        <v>1.42</v>
      </c>
      <c r="M1369" s="8">
        <v>0.59</v>
      </c>
      <c r="N1369" s="8">
        <v>0.5</v>
      </c>
      <c r="O1369" s="8">
        <v>-1.115E-2</v>
      </c>
      <c r="P1369" s="8">
        <v>0</v>
      </c>
      <c r="Q1369" s="8">
        <v>-8.5599999999999996E-2</v>
      </c>
      <c r="R1369" s="8">
        <v>-4.9959999999999997E-2</v>
      </c>
      <c r="S1369" s="8">
        <v>0</v>
      </c>
      <c r="T1369" s="8">
        <v>2.5600000000000002E-3</v>
      </c>
      <c r="U1369" s="8">
        <v>3.6330000000000001E-2</v>
      </c>
      <c r="V1369">
        <v>-1.0001573571143899E-2</v>
      </c>
      <c r="W1369">
        <v>1.4137166941154101E-3</v>
      </c>
      <c r="X1369">
        <v>1.1844118463298901E-3</v>
      </c>
      <c r="Y1369">
        <v>4.90873852123405E-4</v>
      </c>
      <c r="Z1369">
        <v>0.186177777777778</v>
      </c>
      <c r="AA1369">
        <v>7.7160493827160503E-2</v>
      </c>
    </row>
    <row r="1370" spans="1:27" x14ac:dyDescent="0.35">
      <c r="A1370">
        <v>1369</v>
      </c>
      <c r="B1370" t="s">
        <v>53</v>
      </c>
      <c r="C1370" s="2">
        <v>35</v>
      </c>
      <c r="D1370" t="s">
        <v>10</v>
      </c>
      <c r="E1370">
        <v>4.5</v>
      </c>
      <c r="F1370" t="s">
        <v>11</v>
      </c>
      <c r="G1370" s="10">
        <v>2.5</v>
      </c>
      <c r="H1370">
        <v>2.5000000000000001E-2</v>
      </c>
      <c r="I1370">
        <v>4</v>
      </c>
      <c r="J1370">
        <v>1</v>
      </c>
      <c r="K1370">
        <v>0</v>
      </c>
      <c r="L1370" s="8">
        <v>1.42</v>
      </c>
      <c r="M1370" s="8">
        <v>0.59</v>
      </c>
      <c r="N1370" s="8">
        <v>0.5</v>
      </c>
      <c r="O1370" s="8">
        <v>-1.115E-2</v>
      </c>
      <c r="P1370" s="8">
        <v>0</v>
      </c>
      <c r="Q1370" s="8">
        <v>-8.5599999999999996E-2</v>
      </c>
      <c r="R1370" s="8">
        <v>-4.9959999999999997E-2</v>
      </c>
      <c r="S1370" s="8">
        <v>0</v>
      </c>
      <c r="T1370" s="8">
        <v>2.5600000000000002E-3</v>
      </c>
      <c r="U1370" s="8">
        <v>3.6330000000000001E-2</v>
      </c>
      <c r="V1370">
        <v>-1.0001573571143899E-2</v>
      </c>
      <c r="W1370">
        <v>1.88495559215388E-3</v>
      </c>
      <c r="X1370">
        <v>1.57921579510652E-3</v>
      </c>
      <c r="Y1370">
        <v>4.90873852123405E-4</v>
      </c>
      <c r="Z1370">
        <v>0.24823703703703701</v>
      </c>
      <c r="AA1370">
        <v>7.7160493827160503E-2</v>
      </c>
    </row>
    <row r="1371" spans="1:27" x14ac:dyDescent="0.35">
      <c r="A1371">
        <v>1370</v>
      </c>
      <c r="B1371" t="s">
        <v>53</v>
      </c>
      <c r="C1371" s="2">
        <v>35</v>
      </c>
      <c r="D1371" t="s">
        <v>10</v>
      </c>
      <c r="E1371">
        <v>4.5</v>
      </c>
      <c r="F1371" t="s">
        <v>11</v>
      </c>
      <c r="G1371" s="10">
        <v>1.5</v>
      </c>
      <c r="H1371">
        <v>1.4999999999999999E-2</v>
      </c>
      <c r="I1371">
        <v>2</v>
      </c>
      <c r="J1371">
        <v>1</v>
      </c>
      <c r="K1371">
        <v>0</v>
      </c>
      <c r="L1371" s="8">
        <v>1.42</v>
      </c>
      <c r="M1371" s="8">
        <v>0.59</v>
      </c>
      <c r="N1371" s="8">
        <v>0.5</v>
      </c>
      <c r="O1371" s="8">
        <v>-1.115E-2</v>
      </c>
      <c r="P1371" s="8">
        <v>0</v>
      </c>
      <c r="Q1371" s="8">
        <v>-8.5599999999999996E-2</v>
      </c>
      <c r="R1371" s="8">
        <v>-4.9959999999999997E-2</v>
      </c>
      <c r="S1371" s="8">
        <v>0</v>
      </c>
      <c r="T1371" s="8">
        <v>2.5600000000000002E-3</v>
      </c>
      <c r="U1371" s="8">
        <v>3.6330000000000001E-2</v>
      </c>
      <c r="V1371">
        <v>-1.0942689160760501E-2</v>
      </c>
      <c r="W1371">
        <v>4.4178646691106499E-4</v>
      </c>
      <c r="X1371">
        <v>3.7012870197809003E-4</v>
      </c>
      <c r="Y1371">
        <v>1.7671458676442599E-4</v>
      </c>
      <c r="Z1371">
        <v>5.8180555555555499E-2</v>
      </c>
      <c r="AA1371">
        <v>2.7777777777777801E-2</v>
      </c>
    </row>
    <row r="1372" spans="1:27" x14ac:dyDescent="0.35">
      <c r="A1372">
        <v>1371</v>
      </c>
      <c r="B1372" t="s">
        <v>53</v>
      </c>
      <c r="C1372" s="2">
        <v>35</v>
      </c>
      <c r="D1372" t="s">
        <v>10</v>
      </c>
      <c r="E1372">
        <v>4.5</v>
      </c>
      <c r="F1372" t="s">
        <v>11</v>
      </c>
      <c r="G1372" s="10">
        <v>2</v>
      </c>
      <c r="H1372">
        <v>0.02</v>
      </c>
      <c r="I1372">
        <v>3</v>
      </c>
      <c r="J1372">
        <v>1</v>
      </c>
      <c r="K1372">
        <v>0</v>
      </c>
      <c r="L1372" s="8">
        <v>1.42</v>
      </c>
      <c r="M1372" s="8">
        <v>0.59</v>
      </c>
      <c r="N1372" s="8">
        <v>0.5</v>
      </c>
      <c r="O1372" s="8">
        <v>-1.115E-2</v>
      </c>
      <c r="P1372" s="8">
        <v>0</v>
      </c>
      <c r="Q1372" s="8">
        <v>-8.5599999999999996E-2</v>
      </c>
      <c r="R1372" s="8">
        <v>-4.9959999999999997E-2</v>
      </c>
      <c r="S1372" s="8">
        <v>0</v>
      </c>
      <c r="T1372" s="8">
        <v>2.5600000000000002E-3</v>
      </c>
      <c r="U1372" s="8">
        <v>3.6330000000000001E-2</v>
      </c>
      <c r="V1372">
        <v>-1.0587503938295601E-2</v>
      </c>
      <c r="W1372">
        <v>9.4247779607693804E-4</v>
      </c>
      <c r="X1372">
        <v>7.8960789755325796E-4</v>
      </c>
      <c r="Y1372">
        <v>3.1415926535897898E-4</v>
      </c>
      <c r="Z1372">
        <v>0.124118518518519</v>
      </c>
      <c r="AA1372">
        <v>4.9382716049382699E-2</v>
      </c>
    </row>
    <row r="1373" spans="1:27" x14ac:dyDescent="0.35">
      <c r="A1373">
        <v>1372</v>
      </c>
      <c r="B1373" t="s">
        <v>53</v>
      </c>
      <c r="C1373" s="2">
        <v>35</v>
      </c>
      <c r="D1373" t="s">
        <v>10</v>
      </c>
      <c r="E1373">
        <v>4.5</v>
      </c>
      <c r="F1373" t="s">
        <v>11</v>
      </c>
      <c r="G1373" s="10">
        <v>3</v>
      </c>
      <c r="H1373">
        <v>0.03</v>
      </c>
      <c r="I1373">
        <v>4</v>
      </c>
      <c r="J1373">
        <v>1</v>
      </c>
      <c r="K1373">
        <v>0</v>
      </c>
      <c r="L1373" s="8">
        <v>1.42</v>
      </c>
      <c r="M1373" s="8">
        <v>0.59</v>
      </c>
      <c r="N1373" s="8">
        <v>0.5</v>
      </c>
      <c r="O1373" s="8">
        <v>-1.115E-2</v>
      </c>
      <c r="P1373" s="8">
        <v>0</v>
      </c>
      <c r="Q1373" s="8">
        <v>-8.5599999999999996E-2</v>
      </c>
      <c r="R1373" s="8">
        <v>-4.9959999999999997E-2</v>
      </c>
      <c r="S1373" s="8">
        <v>0</v>
      </c>
      <c r="T1373" s="8">
        <v>2.5600000000000002E-3</v>
      </c>
      <c r="U1373" s="8">
        <v>3.6330000000000001E-2</v>
      </c>
      <c r="V1373">
        <v>-9.6962562262070603E-3</v>
      </c>
      <c r="W1373">
        <v>3.5342917352885199E-3</v>
      </c>
      <c r="X1373">
        <v>2.9610296158247202E-3</v>
      </c>
      <c r="Y1373">
        <v>7.0685834705770298E-4</v>
      </c>
      <c r="Z1373">
        <v>0.46544444444444399</v>
      </c>
      <c r="AA1373">
        <v>0.11111111111111099</v>
      </c>
    </row>
    <row r="1374" spans="1:27" x14ac:dyDescent="0.35">
      <c r="A1374">
        <v>1373</v>
      </c>
      <c r="B1374" t="s">
        <v>53</v>
      </c>
      <c r="C1374" s="2">
        <v>35</v>
      </c>
      <c r="D1374" t="s">
        <v>10</v>
      </c>
      <c r="E1374">
        <v>4.5</v>
      </c>
      <c r="F1374" t="s">
        <v>20</v>
      </c>
      <c r="G1374" s="10">
        <v>2</v>
      </c>
      <c r="H1374">
        <v>0.02</v>
      </c>
      <c r="I1374">
        <v>3</v>
      </c>
      <c r="J1374">
        <v>1</v>
      </c>
      <c r="K1374">
        <v>0</v>
      </c>
      <c r="L1374" s="8">
        <v>1.4</v>
      </c>
      <c r="M1374" s="8">
        <v>0.52</v>
      </c>
      <c r="N1374" s="8">
        <v>0.5</v>
      </c>
      <c r="O1374" s="8">
        <v>-1.0343E-2</v>
      </c>
      <c r="P1374" s="9">
        <v>-1.4341E-3</v>
      </c>
      <c r="Q1374" s="8">
        <v>3.4520999999999997E-5</v>
      </c>
      <c r="R1374" s="9">
        <v>-1.3052999999999999E-7</v>
      </c>
      <c r="S1374" s="8">
        <v>7.7114999999999996E-4</v>
      </c>
      <c r="T1374" s="8">
        <v>0</v>
      </c>
      <c r="U1374" s="9">
        <v>3.0230999999999999E-6</v>
      </c>
      <c r="V1374">
        <v>-1.53517679764877E-2</v>
      </c>
      <c r="W1374">
        <v>9.4247779607693804E-4</v>
      </c>
      <c r="X1374">
        <v>6.86123835544011E-4</v>
      </c>
      <c r="Y1374">
        <v>3.1415926535897898E-4</v>
      </c>
      <c r="Z1374">
        <v>0.107851851851852</v>
      </c>
      <c r="AA1374">
        <v>4.9382716049382699E-2</v>
      </c>
    </row>
    <row r="1375" spans="1:27" x14ac:dyDescent="0.35">
      <c r="A1375">
        <v>1374</v>
      </c>
      <c r="B1375" t="s">
        <v>53</v>
      </c>
      <c r="C1375" s="2">
        <v>35</v>
      </c>
      <c r="D1375" t="s">
        <v>10</v>
      </c>
      <c r="E1375">
        <v>4.5</v>
      </c>
      <c r="F1375" t="s">
        <v>28</v>
      </c>
      <c r="G1375" s="10">
        <v>7</v>
      </c>
      <c r="H1375">
        <v>7.0000000000000007E-2</v>
      </c>
      <c r="I1375">
        <v>4.5</v>
      </c>
      <c r="J1375">
        <v>1</v>
      </c>
      <c r="K1375">
        <v>0</v>
      </c>
      <c r="L1375" s="8">
        <v>1.4</v>
      </c>
      <c r="M1375" s="8">
        <v>0.52</v>
      </c>
      <c r="N1375" s="8">
        <v>0.5</v>
      </c>
      <c r="O1375" s="8">
        <v>-3.9083E-2</v>
      </c>
      <c r="P1375" s="8">
        <v>1.9935E-3</v>
      </c>
      <c r="Q1375" s="8">
        <v>-1.6147999999999999E-5</v>
      </c>
      <c r="R1375" s="9">
        <v>6.4188000000000002E-9</v>
      </c>
      <c r="S1375" s="8">
        <v>-9.834100000000001E-4</v>
      </c>
      <c r="T1375" s="8">
        <v>0</v>
      </c>
      <c r="U1375" s="9">
        <v>3.8372999999999997E-6</v>
      </c>
      <c r="V1375">
        <v>9.4084595190134697E-4</v>
      </c>
      <c r="W1375">
        <v>9.4084595190134697E-4</v>
      </c>
      <c r="X1375">
        <v>6.8493585298418005E-4</v>
      </c>
      <c r="Y1375">
        <v>3.8484510006475E-3</v>
      </c>
      <c r="Z1375">
        <v>0.10766511279337899</v>
      </c>
      <c r="AA1375">
        <v>0.60493827160493796</v>
      </c>
    </row>
    <row r="1376" spans="1:27" x14ac:dyDescent="0.35">
      <c r="A1376">
        <v>1375</v>
      </c>
      <c r="B1376" t="s">
        <v>53</v>
      </c>
      <c r="C1376" s="2">
        <v>35</v>
      </c>
      <c r="D1376" t="s">
        <v>10</v>
      </c>
      <c r="E1376">
        <v>4.5</v>
      </c>
      <c r="F1376" t="s">
        <v>28</v>
      </c>
      <c r="G1376" s="10">
        <v>6</v>
      </c>
      <c r="H1376">
        <v>0.06</v>
      </c>
      <c r="I1376">
        <v>3.5</v>
      </c>
      <c r="J1376">
        <v>1</v>
      </c>
      <c r="K1376">
        <v>0</v>
      </c>
      <c r="L1376" s="8">
        <v>1.4</v>
      </c>
      <c r="M1376" s="8">
        <v>0.52</v>
      </c>
      <c r="N1376" s="8">
        <v>0.5</v>
      </c>
      <c r="O1376" s="8">
        <v>-3.9083E-2</v>
      </c>
      <c r="P1376" s="8">
        <v>1.9935E-3</v>
      </c>
      <c r="Q1376" s="8">
        <v>-1.6147999999999999E-5</v>
      </c>
      <c r="R1376" s="9">
        <v>6.4188000000000002E-9</v>
      </c>
      <c r="S1376" s="8">
        <v>-9.834100000000001E-4</v>
      </c>
      <c r="T1376" s="8">
        <v>0</v>
      </c>
      <c r="U1376" s="9">
        <v>3.8372999999999997E-6</v>
      </c>
      <c r="V1376">
        <v>-5.8708819165119398E-3</v>
      </c>
      <c r="W1376">
        <v>1.3744467859455401E-2</v>
      </c>
      <c r="X1376">
        <v>1.00059726016835E-2</v>
      </c>
      <c r="Y1376">
        <v>2.8274333882308102E-3</v>
      </c>
      <c r="Z1376">
        <v>1.57283950617284</v>
      </c>
      <c r="AA1376">
        <v>0.44444444444444398</v>
      </c>
    </row>
    <row r="1377" spans="1:27" x14ac:dyDescent="0.35">
      <c r="A1377">
        <v>1376</v>
      </c>
      <c r="B1377" t="s">
        <v>53</v>
      </c>
      <c r="C1377" s="2">
        <v>35</v>
      </c>
      <c r="D1377" t="s">
        <v>10</v>
      </c>
      <c r="E1377">
        <v>4.5</v>
      </c>
      <c r="F1377" t="s">
        <v>11</v>
      </c>
      <c r="G1377" s="10">
        <v>1.5</v>
      </c>
      <c r="H1377">
        <v>1.4999999999999999E-2</v>
      </c>
      <c r="I1377">
        <v>3</v>
      </c>
      <c r="J1377">
        <v>1</v>
      </c>
      <c r="K1377">
        <v>0</v>
      </c>
      <c r="L1377" s="8">
        <v>1.42</v>
      </c>
      <c r="M1377" s="8">
        <v>0.59</v>
      </c>
      <c r="N1377" s="8">
        <v>0.5</v>
      </c>
      <c r="O1377" s="8">
        <v>-1.115E-2</v>
      </c>
      <c r="P1377" s="8">
        <v>0</v>
      </c>
      <c r="Q1377" s="8">
        <v>-8.5599999999999996E-2</v>
      </c>
      <c r="R1377" s="8">
        <v>-4.9959999999999997E-2</v>
      </c>
      <c r="S1377" s="8">
        <v>0</v>
      </c>
      <c r="T1377" s="8">
        <v>2.5600000000000002E-3</v>
      </c>
      <c r="U1377" s="8">
        <v>3.6330000000000001E-2</v>
      </c>
      <c r="V1377">
        <v>-1.07413753890871E-2</v>
      </c>
      <c r="W1377">
        <v>7.0685834705770298E-4</v>
      </c>
      <c r="X1377">
        <v>5.9220592316494396E-4</v>
      </c>
      <c r="Y1377">
        <v>1.7671458676442599E-4</v>
      </c>
      <c r="Z1377">
        <v>9.3088888888888902E-2</v>
      </c>
      <c r="AA1377">
        <v>2.7777777777777801E-2</v>
      </c>
    </row>
    <row r="1378" spans="1:27" x14ac:dyDescent="0.35">
      <c r="A1378">
        <v>1377</v>
      </c>
      <c r="B1378" t="s">
        <v>53</v>
      </c>
      <c r="C1378" s="2">
        <v>35</v>
      </c>
      <c r="D1378" t="s">
        <v>10</v>
      </c>
      <c r="E1378">
        <v>4.5</v>
      </c>
      <c r="F1378" t="s">
        <v>11</v>
      </c>
      <c r="G1378" s="10">
        <v>1.5</v>
      </c>
      <c r="H1378">
        <v>1.4999999999999999E-2</v>
      </c>
      <c r="I1378">
        <v>2</v>
      </c>
      <c r="J1378">
        <v>1</v>
      </c>
      <c r="K1378">
        <v>0</v>
      </c>
      <c r="L1378" s="8">
        <v>1.42</v>
      </c>
      <c r="M1378" s="8">
        <v>0.59</v>
      </c>
      <c r="N1378" s="8">
        <v>0.5</v>
      </c>
      <c r="O1378" s="8">
        <v>-1.115E-2</v>
      </c>
      <c r="P1378" s="8">
        <v>0</v>
      </c>
      <c r="Q1378" s="8">
        <v>-8.5599999999999996E-2</v>
      </c>
      <c r="R1378" s="8">
        <v>-4.9959999999999997E-2</v>
      </c>
      <c r="S1378" s="8">
        <v>0</v>
      </c>
      <c r="T1378" s="8">
        <v>2.5600000000000002E-3</v>
      </c>
      <c r="U1378" s="8">
        <v>3.6330000000000001E-2</v>
      </c>
      <c r="V1378">
        <v>-1.0942689160760501E-2</v>
      </c>
      <c r="W1378">
        <v>6.1850105367549095E-4</v>
      </c>
      <c r="X1378">
        <v>5.1818018276932596E-4</v>
      </c>
      <c r="Y1378">
        <v>1.7671458676442599E-4</v>
      </c>
      <c r="Z1378">
        <v>8.1452777777777804E-2</v>
      </c>
      <c r="AA1378">
        <v>2.7777777777777801E-2</v>
      </c>
    </row>
    <row r="1379" spans="1:27" x14ac:dyDescent="0.35">
      <c r="A1379">
        <v>1378</v>
      </c>
      <c r="B1379" t="s">
        <v>53</v>
      </c>
      <c r="C1379" s="2">
        <v>35</v>
      </c>
      <c r="D1379" t="s">
        <v>10</v>
      </c>
      <c r="E1379">
        <v>4.5</v>
      </c>
      <c r="F1379" t="s">
        <v>11</v>
      </c>
      <c r="G1379" s="10">
        <v>1.5</v>
      </c>
      <c r="H1379">
        <v>1.4999999999999999E-2</v>
      </c>
      <c r="I1379">
        <v>2.5</v>
      </c>
      <c r="J1379">
        <v>1</v>
      </c>
      <c r="K1379">
        <v>0</v>
      </c>
      <c r="L1379" s="8">
        <v>1.42</v>
      </c>
      <c r="M1379" s="8">
        <v>0.59</v>
      </c>
      <c r="N1379" s="8">
        <v>0.5</v>
      </c>
      <c r="O1379" s="8">
        <v>-1.115E-2</v>
      </c>
      <c r="P1379" s="8">
        <v>0</v>
      </c>
      <c r="Q1379" s="8">
        <v>-8.5599999999999996E-2</v>
      </c>
      <c r="R1379" s="8">
        <v>-4.9959999999999997E-2</v>
      </c>
      <c r="S1379" s="8">
        <v>0</v>
      </c>
      <c r="T1379" s="8">
        <v>2.5600000000000002E-3</v>
      </c>
      <c r="U1379" s="8">
        <v>3.6330000000000001E-2</v>
      </c>
      <c r="V1379">
        <v>-1.08420322749238E-2</v>
      </c>
      <c r="W1379">
        <v>4.4178646691106499E-4</v>
      </c>
      <c r="X1379">
        <v>3.7012870197809003E-4</v>
      </c>
      <c r="Y1379">
        <v>1.7671458676442599E-4</v>
      </c>
      <c r="Z1379">
        <v>5.8180555555555499E-2</v>
      </c>
      <c r="AA1379">
        <v>2.7777777777777801E-2</v>
      </c>
    </row>
    <row r="1380" spans="1:27" x14ac:dyDescent="0.35">
      <c r="A1380">
        <v>1379</v>
      </c>
      <c r="B1380" t="s">
        <v>53</v>
      </c>
      <c r="C1380" s="2">
        <v>35</v>
      </c>
      <c r="D1380" t="s">
        <v>10</v>
      </c>
      <c r="E1380">
        <v>4.5</v>
      </c>
      <c r="F1380" t="s">
        <v>11</v>
      </c>
      <c r="G1380" s="10">
        <v>1</v>
      </c>
      <c r="H1380">
        <v>0.01</v>
      </c>
      <c r="I1380">
        <v>2</v>
      </c>
      <c r="J1380">
        <v>1</v>
      </c>
      <c r="K1380">
        <v>0</v>
      </c>
      <c r="L1380" s="8">
        <v>1.42</v>
      </c>
      <c r="M1380" s="8">
        <v>0.59</v>
      </c>
      <c r="N1380" s="8">
        <v>0.5</v>
      </c>
      <c r="O1380" s="8">
        <v>-1.115E-2</v>
      </c>
      <c r="P1380" s="8">
        <v>0</v>
      </c>
      <c r="Q1380" s="8">
        <v>-8.5599999999999996E-2</v>
      </c>
      <c r="R1380" s="8">
        <v>-4.9959999999999997E-2</v>
      </c>
      <c r="S1380" s="8">
        <v>0</v>
      </c>
      <c r="T1380" s="8">
        <v>2.5600000000000002E-3</v>
      </c>
      <c r="U1380" s="8">
        <v>3.6330000000000001E-2</v>
      </c>
      <c r="V1380">
        <v>-1.10034707978142E-2</v>
      </c>
      <c r="W1380">
        <v>2.35619449019235E-4</v>
      </c>
      <c r="X1380">
        <v>1.97401974388315E-4</v>
      </c>
      <c r="Y1380">
        <v>7.85398163397448E-5</v>
      </c>
      <c r="Z1380">
        <v>3.1029629629629601E-2</v>
      </c>
      <c r="AA1380">
        <v>1.2345679012345699E-2</v>
      </c>
    </row>
    <row r="1381" spans="1:27" x14ac:dyDescent="0.35">
      <c r="A1381">
        <v>1380</v>
      </c>
      <c r="B1381" t="s">
        <v>53</v>
      </c>
      <c r="C1381" s="2">
        <v>35</v>
      </c>
      <c r="D1381" t="s">
        <v>14</v>
      </c>
      <c r="E1381">
        <v>18</v>
      </c>
      <c r="F1381" t="s">
        <v>11</v>
      </c>
      <c r="G1381" s="10">
        <v>68</v>
      </c>
      <c r="H1381">
        <v>0.68</v>
      </c>
      <c r="I1381">
        <v>36</v>
      </c>
      <c r="J1381">
        <v>1</v>
      </c>
      <c r="K1381">
        <v>0</v>
      </c>
      <c r="L1381" s="8">
        <v>1.42</v>
      </c>
      <c r="M1381" s="8">
        <v>0.59</v>
      </c>
      <c r="N1381" s="8">
        <v>0.5</v>
      </c>
      <c r="O1381" s="8">
        <v>-1.115E-2</v>
      </c>
      <c r="P1381" s="8">
        <v>0</v>
      </c>
      <c r="Q1381" s="8">
        <v>-8.5599999999999996E-2</v>
      </c>
      <c r="R1381" s="8">
        <v>-4.9959999999999997E-2</v>
      </c>
      <c r="S1381" s="8">
        <v>0</v>
      </c>
      <c r="T1381" s="8">
        <v>2.5600000000000002E-3</v>
      </c>
      <c r="U1381" s="8">
        <v>3.6330000000000001E-2</v>
      </c>
      <c r="V1381">
        <v>5.27677697600474</v>
      </c>
      <c r="W1381">
        <v>5.27677697600474</v>
      </c>
      <c r="X1381">
        <v>4.4208837504967704</v>
      </c>
      <c r="Y1381">
        <v>0.36316811075498001</v>
      </c>
      <c r="Z1381">
        <v>43.432438378160398</v>
      </c>
      <c r="AA1381">
        <v>3.5679012345679002</v>
      </c>
    </row>
    <row r="1382" spans="1:27" x14ac:dyDescent="0.35">
      <c r="A1382">
        <v>1381</v>
      </c>
      <c r="B1382" t="s">
        <v>53</v>
      </c>
      <c r="C1382" s="2">
        <v>35</v>
      </c>
      <c r="D1382" t="s">
        <v>14</v>
      </c>
      <c r="E1382">
        <v>18</v>
      </c>
      <c r="F1382" t="s">
        <v>11</v>
      </c>
      <c r="G1382" s="10">
        <v>61</v>
      </c>
      <c r="H1382">
        <v>0.61</v>
      </c>
      <c r="I1382">
        <v>36</v>
      </c>
      <c r="J1382">
        <v>1</v>
      </c>
      <c r="K1382">
        <v>0</v>
      </c>
      <c r="L1382" s="8">
        <v>1.42</v>
      </c>
      <c r="M1382" s="8">
        <v>0.59</v>
      </c>
      <c r="N1382" s="8">
        <v>0.5</v>
      </c>
      <c r="O1382" s="8">
        <v>-1.115E-2</v>
      </c>
      <c r="P1382" s="8">
        <v>0</v>
      </c>
      <c r="Q1382" s="8">
        <v>-8.5599999999999996E-2</v>
      </c>
      <c r="R1382" s="8">
        <v>-4.9959999999999997E-2</v>
      </c>
      <c r="S1382" s="8">
        <v>0</v>
      </c>
      <c r="T1382" s="8">
        <v>2.5600000000000002E-3</v>
      </c>
      <c r="U1382" s="8">
        <v>3.6330000000000001E-2</v>
      </c>
      <c r="V1382">
        <v>4.3026511352973396</v>
      </c>
      <c r="W1382">
        <v>4.3026511352973396</v>
      </c>
      <c r="X1382">
        <v>3.60476112115211</v>
      </c>
      <c r="Y1382">
        <v>0.292246656600191</v>
      </c>
      <c r="Z1382">
        <v>35.414540191162999</v>
      </c>
      <c r="AA1382">
        <v>2.8711419753086398</v>
      </c>
    </row>
    <row r="1383" spans="1:27" x14ac:dyDescent="0.35">
      <c r="A1383">
        <v>1382</v>
      </c>
      <c r="B1383" t="s">
        <v>53</v>
      </c>
      <c r="C1383" s="2">
        <v>35</v>
      </c>
      <c r="D1383" t="s">
        <v>14</v>
      </c>
      <c r="E1383">
        <v>18</v>
      </c>
      <c r="F1383" t="s">
        <v>11</v>
      </c>
      <c r="G1383" s="10">
        <v>62.5</v>
      </c>
      <c r="H1383">
        <v>0.625</v>
      </c>
      <c r="I1383">
        <v>36</v>
      </c>
      <c r="J1383">
        <v>1</v>
      </c>
      <c r="K1383">
        <v>0</v>
      </c>
      <c r="L1383" s="8">
        <v>1.42</v>
      </c>
      <c r="M1383" s="8">
        <v>0.59</v>
      </c>
      <c r="N1383" s="8">
        <v>0.5</v>
      </c>
      <c r="O1383" s="8">
        <v>-1.115E-2</v>
      </c>
      <c r="P1383" s="8">
        <v>0</v>
      </c>
      <c r="Q1383" s="8">
        <v>-8.5599999999999996E-2</v>
      </c>
      <c r="R1383" s="8">
        <v>-4.9959999999999997E-2</v>
      </c>
      <c r="S1383" s="8">
        <v>0</v>
      </c>
      <c r="T1383" s="8">
        <v>2.5600000000000002E-3</v>
      </c>
      <c r="U1383" s="8">
        <v>3.6330000000000001E-2</v>
      </c>
      <c r="V1383">
        <v>4.5038874079487803</v>
      </c>
      <c r="W1383">
        <v>4.5038874079487803</v>
      </c>
      <c r="X1383">
        <v>3.77335687037949</v>
      </c>
      <c r="Y1383">
        <v>0.30679615757712803</v>
      </c>
      <c r="Z1383">
        <v>37.070888763620999</v>
      </c>
      <c r="AA1383">
        <v>3.01408179012346</v>
      </c>
    </row>
    <row r="1384" spans="1:27" x14ac:dyDescent="0.35">
      <c r="A1384">
        <v>1383</v>
      </c>
      <c r="B1384" t="s">
        <v>53</v>
      </c>
      <c r="C1384" s="2">
        <v>35</v>
      </c>
      <c r="D1384" t="s">
        <v>14</v>
      </c>
      <c r="E1384">
        <v>18</v>
      </c>
      <c r="F1384" t="s">
        <v>11</v>
      </c>
      <c r="G1384" s="10">
        <v>101.5</v>
      </c>
      <c r="H1384">
        <v>1.0149999999999999</v>
      </c>
      <c r="I1384">
        <v>36</v>
      </c>
      <c r="J1384">
        <v>1</v>
      </c>
      <c r="K1384">
        <v>0</v>
      </c>
      <c r="L1384" s="8">
        <v>1.42</v>
      </c>
      <c r="M1384" s="8">
        <v>0.59</v>
      </c>
      <c r="N1384" s="8">
        <v>0.5</v>
      </c>
      <c r="O1384" s="8">
        <v>-1.115E-2</v>
      </c>
      <c r="P1384" s="8">
        <v>0</v>
      </c>
      <c r="Q1384" s="8">
        <v>-8.5599999999999996E-2</v>
      </c>
      <c r="R1384" s="8">
        <v>-4.9959999999999997E-2</v>
      </c>
      <c r="S1384" s="8">
        <v>0</v>
      </c>
      <c r="T1384" s="8">
        <v>2.5600000000000002E-3</v>
      </c>
      <c r="U1384" s="8">
        <v>3.6330000000000001E-2</v>
      </c>
      <c r="V1384">
        <v>11.0909263085665</v>
      </c>
      <c r="W1384">
        <v>11.0909263085665</v>
      </c>
      <c r="X1384">
        <v>9.2919780613169802</v>
      </c>
      <c r="Y1384">
        <v>0.80913682288613598</v>
      </c>
      <c r="Z1384">
        <v>91.287916022224906</v>
      </c>
      <c r="AA1384">
        <v>7.9492669753086398</v>
      </c>
    </row>
    <row r="1385" spans="1:27" x14ac:dyDescent="0.35">
      <c r="A1385">
        <v>1384</v>
      </c>
      <c r="B1385" t="s">
        <v>53</v>
      </c>
      <c r="C1385" s="2">
        <v>35</v>
      </c>
      <c r="D1385" t="s">
        <v>14</v>
      </c>
      <c r="E1385">
        <v>18</v>
      </c>
      <c r="F1385" t="s">
        <v>11</v>
      </c>
      <c r="G1385" s="10">
        <v>67</v>
      </c>
      <c r="H1385">
        <v>0.67</v>
      </c>
      <c r="I1385">
        <v>36</v>
      </c>
      <c r="J1385">
        <v>1</v>
      </c>
      <c r="K1385">
        <v>0</v>
      </c>
      <c r="L1385" s="8">
        <v>1.42</v>
      </c>
      <c r="M1385" s="8">
        <v>0.59</v>
      </c>
      <c r="N1385" s="8">
        <v>0.5</v>
      </c>
      <c r="O1385" s="8">
        <v>-1.115E-2</v>
      </c>
      <c r="P1385" s="8">
        <v>0</v>
      </c>
      <c r="Q1385" s="8">
        <v>-8.5599999999999996E-2</v>
      </c>
      <c r="R1385" s="8">
        <v>-4.9959999999999997E-2</v>
      </c>
      <c r="S1385" s="8">
        <v>0</v>
      </c>
      <c r="T1385" s="8">
        <v>2.5600000000000002E-3</v>
      </c>
      <c r="U1385" s="8">
        <v>3.6330000000000001E-2</v>
      </c>
      <c r="V1385">
        <v>5.1321998001110902</v>
      </c>
      <c r="W1385">
        <v>5.1321998001110902</v>
      </c>
      <c r="X1385">
        <v>4.2997569925330703</v>
      </c>
      <c r="Y1385">
        <v>0.35256523554911501</v>
      </c>
      <c r="Z1385">
        <v>42.242443176270399</v>
      </c>
      <c r="AA1385">
        <v>3.4637345679012399</v>
      </c>
    </row>
    <row r="1386" spans="1:27" x14ac:dyDescent="0.35">
      <c r="A1386">
        <v>1385</v>
      </c>
      <c r="B1386" t="s">
        <v>53</v>
      </c>
      <c r="C1386" s="2">
        <v>35</v>
      </c>
      <c r="D1386" t="s">
        <v>14</v>
      </c>
      <c r="E1386">
        <v>18</v>
      </c>
      <c r="F1386" t="s">
        <v>11</v>
      </c>
      <c r="G1386" s="10">
        <v>66</v>
      </c>
      <c r="H1386">
        <v>0.66</v>
      </c>
      <c r="I1386">
        <v>36</v>
      </c>
      <c r="J1386">
        <v>1</v>
      </c>
      <c r="K1386">
        <v>0</v>
      </c>
      <c r="L1386" s="8">
        <v>1.42</v>
      </c>
      <c r="M1386" s="8">
        <v>0.59</v>
      </c>
      <c r="N1386" s="8">
        <v>0.5</v>
      </c>
      <c r="O1386" s="8">
        <v>-1.115E-2</v>
      </c>
      <c r="P1386" s="8">
        <v>0</v>
      </c>
      <c r="Q1386" s="8">
        <v>-8.5599999999999996E-2</v>
      </c>
      <c r="R1386" s="8">
        <v>-4.9959999999999997E-2</v>
      </c>
      <c r="S1386" s="8">
        <v>0</v>
      </c>
      <c r="T1386" s="8">
        <v>2.5600000000000002E-3</v>
      </c>
      <c r="U1386" s="8">
        <v>3.6330000000000001E-2</v>
      </c>
      <c r="V1386">
        <v>4.9894125806505798</v>
      </c>
      <c r="W1386">
        <v>4.9894125806505798</v>
      </c>
      <c r="X1386">
        <v>4.1801298600690497</v>
      </c>
      <c r="Y1386">
        <v>0.34211943997592797</v>
      </c>
      <c r="Z1386">
        <v>41.067180863951997</v>
      </c>
      <c r="AA1386">
        <v>3.3611111111111098</v>
      </c>
    </row>
    <row r="1387" spans="1:27" x14ac:dyDescent="0.35">
      <c r="A1387">
        <v>1386</v>
      </c>
      <c r="B1387" t="s">
        <v>53</v>
      </c>
      <c r="C1387" s="2">
        <v>35</v>
      </c>
      <c r="D1387" t="s">
        <v>14</v>
      </c>
      <c r="E1387">
        <v>18</v>
      </c>
      <c r="F1387" t="s">
        <v>11</v>
      </c>
      <c r="G1387" s="10">
        <v>78</v>
      </c>
      <c r="H1387">
        <v>0.78</v>
      </c>
      <c r="I1387">
        <v>36</v>
      </c>
      <c r="J1387">
        <v>1</v>
      </c>
      <c r="K1387">
        <v>0</v>
      </c>
      <c r="L1387" s="8">
        <v>1.42</v>
      </c>
      <c r="M1387" s="8">
        <v>0.59</v>
      </c>
      <c r="N1387" s="8">
        <v>0.5</v>
      </c>
      <c r="O1387" s="8">
        <v>-1.115E-2</v>
      </c>
      <c r="P1387" s="8">
        <v>0</v>
      </c>
      <c r="Q1387" s="8">
        <v>-8.5599999999999996E-2</v>
      </c>
      <c r="R1387" s="8">
        <v>-4.9959999999999997E-2</v>
      </c>
      <c r="S1387" s="8">
        <v>0</v>
      </c>
      <c r="T1387" s="8">
        <v>2.5600000000000002E-3</v>
      </c>
      <c r="U1387" s="8">
        <v>3.6330000000000001E-2</v>
      </c>
      <c r="V1387">
        <v>6.81895156163369</v>
      </c>
      <c r="W1387">
        <v>6.81895156163369</v>
      </c>
      <c r="X1387">
        <v>5.7129176183367099</v>
      </c>
      <c r="Y1387">
        <v>0.47783624261100699</v>
      </c>
      <c r="Z1387">
        <v>56.125869039201497</v>
      </c>
      <c r="AA1387">
        <v>4.6944444444444402</v>
      </c>
    </row>
    <row r="1388" spans="1:27" x14ac:dyDescent="0.35">
      <c r="A1388">
        <v>1387</v>
      </c>
      <c r="B1388" t="s">
        <v>53</v>
      </c>
      <c r="C1388" s="2">
        <v>35</v>
      </c>
      <c r="D1388" t="s">
        <v>14</v>
      </c>
      <c r="E1388">
        <v>18</v>
      </c>
      <c r="F1388" t="s">
        <v>11</v>
      </c>
      <c r="G1388" s="10">
        <v>68.5</v>
      </c>
      <c r="H1388">
        <v>0.68500000000000005</v>
      </c>
      <c r="I1388">
        <v>36</v>
      </c>
      <c r="J1388">
        <v>1</v>
      </c>
      <c r="K1388">
        <v>0</v>
      </c>
      <c r="L1388" s="8">
        <v>1.42</v>
      </c>
      <c r="M1388" s="8">
        <v>0.59</v>
      </c>
      <c r="N1388" s="8">
        <v>0.5</v>
      </c>
      <c r="O1388" s="8">
        <v>-1.115E-2</v>
      </c>
      <c r="P1388" s="8">
        <v>0</v>
      </c>
      <c r="Q1388" s="8">
        <v>-8.5599999999999996E-2</v>
      </c>
      <c r="R1388" s="8">
        <v>-4.9959999999999997E-2</v>
      </c>
      <c r="S1388" s="8">
        <v>0</v>
      </c>
      <c r="T1388" s="8">
        <v>2.5600000000000002E-3</v>
      </c>
      <c r="U1388" s="8">
        <v>3.6330000000000001E-2</v>
      </c>
      <c r="V1388">
        <v>5.3497338931010097</v>
      </c>
      <c r="W1388">
        <v>5.3497338931010097</v>
      </c>
      <c r="X1388">
        <v>4.4820070556400298</v>
      </c>
      <c r="Y1388">
        <v>0.36852845322016797</v>
      </c>
      <c r="Z1388">
        <v>44.032936906040902</v>
      </c>
      <c r="AA1388">
        <v>3.6205632716049401</v>
      </c>
    </row>
    <row r="1389" spans="1:27" x14ac:dyDescent="0.35">
      <c r="A1389">
        <v>1388</v>
      </c>
      <c r="B1389" t="s">
        <v>53</v>
      </c>
      <c r="C1389" s="2">
        <v>34</v>
      </c>
      <c r="D1389" t="s">
        <v>14</v>
      </c>
      <c r="E1389">
        <v>18</v>
      </c>
      <c r="F1389" t="s">
        <v>11</v>
      </c>
      <c r="G1389" s="10">
        <v>55</v>
      </c>
      <c r="H1389">
        <v>0.55000000000000004</v>
      </c>
      <c r="I1389">
        <v>32</v>
      </c>
      <c r="J1389">
        <v>1</v>
      </c>
      <c r="K1389">
        <v>0</v>
      </c>
      <c r="L1389" s="8">
        <v>1.42</v>
      </c>
      <c r="M1389" s="8">
        <v>0.59</v>
      </c>
      <c r="N1389" s="8">
        <v>0.5</v>
      </c>
      <c r="O1389" s="8">
        <v>-1.115E-2</v>
      </c>
      <c r="P1389" s="8">
        <v>0</v>
      </c>
      <c r="Q1389" s="8">
        <v>-8.5599999999999996E-2</v>
      </c>
      <c r="R1389" s="8">
        <v>-4.9959999999999997E-2</v>
      </c>
      <c r="S1389" s="8">
        <v>0</v>
      </c>
      <c r="T1389" s="8">
        <v>2.5600000000000002E-3</v>
      </c>
      <c r="U1389" s="8">
        <v>3.6330000000000001E-2</v>
      </c>
      <c r="V1389">
        <v>3.0879941508658599</v>
      </c>
      <c r="W1389">
        <v>3.0879941508658599</v>
      </c>
      <c r="X1389">
        <v>2.5871214995954199</v>
      </c>
      <c r="Y1389">
        <v>0.23758294442772801</v>
      </c>
      <c r="Z1389">
        <v>25.4168626567856</v>
      </c>
      <c r="AA1389">
        <v>2.3341049382716101</v>
      </c>
    </row>
    <row r="1390" spans="1:27" x14ac:dyDescent="0.35">
      <c r="A1390">
        <v>1389</v>
      </c>
      <c r="B1390" t="s">
        <v>53</v>
      </c>
      <c r="C1390" s="2">
        <v>34</v>
      </c>
      <c r="D1390" t="s">
        <v>14</v>
      </c>
      <c r="E1390">
        <v>18</v>
      </c>
      <c r="F1390" t="s">
        <v>11</v>
      </c>
      <c r="G1390" s="10">
        <v>49</v>
      </c>
      <c r="H1390">
        <v>0.49</v>
      </c>
      <c r="I1390">
        <v>30</v>
      </c>
      <c r="J1390">
        <v>1</v>
      </c>
      <c r="K1390">
        <v>0</v>
      </c>
      <c r="L1390" s="8">
        <v>1.42</v>
      </c>
      <c r="M1390" s="8">
        <v>0.59</v>
      </c>
      <c r="N1390" s="8">
        <v>0.5</v>
      </c>
      <c r="O1390" s="8">
        <v>-1.115E-2</v>
      </c>
      <c r="P1390" s="8">
        <v>0</v>
      </c>
      <c r="Q1390" s="8">
        <v>-8.5599999999999996E-2</v>
      </c>
      <c r="R1390" s="8">
        <v>-4.9959999999999997E-2</v>
      </c>
      <c r="S1390" s="8">
        <v>0</v>
      </c>
      <c r="T1390" s="8">
        <v>2.5600000000000002E-3</v>
      </c>
      <c r="U1390" s="8">
        <v>3.6330000000000001E-2</v>
      </c>
      <c r="V1390">
        <v>2.30470914915304</v>
      </c>
      <c r="W1390">
        <v>2.30470914915304</v>
      </c>
      <c r="X1390">
        <v>1.9308853251604201</v>
      </c>
      <c r="Y1390">
        <v>0.188574099031727</v>
      </c>
      <c r="Z1390">
        <v>18.969749632276699</v>
      </c>
      <c r="AA1390">
        <v>1.8526234567901201</v>
      </c>
    </row>
    <row r="1391" spans="1:27" x14ac:dyDescent="0.35">
      <c r="A1391">
        <v>1390</v>
      </c>
      <c r="B1391" t="s">
        <v>53</v>
      </c>
      <c r="C1391" s="2">
        <v>34</v>
      </c>
      <c r="D1391" t="s">
        <v>14</v>
      </c>
      <c r="E1391">
        <v>18</v>
      </c>
      <c r="F1391" t="s">
        <v>11</v>
      </c>
      <c r="G1391" s="10">
        <v>50.5</v>
      </c>
      <c r="H1391">
        <v>0.505</v>
      </c>
      <c r="I1391">
        <v>34</v>
      </c>
      <c r="J1391">
        <v>1</v>
      </c>
      <c r="K1391">
        <v>0</v>
      </c>
      <c r="L1391" s="8">
        <v>1.42</v>
      </c>
      <c r="M1391" s="8">
        <v>0.59</v>
      </c>
      <c r="N1391" s="8">
        <v>0.5</v>
      </c>
      <c r="O1391" s="8">
        <v>-1.115E-2</v>
      </c>
      <c r="P1391" s="8">
        <v>0</v>
      </c>
      <c r="Q1391" s="8">
        <v>-8.5599999999999996E-2</v>
      </c>
      <c r="R1391" s="8">
        <v>-4.9959999999999997E-2</v>
      </c>
      <c r="S1391" s="8">
        <v>0</v>
      </c>
      <c r="T1391" s="8">
        <v>2.5600000000000002E-3</v>
      </c>
      <c r="U1391" s="8">
        <v>3.6330000000000001E-2</v>
      </c>
      <c r="V1391">
        <v>2.82102660902726</v>
      </c>
      <c r="W1391">
        <v>2.82102660902726</v>
      </c>
      <c r="X1391">
        <v>2.3634560930430402</v>
      </c>
      <c r="Y1391">
        <v>0.20029616662043401</v>
      </c>
      <c r="Z1391">
        <v>23.2194888881765</v>
      </c>
      <c r="AA1391">
        <v>1.9677854938271599</v>
      </c>
    </row>
    <row r="1392" spans="1:27" x14ac:dyDescent="0.35">
      <c r="A1392">
        <v>1391</v>
      </c>
      <c r="B1392" t="s">
        <v>53</v>
      </c>
      <c r="C1392" s="2">
        <v>34</v>
      </c>
      <c r="D1392" t="s">
        <v>14</v>
      </c>
      <c r="E1392">
        <v>18</v>
      </c>
      <c r="F1392" t="s">
        <v>11</v>
      </c>
      <c r="G1392" s="10">
        <v>61</v>
      </c>
      <c r="H1392">
        <v>0.61</v>
      </c>
      <c r="I1392">
        <v>34</v>
      </c>
      <c r="J1392">
        <v>1</v>
      </c>
      <c r="K1392">
        <v>0</v>
      </c>
      <c r="L1392" s="8">
        <v>1.42</v>
      </c>
      <c r="M1392" s="8">
        <v>0.59</v>
      </c>
      <c r="N1392" s="8">
        <v>0.5</v>
      </c>
      <c r="O1392" s="8">
        <v>-1.115E-2</v>
      </c>
      <c r="P1392" s="8">
        <v>0</v>
      </c>
      <c r="Q1392" s="8">
        <v>-8.5599999999999996E-2</v>
      </c>
      <c r="R1392" s="8">
        <v>-4.9959999999999997E-2</v>
      </c>
      <c r="S1392" s="8">
        <v>0</v>
      </c>
      <c r="T1392" s="8">
        <v>2.5600000000000002E-3</v>
      </c>
      <c r="U1392" s="8">
        <v>3.6330000000000001E-2</v>
      </c>
      <c r="V1392">
        <v>4.0259969310247401</v>
      </c>
      <c r="W1392">
        <v>4.0259969310247401</v>
      </c>
      <c r="X1392">
        <v>3.3729802288125201</v>
      </c>
      <c r="Y1392">
        <v>0.292246656600191</v>
      </c>
      <c r="Z1392">
        <v>33.137436812762097</v>
      </c>
      <c r="AA1392">
        <v>2.8711419753086398</v>
      </c>
    </row>
    <row r="1393" spans="1:27" x14ac:dyDescent="0.35">
      <c r="A1393">
        <v>1392</v>
      </c>
      <c r="B1393" t="s">
        <v>53</v>
      </c>
      <c r="C1393" s="2">
        <v>34</v>
      </c>
      <c r="D1393" t="s">
        <v>14</v>
      </c>
      <c r="E1393">
        <v>18</v>
      </c>
      <c r="F1393" t="s">
        <v>11</v>
      </c>
      <c r="G1393" s="10">
        <v>92.5</v>
      </c>
      <c r="H1393">
        <v>0.92500000000000004</v>
      </c>
      <c r="I1393">
        <v>37</v>
      </c>
      <c r="J1393">
        <v>1</v>
      </c>
      <c r="K1393">
        <v>0</v>
      </c>
      <c r="L1393" s="8">
        <v>1.42</v>
      </c>
      <c r="M1393" s="8">
        <v>0.59</v>
      </c>
      <c r="N1393" s="8">
        <v>0.5</v>
      </c>
      <c r="O1393" s="8">
        <v>-1.115E-2</v>
      </c>
      <c r="P1393" s="8">
        <v>0</v>
      </c>
      <c r="Q1393" s="8">
        <v>-8.5599999999999996E-2</v>
      </c>
      <c r="R1393" s="8">
        <v>-4.9959999999999997E-2</v>
      </c>
      <c r="S1393" s="8">
        <v>0</v>
      </c>
      <c r="T1393" s="8">
        <v>2.5600000000000002E-3</v>
      </c>
      <c r="U1393" s="8">
        <v>3.6330000000000001E-2</v>
      </c>
      <c r="V1393">
        <v>9.6666436830480809</v>
      </c>
      <c r="W1393">
        <v>9.6666436830480809</v>
      </c>
      <c r="X1393">
        <v>8.0987140776576805</v>
      </c>
      <c r="Y1393">
        <v>0.67200630355694202</v>
      </c>
      <c r="Z1393">
        <v>79.564838157230895</v>
      </c>
      <c r="AA1393">
        <v>6.6020447530864201</v>
      </c>
    </row>
    <row r="1394" spans="1:27" x14ac:dyDescent="0.35">
      <c r="A1394">
        <v>1393</v>
      </c>
      <c r="B1394" t="s">
        <v>53</v>
      </c>
      <c r="C1394" s="2">
        <v>34</v>
      </c>
      <c r="D1394" t="s">
        <v>14</v>
      </c>
      <c r="E1394">
        <v>18</v>
      </c>
      <c r="F1394" t="s">
        <v>11</v>
      </c>
      <c r="G1394" s="10">
        <v>51.5</v>
      </c>
      <c r="H1394">
        <v>0.51500000000000001</v>
      </c>
      <c r="I1394">
        <v>34</v>
      </c>
      <c r="J1394">
        <v>1</v>
      </c>
      <c r="K1394">
        <v>0</v>
      </c>
      <c r="L1394" s="8">
        <v>1.42</v>
      </c>
      <c r="M1394" s="8">
        <v>0.59</v>
      </c>
      <c r="N1394" s="8">
        <v>0.5</v>
      </c>
      <c r="O1394" s="8">
        <v>-1.115E-2</v>
      </c>
      <c r="P1394" s="8">
        <v>0</v>
      </c>
      <c r="Q1394" s="8">
        <v>-8.5599999999999996E-2</v>
      </c>
      <c r="R1394" s="8">
        <v>-4.9959999999999997E-2</v>
      </c>
      <c r="S1394" s="8">
        <v>0</v>
      </c>
      <c r="T1394" s="8">
        <v>2.5600000000000002E-3</v>
      </c>
      <c r="U1394" s="8">
        <v>3.6330000000000001E-2</v>
      </c>
      <c r="V1394">
        <v>2.9274054478749298</v>
      </c>
      <c r="W1394">
        <v>2.9274054478749298</v>
      </c>
      <c r="X1394">
        <v>2.45258028422962</v>
      </c>
      <c r="Y1394">
        <v>0.208307227887088</v>
      </c>
      <c r="Z1394">
        <v>24.095078738572202</v>
      </c>
      <c r="AA1394">
        <v>2.0464891975308599</v>
      </c>
    </row>
    <row r="1395" spans="1:27" x14ac:dyDescent="0.35">
      <c r="A1395">
        <v>1394</v>
      </c>
      <c r="B1395" t="s">
        <v>53</v>
      </c>
      <c r="C1395" s="2">
        <v>34</v>
      </c>
      <c r="D1395" t="s">
        <v>14</v>
      </c>
      <c r="E1395">
        <v>18</v>
      </c>
      <c r="F1395" t="s">
        <v>11</v>
      </c>
      <c r="G1395" s="10">
        <v>61</v>
      </c>
      <c r="H1395">
        <v>0.61</v>
      </c>
      <c r="I1395">
        <v>36</v>
      </c>
      <c r="J1395">
        <v>1</v>
      </c>
      <c r="K1395">
        <v>0</v>
      </c>
      <c r="L1395" s="8">
        <v>1.42</v>
      </c>
      <c r="M1395" s="8">
        <v>0.59</v>
      </c>
      <c r="N1395" s="8">
        <v>0.5</v>
      </c>
      <c r="O1395" s="8">
        <v>-1.115E-2</v>
      </c>
      <c r="P1395" s="8">
        <v>0</v>
      </c>
      <c r="Q1395" s="8">
        <v>-8.5599999999999996E-2</v>
      </c>
      <c r="R1395" s="8">
        <v>-4.9959999999999997E-2</v>
      </c>
      <c r="S1395" s="8">
        <v>0</v>
      </c>
      <c r="T1395" s="8">
        <v>2.5600000000000002E-3</v>
      </c>
      <c r="U1395" s="8">
        <v>3.6330000000000001E-2</v>
      </c>
      <c r="V1395">
        <v>4.3026511352973396</v>
      </c>
      <c r="W1395">
        <v>4.3026511352973396</v>
      </c>
      <c r="X1395">
        <v>3.60476112115211</v>
      </c>
      <c r="Y1395">
        <v>0.292246656600191</v>
      </c>
      <c r="Z1395">
        <v>35.414540191162999</v>
      </c>
      <c r="AA1395">
        <v>2.8711419753086398</v>
      </c>
    </row>
    <row r="1396" spans="1:27" x14ac:dyDescent="0.35">
      <c r="A1396">
        <v>1395</v>
      </c>
      <c r="B1396" t="s">
        <v>53</v>
      </c>
      <c r="C1396" s="2">
        <v>34</v>
      </c>
      <c r="D1396" t="s">
        <v>14</v>
      </c>
      <c r="E1396">
        <v>18</v>
      </c>
      <c r="F1396" t="s">
        <v>11</v>
      </c>
      <c r="G1396" s="10">
        <v>62.5</v>
      </c>
      <c r="H1396">
        <v>0.625</v>
      </c>
      <c r="I1396">
        <v>35</v>
      </c>
      <c r="J1396">
        <v>1</v>
      </c>
      <c r="K1396">
        <v>0</v>
      </c>
      <c r="L1396" s="8">
        <v>1.42</v>
      </c>
      <c r="M1396" s="8">
        <v>0.59</v>
      </c>
      <c r="N1396" s="8">
        <v>0.5</v>
      </c>
      <c r="O1396" s="8">
        <v>-1.115E-2</v>
      </c>
      <c r="P1396" s="8">
        <v>0</v>
      </c>
      <c r="Q1396" s="8">
        <v>-8.5599999999999996E-2</v>
      </c>
      <c r="R1396" s="8">
        <v>-4.9959999999999997E-2</v>
      </c>
      <c r="S1396" s="8">
        <v>0</v>
      </c>
      <c r="T1396" s="8">
        <v>2.5600000000000002E-3</v>
      </c>
      <c r="U1396" s="8">
        <v>3.6330000000000001E-2</v>
      </c>
      <c r="V1396">
        <v>4.3587972941203903</v>
      </c>
      <c r="W1396">
        <v>4.3587972941203903</v>
      </c>
      <c r="X1396">
        <v>3.6518003730140598</v>
      </c>
      <c r="Y1396">
        <v>0.30679615757712803</v>
      </c>
      <c r="Z1396">
        <v>35.876671638889803</v>
      </c>
      <c r="AA1396">
        <v>3.01408179012346</v>
      </c>
    </row>
    <row r="1397" spans="1:27" x14ac:dyDescent="0.35">
      <c r="A1397">
        <v>1396</v>
      </c>
      <c r="B1397" t="s">
        <v>53</v>
      </c>
      <c r="C1397" s="2">
        <v>34</v>
      </c>
      <c r="D1397" t="s">
        <v>14</v>
      </c>
      <c r="E1397">
        <v>18</v>
      </c>
      <c r="F1397" t="s">
        <v>11</v>
      </c>
      <c r="G1397" s="10">
        <v>48.5</v>
      </c>
      <c r="H1397">
        <v>0.48499999999999999</v>
      </c>
      <c r="I1397">
        <v>35</v>
      </c>
      <c r="J1397">
        <v>1</v>
      </c>
      <c r="K1397">
        <v>0</v>
      </c>
      <c r="L1397" s="8">
        <v>1.42</v>
      </c>
      <c r="M1397" s="8">
        <v>0.59</v>
      </c>
      <c r="N1397" s="8">
        <v>0.5</v>
      </c>
      <c r="O1397" s="8">
        <v>-1.115E-2</v>
      </c>
      <c r="P1397" s="8">
        <v>0</v>
      </c>
      <c r="Q1397" s="8">
        <v>-8.5599999999999996E-2</v>
      </c>
      <c r="R1397" s="8">
        <v>-4.9959999999999997E-2</v>
      </c>
      <c r="S1397" s="8">
        <v>0</v>
      </c>
      <c r="T1397" s="8">
        <v>2.5600000000000002E-3</v>
      </c>
      <c r="U1397" s="8">
        <v>3.6330000000000001E-2</v>
      </c>
      <c r="V1397">
        <v>2.7019214137604699</v>
      </c>
      <c r="W1397">
        <v>2.7019214137604699</v>
      </c>
      <c r="X1397">
        <v>2.2636697604485199</v>
      </c>
      <c r="Y1397">
        <v>0.18474528298516499</v>
      </c>
      <c r="Z1397">
        <v>22.239150117470899</v>
      </c>
      <c r="AA1397">
        <v>1.81500771604938</v>
      </c>
    </row>
    <row r="1398" spans="1:27" x14ac:dyDescent="0.35">
      <c r="A1398">
        <v>1397</v>
      </c>
      <c r="B1398" t="s">
        <v>53</v>
      </c>
      <c r="C1398" s="2">
        <v>34</v>
      </c>
      <c r="D1398" t="s">
        <v>14</v>
      </c>
      <c r="E1398">
        <v>18</v>
      </c>
      <c r="F1398" t="s">
        <v>11</v>
      </c>
      <c r="G1398" s="10">
        <v>69.5</v>
      </c>
      <c r="H1398">
        <v>0.69499999999999995</v>
      </c>
      <c r="I1398">
        <v>35</v>
      </c>
      <c r="J1398">
        <v>1</v>
      </c>
      <c r="K1398">
        <v>0</v>
      </c>
      <c r="L1398" s="8">
        <v>1.42</v>
      </c>
      <c r="M1398" s="8">
        <v>0.59</v>
      </c>
      <c r="N1398" s="8">
        <v>0.5</v>
      </c>
      <c r="O1398" s="8">
        <v>-1.115E-2</v>
      </c>
      <c r="P1398" s="8">
        <v>0</v>
      </c>
      <c r="Q1398" s="8">
        <v>-8.5599999999999996E-2</v>
      </c>
      <c r="R1398" s="8">
        <v>-4.9959999999999997E-2</v>
      </c>
      <c r="S1398" s="8">
        <v>0</v>
      </c>
      <c r="T1398" s="8">
        <v>2.5600000000000002E-3</v>
      </c>
      <c r="U1398" s="8">
        <v>3.6330000000000001E-2</v>
      </c>
      <c r="V1398">
        <v>5.3181942932774398</v>
      </c>
      <c r="W1398">
        <v>5.3181942932774398</v>
      </c>
      <c r="X1398">
        <v>4.4555831789078404</v>
      </c>
      <c r="Y1398">
        <v>0.37936694787505199</v>
      </c>
      <c r="Z1398">
        <v>43.773338721005203</v>
      </c>
      <c r="AA1398">
        <v>3.7270447530864201</v>
      </c>
    </row>
    <row r="1399" spans="1:27" x14ac:dyDescent="0.35">
      <c r="A1399">
        <v>1398</v>
      </c>
      <c r="B1399" t="s">
        <v>53</v>
      </c>
      <c r="C1399" s="2">
        <v>34</v>
      </c>
      <c r="D1399" t="s">
        <v>14</v>
      </c>
      <c r="E1399">
        <v>18</v>
      </c>
      <c r="F1399" t="s">
        <v>11</v>
      </c>
      <c r="G1399" s="10">
        <v>75</v>
      </c>
      <c r="H1399">
        <v>0.75</v>
      </c>
      <c r="I1399">
        <v>35</v>
      </c>
      <c r="J1399">
        <v>1</v>
      </c>
      <c r="K1399">
        <v>0</v>
      </c>
      <c r="L1399" s="8">
        <v>1.42</v>
      </c>
      <c r="M1399" s="8">
        <v>0.59</v>
      </c>
      <c r="N1399" s="8">
        <v>0.5</v>
      </c>
      <c r="O1399" s="8">
        <v>-1.115E-2</v>
      </c>
      <c r="P1399" s="8">
        <v>0</v>
      </c>
      <c r="Q1399" s="8">
        <v>-8.5599999999999996E-2</v>
      </c>
      <c r="R1399" s="8">
        <v>-4.9959999999999997E-2</v>
      </c>
      <c r="S1399" s="8">
        <v>0</v>
      </c>
      <c r="T1399" s="8">
        <v>2.5600000000000002E-3</v>
      </c>
      <c r="U1399" s="8">
        <v>3.6330000000000001E-2</v>
      </c>
      <c r="V1399">
        <v>6.1304318619681002</v>
      </c>
      <c r="W1399">
        <v>6.1304318619681002</v>
      </c>
      <c r="X1399">
        <v>5.1360758139568699</v>
      </c>
      <c r="Y1399">
        <v>0.44178646691106499</v>
      </c>
      <c r="Z1399">
        <v>50.458756412714003</v>
      </c>
      <c r="AA1399">
        <v>4.3402777777777803</v>
      </c>
    </row>
    <row r="1400" spans="1:27" x14ac:dyDescent="0.35">
      <c r="A1400">
        <v>1399</v>
      </c>
      <c r="B1400" t="s">
        <v>53</v>
      </c>
      <c r="C1400" s="2">
        <v>34</v>
      </c>
      <c r="D1400" t="s">
        <v>14</v>
      </c>
      <c r="E1400">
        <v>18</v>
      </c>
      <c r="F1400" t="s">
        <v>11</v>
      </c>
      <c r="G1400" s="10">
        <v>58</v>
      </c>
      <c r="H1400">
        <v>0.57999999999999996</v>
      </c>
      <c r="I1400">
        <v>35</v>
      </c>
      <c r="J1400">
        <v>1</v>
      </c>
      <c r="K1400">
        <v>0</v>
      </c>
      <c r="L1400" s="8">
        <v>1.42</v>
      </c>
      <c r="M1400" s="8">
        <v>0.59</v>
      </c>
      <c r="N1400" s="8">
        <v>0.5</v>
      </c>
      <c r="O1400" s="8">
        <v>-1.115E-2</v>
      </c>
      <c r="P1400" s="8">
        <v>0</v>
      </c>
      <c r="Q1400" s="8">
        <v>-8.5599999999999996E-2</v>
      </c>
      <c r="R1400" s="8">
        <v>-4.9959999999999997E-2</v>
      </c>
      <c r="S1400" s="8">
        <v>0</v>
      </c>
      <c r="T1400" s="8">
        <v>2.5600000000000002E-3</v>
      </c>
      <c r="U1400" s="8">
        <v>3.6330000000000001E-2</v>
      </c>
      <c r="V1400">
        <v>3.7873834511040001</v>
      </c>
      <c r="W1400">
        <v>3.7873834511040001</v>
      </c>
      <c r="X1400">
        <v>3.1730698553349299</v>
      </c>
      <c r="Y1400">
        <v>0.26420794216690202</v>
      </c>
      <c r="Z1400">
        <v>31.1734414970642</v>
      </c>
      <c r="AA1400">
        <v>2.5956790123456801</v>
      </c>
    </row>
    <row r="1401" spans="1:27" x14ac:dyDescent="0.35">
      <c r="A1401">
        <v>1400</v>
      </c>
      <c r="B1401" t="s">
        <v>53</v>
      </c>
      <c r="C1401" s="2">
        <v>34</v>
      </c>
      <c r="D1401" t="s">
        <v>14</v>
      </c>
      <c r="E1401">
        <v>18</v>
      </c>
      <c r="F1401" t="s">
        <v>11</v>
      </c>
      <c r="G1401" s="10">
        <v>82</v>
      </c>
      <c r="H1401">
        <v>0.82</v>
      </c>
      <c r="I1401">
        <v>36</v>
      </c>
      <c r="J1401">
        <v>1</v>
      </c>
      <c r="K1401">
        <v>0</v>
      </c>
      <c r="L1401" s="8">
        <v>1.42</v>
      </c>
      <c r="M1401" s="8">
        <v>0.59</v>
      </c>
      <c r="N1401" s="8">
        <v>0.5</v>
      </c>
      <c r="O1401" s="8">
        <v>-1.115E-2</v>
      </c>
      <c r="P1401" s="8">
        <v>0</v>
      </c>
      <c r="Q1401" s="8">
        <v>-8.5599999999999996E-2</v>
      </c>
      <c r="R1401" s="8">
        <v>-4.9959999999999997E-2</v>
      </c>
      <c r="S1401" s="8">
        <v>0</v>
      </c>
      <c r="T1401" s="8">
        <v>2.5600000000000002E-3</v>
      </c>
      <c r="U1401" s="8">
        <v>3.6330000000000001E-2</v>
      </c>
      <c r="V1401">
        <v>7.4835979767554299</v>
      </c>
      <c r="W1401">
        <v>7.4835979767554299</v>
      </c>
      <c r="X1401">
        <v>6.2697583849256997</v>
      </c>
      <c r="Y1401">
        <v>0.52810172506844399</v>
      </c>
      <c r="Z1401">
        <v>61.596483885974301</v>
      </c>
      <c r="AA1401">
        <v>5.1882716049382704</v>
      </c>
    </row>
    <row r="1402" spans="1:27" x14ac:dyDescent="0.35">
      <c r="A1402">
        <v>1401</v>
      </c>
      <c r="B1402" t="s">
        <v>53</v>
      </c>
      <c r="C1402" s="2">
        <v>34</v>
      </c>
      <c r="D1402" t="s">
        <v>14</v>
      </c>
      <c r="E1402">
        <v>18</v>
      </c>
      <c r="F1402" t="s">
        <v>11</v>
      </c>
      <c r="G1402" s="10">
        <v>70</v>
      </c>
      <c r="H1402">
        <v>0.7</v>
      </c>
      <c r="I1402">
        <v>36</v>
      </c>
      <c r="J1402">
        <v>1</v>
      </c>
      <c r="K1402">
        <v>0</v>
      </c>
      <c r="L1402" s="8">
        <v>1.42</v>
      </c>
      <c r="M1402" s="8">
        <v>0.59</v>
      </c>
      <c r="N1402" s="8">
        <v>0.5</v>
      </c>
      <c r="O1402" s="8">
        <v>-1.115E-2</v>
      </c>
      <c r="P1402" s="8">
        <v>0</v>
      </c>
      <c r="Q1402" s="8">
        <v>-8.5599999999999996E-2</v>
      </c>
      <c r="R1402" s="8">
        <v>-4.9959999999999997E-2</v>
      </c>
      <c r="S1402" s="8">
        <v>0</v>
      </c>
      <c r="T1402" s="8">
        <v>2.5600000000000002E-3</v>
      </c>
      <c r="U1402" s="8">
        <v>3.6330000000000001E-2</v>
      </c>
      <c r="V1402">
        <v>5.5712640193254099</v>
      </c>
      <c r="W1402">
        <v>5.5712640193254099</v>
      </c>
      <c r="X1402">
        <v>4.6676049953908301</v>
      </c>
      <c r="Y1402">
        <v>0.38484510006474998</v>
      </c>
      <c r="Z1402">
        <v>45.856321445486003</v>
      </c>
      <c r="AA1402">
        <v>3.7808641975308599</v>
      </c>
    </row>
    <row r="1403" spans="1:27" x14ac:dyDescent="0.35">
      <c r="A1403">
        <v>1402</v>
      </c>
      <c r="B1403" t="s">
        <v>53</v>
      </c>
      <c r="C1403" s="2">
        <v>33</v>
      </c>
      <c r="D1403" t="s">
        <v>10</v>
      </c>
      <c r="E1403">
        <v>4.5</v>
      </c>
      <c r="F1403" t="s">
        <v>20</v>
      </c>
      <c r="G1403" s="10">
        <v>5</v>
      </c>
      <c r="H1403">
        <v>0.05</v>
      </c>
      <c r="I1403">
        <v>7</v>
      </c>
      <c r="J1403">
        <v>0</v>
      </c>
      <c r="K1403">
        <v>0</v>
      </c>
      <c r="L1403" s="8">
        <v>1.4</v>
      </c>
      <c r="M1403" s="8">
        <v>0.52</v>
      </c>
      <c r="N1403" s="8">
        <v>0.5</v>
      </c>
      <c r="O1403" s="8">
        <v>-1.0343E-2</v>
      </c>
      <c r="P1403" s="9">
        <v>-1.4341E-3</v>
      </c>
      <c r="Q1403" s="8">
        <v>3.4520999999999997E-5</v>
      </c>
      <c r="R1403" s="9">
        <v>-1.3052999999999999E-7</v>
      </c>
      <c r="S1403" s="8">
        <v>7.7114999999999996E-4</v>
      </c>
      <c r="T1403" s="8">
        <v>0</v>
      </c>
      <c r="U1403" s="9">
        <v>3.0230999999999999E-6</v>
      </c>
      <c r="V1403">
        <v>-1.4238490759837101E-2</v>
      </c>
      <c r="W1403">
        <v>6.3617251235193297E-3</v>
      </c>
      <c r="X1403">
        <v>4.6313358899220704E-3</v>
      </c>
      <c r="Y1403">
        <v>1.96349540849362E-3</v>
      </c>
      <c r="Z1403">
        <v>0.72799999999999998</v>
      </c>
      <c r="AA1403">
        <v>0.30864197530864201</v>
      </c>
    </row>
    <row r="1404" spans="1:27" x14ac:dyDescent="0.35">
      <c r="A1404">
        <v>1403</v>
      </c>
      <c r="B1404" t="s">
        <v>53</v>
      </c>
      <c r="C1404" s="2">
        <v>33</v>
      </c>
      <c r="D1404" t="s">
        <v>10</v>
      </c>
      <c r="E1404">
        <v>4.5</v>
      </c>
      <c r="F1404" t="s">
        <v>20</v>
      </c>
      <c r="G1404" s="10">
        <v>1.5</v>
      </c>
      <c r="H1404">
        <v>1.4999999999999999E-2</v>
      </c>
      <c r="I1404">
        <v>2.5</v>
      </c>
      <c r="J1404">
        <v>1</v>
      </c>
      <c r="K1404">
        <v>0</v>
      </c>
      <c r="L1404" s="8">
        <v>1.4</v>
      </c>
      <c r="M1404" s="8">
        <v>0.52</v>
      </c>
      <c r="N1404" s="8">
        <v>0.5</v>
      </c>
      <c r="O1404" s="8">
        <v>-1.0343E-2</v>
      </c>
      <c r="P1404" s="9">
        <v>-1.4341E-3</v>
      </c>
      <c r="Q1404" s="8">
        <v>3.4520999999999997E-5</v>
      </c>
      <c r="R1404" s="9">
        <v>-1.3052999999999999E-7</v>
      </c>
      <c r="S1404" s="8">
        <v>7.7114999999999996E-4</v>
      </c>
      <c r="T1404" s="8">
        <v>0</v>
      </c>
      <c r="U1404" s="9">
        <v>3.0230999999999999E-6</v>
      </c>
      <c r="V1404">
        <v>-1.4252395116707801E-2</v>
      </c>
      <c r="W1404">
        <v>2.35619449019235E-4</v>
      </c>
      <c r="X1404">
        <v>1.71530958886003E-4</v>
      </c>
      <c r="Y1404">
        <v>1.7671458676442599E-4</v>
      </c>
      <c r="Z1404">
        <v>2.6962962962963001E-2</v>
      </c>
      <c r="AA1404">
        <v>2.7777777777777801E-2</v>
      </c>
    </row>
    <row r="1405" spans="1:27" x14ac:dyDescent="0.35">
      <c r="A1405">
        <v>1404</v>
      </c>
      <c r="B1405" t="s">
        <v>53</v>
      </c>
      <c r="C1405" s="2">
        <v>33</v>
      </c>
      <c r="D1405" t="s">
        <v>10</v>
      </c>
      <c r="E1405">
        <v>4.5</v>
      </c>
      <c r="F1405" t="s">
        <v>20</v>
      </c>
      <c r="G1405" s="10">
        <v>6</v>
      </c>
      <c r="H1405">
        <v>0.06</v>
      </c>
      <c r="I1405">
        <v>13</v>
      </c>
      <c r="J1405">
        <v>1</v>
      </c>
      <c r="K1405">
        <v>0</v>
      </c>
      <c r="L1405" s="8">
        <v>1.4</v>
      </c>
      <c r="M1405" s="8">
        <v>0.52</v>
      </c>
      <c r="N1405" s="8">
        <v>0.5</v>
      </c>
      <c r="O1405" s="8">
        <v>-1.0343E-2</v>
      </c>
      <c r="P1405" s="9">
        <v>-1.4341E-3</v>
      </c>
      <c r="Q1405" s="8">
        <v>3.4520999999999997E-5</v>
      </c>
      <c r="R1405" s="9">
        <v>-1.3052999999999999E-7</v>
      </c>
      <c r="S1405" s="8">
        <v>7.7114999999999996E-4</v>
      </c>
      <c r="T1405" s="8">
        <v>0</v>
      </c>
      <c r="U1405" s="9">
        <v>3.0230999999999999E-6</v>
      </c>
      <c r="V1405">
        <v>-1.9952710093469501E-3</v>
      </c>
      <c r="W1405">
        <v>8.83572933822129E-3</v>
      </c>
      <c r="X1405">
        <v>6.4324109582251003E-3</v>
      </c>
      <c r="Y1405">
        <v>2.8274333882308102E-3</v>
      </c>
      <c r="Z1405">
        <v>1.01111111111111</v>
      </c>
      <c r="AA1405">
        <v>0.44444444444444398</v>
      </c>
    </row>
    <row r="1406" spans="1:27" x14ac:dyDescent="0.35">
      <c r="A1406">
        <v>1405</v>
      </c>
      <c r="B1406" t="s">
        <v>53</v>
      </c>
      <c r="C1406" s="2">
        <v>33</v>
      </c>
      <c r="D1406" t="s">
        <v>10</v>
      </c>
      <c r="E1406">
        <v>4.5</v>
      </c>
      <c r="F1406" t="s">
        <v>28</v>
      </c>
      <c r="G1406" s="10">
        <v>4.5</v>
      </c>
      <c r="H1406">
        <v>4.4999999999999998E-2</v>
      </c>
      <c r="I1406">
        <v>8</v>
      </c>
      <c r="J1406">
        <v>1</v>
      </c>
      <c r="K1406">
        <v>0</v>
      </c>
      <c r="L1406" s="8">
        <v>1.4</v>
      </c>
      <c r="M1406" s="8">
        <v>0.52</v>
      </c>
      <c r="N1406" s="8">
        <v>0.5</v>
      </c>
      <c r="O1406" s="8">
        <v>-3.9083E-2</v>
      </c>
      <c r="P1406" s="8">
        <v>1.9935E-3</v>
      </c>
      <c r="Q1406" s="8">
        <v>-1.6147999999999999E-5</v>
      </c>
      <c r="R1406" s="9">
        <v>6.4188000000000002E-9</v>
      </c>
      <c r="S1406" s="8">
        <v>-9.834100000000001E-4</v>
      </c>
      <c r="T1406" s="8">
        <v>0</v>
      </c>
      <c r="U1406" s="9">
        <v>3.8372999999999997E-6</v>
      </c>
      <c r="V1406">
        <v>-1.58416662133249E-2</v>
      </c>
      <c r="W1406">
        <v>7.5398223686154999E-3</v>
      </c>
      <c r="X1406">
        <v>5.4889906843520898E-3</v>
      </c>
      <c r="Y1406">
        <v>1.59043128087983E-3</v>
      </c>
      <c r="Z1406">
        <v>0.86281481481481503</v>
      </c>
      <c r="AA1406">
        <v>0.25</v>
      </c>
    </row>
    <row r="1407" spans="1:27" x14ac:dyDescent="0.35">
      <c r="A1407">
        <v>1406</v>
      </c>
      <c r="B1407" t="s">
        <v>53</v>
      </c>
      <c r="C1407" s="2">
        <v>33</v>
      </c>
      <c r="D1407" t="s">
        <v>10</v>
      </c>
      <c r="E1407">
        <v>4.5</v>
      </c>
      <c r="F1407" t="s">
        <v>20</v>
      </c>
      <c r="G1407" s="10">
        <v>5.5</v>
      </c>
      <c r="H1407">
        <v>5.5E-2</v>
      </c>
      <c r="I1407">
        <v>7</v>
      </c>
      <c r="J1407">
        <v>1</v>
      </c>
      <c r="K1407">
        <v>0</v>
      </c>
      <c r="L1407" s="8">
        <v>1.4</v>
      </c>
      <c r="M1407" s="8">
        <v>0.52</v>
      </c>
      <c r="N1407" s="8">
        <v>0.5</v>
      </c>
      <c r="O1407" s="8">
        <v>-1.0343E-2</v>
      </c>
      <c r="P1407" s="9">
        <v>-1.4341E-3</v>
      </c>
      <c r="Q1407" s="8">
        <v>3.4520999999999997E-5</v>
      </c>
      <c r="R1407" s="9">
        <v>-1.3052999999999999E-7</v>
      </c>
      <c r="S1407" s="8">
        <v>7.7114999999999996E-4</v>
      </c>
      <c r="T1407" s="8">
        <v>0</v>
      </c>
      <c r="U1407" s="9">
        <v>3.0230999999999999E-6</v>
      </c>
      <c r="V1407">
        <v>-1.3773402051508701E-2</v>
      </c>
      <c r="W1407">
        <v>1.3744467859455401E-2</v>
      </c>
      <c r="X1407">
        <v>1.00059726016835E-2</v>
      </c>
      <c r="Y1407">
        <v>2.3758294442772802E-3</v>
      </c>
      <c r="Z1407">
        <v>1.57283950617284</v>
      </c>
      <c r="AA1407">
        <v>0.37345679012345701</v>
      </c>
    </row>
    <row r="1408" spans="1:27" x14ac:dyDescent="0.35">
      <c r="A1408">
        <v>1407</v>
      </c>
      <c r="B1408" t="s">
        <v>53</v>
      </c>
      <c r="C1408" s="2">
        <v>33</v>
      </c>
      <c r="D1408" t="s">
        <v>10</v>
      </c>
      <c r="E1408">
        <v>4.5</v>
      </c>
      <c r="F1408" t="s">
        <v>20</v>
      </c>
      <c r="G1408" s="10">
        <v>2.5</v>
      </c>
      <c r="H1408">
        <v>2.5000000000000001E-2</v>
      </c>
      <c r="I1408">
        <v>5</v>
      </c>
      <c r="J1408">
        <v>0</v>
      </c>
      <c r="K1408">
        <v>0</v>
      </c>
      <c r="L1408" s="8">
        <v>1.4</v>
      </c>
      <c r="M1408" s="8">
        <v>0.52</v>
      </c>
      <c r="N1408" s="8">
        <v>0.5</v>
      </c>
      <c r="O1408" s="8">
        <v>-1.0343E-2</v>
      </c>
      <c r="P1408" s="9">
        <v>-1.4341E-3</v>
      </c>
      <c r="Q1408" s="8">
        <v>3.4520999999999997E-5</v>
      </c>
      <c r="R1408" s="9">
        <v>-1.3052999999999999E-7</v>
      </c>
      <c r="S1408" s="8">
        <v>7.7114999999999996E-4</v>
      </c>
      <c r="T1408" s="8">
        <v>0</v>
      </c>
      <c r="U1408" s="9">
        <v>3.0230999999999999E-6</v>
      </c>
      <c r="V1408">
        <v>-1.47520544636767E-2</v>
      </c>
      <c r="W1408">
        <v>1.5707963267948999E-3</v>
      </c>
      <c r="X1408">
        <v>1.1435397259066801E-3</v>
      </c>
      <c r="Y1408">
        <v>4.90873852123405E-4</v>
      </c>
      <c r="Z1408">
        <v>0.17975308641975299</v>
      </c>
      <c r="AA1408">
        <v>7.7160493827160503E-2</v>
      </c>
    </row>
    <row r="1409" spans="1:27" x14ac:dyDescent="0.35">
      <c r="A1409">
        <v>1408</v>
      </c>
      <c r="B1409" t="s">
        <v>53</v>
      </c>
      <c r="C1409" s="2">
        <v>33</v>
      </c>
      <c r="D1409" t="s">
        <v>13</v>
      </c>
      <c r="E1409">
        <v>9</v>
      </c>
      <c r="F1409" t="s">
        <v>20</v>
      </c>
      <c r="G1409" s="10">
        <v>10.5</v>
      </c>
      <c r="H1409">
        <v>0.105</v>
      </c>
      <c r="I1409">
        <v>14</v>
      </c>
      <c r="J1409">
        <v>1</v>
      </c>
      <c r="K1409">
        <v>0</v>
      </c>
      <c r="L1409" s="8">
        <v>1.4</v>
      </c>
      <c r="M1409" s="8">
        <v>0.52</v>
      </c>
      <c r="N1409" s="8">
        <v>0.5</v>
      </c>
      <c r="O1409" s="8">
        <v>-1.0343E-2</v>
      </c>
      <c r="P1409" s="9">
        <v>-1.4341E-3</v>
      </c>
      <c r="Q1409" s="8">
        <v>3.4520999999999997E-5</v>
      </c>
      <c r="R1409" s="9">
        <v>-1.3052999999999999E-7</v>
      </c>
      <c r="S1409" s="8">
        <v>7.7114999999999996E-4</v>
      </c>
      <c r="T1409" s="8">
        <v>0</v>
      </c>
      <c r="U1409" s="9">
        <v>3.0230999999999999E-6</v>
      </c>
      <c r="V1409">
        <v>3.20778708628034E-2</v>
      </c>
      <c r="W1409">
        <v>3.20778708628034E-2</v>
      </c>
      <c r="X1409">
        <v>2.33526899881208E-2</v>
      </c>
      <c r="Y1409">
        <v>8.6590147514568703E-3</v>
      </c>
      <c r="Z1409">
        <v>0.91770272743260395</v>
      </c>
      <c r="AA1409">
        <v>0.34027777777777801</v>
      </c>
    </row>
    <row r="1410" spans="1:27" x14ac:dyDescent="0.35">
      <c r="A1410">
        <v>1409</v>
      </c>
      <c r="B1410" t="s">
        <v>53</v>
      </c>
      <c r="C1410" s="2">
        <v>33</v>
      </c>
      <c r="D1410" t="s">
        <v>13</v>
      </c>
      <c r="E1410">
        <v>9</v>
      </c>
      <c r="F1410" t="s">
        <v>21</v>
      </c>
      <c r="G1410" s="10">
        <v>16</v>
      </c>
      <c r="H1410">
        <v>0.16</v>
      </c>
      <c r="I1410">
        <v>14</v>
      </c>
      <c r="J1410">
        <v>1</v>
      </c>
      <c r="K1410">
        <v>0</v>
      </c>
      <c r="L1410" s="8">
        <v>1.29</v>
      </c>
      <c r="M1410" s="8">
        <v>0.53</v>
      </c>
      <c r="N1410" s="8">
        <v>0.5</v>
      </c>
      <c r="O1410" s="8">
        <v>0.16450000000000001</v>
      </c>
      <c r="P1410" s="9">
        <v>-0.56120000000000003</v>
      </c>
      <c r="Q1410" s="8">
        <v>0.29099999999999998</v>
      </c>
      <c r="R1410" s="9">
        <v>0</v>
      </c>
      <c r="S1410" s="8">
        <v>-7.2500000000000004E-3</v>
      </c>
      <c r="T1410" s="8">
        <v>2.5000000000000001E-2</v>
      </c>
      <c r="U1410" s="9">
        <v>2.3E-2</v>
      </c>
      <c r="V1410">
        <v>0.111721028995309</v>
      </c>
      <c r="W1410">
        <v>0.111721028995309</v>
      </c>
      <c r="X1410">
        <v>7.6383667524092605E-2</v>
      </c>
      <c r="Y1410">
        <v>2.01061929829747E-2</v>
      </c>
      <c r="Z1410">
        <v>3.0016884587524002</v>
      </c>
      <c r="AA1410">
        <v>0.79012345679012397</v>
      </c>
    </row>
    <row r="1411" spans="1:27" x14ac:dyDescent="0.35">
      <c r="A1411">
        <v>1410</v>
      </c>
      <c r="B1411" t="s">
        <v>53</v>
      </c>
      <c r="C1411" s="2">
        <v>33</v>
      </c>
      <c r="D1411" t="s">
        <v>13</v>
      </c>
      <c r="E1411">
        <v>9</v>
      </c>
      <c r="F1411" t="s">
        <v>20</v>
      </c>
      <c r="G1411" s="10">
        <v>8.5</v>
      </c>
      <c r="H1411">
        <v>8.5000000000000006E-2</v>
      </c>
      <c r="I1411">
        <v>12</v>
      </c>
      <c r="J1411">
        <v>1</v>
      </c>
      <c r="K1411">
        <v>0</v>
      </c>
      <c r="L1411" s="8">
        <v>1.4</v>
      </c>
      <c r="M1411" s="8">
        <v>0.52</v>
      </c>
      <c r="N1411" s="8">
        <v>0.5</v>
      </c>
      <c r="O1411" s="8">
        <v>-1.0343E-2</v>
      </c>
      <c r="P1411" s="9">
        <v>-1.4341E-3</v>
      </c>
      <c r="Q1411" s="8">
        <v>3.4520999999999997E-5</v>
      </c>
      <c r="R1411" s="9">
        <v>-1.3052999999999999E-7</v>
      </c>
      <c r="S1411" s="8">
        <v>7.7114999999999996E-4</v>
      </c>
      <c r="T1411" s="8">
        <v>0</v>
      </c>
      <c r="U1411" s="9">
        <v>3.0230999999999999E-6</v>
      </c>
      <c r="V1411">
        <v>8.6144436691377706E-3</v>
      </c>
      <c r="W1411">
        <v>8.6144436691377706E-3</v>
      </c>
      <c r="X1411">
        <v>6.2713149911323004E-3</v>
      </c>
      <c r="Y1411">
        <v>5.6745017305465601E-3</v>
      </c>
      <c r="Z1411">
        <v>0.24644710630247199</v>
      </c>
      <c r="AA1411">
        <v>0.22299382716049401</v>
      </c>
    </row>
    <row r="1412" spans="1:27" x14ac:dyDescent="0.35">
      <c r="A1412">
        <v>1411</v>
      </c>
      <c r="B1412" t="s">
        <v>53</v>
      </c>
      <c r="C1412" s="2">
        <v>33</v>
      </c>
      <c r="D1412" t="s">
        <v>13</v>
      </c>
      <c r="E1412">
        <v>9</v>
      </c>
      <c r="F1412" t="s">
        <v>20</v>
      </c>
      <c r="G1412" s="10">
        <v>9</v>
      </c>
      <c r="H1412">
        <v>0.09</v>
      </c>
      <c r="I1412">
        <v>11</v>
      </c>
      <c r="J1412">
        <v>1</v>
      </c>
      <c r="K1412">
        <v>0</v>
      </c>
      <c r="L1412" s="8">
        <v>1.4</v>
      </c>
      <c r="M1412" s="8">
        <v>0.52</v>
      </c>
      <c r="N1412" s="8">
        <v>0.5</v>
      </c>
      <c r="O1412" s="8">
        <v>-1.0343E-2</v>
      </c>
      <c r="P1412" s="9">
        <v>-1.4341E-3</v>
      </c>
      <c r="Q1412" s="8">
        <v>3.4520999999999997E-5</v>
      </c>
      <c r="R1412" s="9">
        <v>-1.3052999999999999E-7</v>
      </c>
      <c r="S1412" s="8">
        <v>7.7114999999999996E-4</v>
      </c>
      <c r="T1412" s="8">
        <v>0</v>
      </c>
      <c r="U1412" s="9">
        <v>3.0230999999999999E-6</v>
      </c>
      <c r="V1412">
        <v>8.8229704880548893E-3</v>
      </c>
      <c r="W1412">
        <v>8.8229704880548893E-3</v>
      </c>
      <c r="X1412">
        <v>6.42312251530396E-3</v>
      </c>
      <c r="Y1412">
        <v>6.3617251235193297E-3</v>
      </c>
      <c r="Z1412">
        <v>0.25241276503591897</v>
      </c>
      <c r="AA1412">
        <v>0.25</v>
      </c>
    </row>
    <row r="1413" spans="1:27" x14ac:dyDescent="0.35">
      <c r="A1413">
        <v>1412</v>
      </c>
      <c r="B1413" t="s">
        <v>53</v>
      </c>
      <c r="C1413" s="2">
        <v>33</v>
      </c>
      <c r="D1413" t="s">
        <v>13</v>
      </c>
      <c r="E1413">
        <v>9</v>
      </c>
      <c r="F1413" t="s">
        <v>20</v>
      </c>
      <c r="G1413" s="10">
        <v>8.5</v>
      </c>
      <c r="H1413">
        <v>8.5000000000000006E-2</v>
      </c>
      <c r="I1413">
        <v>14</v>
      </c>
      <c r="J1413">
        <v>1</v>
      </c>
      <c r="K1413">
        <v>0</v>
      </c>
      <c r="L1413" s="8">
        <v>1.4</v>
      </c>
      <c r="M1413" s="8">
        <v>0.52</v>
      </c>
      <c r="N1413" s="8">
        <v>0.5</v>
      </c>
      <c r="O1413" s="8">
        <v>-1.0343E-2</v>
      </c>
      <c r="P1413" s="9">
        <v>-1.4341E-3</v>
      </c>
      <c r="Q1413" s="8">
        <v>3.4520999999999997E-5</v>
      </c>
      <c r="R1413" s="9">
        <v>-1.3052999999999999E-7</v>
      </c>
      <c r="S1413" s="8">
        <v>7.7114999999999996E-4</v>
      </c>
      <c r="T1413" s="8">
        <v>0</v>
      </c>
      <c r="U1413" s="9">
        <v>3.0230999999999999E-6</v>
      </c>
      <c r="V1413">
        <v>1.44681614230206E-2</v>
      </c>
      <c r="W1413">
        <v>1.44681614230206E-2</v>
      </c>
      <c r="X1413">
        <v>1.0532821515959001E-2</v>
      </c>
      <c r="Y1413">
        <v>5.6745017305465601E-3</v>
      </c>
      <c r="Z1413">
        <v>0.413913730609765</v>
      </c>
      <c r="AA1413">
        <v>0.22299382716049401</v>
      </c>
    </row>
    <row r="1414" spans="1:27" x14ac:dyDescent="0.35">
      <c r="A1414">
        <v>1413</v>
      </c>
      <c r="B1414" t="s">
        <v>53</v>
      </c>
      <c r="C1414" s="2">
        <v>33</v>
      </c>
      <c r="D1414" t="s">
        <v>13</v>
      </c>
      <c r="E1414">
        <v>9</v>
      </c>
      <c r="F1414" t="s">
        <v>20</v>
      </c>
      <c r="G1414" s="10">
        <v>16</v>
      </c>
      <c r="H1414">
        <v>0.16</v>
      </c>
      <c r="I1414">
        <v>18</v>
      </c>
      <c r="J1414">
        <v>1</v>
      </c>
      <c r="K1414">
        <v>0</v>
      </c>
      <c r="L1414" s="8">
        <v>1.4</v>
      </c>
      <c r="M1414" s="8">
        <v>0.52</v>
      </c>
      <c r="N1414" s="8">
        <v>0.5</v>
      </c>
      <c r="O1414" s="8">
        <v>-1.0343E-2</v>
      </c>
      <c r="P1414" s="9">
        <v>-1.4341E-3</v>
      </c>
      <c r="Q1414" s="8">
        <v>3.4520999999999997E-5</v>
      </c>
      <c r="R1414" s="9">
        <v>-1.3052999999999999E-7</v>
      </c>
      <c r="S1414" s="8">
        <v>7.7114999999999996E-4</v>
      </c>
      <c r="T1414" s="8">
        <v>0</v>
      </c>
      <c r="U1414" s="9">
        <v>3.0230999999999999E-6</v>
      </c>
      <c r="V1414">
        <v>0.13958382286603799</v>
      </c>
      <c r="W1414">
        <v>0.13958382286603799</v>
      </c>
      <c r="X1414">
        <v>0.101617023046476</v>
      </c>
      <c r="Y1414">
        <v>2.01061929829747E-2</v>
      </c>
      <c r="Z1414">
        <v>3.99329667163695</v>
      </c>
      <c r="AA1414">
        <v>0.79012345679012397</v>
      </c>
    </row>
    <row r="1415" spans="1:27" x14ac:dyDescent="0.35">
      <c r="A1415">
        <v>1414</v>
      </c>
      <c r="B1415" t="s">
        <v>53</v>
      </c>
      <c r="C1415" s="2">
        <v>33</v>
      </c>
      <c r="D1415" t="s">
        <v>13</v>
      </c>
      <c r="E1415">
        <v>9</v>
      </c>
      <c r="F1415" t="s">
        <v>20</v>
      </c>
      <c r="G1415" s="10">
        <v>9.5</v>
      </c>
      <c r="H1415">
        <v>9.5000000000000001E-2</v>
      </c>
      <c r="I1415">
        <v>18</v>
      </c>
      <c r="J1415">
        <v>1</v>
      </c>
      <c r="K1415">
        <v>0</v>
      </c>
      <c r="L1415" s="8">
        <v>1.4</v>
      </c>
      <c r="M1415" s="8">
        <v>0.52</v>
      </c>
      <c r="N1415" s="8">
        <v>0.5</v>
      </c>
      <c r="O1415" s="8">
        <v>-1.0343E-2</v>
      </c>
      <c r="P1415" s="9">
        <v>-1.4341E-3</v>
      </c>
      <c r="Q1415" s="8">
        <v>3.4520999999999997E-5</v>
      </c>
      <c r="R1415" s="9">
        <v>-1.3052999999999999E-7</v>
      </c>
      <c r="S1415" s="8">
        <v>7.7114999999999996E-4</v>
      </c>
      <c r="T1415" s="8">
        <v>0</v>
      </c>
      <c r="U1415" s="9">
        <v>3.0230999999999999E-6</v>
      </c>
      <c r="V1415">
        <v>3.6485624103823597E-2</v>
      </c>
      <c r="W1415">
        <v>3.6485624103823597E-2</v>
      </c>
      <c r="X1415">
        <v>2.6561534347583599E-2</v>
      </c>
      <c r="Y1415">
        <v>7.0882184246619699E-3</v>
      </c>
      <c r="Z1415">
        <v>1.0438023425982901</v>
      </c>
      <c r="AA1415">
        <v>0.27854938271604901</v>
      </c>
    </row>
    <row r="1416" spans="1:27" x14ac:dyDescent="0.35">
      <c r="A1416">
        <v>1415</v>
      </c>
      <c r="B1416" t="s">
        <v>53</v>
      </c>
      <c r="C1416" s="2">
        <v>33</v>
      </c>
      <c r="D1416" t="s">
        <v>13</v>
      </c>
      <c r="E1416">
        <v>9</v>
      </c>
      <c r="F1416" t="s">
        <v>20</v>
      </c>
      <c r="G1416" s="10">
        <v>20</v>
      </c>
      <c r="H1416">
        <v>0.2</v>
      </c>
      <c r="I1416">
        <v>22</v>
      </c>
      <c r="J1416">
        <v>1</v>
      </c>
      <c r="K1416">
        <v>0</v>
      </c>
      <c r="L1416" s="8">
        <v>1.4</v>
      </c>
      <c r="M1416" s="8">
        <v>0.52</v>
      </c>
      <c r="N1416" s="8">
        <v>0.5</v>
      </c>
      <c r="O1416" s="8">
        <v>-1.0343E-2</v>
      </c>
      <c r="P1416" s="9">
        <v>-1.4341E-3</v>
      </c>
      <c r="Q1416" s="8">
        <v>3.4520999999999997E-5</v>
      </c>
      <c r="R1416" s="9">
        <v>-1.3052999999999999E-7</v>
      </c>
      <c r="S1416" s="8">
        <v>7.7114999999999996E-4</v>
      </c>
      <c r="T1416" s="8">
        <v>0</v>
      </c>
      <c r="U1416" s="9">
        <v>3.0230999999999999E-6</v>
      </c>
      <c r="V1416">
        <v>0.28298443993251599</v>
      </c>
      <c r="W1416">
        <v>0.28298443993251599</v>
      </c>
      <c r="X1416">
        <v>0.206012672270872</v>
      </c>
      <c r="Y1416">
        <v>3.1415926535897899E-2</v>
      </c>
      <c r="Z1416">
        <v>8.0957864522172507</v>
      </c>
      <c r="AA1416">
        <v>1.2345679012345701</v>
      </c>
    </row>
    <row r="1417" spans="1:27" x14ac:dyDescent="0.35">
      <c r="A1417">
        <v>1416</v>
      </c>
      <c r="B1417" t="s">
        <v>53</v>
      </c>
      <c r="C1417" s="2">
        <v>33</v>
      </c>
      <c r="D1417" t="s">
        <v>13</v>
      </c>
      <c r="E1417">
        <v>9</v>
      </c>
      <c r="F1417" t="s">
        <v>28</v>
      </c>
      <c r="G1417" s="10">
        <v>16.5</v>
      </c>
      <c r="H1417">
        <v>0.16500000000000001</v>
      </c>
      <c r="I1417">
        <v>16</v>
      </c>
      <c r="J1417">
        <v>1</v>
      </c>
      <c r="K1417">
        <v>0</v>
      </c>
      <c r="L1417" s="8">
        <v>1.4</v>
      </c>
      <c r="M1417" s="8">
        <v>0.52</v>
      </c>
      <c r="N1417" s="8">
        <v>0.5</v>
      </c>
      <c r="O1417" s="8">
        <v>-3.9083E-2</v>
      </c>
      <c r="P1417" s="8">
        <v>1.9935E-3</v>
      </c>
      <c r="Q1417" s="8">
        <v>-1.6147999999999999E-5</v>
      </c>
      <c r="R1417" s="9">
        <v>6.4188000000000002E-9</v>
      </c>
      <c r="S1417" s="8">
        <v>-9.834100000000001E-4</v>
      </c>
      <c r="T1417" s="8">
        <v>0</v>
      </c>
      <c r="U1417" s="9">
        <v>3.8372999999999997E-6</v>
      </c>
      <c r="V1417">
        <v>0.17099561481757899</v>
      </c>
      <c r="W1417">
        <v>0.17099561481757899</v>
      </c>
      <c r="X1417">
        <v>0.124484807587197</v>
      </c>
      <c r="Y1417">
        <v>2.1382464998495498E-2</v>
      </c>
      <c r="Z1417">
        <v>4.8919438190977598</v>
      </c>
      <c r="AA1417">
        <v>0.84027777777777801</v>
      </c>
    </row>
    <row r="1418" spans="1:27" x14ac:dyDescent="0.35">
      <c r="A1418">
        <v>1417</v>
      </c>
      <c r="B1418" t="s">
        <v>53</v>
      </c>
      <c r="C1418" s="2">
        <v>33</v>
      </c>
      <c r="D1418" t="s">
        <v>13</v>
      </c>
      <c r="E1418">
        <v>9</v>
      </c>
      <c r="F1418" t="s">
        <v>20</v>
      </c>
      <c r="G1418" s="10">
        <v>7.5</v>
      </c>
      <c r="H1418">
        <v>7.4999999999999997E-2</v>
      </c>
      <c r="I1418">
        <v>7</v>
      </c>
      <c r="J1418">
        <v>1</v>
      </c>
      <c r="K1418">
        <v>0</v>
      </c>
      <c r="L1418" s="8">
        <v>1.4</v>
      </c>
      <c r="M1418" s="8">
        <v>0.52</v>
      </c>
      <c r="N1418" s="8">
        <v>0.5</v>
      </c>
      <c r="O1418" s="8">
        <v>-1.0343E-2</v>
      </c>
      <c r="P1418" s="9">
        <v>-1.4341E-3</v>
      </c>
      <c r="Q1418" s="8">
        <v>3.4520999999999997E-5</v>
      </c>
      <c r="R1418" s="9">
        <v>-1.3052999999999999E-7</v>
      </c>
      <c r="S1418" s="8">
        <v>7.7114999999999996E-4</v>
      </c>
      <c r="T1418" s="8">
        <v>0</v>
      </c>
      <c r="U1418" s="9">
        <v>3.0230999999999999E-6</v>
      </c>
      <c r="V1418">
        <v>-9.5294685498298198E-3</v>
      </c>
      <c r="W1418">
        <v>1.26316360566241E-5</v>
      </c>
      <c r="X1418">
        <v>9.1958310492223694E-6</v>
      </c>
      <c r="Y1418">
        <v>4.4178646691106502E-3</v>
      </c>
      <c r="Z1418">
        <v>3.6137332526461002E-4</v>
      </c>
      <c r="AA1418">
        <v>0.17361111111111099</v>
      </c>
    </row>
    <row r="1419" spans="1:27" x14ac:dyDescent="0.35">
      <c r="A1419">
        <v>1418</v>
      </c>
      <c r="B1419" t="s">
        <v>53</v>
      </c>
      <c r="C1419" s="2">
        <v>33</v>
      </c>
      <c r="D1419" t="s">
        <v>13</v>
      </c>
      <c r="E1419">
        <v>9</v>
      </c>
      <c r="F1419" t="s">
        <v>20</v>
      </c>
      <c r="G1419" s="10">
        <v>14</v>
      </c>
      <c r="H1419">
        <v>0.14000000000000001</v>
      </c>
      <c r="I1419">
        <v>18</v>
      </c>
      <c r="J1419">
        <v>1</v>
      </c>
      <c r="K1419">
        <v>0</v>
      </c>
      <c r="L1419" s="8">
        <v>1.4</v>
      </c>
      <c r="M1419" s="8">
        <v>0.52</v>
      </c>
      <c r="N1419" s="8">
        <v>0.5</v>
      </c>
      <c r="O1419" s="8">
        <v>-1.0343E-2</v>
      </c>
      <c r="P1419" s="9">
        <v>-1.4341E-3</v>
      </c>
      <c r="Q1419" s="8">
        <v>3.4520999999999997E-5</v>
      </c>
      <c r="R1419" s="9">
        <v>-1.3052999999999999E-7</v>
      </c>
      <c r="S1419" s="8">
        <v>7.7114999999999996E-4</v>
      </c>
      <c r="T1419" s="8">
        <v>0</v>
      </c>
      <c r="U1419" s="9">
        <v>3.0230999999999999E-6</v>
      </c>
      <c r="V1419">
        <v>0.10140015800008401</v>
      </c>
      <c r="W1419">
        <v>0.10140015800008401</v>
      </c>
      <c r="X1419">
        <v>7.3819315024060903E-2</v>
      </c>
      <c r="Y1419">
        <v>1.539380400259E-2</v>
      </c>
      <c r="Z1419">
        <v>2.9009157732684199</v>
      </c>
      <c r="AA1419">
        <v>0.60493827160493796</v>
      </c>
    </row>
    <row r="1420" spans="1:27" x14ac:dyDescent="0.35">
      <c r="A1420">
        <v>1419</v>
      </c>
      <c r="B1420" t="s">
        <v>53</v>
      </c>
      <c r="C1420" s="2">
        <v>33</v>
      </c>
      <c r="D1420" t="s">
        <v>13</v>
      </c>
      <c r="E1420">
        <v>9</v>
      </c>
      <c r="F1420" t="s">
        <v>20</v>
      </c>
      <c r="G1420" s="10">
        <v>9.5</v>
      </c>
      <c r="H1420">
        <v>9.5000000000000001E-2</v>
      </c>
      <c r="I1420">
        <v>14</v>
      </c>
      <c r="J1420">
        <v>1</v>
      </c>
      <c r="K1420">
        <v>0</v>
      </c>
      <c r="L1420" s="8">
        <v>1.4</v>
      </c>
      <c r="M1420" s="8">
        <v>0.52</v>
      </c>
      <c r="N1420" s="8">
        <v>0.5</v>
      </c>
      <c r="O1420" s="8">
        <v>-1.0343E-2</v>
      </c>
      <c r="P1420" s="9">
        <v>-1.4341E-3</v>
      </c>
      <c r="Q1420" s="8">
        <v>3.4520999999999997E-5</v>
      </c>
      <c r="R1420" s="9">
        <v>-1.3052999999999999E-7</v>
      </c>
      <c r="S1420" s="8">
        <v>7.7114999999999996E-4</v>
      </c>
      <c r="T1420" s="8">
        <v>0</v>
      </c>
      <c r="U1420" s="9">
        <v>3.0230999999999999E-6</v>
      </c>
      <c r="V1420">
        <v>2.2629938919382701E-2</v>
      </c>
      <c r="W1420">
        <v>2.2629938919382701E-2</v>
      </c>
      <c r="X1420">
        <v>1.6474595533310599E-2</v>
      </c>
      <c r="Y1420">
        <v>7.0882184246619699E-3</v>
      </c>
      <c r="Z1420">
        <v>0.64741069495457804</v>
      </c>
      <c r="AA1420">
        <v>0.27854938271604901</v>
      </c>
    </row>
    <row r="1421" spans="1:27" x14ac:dyDescent="0.35">
      <c r="A1421">
        <v>1420</v>
      </c>
      <c r="B1421" t="s">
        <v>53</v>
      </c>
      <c r="C1421" s="2">
        <v>33</v>
      </c>
      <c r="D1421" t="s">
        <v>13</v>
      </c>
      <c r="E1421">
        <v>9</v>
      </c>
      <c r="F1421" t="s">
        <v>20</v>
      </c>
      <c r="G1421" s="10">
        <v>12.5</v>
      </c>
      <c r="H1421">
        <v>0.125</v>
      </c>
      <c r="I1421">
        <v>15</v>
      </c>
      <c r="J1421">
        <v>1</v>
      </c>
      <c r="K1421">
        <v>0</v>
      </c>
      <c r="L1421" s="8">
        <v>1.4</v>
      </c>
      <c r="M1421" s="8">
        <v>0.52</v>
      </c>
      <c r="N1421" s="8">
        <v>0.5</v>
      </c>
      <c r="O1421" s="8">
        <v>-1.0343E-2</v>
      </c>
      <c r="P1421" s="9">
        <v>-1.4341E-3</v>
      </c>
      <c r="Q1421" s="8">
        <v>3.4520999999999997E-5</v>
      </c>
      <c r="R1421" s="9">
        <v>-1.3052999999999999E-7</v>
      </c>
      <c r="S1421" s="8">
        <v>7.7114999999999996E-4</v>
      </c>
      <c r="T1421" s="8">
        <v>0</v>
      </c>
      <c r="U1421" s="9">
        <v>3.0230999999999999E-6</v>
      </c>
      <c r="V1421">
        <v>6.01682142741344E-2</v>
      </c>
      <c r="W1421">
        <v>6.01682142741344E-2</v>
      </c>
      <c r="X1421">
        <v>4.3802459991569898E-2</v>
      </c>
      <c r="Y1421">
        <v>1.22718463030851E-2</v>
      </c>
      <c r="Z1421">
        <v>1.72132790796132</v>
      </c>
      <c r="AA1421">
        <v>0.48225308641975301</v>
      </c>
    </row>
    <row r="1422" spans="1:27" x14ac:dyDescent="0.35">
      <c r="A1422">
        <v>1421</v>
      </c>
      <c r="B1422" t="s">
        <v>53</v>
      </c>
      <c r="C1422" s="2">
        <v>33</v>
      </c>
      <c r="D1422" t="s">
        <v>13</v>
      </c>
      <c r="E1422">
        <v>9</v>
      </c>
      <c r="F1422" t="s">
        <v>20</v>
      </c>
      <c r="G1422" s="10">
        <v>10</v>
      </c>
      <c r="H1422">
        <v>0.1</v>
      </c>
      <c r="I1422">
        <v>16</v>
      </c>
      <c r="J1422">
        <v>1</v>
      </c>
      <c r="K1422">
        <v>0</v>
      </c>
      <c r="L1422" s="8">
        <v>1.4</v>
      </c>
      <c r="M1422" s="8">
        <v>0.52</v>
      </c>
      <c r="N1422" s="8">
        <v>0.5</v>
      </c>
      <c r="O1422" s="8">
        <v>-1.0343E-2</v>
      </c>
      <c r="P1422" s="9">
        <v>-1.4341E-3</v>
      </c>
      <c r="Q1422" s="8">
        <v>3.4520999999999997E-5</v>
      </c>
      <c r="R1422" s="9">
        <v>-1.3052999999999999E-7</v>
      </c>
      <c r="S1422" s="8">
        <v>7.7114999999999996E-4</v>
      </c>
      <c r="T1422" s="8">
        <v>0</v>
      </c>
      <c r="U1422" s="9">
        <v>3.0230999999999999E-6</v>
      </c>
      <c r="V1422">
        <v>3.4704313516683002E-2</v>
      </c>
      <c r="W1422">
        <v>3.4704313516683002E-2</v>
      </c>
      <c r="X1422">
        <v>2.52647402401452E-2</v>
      </c>
      <c r="Y1422">
        <v>7.85398163397448E-3</v>
      </c>
      <c r="Z1422">
        <v>0.99284155435847699</v>
      </c>
      <c r="AA1422">
        <v>0.30864197530864201</v>
      </c>
    </row>
    <row r="1423" spans="1:27" x14ac:dyDescent="0.35">
      <c r="A1423">
        <v>1422</v>
      </c>
      <c r="B1423" t="s">
        <v>53</v>
      </c>
      <c r="C1423" s="2">
        <v>33</v>
      </c>
      <c r="D1423" t="s">
        <v>13</v>
      </c>
      <c r="E1423">
        <v>9</v>
      </c>
      <c r="F1423" t="s">
        <v>20</v>
      </c>
      <c r="G1423" s="10">
        <v>19.5</v>
      </c>
      <c r="H1423">
        <v>0.19500000000000001</v>
      </c>
      <c r="I1423">
        <v>18</v>
      </c>
      <c r="J1423">
        <v>1</v>
      </c>
      <c r="K1423">
        <v>0</v>
      </c>
      <c r="L1423" s="8">
        <v>1.4</v>
      </c>
      <c r="M1423" s="8">
        <v>0.52</v>
      </c>
      <c r="N1423" s="8">
        <v>0.5</v>
      </c>
      <c r="O1423" s="8">
        <v>-1.0343E-2</v>
      </c>
      <c r="P1423" s="9">
        <v>-1.4341E-3</v>
      </c>
      <c r="Q1423" s="8">
        <v>3.4520999999999997E-5</v>
      </c>
      <c r="R1423" s="9">
        <v>-1.3052999999999999E-7</v>
      </c>
      <c r="S1423" s="8">
        <v>7.7114999999999996E-4</v>
      </c>
      <c r="T1423" s="8">
        <v>0</v>
      </c>
      <c r="U1423" s="9">
        <v>3.0230999999999999E-6</v>
      </c>
      <c r="V1423">
        <v>0.219445806088861</v>
      </c>
      <c r="W1423">
        <v>0.219445806088861</v>
      </c>
      <c r="X1423">
        <v>0.159756546832691</v>
      </c>
      <c r="Y1423">
        <v>2.9864765163187999E-2</v>
      </c>
      <c r="Z1423">
        <v>6.27803558511473</v>
      </c>
      <c r="AA1423">
        <v>1.1736111111111101</v>
      </c>
    </row>
    <row r="1424" spans="1:27" x14ac:dyDescent="0.35">
      <c r="A1424">
        <v>1423</v>
      </c>
      <c r="B1424" t="s">
        <v>53</v>
      </c>
      <c r="C1424" s="2">
        <v>33</v>
      </c>
      <c r="D1424" t="s">
        <v>13</v>
      </c>
      <c r="E1424">
        <v>9</v>
      </c>
      <c r="F1424" t="s">
        <v>20</v>
      </c>
      <c r="G1424" s="10">
        <v>10.5</v>
      </c>
      <c r="H1424">
        <v>0.105</v>
      </c>
      <c r="I1424">
        <v>13</v>
      </c>
      <c r="J1424">
        <v>1</v>
      </c>
      <c r="K1424">
        <v>0</v>
      </c>
      <c r="L1424" s="8">
        <v>1.4</v>
      </c>
      <c r="M1424" s="8">
        <v>0.52</v>
      </c>
      <c r="N1424" s="8">
        <v>0.5</v>
      </c>
      <c r="O1424" s="8">
        <v>-1.0343E-2</v>
      </c>
      <c r="P1424" s="9">
        <v>-1.4341E-3</v>
      </c>
      <c r="Q1424" s="8">
        <v>3.4520999999999997E-5</v>
      </c>
      <c r="R1424" s="9">
        <v>-1.3052999999999999E-7</v>
      </c>
      <c r="S1424" s="8">
        <v>7.7114999999999996E-4</v>
      </c>
      <c r="T1424" s="8">
        <v>0</v>
      </c>
      <c r="U1424" s="9">
        <v>3.0230999999999999E-6</v>
      </c>
      <c r="V1424">
        <v>2.80172135453945E-2</v>
      </c>
      <c r="W1424">
        <v>2.80172135453945E-2</v>
      </c>
      <c r="X1424">
        <v>2.0396531461047199E-2</v>
      </c>
      <c r="Y1424">
        <v>8.6590147514568703E-3</v>
      </c>
      <c r="Z1424">
        <v>0.801533038013584</v>
      </c>
      <c r="AA1424">
        <v>0.34027777777777801</v>
      </c>
    </row>
    <row r="1425" spans="1:27" x14ac:dyDescent="0.35">
      <c r="A1425">
        <v>1424</v>
      </c>
      <c r="B1425" t="s">
        <v>53</v>
      </c>
      <c r="C1425" s="2">
        <v>33</v>
      </c>
      <c r="D1425" t="s">
        <v>13</v>
      </c>
      <c r="E1425">
        <v>9</v>
      </c>
      <c r="F1425" t="s">
        <v>20</v>
      </c>
      <c r="G1425" s="10">
        <v>11</v>
      </c>
      <c r="H1425">
        <v>0.11</v>
      </c>
      <c r="I1425">
        <v>12</v>
      </c>
      <c r="J1425">
        <v>1</v>
      </c>
      <c r="K1425">
        <v>0</v>
      </c>
      <c r="L1425" s="8">
        <v>1.4</v>
      </c>
      <c r="M1425" s="8">
        <v>0.52</v>
      </c>
      <c r="N1425" s="8">
        <v>0.5</v>
      </c>
      <c r="O1425" s="8">
        <v>-1.0343E-2</v>
      </c>
      <c r="P1425" s="9">
        <v>-1.4341E-3</v>
      </c>
      <c r="Q1425" s="8">
        <v>3.4520999999999997E-5</v>
      </c>
      <c r="R1425" s="9">
        <v>-1.3052999999999999E-7</v>
      </c>
      <c r="S1425" s="8">
        <v>7.7114999999999996E-4</v>
      </c>
      <c r="T1425" s="8">
        <v>0</v>
      </c>
      <c r="U1425" s="9">
        <v>3.0230999999999999E-6</v>
      </c>
      <c r="V1425">
        <v>2.8513750302018501E-2</v>
      </c>
      <c r="W1425">
        <v>2.8513750302018501E-2</v>
      </c>
      <c r="X1425">
        <v>2.0758010219869501E-2</v>
      </c>
      <c r="Y1425">
        <v>9.5033177771091208E-3</v>
      </c>
      <c r="Z1425">
        <v>0.81573825561587898</v>
      </c>
      <c r="AA1425">
        <v>0.37345679012345701</v>
      </c>
    </row>
    <row r="1426" spans="1:27" x14ac:dyDescent="0.35">
      <c r="A1426">
        <v>1425</v>
      </c>
      <c r="B1426" t="s">
        <v>53</v>
      </c>
      <c r="C1426" s="2">
        <v>33</v>
      </c>
      <c r="D1426" t="s">
        <v>13</v>
      </c>
      <c r="E1426">
        <v>9</v>
      </c>
      <c r="F1426" t="s">
        <v>20</v>
      </c>
      <c r="G1426" s="10">
        <v>9</v>
      </c>
      <c r="H1426">
        <v>0.09</v>
      </c>
      <c r="I1426">
        <v>10</v>
      </c>
      <c r="J1426">
        <v>1</v>
      </c>
      <c r="K1426">
        <v>0</v>
      </c>
      <c r="L1426" s="8">
        <v>1.4</v>
      </c>
      <c r="M1426" s="8">
        <v>0.52</v>
      </c>
      <c r="N1426" s="8">
        <v>0.5</v>
      </c>
      <c r="O1426" s="8">
        <v>-1.0343E-2</v>
      </c>
      <c r="P1426" s="9">
        <v>-1.4341E-3</v>
      </c>
      <c r="Q1426" s="8">
        <v>3.4520999999999997E-5</v>
      </c>
      <c r="R1426" s="9">
        <v>-1.3052999999999999E-7</v>
      </c>
      <c r="S1426" s="8">
        <v>7.7114999999999996E-4</v>
      </c>
      <c r="T1426" s="8">
        <v>0</v>
      </c>
      <c r="U1426" s="9">
        <v>3.0230999999999999E-6</v>
      </c>
      <c r="V1426">
        <v>5.6350396017952999E-3</v>
      </c>
      <c r="W1426">
        <v>5.6350396017952999E-3</v>
      </c>
      <c r="X1426">
        <v>4.1023088301069804E-3</v>
      </c>
      <c r="Y1426">
        <v>6.3617251235193297E-3</v>
      </c>
      <c r="Z1426">
        <v>0.16121055022248301</v>
      </c>
      <c r="AA1426">
        <v>0.25</v>
      </c>
    </row>
    <row r="1427" spans="1:27" x14ac:dyDescent="0.35">
      <c r="A1427">
        <v>1426</v>
      </c>
      <c r="B1427" t="s">
        <v>53</v>
      </c>
      <c r="C1427" s="2">
        <v>33</v>
      </c>
      <c r="D1427" t="s">
        <v>13</v>
      </c>
      <c r="E1427">
        <v>9</v>
      </c>
      <c r="F1427" t="s">
        <v>20</v>
      </c>
      <c r="G1427" s="10">
        <v>8</v>
      </c>
      <c r="H1427">
        <v>0.08</v>
      </c>
      <c r="I1427">
        <v>12</v>
      </c>
      <c r="J1427">
        <v>1</v>
      </c>
      <c r="K1427">
        <v>0</v>
      </c>
      <c r="L1427" s="8">
        <v>1.4</v>
      </c>
      <c r="M1427" s="8">
        <v>0.52</v>
      </c>
      <c r="N1427" s="8">
        <v>0.5</v>
      </c>
      <c r="O1427" s="8">
        <v>-1.0343E-2</v>
      </c>
      <c r="P1427" s="9">
        <v>-1.4341E-3</v>
      </c>
      <c r="Q1427" s="8">
        <v>3.4520999999999997E-5</v>
      </c>
      <c r="R1427" s="9">
        <v>-1.3052999999999999E-7</v>
      </c>
      <c r="S1427" s="8">
        <v>7.7114999999999996E-4</v>
      </c>
      <c r="T1427" s="8">
        <v>0</v>
      </c>
      <c r="U1427" s="9">
        <v>3.0230999999999999E-6</v>
      </c>
      <c r="V1427">
        <v>5.5157586486033897E-3</v>
      </c>
      <c r="W1427">
        <v>5.5157586486033897E-3</v>
      </c>
      <c r="X1427">
        <v>4.0154722961832697E-3</v>
      </c>
      <c r="Y1427">
        <v>5.0265482457436698E-3</v>
      </c>
      <c r="Z1427">
        <v>0.15779809007064999</v>
      </c>
      <c r="AA1427">
        <v>0.19753086419753099</v>
      </c>
    </row>
    <row r="1428" spans="1:27" x14ac:dyDescent="0.35">
      <c r="A1428">
        <v>1427</v>
      </c>
      <c r="B1428" t="s">
        <v>53</v>
      </c>
      <c r="C1428" s="2">
        <v>33</v>
      </c>
      <c r="D1428" t="s">
        <v>13</v>
      </c>
      <c r="E1428">
        <v>9</v>
      </c>
      <c r="F1428" t="s">
        <v>11</v>
      </c>
      <c r="G1428" s="10">
        <v>25</v>
      </c>
      <c r="H1428">
        <v>0.25</v>
      </c>
      <c r="I1428">
        <v>17</v>
      </c>
      <c r="J1428">
        <v>1</v>
      </c>
      <c r="K1428">
        <v>0</v>
      </c>
      <c r="L1428" s="8">
        <v>1.42</v>
      </c>
      <c r="M1428" s="8">
        <v>0.59</v>
      </c>
      <c r="N1428" s="8">
        <v>0.5</v>
      </c>
      <c r="O1428" s="8">
        <v>-1.115E-2</v>
      </c>
      <c r="P1428" s="8">
        <v>0</v>
      </c>
      <c r="Q1428" s="8">
        <v>-8.5599999999999996E-2</v>
      </c>
      <c r="R1428" s="8">
        <v>-4.9959999999999997E-2</v>
      </c>
      <c r="S1428" s="8">
        <v>0</v>
      </c>
      <c r="T1428" s="8">
        <v>2.5600000000000002E-3</v>
      </c>
      <c r="U1428" s="8">
        <v>3.6330000000000001E-2</v>
      </c>
      <c r="V1428">
        <v>0.32699676817647</v>
      </c>
      <c r="W1428">
        <v>0.32699676817647</v>
      </c>
      <c r="X1428">
        <v>0.27395789237824603</v>
      </c>
      <c r="Y1428">
        <v>4.9087385212340497E-2</v>
      </c>
      <c r="Z1428">
        <v>10.7658648817371</v>
      </c>
      <c r="AA1428">
        <v>1.92901234567901</v>
      </c>
    </row>
    <row r="1429" spans="1:27" x14ac:dyDescent="0.35">
      <c r="A1429">
        <v>1428</v>
      </c>
      <c r="B1429" t="s">
        <v>53</v>
      </c>
      <c r="C1429" s="2">
        <v>33</v>
      </c>
      <c r="D1429" t="s">
        <v>14</v>
      </c>
      <c r="E1429">
        <v>18</v>
      </c>
      <c r="F1429" t="s">
        <v>11</v>
      </c>
      <c r="G1429" s="10">
        <v>60</v>
      </c>
      <c r="H1429">
        <v>0.6</v>
      </c>
      <c r="I1429">
        <v>35</v>
      </c>
      <c r="J1429">
        <v>1</v>
      </c>
      <c r="K1429">
        <v>0</v>
      </c>
      <c r="L1429" s="8">
        <v>1.42</v>
      </c>
      <c r="M1429" s="8">
        <v>0.59</v>
      </c>
      <c r="N1429" s="8">
        <v>0.5</v>
      </c>
      <c r="O1429" s="8">
        <v>-1.115E-2</v>
      </c>
      <c r="P1429" s="8">
        <v>0</v>
      </c>
      <c r="Q1429" s="8">
        <v>-8.5599999999999996E-2</v>
      </c>
      <c r="R1429" s="8">
        <v>-4.9959999999999997E-2</v>
      </c>
      <c r="S1429" s="8">
        <v>0</v>
      </c>
      <c r="T1429" s="8">
        <v>2.5600000000000002E-3</v>
      </c>
      <c r="U1429" s="8">
        <v>3.6330000000000001E-2</v>
      </c>
      <c r="V1429">
        <v>4.0368907693501601</v>
      </c>
      <c r="W1429">
        <v>4.0368907693501601</v>
      </c>
      <c r="X1429">
        <v>3.3821070865615601</v>
      </c>
      <c r="Y1429">
        <v>0.282743338823081</v>
      </c>
      <c r="Z1429">
        <v>33.227102524222303</v>
      </c>
      <c r="AA1429">
        <v>2.7777777777777799</v>
      </c>
    </row>
    <row r="1430" spans="1:27" x14ac:dyDescent="0.35">
      <c r="A1430">
        <v>1429</v>
      </c>
      <c r="B1430" t="s">
        <v>53</v>
      </c>
      <c r="C1430" s="2">
        <v>33</v>
      </c>
      <c r="D1430" t="s">
        <v>14</v>
      </c>
      <c r="E1430">
        <v>18</v>
      </c>
      <c r="F1430" t="s">
        <v>11</v>
      </c>
      <c r="G1430" s="10">
        <v>42</v>
      </c>
      <c r="H1430">
        <v>0.42</v>
      </c>
      <c r="I1430">
        <v>35</v>
      </c>
      <c r="J1430">
        <v>1</v>
      </c>
      <c r="K1430">
        <v>0</v>
      </c>
      <c r="L1430" s="8">
        <v>1.42</v>
      </c>
      <c r="M1430" s="8">
        <v>0.59</v>
      </c>
      <c r="N1430" s="8">
        <v>0.5</v>
      </c>
      <c r="O1430" s="8">
        <v>-1.115E-2</v>
      </c>
      <c r="P1430" s="8">
        <v>0</v>
      </c>
      <c r="Q1430" s="8">
        <v>-8.5599999999999996E-2</v>
      </c>
      <c r="R1430" s="8">
        <v>-4.9959999999999997E-2</v>
      </c>
      <c r="S1430" s="8">
        <v>0</v>
      </c>
      <c r="T1430" s="8">
        <v>2.5600000000000002E-3</v>
      </c>
      <c r="U1430" s="8">
        <v>3.6330000000000001E-2</v>
      </c>
      <c r="V1430">
        <v>2.0570434858093001</v>
      </c>
      <c r="W1430">
        <v>2.0570434858093001</v>
      </c>
      <c r="X1430">
        <v>1.72339103241103</v>
      </c>
      <c r="Y1430">
        <v>0.13854423602331001</v>
      </c>
      <c r="Z1430">
        <v>16.9312470178062</v>
      </c>
      <c r="AA1430">
        <v>1.3611111111111101</v>
      </c>
    </row>
    <row r="1431" spans="1:27" x14ac:dyDescent="0.35">
      <c r="A1431">
        <v>1430</v>
      </c>
      <c r="B1431" t="s">
        <v>53</v>
      </c>
      <c r="C1431" s="2">
        <v>33</v>
      </c>
      <c r="D1431" t="s">
        <v>14</v>
      </c>
      <c r="E1431">
        <v>18</v>
      </c>
      <c r="F1431" t="s">
        <v>11</v>
      </c>
      <c r="G1431" s="10">
        <v>43.5</v>
      </c>
      <c r="H1431">
        <v>0.435</v>
      </c>
      <c r="I1431">
        <v>35</v>
      </c>
      <c r="J1431">
        <v>1</v>
      </c>
      <c r="K1431">
        <v>0</v>
      </c>
      <c r="L1431" s="8">
        <v>1.42</v>
      </c>
      <c r="M1431" s="8">
        <v>0.59</v>
      </c>
      <c r="N1431" s="8">
        <v>0.5</v>
      </c>
      <c r="O1431" s="8">
        <v>-1.115E-2</v>
      </c>
      <c r="P1431" s="8">
        <v>0</v>
      </c>
      <c r="Q1431" s="8">
        <v>-8.5599999999999996E-2</v>
      </c>
      <c r="R1431" s="8">
        <v>-4.9959999999999997E-2</v>
      </c>
      <c r="S1431" s="8">
        <v>0</v>
      </c>
      <c r="T1431" s="8">
        <v>2.5600000000000002E-3</v>
      </c>
      <c r="U1431" s="8">
        <v>3.6330000000000001E-2</v>
      </c>
      <c r="V1431">
        <v>2.1986396451289099</v>
      </c>
      <c r="W1431">
        <v>2.1986396451289099</v>
      </c>
      <c r="X1431">
        <v>1.8420202946890001</v>
      </c>
      <c r="Y1431">
        <v>0.14861696746888201</v>
      </c>
      <c r="Z1431">
        <v>18.0967058750212</v>
      </c>
      <c r="AA1431">
        <v>1.46006944444444</v>
      </c>
    </row>
    <row r="1432" spans="1:27" x14ac:dyDescent="0.35">
      <c r="A1432">
        <v>1431</v>
      </c>
      <c r="B1432" t="s">
        <v>53</v>
      </c>
      <c r="C1432" s="2">
        <v>33</v>
      </c>
      <c r="D1432" t="s">
        <v>14</v>
      </c>
      <c r="E1432">
        <v>18</v>
      </c>
      <c r="F1432" t="s">
        <v>11</v>
      </c>
      <c r="G1432" s="10">
        <v>60.5</v>
      </c>
      <c r="H1432">
        <v>0.60499999999999998</v>
      </c>
      <c r="I1432">
        <v>35</v>
      </c>
      <c r="J1432">
        <v>1</v>
      </c>
      <c r="K1432">
        <v>0</v>
      </c>
      <c r="L1432" s="8">
        <v>1.42</v>
      </c>
      <c r="M1432" s="8">
        <v>0.59</v>
      </c>
      <c r="N1432" s="8">
        <v>0.5</v>
      </c>
      <c r="O1432" s="8">
        <v>-1.115E-2</v>
      </c>
      <c r="P1432" s="8">
        <v>0</v>
      </c>
      <c r="Q1432" s="8">
        <v>-8.5599999999999996E-2</v>
      </c>
      <c r="R1432" s="8">
        <v>-4.9959999999999997E-2</v>
      </c>
      <c r="S1432" s="8">
        <v>0</v>
      </c>
      <c r="T1432" s="8">
        <v>2.5600000000000002E-3</v>
      </c>
      <c r="U1432" s="8">
        <v>3.6330000000000001E-2</v>
      </c>
      <c r="V1432">
        <v>4.1003850690359398</v>
      </c>
      <c r="W1432">
        <v>4.1003850690359398</v>
      </c>
      <c r="X1432">
        <v>3.4353026108383098</v>
      </c>
      <c r="Y1432">
        <v>0.28747536275755098</v>
      </c>
      <c r="Z1432">
        <v>33.749715526630297</v>
      </c>
      <c r="AA1432">
        <v>2.8242669753086398</v>
      </c>
    </row>
    <row r="1433" spans="1:27" x14ac:dyDescent="0.35">
      <c r="A1433">
        <v>1432</v>
      </c>
      <c r="B1433" t="s">
        <v>53</v>
      </c>
      <c r="C1433" s="2">
        <v>33</v>
      </c>
      <c r="D1433" t="s">
        <v>14</v>
      </c>
      <c r="E1433">
        <v>18</v>
      </c>
      <c r="F1433" t="s">
        <v>17</v>
      </c>
      <c r="G1433" s="10">
        <v>62.5</v>
      </c>
      <c r="H1433">
        <v>0.625</v>
      </c>
      <c r="I1433">
        <v>35</v>
      </c>
      <c r="J1433">
        <v>1</v>
      </c>
      <c r="K1433">
        <v>0</v>
      </c>
      <c r="L1433" s="8">
        <v>1.39</v>
      </c>
      <c r="M1433" s="8">
        <v>0.56000000000000005</v>
      </c>
      <c r="N1433" s="8">
        <v>0.5</v>
      </c>
      <c r="O1433" s="8">
        <v>0.16450000000000001</v>
      </c>
      <c r="P1433" s="8">
        <v>-0.56120000000000003</v>
      </c>
      <c r="Q1433" s="8">
        <v>0.29099999999999998</v>
      </c>
      <c r="R1433" s="8">
        <v>0</v>
      </c>
      <c r="S1433" s="8">
        <v>-7.2500000000000004E-3</v>
      </c>
      <c r="T1433" s="8">
        <v>2.5000000000000001E-2</v>
      </c>
      <c r="U1433" s="8">
        <v>2.3E-2</v>
      </c>
      <c r="V1433">
        <v>4.7523192434016801</v>
      </c>
      <c r="W1433">
        <v>4.7523192434016801</v>
      </c>
      <c r="X1433">
        <v>3.6992052990638702</v>
      </c>
      <c r="Y1433">
        <v>0.30679615757712803</v>
      </c>
      <c r="Z1433">
        <v>36.342395608502898</v>
      </c>
      <c r="AA1433">
        <v>3.01408179012346</v>
      </c>
    </row>
    <row r="1434" spans="1:27" x14ac:dyDescent="0.35">
      <c r="A1434">
        <v>1433</v>
      </c>
      <c r="B1434" t="s">
        <v>53</v>
      </c>
      <c r="C1434" s="2">
        <v>33</v>
      </c>
      <c r="D1434" t="s">
        <v>14</v>
      </c>
      <c r="E1434">
        <v>18</v>
      </c>
      <c r="F1434" t="s">
        <v>17</v>
      </c>
      <c r="G1434" s="10">
        <v>54</v>
      </c>
      <c r="H1434">
        <v>0.54</v>
      </c>
      <c r="I1434">
        <v>35</v>
      </c>
      <c r="J1434">
        <v>1</v>
      </c>
      <c r="K1434">
        <v>0</v>
      </c>
      <c r="L1434" s="8">
        <v>1.39</v>
      </c>
      <c r="M1434" s="8">
        <v>0.56000000000000005</v>
      </c>
      <c r="N1434" s="8">
        <v>0.5</v>
      </c>
      <c r="O1434" s="8">
        <v>0.16450000000000001</v>
      </c>
      <c r="P1434" s="8">
        <v>-0.56120000000000003</v>
      </c>
      <c r="Q1434" s="8">
        <v>0.29099999999999998</v>
      </c>
      <c r="R1434" s="8">
        <v>0</v>
      </c>
      <c r="S1434" s="8">
        <v>-7.2500000000000004E-3</v>
      </c>
      <c r="T1434" s="8">
        <v>2.5000000000000001E-2</v>
      </c>
      <c r="U1434" s="8">
        <v>2.3E-2</v>
      </c>
      <c r="V1434">
        <v>3.5973615594560902</v>
      </c>
      <c r="W1434">
        <v>3.5973615594560902</v>
      </c>
      <c r="X1434">
        <v>2.8001862378806202</v>
      </c>
      <c r="Y1434">
        <v>0.22902210444669599</v>
      </c>
      <c r="Z1434">
        <v>27.5100914405308</v>
      </c>
      <c r="AA1434">
        <v>2.25</v>
      </c>
    </row>
    <row r="1435" spans="1:27" x14ac:dyDescent="0.35">
      <c r="A1435">
        <v>1434</v>
      </c>
      <c r="B1435" t="s">
        <v>53</v>
      </c>
      <c r="C1435" s="2">
        <v>33</v>
      </c>
      <c r="D1435" t="s">
        <v>14</v>
      </c>
      <c r="E1435">
        <v>18</v>
      </c>
      <c r="F1435" t="s">
        <v>49</v>
      </c>
      <c r="G1435" s="10">
        <v>73.5</v>
      </c>
      <c r="H1435">
        <v>0.73499999999999999</v>
      </c>
      <c r="I1435">
        <v>35</v>
      </c>
      <c r="J1435">
        <v>1</v>
      </c>
      <c r="K1435">
        <v>0</v>
      </c>
      <c r="L1435" s="8">
        <v>1.29</v>
      </c>
      <c r="M1435" s="8">
        <v>0.43</v>
      </c>
      <c r="N1435" s="8">
        <v>0.5</v>
      </c>
      <c r="O1435" s="8">
        <v>-1.9911000000000002E-2</v>
      </c>
      <c r="P1435" s="8">
        <v>5.9559000000000001E-4</v>
      </c>
      <c r="Q1435" s="8">
        <v>1.2901000000000001E-5</v>
      </c>
      <c r="R1435" s="9">
        <v>-1.8587000000000001E-7</v>
      </c>
      <c r="S1435" s="8">
        <v>7.1591000000000005E-4</v>
      </c>
      <c r="T1435" s="8">
        <v>0</v>
      </c>
      <c r="U1435" s="9">
        <v>3.9891999999999999E-6</v>
      </c>
      <c r="V1435">
        <v>5.9865618200688901</v>
      </c>
      <c r="W1435">
        <v>5.9865618200688901</v>
      </c>
      <c r="X1435">
        <v>3.32074584159222</v>
      </c>
      <c r="Y1435">
        <v>0.424291722821386</v>
      </c>
      <c r="Z1435">
        <v>32.6242663852628</v>
      </c>
      <c r="AA1435">
        <v>4.1684027777777803</v>
      </c>
    </row>
    <row r="1436" spans="1:27" x14ac:dyDescent="0.35">
      <c r="A1436">
        <v>1435</v>
      </c>
      <c r="B1436" t="s">
        <v>53</v>
      </c>
      <c r="C1436" s="2">
        <v>33</v>
      </c>
      <c r="D1436" t="s">
        <v>14</v>
      </c>
      <c r="E1436">
        <v>18</v>
      </c>
      <c r="F1436" t="s">
        <v>17</v>
      </c>
      <c r="G1436" s="10">
        <v>78.5</v>
      </c>
      <c r="H1436">
        <v>0.78500000000000003</v>
      </c>
      <c r="I1436">
        <v>35</v>
      </c>
      <c r="J1436">
        <v>1</v>
      </c>
      <c r="K1436">
        <v>0</v>
      </c>
      <c r="L1436" s="8">
        <v>1.39</v>
      </c>
      <c r="M1436" s="8">
        <v>0.56000000000000005</v>
      </c>
      <c r="N1436" s="8">
        <v>0.5</v>
      </c>
      <c r="O1436" s="8">
        <v>0.16450000000000001</v>
      </c>
      <c r="P1436" s="8">
        <v>-0.56120000000000003</v>
      </c>
      <c r="Q1436" s="8">
        <v>0.29099999999999998</v>
      </c>
      <c r="R1436" s="8">
        <v>0</v>
      </c>
      <c r="S1436" s="8">
        <v>-7.2500000000000004E-3</v>
      </c>
      <c r="T1436" s="8">
        <v>2.5000000000000001E-2</v>
      </c>
      <c r="U1436" s="8">
        <v>2.3E-2</v>
      </c>
      <c r="V1436">
        <v>7.3503870245159098</v>
      </c>
      <c r="W1436">
        <v>7.3503870245159098</v>
      </c>
      <c r="X1436">
        <v>5.7215412598831801</v>
      </c>
      <c r="Y1436">
        <v>0.48398198323959302</v>
      </c>
      <c r="Z1436">
        <v>56.210590963866601</v>
      </c>
      <c r="AA1436">
        <v>4.7548225308641996</v>
      </c>
    </row>
    <row r="1437" spans="1:27" x14ac:dyDescent="0.35">
      <c r="A1437">
        <v>1436</v>
      </c>
      <c r="B1437" t="s">
        <v>54</v>
      </c>
      <c r="C1437" s="2">
        <v>15</v>
      </c>
      <c r="D1437" t="s">
        <v>10</v>
      </c>
      <c r="E1437">
        <v>4.5</v>
      </c>
      <c r="F1437" t="s">
        <v>20</v>
      </c>
      <c r="G1437" s="10">
        <v>1</v>
      </c>
      <c r="H1437">
        <v>0.01</v>
      </c>
      <c r="I1437">
        <v>5</v>
      </c>
      <c r="J1437">
        <v>1</v>
      </c>
      <c r="K1437">
        <v>1</v>
      </c>
      <c r="L1437" s="8">
        <v>1.4</v>
      </c>
      <c r="M1437" s="8">
        <v>0.52</v>
      </c>
      <c r="N1437" s="8">
        <v>0.5</v>
      </c>
      <c r="O1437" s="8">
        <v>-1.0343E-2</v>
      </c>
      <c r="P1437" s="9">
        <v>-1.4341E-3</v>
      </c>
      <c r="Q1437" s="8">
        <v>3.4520999999999997E-5</v>
      </c>
      <c r="R1437" s="9">
        <v>-1.3052999999999999E-7</v>
      </c>
      <c r="S1437" s="8">
        <v>7.7114999999999996E-4</v>
      </c>
      <c r="T1437" s="8">
        <v>0</v>
      </c>
      <c r="U1437" s="9">
        <v>3.0230999999999999E-6</v>
      </c>
      <c r="V1437">
        <v>-1.0506762654953501E-2</v>
      </c>
      <c r="W1437">
        <v>3.92699081698724E-4</v>
      </c>
      <c r="X1437">
        <v>2.85884931476671E-4</v>
      </c>
      <c r="Y1437">
        <v>7.85398163397448E-5</v>
      </c>
      <c r="Z1437">
        <v>4.4938271604938303E-2</v>
      </c>
      <c r="AA1437">
        <v>1.2345679012345699E-2</v>
      </c>
    </row>
    <row r="1438" spans="1:27" x14ac:dyDescent="0.35">
      <c r="A1438">
        <v>1437</v>
      </c>
      <c r="B1438" t="s">
        <v>54</v>
      </c>
      <c r="C1438" s="2">
        <v>15</v>
      </c>
      <c r="D1438" t="s">
        <v>10</v>
      </c>
      <c r="E1438">
        <v>4.5</v>
      </c>
      <c r="F1438" t="s">
        <v>27</v>
      </c>
      <c r="G1438" s="10">
        <v>2.5</v>
      </c>
      <c r="H1438">
        <v>2.5000000000000001E-2</v>
      </c>
      <c r="I1438">
        <v>5</v>
      </c>
      <c r="J1438">
        <v>1</v>
      </c>
      <c r="K1438">
        <v>1</v>
      </c>
      <c r="L1438" s="8">
        <v>1.4</v>
      </c>
      <c r="M1438" s="8">
        <v>0.52</v>
      </c>
      <c r="N1438" s="8">
        <v>0.5</v>
      </c>
      <c r="O1438" s="8">
        <v>-3.9083E-2</v>
      </c>
      <c r="P1438" s="8">
        <v>1.9935E-3</v>
      </c>
      <c r="Q1438" s="8">
        <v>-1.6147999999999999E-5</v>
      </c>
      <c r="R1438" s="9">
        <v>6.4188000000000002E-9</v>
      </c>
      <c r="S1438" s="8">
        <v>-9.834100000000001E-4</v>
      </c>
      <c r="T1438" s="8">
        <v>0</v>
      </c>
      <c r="U1438" s="9">
        <v>3.8372999999999997E-6</v>
      </c>
      <c r="V1438">
        <v>-2.8152597920830601E-2</v>
      </c>
      <c r="W1438">
        <v>1.5707963267948999E-3</v>
      </c>
      <c r="X1438">
        <v>1.1435397259066801E-3</v>
      </c>
      <c r="Y1438">
        <v>4.90873852123405E-4</v>
      </c>
      <c r="Z1438">
        <v>0.17975308641975299</v>
      </c>
      <c r="AA1438">
        <v>7.7160493827160503E-2</v>
      </c>
    </row>
    <row r="1439" spans="1:27" x14ac:dyDescent="0.35">
      <c r="A1439">
        <v>1438</v>
      </c>
      <c r="B1439" t="s">
        <v>54</v>
      </c>
      <c r="C1439" s="2">
        <v>15</v>
      </c>
      <c r="D1439" t="s">
        <v>10</v>
      </c>
      <c r="E1439">
        <v>4.5</v>
      </c>
      <c r="F1439" t="s">
        <v>12</v>
      </c>
      <c r="G1439" s="10">
        <v>2</v>
      </c>
      <c r="H1439">
        <v>0.02</v>
      </c>
      <c r="I1439">
        <v>5</v>
      </c>
      <c r="J1439">
        <v>1</v>
      </c>
      <c r="K1439">
        <v>1</v>
      </c>
      <c r="L1439" s="8">
        <v>1.4</v>
      </c>
      <c r="M1439" s="8">
        <v>0.52</v>
      </c>
      <c r="N1439" s="8">
        <v>0.5</v>
      </c>
      <c r="O1439" s="8">
        <v>-2.1489999999999999E-2</v>
      </c>
      <c r="P1439" s="8">
        <v>9.5069000000000002E-4</v>
      </c>
      <c r="Q1439" s="9">
        <v>-4.3068E-6</v>
      </c>
      <c r="R1439" s="9">
        <v>-7.0328999999999994E-8</v>
      </c>
      <c r="S1439" s="8">
        <v>-7.4299000000000001E-4</v>
      </c>
      <c r="T1439" s="8">
        <v>0</v>
      </c>
      <c r="U1439" s="9">
        <v>3.7969E-6</v>
      </c>
      <c r="V1439">
        <v>-1.86695813137072E-2</v>
      </c>
      <c r="W1439">
        <v>6.2831853071795905E-4</v>
      </c>
      <c r="X1439">
        <v>4.5741589036267402E-4</v>
      </c>
      <c r="Y1439">
        <v>3.1415926535897898E-4</v>
      </c>
      <c r="Z1439">
        <v>7.1901234567901207E-2</v>
      </c>
      <c r="AA1439">
        <v>4.9382716049382699E-2</v>
      </c>
    </row>
    <row r="1440" spans="1:27" x14ac:dyDescent="0.35">
      <c r="A1440">
        <v>1439</v>
      </c>
      <c r="B1440" t="s">
        <v>54</v>
      </c>
      <c r="C1440" s="2">
        <v>15</v>
      </c>
      <c r="D1440" t="s">
        <v>10</v>
      </c>
      <c r="E1440">
        <v>4.5</v>
      </c>
      <c r="F1440" t="s">
        <v>27</v>
      </c>
      <c r="G1440" s="10">
        <v>1</v>
      </c>
      <c r="H1440">
        <v>0.01</v>
      </c>
      <c r="I1440">
        <v>2.5</v>
      </c>
      <c r="J1440">
        <v>1</v>
      </c>
      <c r="K1440">
        <v>1</v>
      </c>
      <c r="L1440" s="8">
        <v>1.4</v>
      </c>
      <c r="M1440" s="8">
        <v>0.52</v>
      </c>
      <c r="N1440" s="8">
        <v>0.5</v>
      </c>
      <c r="O1440" s="8">
        <v>-3.9083E-2</v>
      </c>
      <c r="P1440" s="8">
        <v>1.9935E-3</v>
      </c>
      <c r="Q1440" s="8">
        <v>-1.6147999999999999E-5</v>
      </c>
      <c r="R1440" s="9">
        <v>6.4188000000000002E-9</v>
      </c>
      <c r="S1440" s="8">
        <v>-9.834100000000001E-4</v>
      </c>
      <c r="T1440" s="8">
        <v>0</v>
      </c>
      <c r="U1440" s="9">
        <v>3.8372999999999997E-6</v>
      </c>
      <c r="V1440">
        <v>-3.5343253811427999E-2</v>
      </c>
      <c r="W1440">
        <v>1.5707963267949001E-4</v>
      </c>
      <c r="X1440">
        <v>1.1435397259066901E-4</v>
      </c>
      <c r="Y1440">
        <v>7.85398163397448E-5</v>
      </c>
      <c r="Z1440">
        <v>1.7975308641975302E-2</v>
      </c>
      <c r="AA1440">
        <v>1.2345679012345699E-2</v>
      </c>
    </row>
    <row r="1441" spans="1:27" x14ac:dyDescent="0.35">
      <c r="A1441">
        <v>1440</v>
      </c>
      <c r="B1441" t="s">
        <v>54</v>
      </c>
      <c r="C1441" s="2">
        <v>15</v>
      </c>
      <c r="D1441" t="s">
        <v>10</v>
      </c>
      <c r="E1441">
        <v>4.5</v>
      </c>
      <c r="F1441" t="s">
        <v>20</v>
      </c>
      <c r="G1441" s="10">
        <v>1</v>
      </c>
      <c r="H1441">
        <v>0.01</v>
      </c>
      <c r="I1441">
        <v>2</v>
      </c>
      <c r="J1441">
        <v>1</v>
      </c>
      <c r="K1441">
        <v>1</v>
      </c>
      <c r="L1441" s="8">
        <v>1.4</v>
      </c>
      <c r="M1441" s="8">
        <v>0.52</v>
      </c>
      <c r="N1441" s="8">
        <v>0.5</v>
      </c>
      <c r="O1441" s="8">
        <v>-1.0343E-2</v>
      </c>
      <c r="P1441" s="9">
        <v>-1.4341E-3</v>
      </c>
      <c r="Q1441" s="8">
        <v>3.4520999999999997E-5</v>
      </c>
      <c r="R1441" s="9">
        <v>-1.3052999999999999E-7</v>
      </c>
      <c r="S1441" s="8">
        <v>7.7114999999999996E-4</v>
      </c>
      <c r="T1441" s="8">
        <v>0</v>
      </c>
      <c r="U1441" s="9">
        <v>3.0230999999999999E-6</v>
      </c>
      <c r="V1441">
        <v>-1.29097230581483E-2</v>
      </c>
      <c r="W1441">
        <v>1.5707963267949001E-4</v>
      </c>
      <c r="X1441">
        <v>1.1435397259066901E-4</v>
      </c>
      <c r="Y1441">
        <v>7.85398163397448E-5</v>
      </c>
      <c r="Z1441">
        <v>1.7975308641975302E-2</v>
      </c>
      <c r="AA1441">
        <v>1.2345679012345699E-2</v>
      </c>
    </row>
    <row r="1442" spans="1:27" x14ac:dyDescent="0.35">
      <c r="A1442">
        <v>1441</v>
      </c>
      <c r="B1442" t="s">
        <v>54</v>
      </c>
      <c r="C1442" s="2">
        <v>15</v>
      </c>
      <c r="D1442" t="s">
        <v>10</v>
      </c>
      <c r="E1442">
        <v>4.5</v>
      </c>
      <c r="F1442" t="s">
        <v>20</v>
      </c>
      <c r="G1442" s="10">
        <v>3.5</v>
      </c>
      <c r="H1442">
        <v>3.5000000000000003E-2</v>
      </c>
      <c r="I1442">
        <v>7</v>
      </c>
      <c r="J1442">
        <v>1</v>
      </c>
      <c r="K1442">
        <v>1</v>
      </c>
      <c r="L1442" s="8">
        <v>1.4</v>
      </c>
      <c r="M1442" s="8">
        <v>0.52</v>
      </c>
      <c r="N1442" s="8">
        <v>0.5</v>
      </c>
      <c r="O1442" s="8">
        <v>-1.0343E-2</v>
      </c>
      <c r="P1442" s="9">
        <v>-1.4341E-3</v>
      </c>
      <c r="Q1442" s="8">
        <v>3.4520999999999997E-5</v>
      </c>
      <c r="R1442" s="9">
        <v>-1.3052999999999999E-7</v>
      </c>
      <c r="S1442" s="8">
        <v>7.7114999999999996E-4</v>
      </c>
      <c r="T1442" s="8">
        <v>0</v>
      </c>
      <c r="U1442" s="9">
        <v>3.0230999999999999E-6</v>
      </c>
      <c r="V1442">
        <v>-1.41550426922619E-2</v>
      </c>
      <c r="W1442">
        <v>4.2411500823462201E-3</v>
      </c>
      <c r="X1442">
        <v>3.08755725994805E-3</v>
      </c>
      <c r="Y1442">
        <v>9.6211275016187402E-4</v>
      </c>
      <c r="Z1442">
        <v>0.48533333333333301</v>
      </c>
      <c r="AA1442">
        <v>0.15123456790123499</v>
      </c>
    </row>
    <row r="1443" spans="1:27" x14ac:dyDescent="0.35">
      <c r="A1443">
        <v>1442</v>
      </c>
      <c r="B1443" t="s">
        <v>54</v>
      </c>
      <c r="C1443" s="2">
        <v>15</v>
      </c>
      <c r="D1443" t="s">
        <v>10</v>
      </c>
      <c r="E1443">
        <v>4.5</v>
      </c>
      <c r="F1443" t="s">
        <v>20</v>
      </c>
      <c r="G1443" s="10">
        <v>1.5</v>
      </c>
      <c r="H1443">
        <v>1.4999999999999999E-2</v>
      </c>
      <c r="I1443">
        <v>4</v>
      </c>
      <c r="J1443">
        <v>1</v>
      </c>
      <c r="K1443">
        <v>1</v>
      </c>
      <c r="L1443" s="8">
        <v>1.4</v>
      </c>
      <c r="M1443" s="8">
        <v>0.52</v>
      </c>
      <c r="N1443" s="8">
        <v>0.5</v>
      </c>
      <c r="O1443" s="8">
        <v>-1.0343E-2</v>
      </c>
      <c r="P1443" s="9">
        <v>-1.4341E-3</v>
      </c>
      <c r="Q1443" s="8">
        <v>3.4520999999999997E-5</v>
      </c>
      <c r="R1443" s="9">
        <v>-1.3052999999999999E-7</v>
      </c>
      <c r="S1443" s="8">
        <v>7.7114999999999996E-4</v>
      </c>
      <c r="T1443" s="8">
        <v>0</v>
      </c>
      <c r="U1443" s="9">
        <v>3.0230999999999999E-6</v>
      </c>
      <c r="V1443">
        <v>-1.2994970913113701E-2</v>
      </c>
      <c r="W1443">
        <v>2.35619449019235E-4</v>
      </c>
      <c r="X1443">
        <v>1.71530958886003E-4</v>
      </c>
      <c r="Y1443">
        <v>1.7671458676442599E-4</v>
      </c>
      <c r="Z1443">
        <v>2.6962962962963001E-2</v>
      </c>
      <c r="AA1443">
        <v>2.7777777777777801E-2</v>
      </c>
    </row>
    <row r="1444" spans="1:27" x14ac:dyDescent="0.35">
      <c r="A1444">
        <v>1443</v>
      </c>
      <c r="B1444" t="s">
        <v>54</v>
      </c>
      <c r="C1444" s="2">
        <v>15</v>
      </c>
      <c r="D1444" t="s">
        <v>10</v>
      </c>
      <c r="E1444">
        <v>4.5</v>
      </c>
      <c r="F1444" t="s">
        <v>20</v>
      </c>
      <c r="G1444" s="10">
        <v>3</v>
      </c>
      <c r="H1444">
        <v>0.03</v>
      </c>
      <c r="I1444">
        <v>5</v>
      </c>
      <c r="J1444">
        <v>1</v>
      </c>
      <c r="K1444">
        <v>1</v>
      </c>
      <c r="L1444" s="8">
        <v>1.4</v>
      </c>
      <c r="M1444" s="8">
        <v>0.52</v>
      </c>
      <c r="N1444" s="8">
        <v>0.5</v>
      </c>
      <c r="O1444" s="8">
        <v>-1.0343E-2</v>
      </c>
      <c r="P1444" s="9">
        <v>-1.4341E-3</v>
      </c>
      <c r="Q1444" s="8">
        <v>3.4520999999999997E-5</v>
      </c>
      <c r="R1444" s="9">
        <v>-1.3052999999999999E-7</v>
      </c>
      <c r="S1444" s="8">
        <v>7.7114999999999996E-4</v>
      </c>
      <c r="T1444" s="8">
        <v>0</v>
      </c>
      <c r="U1444" s="9">
        <v>3.0230999999999999E-6</v>
      </c>
      <c r="V1444">
        <v>-1.57035662348145E-2</v>
      </c>
      <c r="W1444">
        <v>1.2271846303085099E-3</v>
      </c>
      <c r="X1444">
        <v>8.9339041086459699E-4</v>
      </c>
      <c r="Y1444">
        <v>7.0685834705770298E-4</v>
      </c>
      <c r="Z1444">
        <v>0.140432098765432</v>
      </c>
      <c r="AA1444">
        <v>0.11111111111111099</v>
      </c>
    </row>
    <row r="1445" spans="1:27" x14ac:dyDescent="0.35">
      <c r="A1445">
        <v>1444</v>
      </c>
      <c r="B1445" t="s">
        <v>54</v>
      </c>
      <c r="C1445" s="2">
        <v>15</v>
      </c>
      <c r="D1445" t="s">
        <v>10</v>
      </c>
      <c r="E1445">
        <v>4.5</v>
      </c>
      <c r="F1445" t="s">
        <v>20</v>
      </c>
      <c r="G1445" s="10">
        <v>1</v>
      </c>
      <c r="H1445">
        <v>0.01</v>
      </c>
      <c r="I1445">
        <v>2.5</v>
      </c>
      <c r="J1445">
        <v>1</v>
      </c>
      <c r="K1445">
        <v>1</v>
      </c>
      <c r="L1445" s="8">
        <v>1.4</v>
      </c>
      <c r="M1445" s="8">
        <v>0.52</v>
      </c>
      <c r="N1445" s="8">
        <v>0.5</v>
      </c>
      <c r="O1445" s="8">
        <v>-1.0343E-2</v>
      </c>
      <c r="P1445" s="9">
        <v>-1.4341E-3</v>
      </c>
      <c r="Q1445" s="8">
        <v>3.4520999999999997E-5</v>
      </c>
      <c r="R1445" s="9">
        <v>-1.3052999999999999E-7</v>
      </c>
      <c r="S1445" s="8">
        <v>7.7114999999999996E-4</v>
      </c>
      <c r="T1445" s="8">
        <v>0</v>
      </c>
      <c r="U1445" s="9">
        <v>3.0230999999999999E-6</v>
      </c>
      <c r="V1445">
        <v>-1.2509229657615899E-2</v>
      </c>
      <c r="W1445">
        <v>1.96349540849362E-4</v>
      </c>
      <c r="X1445">
        <v>1.4294246573833599E-4</v>
      </c>
      <c r="Y1445">
        <v>7.85398163397448E-5</v>
      </c>
      <c r="Z1445">
        <v>2.2469135802469099E-2</v>
      </c>
      <c r="AA1445">
        <v>1.2345679012345699E-2</v>
      </c>
    </row>
    <row r="1446" spans="1:27" x14ac:dyDescent="0.35">
      <c r="A1446">
        <v>1445</v>
      </c>
      <c r="B1446" t="s">
        <v>54</v>
      </c>
      <c r="C1446" s="2">
        <v>15</v>
      </c>
      <c r="D1446" t="s">
        <v>10</v>
      </c>
      <c r="E1446">
        <v>4.5</v>
      </c>
      <c r="F1446" t="s">
        <v>35</v>
      </c>
      <c r="G1446" s="10">
        <v>1.5</v>
      </c>
      <c r="H1446">
        <v>1.4999999999999999E-2</v>
      </c>
      <c r="I1446">
        <v>3</v>
      </c>
      <c r="J1446">
        <v>1</v>
      </c>
      <c r="K1446">
        <v>1</v>
      </c>
      <c r="L1446" s="8">
        <v>1.4</v>
      </c>
      <c r="M1446" s="8">
        <v>0.52</v>
      </c>
      <c r="N1446" s="8">
        <v>0.5</v>
      </c>
      <c r="O1446">
        <f>-2.311*10^-3</f>
        <v>-2.3110000000000001E-3</v>
      </c>
      <c r="P1446">
        <f>-3.7474*10^-4</f>
        <v>-3.7473999999999998E-4</v>
      </c>
      <c r="Q1446">
        <f>1.5103*10^-5</f>
        <v>1.5103000000000001E-5</v>
      </c>
      <c r="R1446">
        <f>-2.5175*10^-8</f>
        <v>-2.5175000000000002E-8</v>
      </c>
      <c r="S1446">
        <f>3.3282*10^-4</f>
        <v>3.3282E-4</v>
      </c>
      <c r="T1446" s="8">
        <v>0</v>
      </c>
      <c r="U1446">
        <f>3.8818*10^-6</f>
        <v>3.8817999999999998E-6</v>
      </c>
      <c r="V1446">
        <v>-2.4871038298717001E-3</v>
      </c>
      <c r="W1446">
        <v>3.5342917352885198E-4</v>
      </c>
      <c r="X1446">
        <v>2.5729643832900402E-4</v>
      </c>
      <c r="Y1446">
        <v>1.7671458676442599E-4</v>
      </c>
      <c r="Z1446">
        <v>4.0444444444444401E-2</v>
      </c>
      <c r="AA1446">
        <v>2.7777777777777801E-2</v>
      </c>
    </row>
    <row r="1447" spans="1:27" x14ac:dyDescent="0.35">
      <c r="A1447">
        <v>1446</v>
      </c>
      <c r="B1447" t="s">
        <v>54</v>
      </c>
      <c r="C1447" s="2">
        <v>15</v>
      </c>
      <c r="D1447" t="s">
        <v>10</v>
      </c>
      <c r="E1447">
        <v>4.5</v>
      </c>
      <c r="F1447" t="s">
        <v>20</v>
      </c>
      <c r="G1447" s="10">
        <v>3</v>
      </c>
      <c r="H1447">
        <v>0.03</v>
      </c>
      <c r="I1447">
        <v>6.5</v>
      </c>
      <c r="J1447">
        <v>1</v>
      </c>
      <c r="K1447">
        <v>1</v>
      </c>
      <c r="L1447" s="8">
        <v>1.4</v>
      </c>
      <c r="M1447" s="8">
        <v>0.52</v>
      </c>
      <c r="N1447" s="8">
        <v>0.5</v>
      </c>
      <c r="O1447" s="8">
        <v>-1.0343E-2</v>
      </c>
      <c r="P1447" s="9">
        <v>-1.4341E-3</v>
      </c>
      <c r="Q1447" s="8">
        <v>3.4520999999999997E-5</v>
      </c>
      <c r="R1447" s="9">
        <v>-1.3052999999999999E-7</v>
      </c>
      <c r="S1447" s="8">
        <v>7.7114999999999996E-4</v>
      </c>
      <c r="T1447" s="8">
        <v>0</v>
      </c>
      <c r="U1447" s="9">
        <v>3.0230999999999999E-6</v>
      </c>
      <c r="V1447">
        <v>-1.4144044420437899E-2</v>
      </c>
      <c r="W1447">
        <v>1.47262155637022E-3</v>
      </c>
      <c r="X1447">
        <v>1.0720684930375199E-3</v>
      </c>
      <c r="Y1447">
        <v>7.0685834705770298E-4</v>
      </c>
      <c r="Z1447">
        <v>0.16851851851851901</v>
      </c>
      <c r="AA1447">
        <v>0.11111111111111099</v>
      </c>
    </row>
    <row r="1448" spans="1:27" x14ac:dyDescent="0.35">
      <c r="A1448">
        <v>1447</v>
      </c>
      <c r="B1448" t="s">
        <v>54</v>
      </c>
      <c r="C1448" s="2">
        <v>15</v>
      </c>
      <c r="D1448" t="s">
        <v>10</v>
      </c>
      <c r="E1448">
        <v>4.5</v>
      </c>
      <c r="F1448" t="s">
        <v>20</v>
      </c>
      <c r="G1448" s="10">
        <v>1</v>
      </c>
      <c r="H1448">
        <v>0.01</v>
      </c>
      <c r="I1448">
        <v>2.5</v>
      </c>
      <c r="J1448">
        <v>1</v>
      </c>
      <c r="K1448">
        <v>1</v>
      </c>
      <c r="L1448" s="8">
        <v>1.4</v>
      </c>
      <c r="M1448" s="8">
        <v>0.52</v>
      </c>
      <c r="N1448" s="8">
        <v>0.5</v>
      </c>
      <c r="O1448" s="8">
        <v>-1.0343E-2</v>
      </c>
      <c r="P1448" s="9">
        <v>-1.4341E-3</v>
      </c>
      <c r="Q1448" s="8">
        <v>3.4520999999999997E-5</v>
      </c>
      <c r="R1448" s="9">
        <v>-1.3052999999999999E-7</v>
      </c>
      <c r="S1448" s="8">
        <v>7.7114999999999996E-4</v>
      </c>
      <c r="T1448" s="8">
        <v>0</v>
      </c>
      <c r="U1448" s="9">
        <v>3.0230999999999999E-6</v>
      </c>
      <c r="V1448">
        <v>-1.2509229657615899E-2</v>
      </c>
      <c r="W1448">
        <v>1.96349540849362E-4</v>
      </c>
      <c r="X1448">
        <v>1.4294246573833599E-4</v>
      </c>
      <c r="Y1448">
        <v>7.85398163397448E-5</v>
      </c>
      <c r="Z1448">
        <v>2.2469135802469099E-2</v>
      </c>
      <c r="AA1448">
        <v>1.2345679012345699E-2</v>
      </c>
    </row>
    <row r="1449" spans="1:27" x14ac:dyDescent="0.35">
      <c r="A1449">
        <v>1448</v>
      </c>
      <c r="B1449" t="s">
        <v>54</v>
      </c>
      <c r="C1449" s="2">
        <v>15</v>
      </c>
      <c r="D1449" t="s">
        <v>10</v>
      </c>
      <c r="E1449">
        <v>4.5</v>
      </c>
      <c r="F1449" t="s">
        <v>34</v>
      </c>
      <c r="G1449" s="10">
        <v>2.5</v>
      </c>
      <c r="H1449">
        <v>2.5000000000000001E-2</v>
      </c>
      <c r="I1449">
        <v>2.5</v>
      </c>
      <c r="J1449">
        <v>1</v>
      </c>
      <c r="K1449">
        <v>1</v>
      </c>
      <c r="L1449" s="8">
        <v>1.4</v>
      </c>
      <c r="M1449" s="8">
        <v>0.52</v>
      </c>
      <c r="N1449" s="8">
        <v>0.5</v>
      </c>
      <c r="O1449" s="8">
        <v>-1.115E-2</v>
      </c>
      <c r="P1449" s="8">
        <v>0</v>
      </c>
      <c r="Q1449" s="8">
        <v>-8.5599999999999996E-2</v>
      </c>
      <c r="R1449" s="8">
        <v>-4.9959999999999997E-2</v>
      </c>
      <c r="S1449" s="8">
        <v>0</v>
      </c>
      <c r="T1449" s="8">
        <v>2.5600000000000002E-3</v>
      </c>
      <c r="U1449" s="8">
        <v>3.6330000000000001E-2</v>
      </c>
      <c r="V1449">
        <v>-1.06393190232869E-2</v>
      </c>
      <c r="W1449">
        <v>1.5707963267948999E-3</v>
      </c>
      <c r="X1449">
        <v>1.1435397259066801E-3</v>
      </c>
      <c r="Y1449">
        <v>4.90873852123405E-4</v>
      </c>
      <c r="Z1449">
        <v>0.17975308641975299</v>
      </c>
      <c r="AA1449">
        <v>7.7160493827160503E-2</v>
      </c>
    </row>
    <row r="1450" spans="1:27" x14ac:dyDescent="0.35">
      <c r="A1450">
        <v>1449</v>
      </c>
      <c r="B1450" t="s">
        <v>54</v>
      </c>
      <c r="C1450" s="2">
        <v>15</v>
      </c>
      <c r="D1450" t="s">
        <v>10</v>
      </c>
      <c r="E1450">
        <v>4.5</v>
      </c>
      <c r="F1450" t="s">
        <v>20</v>
      </c>
      <c r="G1450" s="10">
        <v>2.5</v>
      </c>
      <c r="H1450">
        <v>2.5000000000000001E-2</v>
      </c>
      <c r="I1450">
        <v>6</v>
      </c>
      <c r="J1450">
        <v>1</v>
      </c>
      <c r="K1450">
        <v>1</v>
      </c>
      <c r="L1450" s="8">
        <v>1.4</v>
      </c>
      <c r="M1450" s="8">
        <v>0.52</v>
      </c>
      <c r="N1450" s="8">
        <v>0.5</v>
      </c>
      <c r="O1450" s="8">
        <v>-1.0343E-2</v>
      </c>
      <c r="P1450" s="9">
        <v>-1.4341E-3</v>
      </c>
      <c r="Q1450" s="8">
        <v>3.4520999999999997E-5</v>
      </c>
      <c r="R1450" s="9">
        <v>-1.3052999999999999E-7</v>
      </c>
      <c r="S1450" s="8">
        <v>7.7114999999999996E-4</v>
      </c>
      <c r="T1450" s="8">
        <v>0</v>
      </c>
      <c r="U1450" s="9">
        <v>3.0230999999999999E-6</v>
      </c>
      <c r="V1450">
        <v>-1.37944244570209E-2</v>
      </c>
      <c r="W1450">
        <v>1.5707963267948999E-3</v>
      </c>
      <c r="X1450">
        <v>1.1435397259066801E-3</v>
      </c>
      <c r="Y1450">
        <v>4.90873852123405E-4</v>
      </c>
      <c r="Z1450">
        <v>0.17975308641975299</v>
      </c>
      <c r="AA1450">
        <v>7.7160493827160503E-2</v>
      </c>
    </row>
    <row r="1451" spans="1:27" x14ac:dyDescent="0.35">
      <c r="A1451">
        <v>1450</v>
      </c>
      <c r="B1451" t="s">
        <v>54</v>
      </c>
      <c r="C1451" s="2">
        <v>15</v>
      </c>
      <c r="D1451" t="s">
        <v>10</v>
      </c>
      <c r="E1451">
        <v>4.5</v>
      </c>
      <c r="F1451" t="s">
        <v>20</v>
      </c>
      <c r="G1451" s="10">
        <v>5</v>
      </c>
      <c r="H1451">
        <v>0.05</v>
      </c>
      <c r="I1451">
        <v>8.5</v>
      </c>
      <c r="J1451">
        <v>1</v>
      </c>
      <c r="K1451">
        <v>1</v>
      </c>
      <c r="L1451" s="8">
        <v>1.4</v>
      </c>
      <c r="M1451" s="8">
        <v>0.52</v>
      </c>
      <c r="N1451" s="8">
        <v>0.5</v>
      </c>
      <c r="O1451" s="8">
        <v>-1.0343E-2</v>
      </c>
      <c r="P1451" s="9">
        <v>-1.4341E-3</v>
      </c>
      <c r="Q1451" s="8">
        <v>3.4520999999999997E-5</v>
      </c>
      <c r="R1451" s="9">
        <v>-1.3052999999999999E-7</v>
      </c>
      <c r="S1451" s="8">
        <v>7.7114999999999996E-4</v>
      </c>
      <c r="T1451" s="8">
        <v>0</v>
      </c>
      <c r="U1451" s="9">
        <v>3.0230999999999999E-6</v>
      </c>
      <c r="V1451">
        <v>-1.1962885719902099E-2</v>
      </c>
      <c r="W1451">
        <v>7.9521564043991601E-3</v>
      </c>
      <c r="X1451">
        <v>5.7891698624025897E-3</v>
      </c>
      <c r="Y1451">
        <v>1.96349540849362E-3</v>
      </c>
      <c r="Z1451">
        <v>0.91</v>
      </c>
      <c r="AA1451">
        <v>0.30864197530864201</v>
      </c>
    </row>
    <row r="1452" spans="1:27" x14ac:dyDescent="0.35">
      <c r="A1452">
        <v>1451</v>
      </c>
      <c r="B1452" t="s">
        <v>54</v>
      </c>
      <c r="C1452" s="2">
        <v>15</v>
      </c>
      <c r="D1452" t="s">
        <v>10</v>
      </c>
      <c r="E1452">
        <v>4.5</v>
      </c>
      <c r="F1452" t="s">
        <v>20</v>
      </c>
      <c r="G1452" s="10">
        <v>2.5</v>
      </c>
      <c r="H1452">
        <v>2.5000000000000001E-2</v>
      </c>
      <c r="I1452">
        <v>5.5</v>
      </c>
      <c r="J1452">
        <v>1</v>
      </c>
      <c r="K1452">
        <v>1</v>
      </c>
      <c r="L1452" s="8">
        <v>1.4</v>
      </c>
      <c r="M1452" s="8">
        <v>0.52</v>
      </c>
      <c r="N1452" s="8">
        <v>0.5</v>
      </c>
      <c r="O1452" s="8">
        <v>-1.0343E-2</v>
      </c>
      <c r="P1452" s="9">
        <v>-1.4341E-3</v>
      </c>
      <c r="Q1452" s="8">
        <v>3.4520999999999997E-5</v>
      </c>
      <c r="R1452" s="9">
        <v>-1.3052999999999999E-7</v>
      </c>
      <c r="S1452" s="8">
        <v>7.7114999999999996E-4</v>
      </c>
      <c r="T1452" s="8">
        <v>0</v>
      </c>
      <c r="U1452" s="9">
        <v>3.0230999999999999E-6</v>
      </c>
      <c r="V1452">
        <v>-1.4273239460348801E-2</v>
      </c>
      <c r="W1452">
        <v>1.5707963267948999E-3</v>
      </c>
      <c r="X1452">
        <v>1.1435397259066801E-3</v>
      </c>
      <c r="Y1452">
        <v>4.90873852123405E-4</v>
      </c>
      <c r="Z1452">
        <v>0.17975308641975299</v>
      </c>
      <c r="AA1452">
        <v>7.7160493827160503E-2</v>
      </c>
    </row>
    <row r="1453" spans="1:27" x14ac:dyDescent="0.35">
      <c r="A1453">
        <v>1452</v>
      </c>
      <c r="B1453" t="s">
        <v>54</v>
      </c>
      <c r="C1453" s="2">
        <v>15</v>
      </c>
      <c r="D1453" t="s">
        <v>10</v>
      </c>
      <c r="E1453">
        <v>4.5</v>
      </c>
      <c r="F1453" t="s">
        <v>20</v>
      </c>
      <c r="G1453" s="10">
        <v>6</v>
      </c>
      <c r="H1453">
        <v>0.06</v>
      </c>
      <c r="I1453">
        <v>10</v>
      </c>
      <c r="J1453">
        <v>1</v>
      </c>
      <c r="K1453">
        <v>1</v>
      </c>
      <c r="L1453" s="8">
        <v>1.4</v>
      </c>
      <c r="M1453" s="8">
        <v>0.52</v>
      </c>
      <c r="N1453" s="8">
        <v>0.5</v>
      </c>
      <c r="O1453" s="8">
        <v>-1.0343E-2</v>
      </c>
      <c r="P1453" s="9">
        <v>-1.4341E-3</v>
      </c>
      <c r="Q1453" s="8">
        <v>3.4520999999999997E-5</v>
      </c>
      <c r="R1453" s="9">
        <v>-1.3052999999999999E-7</v>
      </c>
      <c r="S1453" s="8">
        <v>7.7114999999999996E-4</v>
      </c>
      <c r="T1453" s="8">
        <v>0</v>
      </c>
      <c r="U1453" s="9">
        <v>3.0230999999999999E-6</v>
      </c>
      <c r="V1453">
        <v>-7.5310955243597403E-3</v>
      </c>
      <c r="W1453">
        <v>9.8174770424681E-3</v>
      </c>
      <c r="X1453">
        <v>7.1471232869167803E-3</v>
      </c>
      <c r="Y1453">
        <v>2.8274333882308102E-3</v>
      </c>
      <c r="Z1453">
        <v>1.12345679012346</v>
      </c>
      <c r="AA1453">
        <v>0.44444444444444398</v>
      </c>
    </row>
    <row r="1454" spans="1:27" x14ac:dyDescent="0.35">
      <c r="A1454">
        <v>1453</v>
      </c>
      <c r="B1454" t="s">
        <v>54</v>
      </c>
      <c r="C1454" s="2">
        <v>15</v>
      </c>
      <c r="D1454" t="s">
        <v>10</v>
      </c>
      <c r="E1454">
        <v>4.5</v>
      </c>
      <c r="F1454" t="s">
        <v>20</v>
      </c>
      <c r="G1454" s="10">
        <v>3.5</v>
      </c>
      <c r="H1454">
        <v>3.5000000000000003E-2</v>
      </c>
      <c r="I1454">
        <v>6</v>
      </c>
      <c r="J1454">
        <v>1</v>
      </c>
      <c r="K1454">
        <v>1</v>
      </c>
      <c r="L1454" s="8">
        <v>1.4</v>
      </c>
      <c r="M1454" s="8">
        <v>0.52</v>
      </c>
      <c r="N1454" s="8">
        <v>0.5</v>
      </c>
      <c r="O1454" s="8">
        <v>-1.0343E-2</v>
      </c>
      <c r="P1454" s="9">
        <v>-1.4341E-3</v>
      </c>
      <c r="Q1454" s="8">
        <v>3.4520999999999997E-5</v>
      </c>
      <c r="R1454" s="9">
        <v>-1.3052999999999999E-7</v>
      </c>
      <c r="S1454" s="8">
        <v>7.7114999999999996E-4</v>
      </c>
      <c r="T1454" s="8">
        <v>0</v>
      </c>
      <c r="U1454" s="9">
        <v>3.0230999999999999E-6</v>
      </c>
      <c r="V1454">
        <v>-1.52916935053073E-2</v>
      </c>
      <c r="W1454">
        <v>4.2411500823462201E-3</v>
      </c>
      <c r="X1454">
        <v>3.08755725994805E-3</v>
      </c>
      <c r="Y1454">
        <v>9.6211275016187402E-4</v>
      </c>
      <c r="Z1454">
        <v>0.48533333333333301</v>
      </c>
      <c r="AA1454">
        <v>0.15123456790123499</v>
      </c>
    </row>
    <row r="1455" spans="1:27" x14ac:dyDescent="0.35">
      <c r="A1455">
        <v>1454</v>
      </c>
      <c r="B1455" t="s">
        <v>54</v>
      </c>
      <c r="C1455" s="2">
        <v>15</v>
      </c>
      <c r="D1455" t="s">
        <v>10</v>
      </c>
      <c r="E1455">
        <v>4.5</v>
      </c>
      <c r="F1455" t="s">
        <v>20</v>
      </c>
      <c r="G1455" s="10">
        <v>1</v>
      </c>
      <c r="H1455">
        <v>0.01</v>
      </c>
      <c r="I1455">
        <v>2.5</v>
      </c>
      <c r="J1455">
        <v>1</v>
      </c>
      <c r="K1455">
        <v>1</v>
      </c>
      <c r="L1455" s="8">
        <v>1.4</v>
      </c>
      <c r="M1455" s="8">
        <v>0.52</v>
      </c>
      <c r="N1455" s="8">
        <v>0.5</v>
      </c>
      <c r="O1455" s="8">
        <v>-1.0343E-2</v>
      </c>
      <c r="P1455" s="9">
        <v>-1.4341E-3</v>
      </c>
      <c r="Q1455" s="8">
        <v>3.4520999999999997E-5</v>
      </c>
      <c r="R1455" s="9">
        <v>-1.3052999999999999E-7</v>
      </c>
      <c r="S1455" s="8">
        <v>7.7114999999999996E-4</v>
      </c>
      <c r="T1455" s="8">
        <v>0</v>
      </c>
      <c r="U1455" s="9">
        <v>3.0230999999999999E-6</v>
      </c>
      <c r="V1455">
        <v>-1.2509229657615899E-2</v>
      </c>
      <c r="W1455">
        <v>1.96349540849362E-4</v>
      </c>
      <c r="X1455">
        <v>1.4294246573833599E-4</v>
      </c>
      <c r="Y1455">
        <v>7.85398163397448E-5</v>
      </c>
      <c r="Z1455">
        <v>2.2469135802469099E-2</v>
      </c>
      <c r="AA1455">
        <v>1.2345679012345699E-2</v>
      </c>
    </row>
    <row r="1456" spans="1:27" x14ac:dyDescent="0.35">
      <c r="A1456">
        <v>1455</v>
      </c>
      <c r="B1456" t="s">
        <v>54</v>
      </c>
      <c r="C1456" s="2">
        <v>15</v>
      </c>
      <c r="D1456" t="s">
        <v>10</v>
      </c>
      <c r="E1456">
        <v>4.5</v>
      </c>
      <c r="F1456" t="s">
        <v>20</v>
      </c>
      <c r="G1456" s="10">
        <v>2.5</v>
      </c>
      <c r="H1456">
        <v>2.5000000000000001E-2</v>
      </c>
      <c r="I1456">
        <v>4.5</v>
      </c>
      <c r="J1456">
        <v>1</v>
      </c>
      <c r="K1456">
        <v>1</v>
      </c>
      <c r="L1456" s="8">
        <v>1.4</v>
      </c>
      <c r="M1456" s="8">
        <v>0.52</v>
      </c>
      <c r="N1456" s="8">
        <v>0.5</v>
      </c>
      <c r="O1456" s="8">
        <v>-1.0343E-2</v>
      </c>
      <c r="P1456" s="9">
        <v>-1.4341E-3</v>
      </c>
      <c r="Q1456" s="8">
        <v>3.4520999999999997E-5</v>
      </c>
      <c r="R1456" s="9">
        <v>-1.3052999999999999E-7</v>
      </c>
      <c r="S1456" s="8">
        <v>7.7114999999999996E-4</v>
      </c>
      <c r="T1456" s="8">
        <v>0</v>
      </c>
      <c r="U1456" s="9">
        <v>3.0230999999999999E-6</v>
      </c>
      <c r="V1456">
        <v>-1.5230869467004599E-2</v>
      </c>
      <c r="W1456">
        <v>1.5707963267948999E-3</v>
      </c>
      <c r="X1456">
        <v>1.1435397259066801E-3</v>
      </c>
      <c r="Y1456">
        <v>4.90873852123405E-4</v>
      </c>
      <c r="Z1456">
        <v>0.17975308641975299</v>
      </c>
      <c r="AA1456">
        <v>7.7160493827160503E-2</v>
      </c>
    </row>
    <row r="1457" spans="1:27" x14ac:dyDescent="0.35">
      <c r="A1457">
        <v>1456</v>
      </c>
      <c r="B1457" t="s">
        <v>54</v>
      </c>
      <c r="C1457" s="2">
        <v>15</v>
      </c>
      <c r="D1457" t="s">
        <v>10</v>
      </c>
      <c r="E1457">
        <v>4.5</v>
      </c>
      <c r="F1457" t="s">
        <v>27</v>
      </c>
      <c r="G1457" s="10">
        <v>1</v>
      </c>
      <c r="H1457">
        <v>0.01</v>
      </c>
      <c r="I1457">
        <v>2.5</v>
      </c>
      <c r="J1457">
        <v>1</v>
      </c>
      <c r="K1457">
        <v>1</v>
      </c>
      <c r="L1457" s="8">
        <v>1.4</v>
      </c>
      <c r="M1457" s="8">
        <v>0.52</v>
      </c>
      <c r="N1457" s="8">
        <v>0.5</v>
      </c>
      <c r="O1457" s="8">
        <v>-3.9083E-2</v>
      </c>
      <c r="P1457" s="8">
        <v>1.9935E-3</v>
      </c>
      <c r="Q1457" s="8">
        <v>-1.6147999999999999E-5</v>
      </c>
      <c r="R1457" s="9">
        <v>6.4188000000000002E-9</v>
      </c>
      <c r="S1457" s="8">
        <v>-9.834100000000001E-4</v>
      </c>
      <c r="T1457" s="8">
        <v>0</v>
      </c>
      <c r="U1457" s="9">
        <v>3.8372999999999997E-6</v>
      </c>
      <c r="V1457">
        <v>-3.5343253811427999E-2</v>
      </c>
      <c r="W1457">
        <v>1.5707963267949001E-4</v>
      </c>
      <c r="X1457">
        <v>1.1435397259066901E-4</v>
      </c>
      <c r="Y1457">
        <v>7.85398163397448E-5</v>
      </c>
      <c r="Z1457">
        <v>1.7975308641975302E-2</v>
      </c>
      <c r="AA1457">
        <v>1.2345679012345699E-2</v>
      </c>
    </row>
    <row r="1458" spans="1:27" x14ac:dyDescent="0.35">
      <c r="A1458">
        <v>1457</v>
      </c>
      <c r="B1458" t="s">
        <v>54</v>
      </c>
      <c r="C1458" s="2">
        <v>15</v>
      </c>
      <c r="D1458" t="s">
        <v>10</v>
      </c>
      <c r="E1458">
        <v>4.5</v>
      </c>
      <c r="F1458" t="s">
        <v>27</v>
      </c>
      <c r="G1458" s="10">
        <v>3.5</v>
      </c>
      <c r="H1458">
        <v>3.5000000000000003E-2</v>
      </c>
      <c r="I1458">
        <v>6.5</v>
      </c>
      <c r="J1458">
        <v>1</v>
      </c>
      <c r="K1458">
        <v>1</v>
      </c>
      <c r="L1458" s="8">
        <v>1.4</v>
      </c>
      <c r="M1458" s="8">
        <v>0.52</v>
      </c>
      <c r="N1458" s="8">
        <v>0.5</v>
      </c>
      <c r="O1458" s="8">
        <v>-3.9083E-2</v>
      </c>
      <c r="P1458" s="8">
        <v>1.9935E-3</v>
      </c>
      <c r="Q1458" s="8">
        <v>-1.6147999999999999E-5</v>
      </c>
      <c r="R1458" s="9">
        <v>6.4188000000000002E-9</v>
      </c>
      <c r="S1458" s="8">
        <v>-9.834100000000001E-4</v>
      </c>
      <c r="T1458" s="8">
        <v>0</v>
      </c>
      <c r="U1458" s="9">
        <v>3.8372999999999997E-6</v>
      </c>
      <c r="V1458">
        <v>-2.2483682198102001E-2</v>
      </c>
      <c r="W1458">
        <v>4.9480084294039198E-3</v>
      </c>
      <c r="X1458">
        <v>3.6021501366060599E-3</v>
      </c>
      <c r="Y1458">
        <v>9.6211275016187402E-4</v>
      </c>
      <c r="Z1458">
        <v>0.56622222222222196</v>
      </c>
      <c r="AA1458">
        <v>0.15123456790123499</v>
      </c>
    </row>
    <row r="1459" spans="1:27" x14ac:dyDescent="0.35">
      <c r="A1459">
        <v>1458</v>
      </c>
      <c r="B1459" t="s">
        <v>54</v>
      </c>
      <c r="C1459" s="2">
        <v>15</v>
      </c>
      <c r="D1459" t="s">
        <v>10</v>
      </c>
      <c r="E1459">
        <v>4.5</v>
      </c>
      <c r="F1459" t="s">
        <v>27</v>
      </c>
      <c r="G1459" s="10">
        <v>2.5</v>
      </c>
      <c r="H1459">
        <v>2.5000000000000001E-2</v>
      </c>
      <c r="I1459">
        <v>6</v>
      </c>
      <c r="J1459">
        <v>1</v>
      </c>
      <c r="K1459">
        <v>1</v>
      </c>
      <c r="L1459" s="8">
        <v>1.4</v>
      </c>
      <c r="M1459" s="8">
        <v>0.52</v>
      </c>
      <c r="N1459" s="8">
        <v>0.5</v>
      </c>
      <c r="O1459" s="8">
        <v>-3.9083E-2</v>
      </c>
      <c r="P1459" s="8">
        <v>1.9935E-3</v>
      </c>
      <c r="Q1459" s="8">
        <v>-1.6147999999999999E-5</v>
      </c>
      <c r="R1459" s="9">
        <v>6.4188000000000002E-9</v>
      </c>
      <c r="S1459" s="8">
        <v>-9.834100000000001E-4</v>
      </c>
      <c r="T1459" s="8">
        <v>0</v>
      </c>
      <c r="U1459" s="9">
        <v>3.8372999999999997E-6</v>
      </c>
      <c r="V1459">
        <v>-2.88993039647788E-2</v>
      </c>
      <c r="W1459">
        <v>1.5707963267948999E-3</v>
      </c>
      <c r="X1459">
        <v>1.1435397259066801E-3</v>
      </c>
      <c r="Y1459">
        <v>4.90873852123405E-4</v>
      </c>
      <c r="Z1459">
        <v>0.17975308641975299</v>
      </c>
      <c r="AA1459">
        <v>7.7160493827160503E-2</v>
      </c>
    </row>
    <row r="1460" spans="1:27" x14ac:dyDescent="0.35">
      <c r="A1460">
        <v>1459</v>
      </c>
      <c r="B1460" t="s">
        <v>54</v>
      </c>
      <c r="C1460" s="2">
        <v>15</v>
      </c>
      <c r="D1460" t="s">
        <v>10</v>
      </c>
      <c r="E1460">
        <v>4.5</v>
      </c>
      <c r="F1460" t="s">
        <v>27</v>
      </c>
      <c r="G1460" s="10">
        <v>3.5</v>
      </c>
      <c r="H1460">
        <v>3.5000000000000003E-2</v>
      </c>
      <c r="I1460">
        <v>7</v>
      </c>
      <c r="J1460">
        <v>1</v>
      </c>
      <c r="K1460">
        <v>1</v>
      </c>
      <c r="L1460" s="8">
        <v>1.4</v>
      </c>
      <c r="M1460" s="8">
        <v>0.52</v>
      </c>
      <c r="N1460" s="8">
        <v>0.5</v>
      </c>
      <c r="O1460" s="8">
        <v>-3.9083E-2</v>
      </c>
      <c r="P1460" s="8">
        <v>1.9935E-3</v>
      </c>
      <c r="Q1460" s="8">
        <v>-1.6147999999999999E-5</v>
      </c>
      <c r="R1460" s="9">
        <v>6.4188000000000002E-9</v>
      </c>
      <c r="S1460" s="8">
        <v>-9.834100000000001E-4</v>
      </c>
      <c r="T1460" s="8">
        <v>0</v>
      </c>
      <c r="U1460" s="9">
        <v>3.8372999999999997E-6</v>
      </c>
      <c r="V1460">
        <v>-2.2743417321171199E-2</v>
      </c>
      <c r="W1460">
        <v>4.9480084294039198E-3</v>
      </c>
      <c r="X1460">
        <v>3.6021501366060599E-3</v>
      </c>
      <c r="Y1460">
        <v>9.6211275016187402E-4</v>
      </c>
      <c r="Z1460">
        <v>0.56622222222222196</v>
      </c>
      <c r="AA1460">
        <v>0.15123456790123499</v>
      </c>
    </row>
    <row r="1461" spans="1:27" x14ac:dyDescent="0.35">
      <c r="A1461">
        <v>1460</v>
      </c>
      <c r="B1461" t="s">
        <v>54</v>
      </c>
      <c r="C1461" s="2">
        <v>15</v>
      </c>
      <c r="D1461" t="s">
        <v>10</v>
      </c>
      <c r="E1461">
        <v>4.5</v>
      </c>
      <c r="F1461" t="s">
        <v>27</v>
      </c>
      <c r="G1461" s="10">
        <v>3</v>
      </c>
      <c r="H1461">
        <v>0.03</v>
      </c>
      <c r="I1461">
        <v>4</v>
      </c>
      <c r="J1461">
        <v>1</v>
      </c>
      <c r="K1461">
        <v>1</v>
      </c>
      <c r="L1461" s="8">
        <v>1.4</v>
      </c>
      <c r="M1461" s="8">
        <v>0.52</v>
      </c>
      <c r="N1461" s="8">
        <v>0.5</v>
      </c>
      <c r="O1461" s="8">
        <v>-3.9083E-2</v>
      </c>
      <c r="P1461" s="8">
        <v>1.9935E-3</v>
      </c>
      <c r="Q1461" s="8">
        <v>-1.6147999999999999E-5</v>
      </c>
      <c r="R1461" s="9">
        <v>6.4188000000000002E-9</v>
      </c>
      <c r="S1461" s="8">
        <v>-9.834100000000001E-4</v>
      </c>
      <c r="T1461" s="8">
        <v>0</v>
      </c>
      <c r="U1461" s="9">
        <v>3.8372999999999997E-6</v>
      </c>
      <c r="V1461">
        <v>-2.4293926071770101E-2</v>
      </c>
      <c r="W1461">
        <v>1.96349540849362E-3</v>
      </c>
      <c r="X1461">
        <v>1.4294246573833601E-3</v>
      </c>
      <c r="Y1461">
        <v>7.0685834705770298E-4</v>
      </c>
      <c r="Z1461">
        <v>0.22469135802469101</v>
      </c>
      <c r="AA1461">
        <v>0.11111111111111099</v>
      </c>
    </row>
    <row r="1462" spans="1:27" x14ac:dyDescent="0.35">
      <c r="A1462">
        <v>1461</v>
      </c>
      <c r="B1462" t="s">
        <v>54</v>
      </c>
      <c r="C1462" s="2">
        <v>15</v>
      </c>
      <c r="D1462" t="s">
        <v>10</v>
      </c>
      <c r="E1462">
        <v>4.5</v>
      </c>
      <c r="F1462" t="s">
        <v>20</v>
      </c>
      <c r="G1462" s="10">
        <v>2</v>
      </c>
      <c r="H1462">
        <v>0.02</v>
      </c>
      <c r="I1462">
        <v>5</v>
      </c>
      <c r="J1462">
        <v>1</v>
      </c>
      <c r="K1462">
        <v>1</v>
      </c>
      <c r="L1462" s="8">
        <v>1.4</v>
      </c>
      <c r="M1462" s="8">
        <v>0.52</v>
      </c>
      <c r="N1462" s="8">
        <v>0.5</v>
      </c>
      <c r="O1462" s="8">
        <v>-1.0343E-2</v>
      </c>
      <c r="P1462" s="9">
        <v>-1.4341E-3</v>
      </c>
      <c r="Q1462" s="8">
        <v>3.4520999999999997E-5</v>
      </c>
      <c r="R1462" s="9">
        <v>-1.3052999999999999E-7</v>
      </c>
      <c r="S1462" s="8">
        <v>7.7114999999999996E-4</v>
      </c>
      <c r="T1462" s="8">
        <v>0</v>
      </c>
      <c r="U1462" s="9">
        <v>3.0230999999999999E-6</v>
      </c>
      <c r="V1462">
        <v>-1.35707735679682E-2</v>
      </c>
      <c r="W1462">
        <v>1.09955742875643E-3</v>
      </c>
      <c r="X1462">
        <v>8.0047780813468001E-4</v>
      </c>
      <c r="Y1462">
        <v>3.1415926535897898E-4</v>
      </c>
      <c r="Z1462">
        <v>0.125827160493827</v>
      </c>
      <c r="AA1462">
        <v>4.9382716049382699E-2</v>
      </c>
    </row>
    <row r="1463" spans="1:27" x14ac:dyDescent="0.35">
      <c r="A1463">
        <v>1462</v>
      </c>
      <c r="B1463" t="s">
        <v>54</v>
      </c>
      <c r="C1463" s="2">
        <v>15</v>
      </c>
      <c r="D1463" t="s">
        <v>10</v>
      </c>
      <c r="E1463">
        <v>4.5</v>
      </c>
      <c r="F1463" t="s">
        <v>20</v>
      </c>
      <c r="G1463" s="10">
        <v>4</v>
      </c>
      <c r="H1463">
        <v>0.04</v>
      </c>
      <c r="I1463">
        <v>5</v>
      </c>
      <c r="J1463">
        <v>1</v>
      </c>
      <c r="K1463">
        <v>1</v>
      </c>
      <c r="L1463" s="8">
        <v>1.4</v>
      </c>
      <c r="M1463" s="8">
        <v>0.52</v>
      </c>
      <c r="N1463" s="8">
        <v>0.5</v>
      </c>
      <c r="O1463" s="8">
        <v>-1.0343E-2</v>
      </c>
      <c r="P1463" s="9">
        <v>-1.4341E-3</v>
      </c>
      <c r="Q1463" s="8">
        <v>3.4520999999999997E-5</v>
      </c>
      <c r="R1463" s="9">
        <v>-1.3052999999999999E-7</v>
      </c>
      <c r="S1463" s="8">
        <v>7.7114999999999996E-4</v>
      </c>
      <c r="T1463" s="8">
        <v>0</v>
      </c>
      <c r="U1463" s="9">
        <v>3.0230999999999999E-6</v>
      </c>
      <c r="V1463">
        <v>-1.6929424151262799E-2</v>
      </c>
      <c r="W1463">
        <v>3.8484510006475E-3</v>
      </c>
      <c r="X1463">
        <v>2.8016723284713801E-3</v>
      </c>
      <c r="Y1463">
        <v>1.2566370614359201E-3</v>
      </c>
      <c r="Z1463">
        <v>0.44039506172839499</v>
      </c>
      <c r="AA1463">
        <v>0.19753086419753099</v>
      </c>
    </row>
    <row r="1464" spans="1:27" x14ac:dyDescent="0.35">
      <c r="A1464">
        <v>1463</v>
      </c>
      <c r="B1464" t="s">
        <v>54</v>
      </c>
      <c r="C1464" s="2">
        <v>15</v>
      </c>
      <c r="D1464" t="s">
        <v>10</v>
      </c>
      <c r="E1464">
        <v>4.5</v>
      </c>
      <c r="F1464" t="s">
        <v>20</v>
      </c>
      <c r="G1464" s="10">
        <v>3.5</v>
      </c>
      <c r="H1464">
        <v>3.5000000000000003E-2</v>
      </c>
      <c r="I1464">
        <v>7.5</v>
      </c>
      <c r="J1464">
        <v>1</v>
      </c>
      <c r="K1464">
        <v>1</v>
      </c>
      <c r="L1464" s="8">
        <v>1.4</v>
      </c>
      <c r="M1464" s="8">
        <v>0.52</v>
      </c>
      <c r="N1464" s="8">
        <v>0.5</v>
      </c>
      <c r="O1464" s="8">
        <v>-1.0343E-2</v>
      </c>
      <c r="P1464" s="9">
        <v>-1.4341E-3</v>
      </c>
      <c r="Q1464" s="8">
        <v>3.4520999999999997E-5</v>
      </c>
      <c r="R1464" s="9">
        <v>-1.3052999999999999E-7</v>
      </c>
      <c r="S1464" s="8">
        <v>7.7114999999999996E-4</v>
      </c>
      <c r="T1464" s="8">
        <v>0</v>
      </c>
      <c r="U1464" s="9">
        <v>3.0230999999999999E-6</v>
      </c>
      <c r="V1464">
        <v>-1.3586717285739101E-2</v>
      </c>
      <c r="W1464">
        <v>4.2411500823462201E-3</v>
      </c>
      <c r="X1464">
        <v>3.08755725994805E-3</v>
      </c>
      <c r="Y1464">
        <v>9.6211275016187402E-4</v>
      </c>
      <c r="Z1464">
        <v>0.48533333333333301</v>
      </c>
      <c r="AA1464">
        <v>0.15123456790123499</v>
      </c>
    </row>
    <row r="1465" spans="1:27" x14ac:dyDescent="0.35">
      <c r="A1465">
        <v>1464</v>
      </c>
      <c r="B1465" t="s">
        <v>54</v>
      </c>
      <c r="C1465" s="2">
        <v>15</v>
      </c>
      <c r="D1465" t="s">
        <v>10</v>
      </c>
      <c r="E1465">
        <v>4.5</v>
      </c>
      <c r="F1465" t="s">
        <v>27</v>
      </c>
      <c r="G1465" s="10">
        <v>1</v>
      </c>
      <c r="H1465">
        <v>0.01</v>
      </c>
      <c r="I1465">
        <v>2.5</v>
      </c>
      <c r="J1465">
        <v>1</v>
      </c>
      <c r="K1465">
        <v>1</v>
      </c>
      <c r="L1465" s="8">
        <v>1.4</v>
      </c>
      <c r="M1465" s="8">
        <v>0.52</v>
      </c>
      <c r="N1465" s="8">
        <v>0.5</v>
      </c>
      <c r="O1465" s="8">
        <v>-3.9083E-2</v>
      </c>
      <c r="P1465" s="8">
        <v>1.9935E-3</v>
      </c>
      <c r="Q1465" s="8">
        <v>-1.6147999999999999E-5</v>
      </c>
      <c r="R1465" s="9">
        <v>6.4188000000000002E-9</v>
      </c>
      <c r="S1465" s="8">
        <v>-9.834100000000001E-4</v>
      </c>
      <c r="T1465" s="8">
        <v>0</v>
      </c>
      <c r="U1465" s="9">
        <v>3.8372999999999997E-6</v>
      </c>
      <c r="V1465">
        <v>-3.5343253811427999E-2</v>
      </c>
      <c r="W1465">
        <v>1.5707963267949001E-4</v>
      </c>
      <c r="X1465">
        <v>1.1435397259066901E-4</v>
      </c>
      <c r="Y1465">
        <v>7.85398163397448E-5</v>
      </c>
      <c r="Z1465">
        <v>1.7975308641975302E-2</v>
      </c>
      <c r="AA1465">
        <v>1.2345679012345699E-2</v>
      </c>
    </row>
    <row r="1466" spans="1:27" x14ac:dyDescent="0.35">
      <c r="A1466">
        <v>1465</v>
      </c>
      <c r="B1466" t="s">
        <v>54</v>
      </c>
      <c r="C1466" s="2">
        <v>15</v>
      </c>
      <c r="D1466" t="s">
        <v>10</v>
      </c>
      <c r="E1466">
        <v>4.5</v>
      </c>
      <c r="F1466" t="s">
        <v>27</v>
      </c>
      <c r="G1466" s="10">
        <v>2.5</v>
      </c>
      <c r="H1466">
        <v>2.5000000000000001E-2</v>
      </c>
      <c r="I1466">
        <v>6</v>
      </c>
      <c r="J1466">
        <v>1</v>
      </c>
      <c r="K1466">
        <v>1</v>
      </c>
      <c r="L1466" s="8">
        <v>1.4</v>
      </c>
      <c r="M1466" s="8">
        <v>0.52</v>
      </c>
      <c r="N1466" s="8">
        <v>0.5</v>
      </c>
      <c r="O1466" s="8">
        <v>-3.9083E-2</v>
      </c>
      <c r="P1466" s="8">
        <v>1.9935E-3</v>
      </c>
      <c r="Q1466" s="8">
        <v>-1.6147999999999999E-5</v>
      </c>
      <c r="R1466" s="9">
        <v>6.4188000000000002E-9</v>
      </c>
      <c r="S1466" s="8">
        <v>-9.834100000000001E-4</v>
      </c>
      <c r="T1466" s="8">
        <v>0</v>
      </c>
      <c r="U1466" s="9">
        <v>3.8372999999999997E-6</v>
      </c>
      <c r="V1466">
        <v>-2.88993039647788E-2</v>
      </c>
      <c r="W1466">
        <v>1.4137166941154101E-3</v>
      </c>
      <c r="X1466">
        <v>1.02918575331602E-3</v>
      </c>
      <c r="Y1466">
        <v>4.90873852123405E-4</v>
      </c>
      <c r="Z1466">
        <v>0.16177777777777799</v>
      </c>
      <c r="AA1466">
        <v>7.7160493827160503E-2</v>
      </c>
    </row>
    <row r="1467" spans="1:27" x14ac:dyDescent="0.35">
      <c r="A1467">
        <v>1466</v>
      </c>
      <c r="B1467" t="s">
        <v>54</v>
      </c>
      <c r="C1467" s="2">
        <v>15</v>
      </c>
      <c r="D1467" t="s">
        <v>10</v>
      </c>
      <c r="E1467">
        <v>4.5</v>
      </c>
      <c r="F1467" t="s">
        <v>27</v>
      </c>
      <c r="G1467" s="10">
        <v>2.5</v>
      </c>
      <c r="H1467">
        <v>2.5000000000000001E-2</v>
      </c>
      <c r="I1467">
        <v>7</v>
      </c>
      <c r="J1467">
        <v>1</v>
      </c>
      <c r="K1467">
        <v>1</v>
      </c>
      <c r="L1467" s="8">
        <v>1.4</v>
      </c>
      <c r="M1467" s="8">
        <v>0.52</v>
      </c>
      <c r="N1467" s="8">
        <v>0.5</v>
      </c>
      <c r="O1467" s="8">
        <v>-3.9083E-2</v>
      </c>
      <c r="P1467" s="8">
        <v>1.9935E-3</v>
      </c>
      <c r="Q1467" s="8">
        <v>-1.6147999999999999E-5</v>
      </c>
      <c r="R1467" s="9">
        <v>6.4188000000000002E-9</v>
      </c>
      <c r="S1467" s="8">
        <v>-9.834100000000001E-4</v>
      </c>
      <c r="T1467" s="8">
        <v>0</v>
      </c>
      <c r="U1467" s="9">
        <v>3.8372999999999997E-6</v>
      </c>
      <c r="V1467">
        <v>-2.9646010008726902E-2</v>
      </c>
      <c r="W1467">
        <v>1.4137166941154101E-3</v>
      </c>
      <c r="X1467">
        <v>1.02918575331602E-3</v>
      </c>
      <c r="Y1467">
        <v>4.90873852123405E-4</v>
      </c>
      <c r="Z1467">
        <v>0.16177777777777799</v>
      </c>
      <c r="AA1467">
        <v>7.7160493827160503E-2</v>
      </c>
    </row>
    <row r="1468" spans="1:27" x14ac:dyDescent="0.35">
      <c r="A1468">
        <v>1467</v>
      </c>
      <c r="B1468" t="s">
        <v>54</v>
      </c>
      <c r="C1468" s="2">
        <v>15</v>
      </c>
      <c r="D1468" t="s">
        <v>10</v>
      </c>
      <c r="E1468">
        <v>4.5</v>
      </c>
      <c r="F1468" t="s">
        <v>27</v>
      </c>
      <c r="G1468" s="10">
        <v>3</v>
      </c>
      <c r="H1468">
        <v>0.03</v>
      </c>
      <c r="I1468">
        <v>7</v>
      </c>
      <c r="J1468">
        <v>1</v>
      </c>
      <c r="K1468">
        <v>1</v>
      </c>
      <c r="L1468" s="8">
        <v>1.4</v>
      </c>
      <c r="M1468" s="8">
        <v>0.52</v>
      </c>
      <c r="N1468" s="8">
        <v>0.5</v>
      </c>
      <c r="O1468" s="8">
        <v>-3.9083E-2</v>
      </c>
      <c r="P1468" s="8">
        <v>1.9935E-3</v>
      </c>
      <c r="Q1468" s="8">
        <v>-1.6147999999999999E-5</v>
      </c>
      <c r="R1468" s="9">
        <v>6.4188000000000002E-9</v>
      </c>
      <c r="S1468" s="8">
        <v>-9.834100000000001E-4</v>
      </c>
      <c r="T1468" s="8">
        <v>0</v>
      </c>
      <c r="U1468" s="9">
        <v>3.8372999999999997E-6</v>
      </c>
      <c r="V1468">
        <v>-2.6221594981626E-2</v>
      </c>
      <c r="W1468">
        <v>1.2271846303085099E-3</v>
      </c>
      <c r="X1468">
        <v>8.9339041086459699E-4</v>
      </c>
      <c r="Y1468">
        <v>7.0685834705770298E-4</v>
      </c>
      <c r="Z1468">
        <v>0.140432098765432</v>
      </c>
      <c r="AA1468">
        <v>0.11111111111111099</v>
      </c>
    </row>
    <row r="1469" spans="1:27" x14ac:dyDescent="0.35">
      <c r="A1469">
        <v>1468</v>
      </c>
      <c r="B1469" t="s">
        <v>54</v>
      </c>
      <c r="C1469" s="2">
        <v>15</v>
      </c>
      <c r="D1469" t="s">
        <v>10</v>
      </c>
      <c r="E1469">
        <v>4.5</v>
      </c>
      <c r="F1469" t="s">
        <v>20</v>
      </c>
      <c r="G1469" s="10">
        <v>1</v>
      </c>
      <c r="H1469">
        <v>0.01</v>
      </c>
      <c r="I1469">
        <v>2</v>
      </c>
      <c r="J1469">
        <v>1</v>
      </c>
      <c r="K1469">
        <v>1</v>
      </c>
      <c r="L1469" s="8">
        <v>1.4</v>
      </c>
      <c r="M1469" s="8">
        <v>0.52</v>
      </c>
      <c r="N1469" s="8">
        <v>0.5</v>
      </c>
      <c r="O1469" s="8">
        <v>-1.0343E-2</v>
      </c>
      <c r="P1469" s="9">
        <v>-1.4341E-3</v>
      </c>
      <c r="Q1469" s="8">
        <v>3.4520999999999997E-5</v>
      </c>
      <c r="R1469" s="9">
        <v>-1.3052999999999999E-7</v>
      </c>
      <c r="S1469" s="8">
        <v>7.7114999999999996E-4</v>
      </c>
      <c r="T1469" s="8">
        <v>0</v>
      </c>
      <c r="U1469" s="9">
        <v>3.0230999999999999E-6</v>
      </c>
      <c r="V1469">
        <v>-1.29097230581483E-2</v>
      </c>
      <c r="W1469">
        <v>1.5707963267949001E-4</v>
      </c>
      <c r="X1469">
        <v>1.1435397259066901E-4</v>
      </c>
      <c r="Y1469">
        <v>7.85398163397448E-5</v>
      </c>
      <c r="Z1469">
        <v>1.7975308641975302E-2</v>
      </c>
      <c r="AA1469">
        <v>1.2345679012345699E-2</v>
      </c>
    </row>
    <row r="1470" spans="1:27" x14ac:dyDescent="0.35">
      <c r="A1470">
        <v>1469</v>
      </c>
      <c r="B1470" t="s">
        <v>54</v>
      </c>
      <c r="C1470" s="2">
        <v>15</v>
      </c>
      <c r="D1470" t="s">
        <v>10</v>
      </c>
      <c r="E1470">
        <v>4.5</v>
      </c>
      <c r="F1470" t="s">
        <v>27</v>
      </c>
      <c r="G1470" s="10">
        <v>1</v>
      </c>
      <c r="H1470">
        <v>0.01</v>
      </c>
      <c r="I1470">
        <v>2</v>
      </c>
      <c r="J1470">
        <v>1</v>
      </c>
      <c r="K1470">
        <v>1</v>
      </c>
      <c r="L1470" s="8">
        <v>1.4</v>
      </c>
      <c r="M1470" s="8">
        <v>0.52</v>
      </c>
      <c r="N1470" s="8">
        <v>0.5</v>
      </c>
      <c r="O1470" s="8">
        <v>-3.9083E-2</v>
      </c>
      <c r="P1470" s="8">
        <v>1.9935E-3</v>
      </c>
      <c r="Q1470" s="8">
        <v>-1.6147999999999999E-5</v>
      </c>
      <c r="R1470" s="9">
        <v>6.4188000000000002E-9</v>
      </c>
      <c r="S1470" s="8">
        <v>-9.834100000000001E-4</v>
      </c>
      <c r="T1470" s="8">
        <v>0</v>
      </c>
      <c r="U1470" s="9">
        <v>3.8372999999999997E-6</v>
      </c>
      <c r="V1470">
        <v>-3.4870485127912201E-2</v>
      </c>
      <c r="W1470">
        <v>1.5707963267949001E-4</v>
      </c>
      <c r="X1470">
        <v>1.1435397259066901E-4</v>
      </c>
      <c r="Y1470">
        <v>7.85398163397448E-5</v>
      </c>
      <c r="Z1470">
        <v>1.7975308641975302E-2</v>
      </c>
      <c r="AA1470">
        <v>1.2345679012345699E-2</v>
      </c>
    </row>
    <row r="1471" spans="1:27" x14ac:dyDescent="0.35">
      <c r="A1471">
        <v>1470</v>
      </c>
      <c r="B1471" t="s">
        <v>54</v>
      </c>
      <c r="C1471" s="2">
        <v>15</v>
      </c>
      <c r="D1471" t="s">
        <v>10</v>
      </c>
      <c r="E1471">
        <v>4.5</v>
      </c>
      <c r="F1471" t="s">
        <v>27</v>
      </c>
      <c r="G1471" s="10">
        <v>1</v>
      </c>
      <c r="H1471">
        <v>0.01</v>
      </c>
      <c r="I1471">
        <v>2.5</v>
      </c>
      <c r="J1471">
        <v>1</v>
      </c>
      <c r="K1471">
        <v>1</v>
      </c>
      <c r="L1471" s="8">
        <v>1.4</v>
      </c>
      <c r="M1471" s="8">
        <v>0.52</v>
      </c>
      <c r="N1471" s="8">
        <v>0.5</v>
      </c>
      <c r="O1471" s="8">
        <v>-3.9083E-2</v>
      </c>
      <c r="P1471" s="8">
        <v>1.9935E-3</v>
      </c>
      <c r="Q1471" s="8">
        <v>-1.6147999999999999E-5</v>
      </c>
      <c r="R1471" s="9">
        <v>6.4188000000000002E-9</v>
      </c>
      <c r="S1471" s="8">
        <v>-9.834100000000001E-4</v>
      </c>
      <c r="T1471" s="8">
        <v>0</v>
      </c>
      <c r="U1471" s="9">
        <v>3.8372999999999997E-6</v>
      </c>
      <c r="V1471">
        <v>-3.5343253811427999E-2</v>
      </c>
      <c r="W1471">
        <v>1.5707963267949001E-4</v>
      </c>
      <c r="X1471">
        <v>1.1435397259066901E-4</v>
      </c>
      <c r="Y1471">
        <v>7.85398163397448E-5</v>
      </c>
      <c r="Z1471">
        <v>1.7975308641975302E-2</v>
      </c>
      <c r="AA1471">
        <v>1.2345679012345699E-2</v>
      </c>
    </row>
    <row r="1472" spans="1:27" x14ac:dyDescent="0.35">
      <c r="A1472">
        <v>1471</v>
      </c>
      <c r="B1472" t="s">
        <v>54</v>
      </c>
      <c r="C1472" s="2">
        <v>15</v>
      </c>
      <c r="D1472" t="s">
        <v>10</v>
      </c>
      <c r="E1472">
        <v>4.5</v>
      </c>
      <c r="F1472" t="s">
        <v>11</v>
      </c>
      <c r="G1472" s="10">
        <v>1</v>
      </c>
      <c r="H1472">
        <v>0.01</v>
      </c>
      <c r="I1472">
        <v>3</v>
      </c>
      <c r="J1472">
        <v>1</v>
      </c>
      <c r="K1472">
        <v>1</v>
      </c>
      <c r="L1472" s="8">
        <v>1.42</v>
      </c>
      <c r="M1472" s="8">
        <v>0.59</v>
      </c>
      <c r="N1472" s="8">
        <v>0.5</v>
      </c>
      <c r="O1472" s="8">
        <v>-1.115E-2</v>
      </c>
      <c r="P1472" s="8">
        <v>0</v>
      </c>
      <c r="Q1472" s="8">
        <v>-8.5599999999999996E-2</v>
      </c>
      <c r="R1472" s="8">
        <v>-4.9959999999999997E-2</v>
      </c>
      <c r="S1472" s="8">
        <v>0</v>
      </c>
      <c r="T1472" s="8">
        <v>2.5600000000000002E-3</v>
      </c>
      <c r="U1472" s="8">
        <v>3.6330000000000001E-2</v>
      </c>
      <c r="V1472">
        <v>-1.08871897530931E-2</v>
      </c>
      <c r="W1472">
        <v>1.96349540849362E-4</v>
      </c>
      <c r="X1472">
        <v>1.64501645323596E-4</v>
      </c>
      <c r="Y1472">
        <v>7.85398163397448E-5</v>
      </c>
      <c r="Z1472">
        <v>2.5858024691357999E-2</v>
      </c>
      <c r="AA1472">
        <v>1.2345679012345699E-2</v>
      </c>
    </row>
    <row r="1473" spans="1:27" x14ac:dyDescent="0.35">
      <c r="A1473">
        <v>1472</v>
      </c>
      <c r="B1473" t="s">
        <v>54</v>
      </c>
      <c r="C1473" s="2">
        <v>15</v>
      </c>
      <c r="D1473" t="s">
        <v>10</v>
      </c>
      <c r="E1473">
        <v>4.5</v>
      </c>
      <c r="F1473" t="s">
        <v>11</v>
      </c>
      <c r="G1473" s="10">
        <v>1</v>
      </c>
      <c r="H1473">
        <v>0.01</v>
      </c>
      <c r="I1473">
        <v>2</v>
      </c>
      <c r="J1473">
        <v>1</v>
      </c>
      <c r="K1473">
        <v>1</v>
      </c>
      <c r="L1473" s="8">
        <v>1.42</v>
      </c>
      <c r="M1473" s="8">
        <v>0.59</v>
      </c>
      <c r="N1473" s="8">
        <v>0.5</v>
      </c>
      <c r="O1473" s="8">
        <v>-1.115E-2</v>
      </c>
      <c r="P1473" s="8">
        <v>0</v>
      </c>
      <c r="Q1473" s="8">
        <v>-8.5599999999999996E-2</v>
      </c>
      <c r="R1473" s="8">
        <v>-4.9959999999999997E-2</v>
      </c>
      <c r="S1473" s="8">
        <v>0</v>
      </c>
      <c r="T1473" s="8">
        <v>2.5600000000000002E-3</v>
      </c>
      <c r="U1473" s="8">
        <v>3.6330000000000001E-2</v>
      </c>
      <c r="V1473">
        <v>-1.10034707978142E-2</v>
      </c>
      <c r="W1473">
        <v>1.96349540849362E-4</v>
      </c>
      <c r="X1473">
        <v>1.64501645323596E-4</v>
      </c>
      <c r="Y1473">
        <v>7.85398163397448E-5</v>
      </c>
      <c r="Z1473">
        <v>2.5858024691357999E-2</v>
      </c>
      <c r="AA1473">
        <v>1.2345679012345699E-2</v>
      </c>
    </row>
    <row r="1474" spans="1:27" x14ac:dyDescent="0.35">
      <c r="A1474">
        <v>1473</v>
      </c>
      <c r="B1474" t="s">
        <v>54</v>
      </c>
      <c r="C1474" s="2">
        <v>15</v>
      </c>
      <c r="D1474" t="s">
        <v>10</v>
      </c>
      <c r="E1474">
        <v>4.5</v>
      </c>
      <c r="F1474" t="s">
        <v>11</v>
      </c>
      <c r="G1474" s="10">
        <v>1</v>
      </c>
      <c r="H1474">
        <v>0.01</v>
      </c>
      <c r="I1474">
        <v>3</v>
      </c>
      <c r="J1474">
        <v>1</v>
      </c>
      <c r="K1474">
        <v>1</v>
      </c>
      <c r="L1474" s="8">
        <v>1.42</v>
      </c>
      <c r="M1474" s="8">
        <v>0.59</v>
      </c>
      <c r="N1474" s="8">
        <v>0.5</v>
      </c>
      <c r="O1474" s="8">
        <v>-1.115E-2</v>
      </c>
      <c r="P1474" s="8">
        <v>0</v>
      </c>
      <c r="Q1474" s="8">
        <v>-8.5599999999999996E-2</v>
      </c>
      <c r="R1474" s="8">
        <v>-4.9959999999999997E-2</v>
      </c>
      <c r="S1474" s="8">
        <v>0</v>
      </c>
      <c r="T1474" s="8">
        <v>2.5600000000000002E-3</v>
      </c>
      <c r="U1474" s="8">
        <v>3.6330000000000001E-2</v>
      </c>
      <c r="V1474">
        <v>-1.08871897530931E-2</v>
      </c>
      <c r="W1474">
        <v>1.5707963267949001E-4</v>
      </c>
      <c r="X1474">
        <v>1.3160131625887601E-4</v>
      </c>
      <c r="Y1474">
        <v>7.85398163397448E-5</v>
      </c>
      <c r="Z1474">
        <v>2.06864197530864E-2</v>
      </c>
      <c r="AA1474">
        <v>1.2345679012345699E-2</v>
      </c>
    </row>
    <row r="1475" spans="1:27" x14ac:dyDescent="0.35">
      <c r="A1475">
        <v>1474</v>
      </c>
      <c r="B1475" t="s">
        <v>54</v>
      </c>
      <c r="C1475" s="2">
        <v>15</v>
      </c>
      <c r="D1475" t="s">
        <v>10</v>
      </c>
      <c r="E1475">
        <v>4.5</v>
      </c>
      <c r="F1475" t="s">
        <v>20</v>
      </c>
      <c r="G1475" s="10">
        <v>2</v>
      </c>
      <c r="H1475">
        <v>0.02</v>
      </c>
      <c r="I1475">
        <v>4</v>
      </c>
      <c r="J1475">
        <v>1</v>
      </c>
      <c r="K1475">
        <v>1</v>
      </c>
      <c r="L1475" s="8">
        <v>1.4</v>
      </c>
      <c r="M1475" s="8">
        <v>0.52</v>
      </c>
      <c r="N1475" s="8">
        <v>0.5</v>
      </c>
      <c r="O1475" s="8">
        <v>-1.0343E-2</v>
      </c>
      <c r="P1475" s="9">
        <v>-1.4341E-3</v>
      </c>
      <c r="Q1475" s="8">
        <v>3.4520999999999997E-5</v>
      </c>
      <c r="R1475" s="9">
        <v>-1.3052999999999999E-7</v>
      </c>
      <c r="S1475" s="8">
        <v>7.7114999999999996E-4</v>
      </c>
      <c r="T1475" s="8">
        <v>0</v>
      </c>
      <c r="U1475" s="9">
        <v>3.0230999999999999E-6</v>
      </c>
      <c r="V1475">
        <v>-1.44612707722279E-2</v>
      </c>
      <c r="W1475">
        <v>9.4247779607693804E-4</v>
      </c>
      <c r="X1475">
        <v>6.86123835544011E-4</v>
      </c>
      <c r="Y1475">
        <v>3.1415926535897898E-4</v>
      </c>
      <c r="Z1475">
        <v>0.107851851851852</v>
      </c>
      <c r="AA1475">
        <v>4.9382716049382699E-2</v>
      </c>
    </row>
    <row r="1476" spans="1:27" x14ac:dyDescent="0.35">
      <c r="A1476">
        <v>1475</v>
      </c>
      <c r="B1476" t="s">
        <v>54</v>
      </c>
      <c r="C1476" s="2">
        <v>15</v>
      </c>
      <c r="D1476" t="s">
        <v>10</v>
      </c>
      <c r="E1476">
        <v>4.5</v>
      </c>
      <c r="F1476" t="s">
        <v>11</v>
      </c>
      <c r="G1476" s="10">
        <v>1</v>
      </c>
      <c r="H1476">
        <v>0.01</v>
      </c>
      <c r="I1476">
        <v>2</v>
      </c>
      <c r="J1476">
        <v>1</v>
      </c>
      <c r="K1476">
        <v>1</v>
      </c>
      <c r="L1476" s="8">
        <v>1.42</v>
      </c>
      <c r="M1476" s="8">
        <v>0.59</v>
      </c>
      <c r="N1476" s="8">
        <v>0.5</v>
      </c>
      <c r="O1476" s="8">
        <v>-1.115E-2</v>
      </c>
      <c r="P1476" s="8">
        <v>0</v>
      </c>
      <c r="Q1476" s="8">
        <v>-8.5599999999999996E-2</v>
      </c>
      <c r="R1476" s="8">
        <v>-4.9959999999999997E-2</v>
      </c>
      <c r="S1476" s="8">
        <v>0</v>
      </c>
      <c r="T1476" s="8">
        <v>2.5600000000000002E-3</v>
      </c>
      <c r="U1476" s="8">
        <v>3.6330000000000001E-2</v>
      </c>
      <c r="V1476">
        <v>-1.10034707978142E-2</v>
      </c>
      <c r="W1476">
        <v>1.5707963267949001E-4</v>
      </c>
      <c r="X1476">
        <v>1.3160131625887601E-4</v>
      </c>
      <c r="Y1476">
        <v>7.85398163397448E-5</v>
      </c>
      <c r="Z1476">
        <v>2.06864197530864E-2</v>
      </c>
      <c r="AA1476">
        <v>1.2345679012345699E-2</v>
      </c>
    </row>
    <row r="1477" spans="1:27" x14ac:dyDescent="0.35">
      <c r="A1477">
        <v>1476</v>
      </c>
      <c r="B1477" t="s">
        <v>54</v>
      </c>
      <c r="C1477" s="2">
        <v>15</v>
      </c>
      <c r="D1477" t="s">
        <v>10</v>
      </c>
      <c r="E1477">
        <v>4.5</v>
      </c>
      <c r="F1477" t="s">
        <v>20</v>
      </c>
      <c r="G1477" s="10">
        <v>2</v>
      </c>
      <c r="H1477">
        <v>0.02</v>
      </c>
      <c r="I1477">
        <v>4</v>
      </c>
      <c r="J1477">
        <v>1</v>
      </c>
      <c r="K1477">
        <v>1</v>
      </c>
      <c r="L1477" s="8">
        <v>1.4</v>
      </c>
      <c r="M1477" s="8">
        <v>0.52</v>
      </c>
      <c r="N1477" s="8">
        <v>0.5</v>
      </c>
      <c r="O1477" s="8">
        <v>-1.0343E-2</v>
      </c>
      <c r="P1477" s="9">
        <v>-1.4341E-3</v>
      </c>
      <c r="Q1477" s="8">
        <v>3.4520999999999997E-5</v>
      </c>
      <c r="R1477" s="9">
        <v>-1.3052999999999999E-7</v>
      </c>
      <c r="S1477" s="8">
        <v>7.7114999999999996E-4</v>
      </c>
      <c r="T1477" s="8">
        <v>0</v>
      </c>
      <c r="U1477" s="9">
        <v>3.0230999999999999E-6</v>
      </c>
      <c r="V1477">
        <v>-1.44612707722279E-2</v>
      </c>
      <c r="W1477">
        <v>1.09955742875643E-3</v>
      </c>
      <c r="X1477">
        <v>8.0047780813468001E-4</v>
      </c>
      <c r="Y1477">
        <v>3.1415926535897898E-4</v>
      </c>
      <c r="Z1477">
        <v>0.125827160493827</v>
      </c>
      <c r="AA1477">
        <v>4.9382716049382699E-2</v>
      </c>
    </row>
    <row r="1478" spans="1:27" x14ac:dyDescent="0.35">
      <c r="A1478">
        <v>1477</v>
      </c>
      <c r="B1478" t="s">
        <v>54</v>
      </c>
      <c r="C1478" s="2">
        <v>15</v>
      </c>
      <c r="D1478" t="s">
        <v>10</v>
      </c>
      <c r="E1478">
        <v>4.5</v>
      </c>
      <c r="F1478" t="s">
        <v>35</v>
      </c>
      <c r="G1478" s="10">
        <v>5</v>
      </c>
      <c r="H1478">
        <v>0.05</v>
      </c>
      <c r="I1478">
        <v>4.5</v>
      </c>
      <c r="J1478">
        <v>1</v>
      </c>
      <c r="K1478">
        <v>1</v>
      </c>
      <c r="L1478" s="8">
        <v>1.4</v>
      </c>
      <c r="M1478" s="8">
        <v>0.52</v>
      </c>
      <c r="N1478" s="8">
        <v>0.5</v>
      </c>
      <c r="O1478">
        <f>-2.311*10^-3</f>
        <v>-2.3110000000000001E-3</v>
      </c>
      <c r="P1478">
        <f>-3.7474*10^-4</f>
        <v>-3.7473999999999998E-4</v>
      </c>
      <c r="Q1478">
        <f>1.5103*10^-5</f>
        <v>1.5103000000000001E-5</v>
      </c>
      <c r="R1478">
        <f>-2.5175*10^-8</f>
        <v>-2.5175000000000002E-8</v>
      </c>
      <c r="S1478">
        <f>3.3282*10^-4</f>
        <v>3.3282E-4</v>
      </c>
      <c r="T1478" s="8">
        <v>0</v>
      </c>
      <c r="U1478">
        <f>3.8818*10^-6</f>
        <v>3.8817999999999998E-6</v>
      </c>
      <c r="V1478">
        <v>1.23931176574853E-3</v>
      </c>
      <c r="W1478">
        <v>1.23931176574853E-3</v>
      </c>
      <c r="X1478">
        <v>9.0221896546492696E-4</v>
      </c>
      <c r="Y1478">
        <v>1.96349540849362E-3</v>
      </c>
      <c r="Z1478">
        <v>0.14181985985678899</v>
      </c>
      <c r="AA1478">
        <v>0.30864197530864201</v>
      </c>
    </row>
    <row r="1479" spans="1:27" x14ac:dyDescent="0.35">
      <c r="A1479">
        <v>1478</v>
      </c>
      <c r="B1479" t="s">
        <v>54</v>
      </c>
      <c r="C1479" s="2">
        <v>15</v>
      </c>
      <c r="D1479" t="s">
        <v>10</v>
      </c>
      <c r="E1479">
        <v>4.5</v>
      </c>
      <c r="F1479" t="s">
        <v>20</v>
      </c>
      <c r="G1479" s="10">
        <v>1.5</v>
      </c>
      <c r="H1479">
        <v>1.4999999999999999E-2</v>
      </c>
      <c r="I1479">
        <v>3.5</v>
      </c>
      <c r="J1479">
        <v>1</v>
      </c>
      <c r="K1479">
        <v>1</v>
      </c>
      <c r="L1479" s="8">
        <v>1.4</v>
      </c>
      <c r="M1479" s="8">
        <v>0.52</v>
      </c>
      <c r="N1479" s="8">
        <v>0.5</v>
      </c>
      <c r="O1479" s="8">
        <v>-1.0343E-2</v>
      </c>
      <c r="P1479" s="9">
        <v>-1.4341E-3</v>
      </c>
      <c r="Q1479" s="8">
        <v>3.4520999999999997E-5</v>
      </c>
      <c r="R1479" s="9">
        <v>-1.3052999999999999E-7</v>
      </c>
      <c r="S1479" s="8">
        <v>7.7114999999999996E-4</v>
      </c>
      <c r="T1479" s="8">
        <v>0</v>
      </c>
      <c r="U1479" s="9">
        <v>3.0230999999999999E-6</v>
      </c>
      <c r="V1479">
        <v>-1.3414112314311701E-2</v>
      </c>
      <c r="W1479">
        <v>2.35619449019235E-4</v>
      </c>
      <c r="X1479">
        <v>1.71530958886003E-4</v>
      </c>
      <c r="Y1479">
        <v>1.7671458676442599E-4</v>
      </c>
      <c r="Z1479">
        <v>2.6962962962963001E-2</v>
      </c>
      <c r="AA1479">
        <v>2.7777777777777801E-2</v>
      </c>
    </row>
    <row r="1480" spans="1:27" x14ac:dyDescent="0.35">
      <c r="A1480">
        <v>1479</v>
      </c>
      <c r="B1480" t="s">
        <v>54</v>
      </c>
      <c r="C1480" s="2">
        <v>15</v>
      </c>
      <c r="D1480" t="s">
        <v>10</v>
      </c>
      <c r="E1480">
        <v>4.5</v>
      </c>
      <c r="F1480" t="s">
        <v>11</v>
      </c>
      <c r="G1480" s="10">
        <v>1</v>
      </c>
      <c r="H1480">
        <v>0.01</v>
      </c>
      <c r="I1480">
        <v>2</v>
      </c>
      <c r="J1480">
        <v>1</v>
      </c>
      <c r="K1480">
        <v>1</v>
      </c>
      <c r="L1480" s="8">
        <v>1.42</v>
      </c>
      <c r="M1480" s="8">
        <v>0.59</v>
      </c>
      <c r="N1480" s="8">
        <v>0.5</v>
      </c>
      <c r="O1480" s="8">
        <v>-1.115E-2</v>
      </c>
      <c r="P1480" s="8">
        <v>0</v>
      </c>
      <c r="Q1480" s="8">
        <v>-8.5599999999999996E-2</v>
      </c>
      <c r="R1480" s="8">
        <v>-4.9959999999999997E-2</v>
      </c>
      <c r="S1480" s="8">
        <v>0</v>
      </c>
      <c r="T1480" s="8">
        <v>2.5600000000000002E-3</v>
      </c>
      <c r="U1480" s="8">
        <v>3.6330000000000001E-2</v>
      </c>
      <c r="V1480">
        <v>-1.10034707978142E-2</v>
      </c>
      <c r="W1480">
        <v>1.96349540849362E-4</v>
      </c>
      <c r="X1480">
        <v>1.64501645323596E-4</v>
      </c>
      <c r="Y1480">
        <v>7.85398163397448E-5</v>
      </c>
      <c r="Z1480">
        <v>2.5858024691357999E-2</v>
      </c>
      <c r="AA1480">
        <v>1.2345679012345699E-2</v>
      </c>
    </row>
    <row r="1481" spans="1:27" x14ac:dyDescent="0.35">
      <c r="A1481">
        <v>1480</v>
      </c>
      <c r="B1481" t="s">
        <v>54</v>
      </c>
      <c r="C1481" s="2">
        <v>15</v>
      </c>
      <c r="D1481" t="s">
        <v>10</v>
      </c>
      <c r="E1481">
        <v>4.5</v>
      </c>
      <c r="F1481" t="s">
        <v>11</v>
      </c>
      <c r="G1481" s="10">
        <v>1</v>
      </c>
      <c r="H1481">
        <v>0.01</v>
      </c>
      <c r="I1481">
        <v>2</v>
      </c>
      <c r="J1481">
        <v>1</v>
      </c>
      <c r="K1481">
        <v>1</v>
      </c>
      <c r="L1481" s="8">
        <v>1.42</v>
      </c>
      <c r="M1481" s="8">
        <v>0.59</v>
      </c>
      <c r="N1481" s="8">
        <v>0.5</v>
      </c>
      <c r="O1481" s="8">
        <v>-1.115E-2</v>
      </c>
      <c r="P1481" s="8">
        <v>0</v>
      </c>
      <c r="Q1481" s="8">
        <v>-8.5599999999999996E-2</v>
      </c>
      <c r="R1481" s="8">
        <v>-4.9959999999999997E-2</v>
      </c>
      <c r="S1481" s="8">
        <v>0</v>
      </c>
      <c r="T1481" s="8">
        <v>2.5600000000000002E-3</v>
      </c>
      <c r="U1481" s="8">
        <v>3.6330000000000001E-2</v>
      </c>
      <c r="V1481">
        <v>-1.10034707978142E-2</v>
      </c>
      <c r="W1481">
        <v>1.96349540849362E-4</v>
      </c>
      <c r="X1481">
        <v>1.64501645323596E-4</v>
      </c>
      <c r="Y1481">
        <v>7.85398163397448E-5</v>
      </c>
      <c r="Z1481">
        <v>2.5858024691357999E-2</v>
      </c>
      <c r="AA1481">
        <v>1.2345679012345699E-2</v>
      </c>
    </row>
    <row r="1482" spans="1:27" x14ac:dyDescent="0.35">
      <c r="A1482">
        <v>1481</v>
      </c>
      <c r="B1482" t="s">
        <v>54</v>
      </c>
      <c r="C1482" s="2">
        <v>15</v>
      </c>
      <c r="D1482" t="s">
        <v>10</v>
      </c>
      <c r="E1482">
        <v>4.5</v>
      </c>
      <c r="F1482" t="s">
        <v>11</v>
      </c>
      <c r="G1482" s="10">
        <v>1</v>
      </c>
      <c r="H1482">
        <v>0.01</v>
      </c>
      <c r="I1482">
        <v>2.5</v>
      </c>
      <c r="J1482">
        <v>1</v>
      </c>
      <c r="K1482">
        <v>1</v>
      </c>
      <c r="L1482" s="8">
        <v>1.42</v>
      </c>
      <c r="M1482" s="8">
        <v>0.59</v>
      </c>
      <c r="N1482" s="8">
        <v>0.5</v>
      </c>
      <c r="O1482" s="8">
        <v>-1.115E-2</v>
      </c>
      <c r="P1482" s="8">
        <v>0</v>
      </c>
      <c r="Q1482" s="8">
        <v>-8.5599999999999996E-2</v>
      </c>
      <c r="R1482" s="8">
        <v>-4.9959999999999997E-2</v>
      </c>
      <c r="S1482" s="8">
        <v>0</v>
      </c>
      <c r="T1482" s="8">
        <v>2.5600000000000002E-3</v>
      </c>
      <c r="U1482" s="8">
        <v>3.6330000000000001E-2</v>
      </c>
      <c r="V1482">
        <v>-1.0945330275453601E-2</v>
      </c>
      <c r="W1482">
        <v>2.35619449019235E-4</v>
      </c>
      <c r="X1482">
        <v>1.97401974388315E-4</v>
      </c>
      <c r="Y1482">
        <v>7.85398163397448E-5</v>
      </c>
      <c r="Z1482">
        <v>3.1029629629629601E-2</v>
      </c>
      <c r="AA1482">
        <v>1.2345679012345699E-2</v>
      </c>
    </row>
    <row r="1483" spans="1:27" x14ac:dyDescent="0.35">
      <c r="A1483">
        <v>1482</v>
      </c>
      <c r="B1483" t="s">
        <v>54</v>
      </c>
      <c r="C1483" s="2">
        <v>15</v>
      </c>
      <c r="D1483" t="s">
        <v>10</v>
      </c>
      <c r="E1483">
        <v>4.5</v>
      </c>
      <c r="F1483" t="s">
        <v>20</v>
      </c>
      <c r="G1483" s="10">
        <v>1.5</v>
      </c>
      <c r="H1483">
        <v>1.4999999999999999E-2</v>
      </c>
      <c r="I1483">
        <v>2.5</v>
      </c>
      <c r="J1483">
        <v>1</v>
      </c>
      <c r="K1483">
        <v>1</v>
      </c>
      <c r="L1483" s="8">
        <v>1.4</v>
      </c>
      <c r="M1483" s="8">
        <v>0.52</v>
      </c>
      <c r="N1483" s="8">
        <v>0.5</v>
      </c>
      <c r="O1483" s="8">
        <v>-1.0343E-2</v>
      </c>
      <c r="P1483" s="9">
        <v>-1.4341E-3</v>
      </c>
      <c r="Q1483" s="8">
        <v>3.4520999999999997E-5</v>
      </c>
      <c r="R1483" s="9">
        <v>-1.3052999999999999E-7</v>
      </c>
      <c r="S1483" s="8">
        <v>7.7114999999999996E-4</v>
      </c>
      <c r="T1483" s="8">
        <v>0</v>
      </c>
      <c r="U1483" s="9">
        <v>3.0230999999999999E-6</v>
      </c>
      <c r="V1483">
        <v>-1.4252395116707801E-2</v>
      </c>
      <c r="W1483">
        <v>2.35619449019235E-4</v>
      </c>
      <c r="X1483">
        <v>1.71530958886003E-4</v>
      </c>
      <c r="Y1483">
        <v>1.7671458676442599E-4</v>
      </c>
      <c r="Z1483">
        <v>2.6962962962963001E-2</v>
      </c>
      <c r="AA1483">
        <v>2.7777777777777801E-2</v>
      </c>
    </row>
    <row r="1484" spans="1:27" x14ac:dyDescent="0.35">
      <c r="A1484">
        <v>1483</v>
      </c>
      <c r="B1484" t="s">
        <v>54</v>
      </c>
      <c r="C1484" s="2">
        <v>15</v>
      </c>
      <c r="D1484" t="s">
        <v>10</v>
      </c>
      <c r="E1484">
        <v>4.5</v>
      </c>
      <c r="F1484" t="s">
        <v>27</v>
      </c>
      <c r="G1484" s="10">
        <v>4</v>
      </c>
      <c r="H1484">
        <v>0.04</v>
      </c>
      <c r="I1484">
        <v>4</v>
      </c>
      <c r="J1484">
        <v>1</v>
      </c>
      <c r="K1484">
        <v>1</v>
      </c>
      <c r="L1484" s="8">
        <v>1.4</v>
      </c>
      <c r="M1484" s="8">
        <v>0.52</v>
      </c>
      <c r="N1484" s="8">
        <v>0.5</v>
      </c>
      <c r="O1484" s="8">
        <v>-3.9083E-2</v>
      </c>
      <c r="P1484" s="8">
        <v>1.9935E-3</v>
      </c>
      <c r="Q1484" s="8">
        <v>-1.6147999999999999E-5</v>
      </c>
      <c r="R1484" s="9">
        <v>6.4188000000000002E-9</v>
      </c>
      <c r="S1484" s="8">
        <v>-9.834100000000001E-4</v>
      </c>
      <c r="T1484" s="8">
        <v>0</v>
      </c>
      <c r="U1484" s="9">
        <v>3.8372999999999997E-6</v>
      </c>
      <c r="V1484">
        <v>-1.8078984142524099E-2</v>
      </c>
      <c r="W1484">
        <v>2.8863382504856201E-3</v>
      </c>
      <c r="X1484">
        <v>2.1012542463535299E-3</v>
      </c>
      <c r="Y1484">
        <v>1.2566370614359201E-3</v>
      </c>
      <c r="Z1484">
        <v>0.33029629629629598</v>
      </c>
      <c r="AA1484">
        <v>0.19753086419753099</v>
      </c>
    </row>
    <row r="1485" spans="1:27" x14ac:dyDescent="0.35">
      <c r="A1485">
        <v>1484</v>
      </c>
      <c r="B1485" t="s">
        <v>54</v>
      </c>
      <c r="C1485" s="2">
        <v>15</v>
      </c>
      <c r="D1485" t="s">
        <v>10</v>
      </c>
      <c r="E1485">
        <v>4.5</v>
      </c>
      <c r="F1485" t="s">
        <v>27</v>
      </c>
      <c r="G1485" s="10">
        <v>4.5</v>
      </c>
      <c r="H1485">
        <v>4.4999999999999998E-2</v>
      </c>
      <c r="I1485">
        <v>6</v>
      </c>
      <c r="J1485">
        <v>1</v>
      </c>
      <c r="K1485">
        <v>1</v>
      </c>
      <c r="L1485" s="8">
        <v>1.4</v>
      </c>
      <c r="M1485" s="8">
        <v>0.52</v>
      </c>
      <c r="N1485" s="8">
        <v>0.5</v>
      </c>
      <c r="O1485" s="8">
        <v>-3.9083E-2</v>
      </c>
      <c r="P1485" s="8">
        <v>1.9935E-3</v>
      </c>
      <c r="Q1485" s="8">
        <v>-1.6147999999999999E-5</v>
      </c>
      <c r="R1485" s="9">
        <v>6.4188000000000002E-9</v>
      </c>
      <c r="S1485" s="8">
        <v>-9.834100000000001E-4</v>
      </c>
      <c r="T1485" s="8">
        <v>0</v>
      </c>
      <c r="U1485" s="9">
        <v>3.8372999999999997E-6</v>
      </c>
      <c r="V1485">
        <v>-1.5408687848541099E-2</v>
      </c>
      <c r="W1485">
        <v>5.0265482457436698E-3</v>
      </c>
      <c r="X1485">
        <v>3.65932712290139E-3</v>
      </c>
      <c r="Y1485">
        <v>1.59043128087983E-3</v>
      </c>
      <c r="Z1485">
        <v>0.57520987654320999</v>
      </c>
      <c r="AA1485">
        <v>0.25</v>
      </c>
    </row>
    <row r="1486" spans="1:27" x14ac:dyDescent="0.35">
      <c r="A1486">
        <v>1485</v>
      </c>
      <c r="B1486" t="s">
        <v>54</v>
      </c>
      <c r="C1486" s="2">
        <v>15</v>
      </c>
      <c r="D1486" t="s">
        <v>10</v>
      </c>
      <c r="E1486">
        <v>4.5</v>
      </c>
      <c r="F1486" t="s">
        <v>27</v>
      </c>
      <c r="G1486" s="10">
        <v>3</v>
      </c>
      <c r="H1486">
        <v>0.03</v>
      </c>
      <c r="I1486">
        <v>7</v>
      </c>
      <c r="J1486">
        <v>1</v>
      </c>
      <c r="K1486">
        <v>1</v>
      </c>
      <c r="L1486" s="8">
        <v>1.4</v>
      </c>
      <c r="M1486" s="8">
        <v>0.52</v>
      </c>
      <c r="N1486" s="8">
        <v>0.5</v>
      </c>
      <c r="O1486" s="8">
        <v>-3.9083E-2</v>
      </c>
      <c r="P1486" s="8">
        <v>1.9935E-3</v>
      </c>
      <c r="Q1486" s="8">
        <v>-1.6147999999999999E-5</v>
      </c>
      <c r="R1486" s="9">
        <v>6.4188000000000002E-9</v>
      </c>
      <c r="S1486" s="8">
        <v>-9.834100000000001E-4</v>
      </c>
      <c r="T1486" s="8">
        <v>0</v>
      </c>
      <c r="U1486" s="9">
        <v>3.8372999999999997E-6</v>
      </c>
      <c r="V1486">
        <v>-2.6221594981626E-2</v>
      </c>
      <c r="W1486">
        <v>4.2411500823462201E-3</v>
      </c>
      <c r="X1486">
        <v>3.08755725994805E-3</v>
      </c>
      <c r="Y1486">
        <v>7.0685834705770298E-4</v>
      </c>
      <c r="Z1486">
        <v>0.48533333333333301</v>
      </c>
      <c r="AA1486">
        <v>0.11111111111111099</v>
      </c>
    </row>
    <row r="1487" spans="1:27" x14ac:dyDescent="0.35">
      <c r="A1487">
        <v>1486</v>
      </c>
      <c r="B1487" t="s">
        <v>54</v>
      </c>
      <c r="C1487" s="2">
        <v>15</v>
      </c>
      <c r="D1487" t="s">
        <v>10</v>
      </c>
      <c r="E1487">
        <v>4.5</v>
      </c>
      <c r="F1487" t="s">
        <v>27</v>
      </c>
      <c r="G1487" s="10">
        <v>4</v>
      </c>
      <c r="H1487">
        <v>0.04</v>
      </c>
      <c r="I1487">
        <v>5</v>
      </c>
      <c r="J1487">
        <v>1</v>
      </c>
      <c r="K1487">
        <v>1</v>
      </c>
      <c r="L1487" s="8">
        <v>1.4</v>
      </c>
      <c r="M1487" s="8">
        <v>0.52</v>
      </c>
      <c r="N1487" s="8">
        <v>0.5</v>
      </c>
      <c r="O1487" s="8">
        <v>-3.9083E-2</v>
      </c>
      <c r="P1487" s="8">
        <v>1.9935E-3</v>
      </c>
      <c r="Q1487" s="8">
        <v>-1.6147999999999999E-5</v>
      </c>
      <c r="R1487" s="9">
        <v>6.4188000000000002E-9</v>
      </c>
      <c r="S1487" s="8">
        <v>-9.834100000000001E-4</v>
      </c>
      <c r="T1487" s="8">
        <v>0</v>
      </c>
      <c r="U1487" s="9">
        <v>3.8372999999999997E-6</v>
      </c>
      <c r="V1487">
        <v>-1.8456432015031301E-2</v>
      </c>
      <c r="W1487">
        <v>2.8863382504856201E-3</v>
      </c>
      <c r="X1487">
        <v>2.1012542463535299E-3</v>
      </c>
      <c r="Y1487">
        <v>1.2566370614359201E-3</v>
      </c>
      <c r="Z1487">
        <v>0.33029629629629598</v>
      </c>
      <c r="AA1487">
        <v>0.19753086419753099</v>
      </c>
    </row>
    <row r="1488" spans="1:27" x14ac:dyDescent="0.35">
      <c r="A1488">
        <v>1487</v>
      </c>
      <c r="B1488" t="s">
        <v>54</v>
      </c>
      <c r="C1488" s="2">
        <v>15</v>
      </c>
      <c r="D1488" t="s">
        <v>10</v>
      </c>
      <c r="E1488">
        <v>4.5</v>
      </c>
      <c r="F1488" t="s">
        <v>27</v>
      </c>
      <c r="G1488" s="10">
        <v>1</v>
      </c>
      <c r="H1488">
        <v>0.01</v>
      </c>
      <c r="I1488">
        <v>2.5</v>
      </c>
      <c r="J1488">
        <v>1</v>
      </c>
      <c r="K1488">
        <v>1</v>
      </c>
      <c r="L1488" s="8">
        <v>1.4</v>
      </c>
      <c r="M1488" s="8">
        <v>0.52</v>
      </c>
      <c r="N1488" s="8">
        <v>0.5</v>
      </c>
      <c r="O1488" s="8">
        <v>-3.9083E-2</v>
      </c>
      <c r="P1488" s="8">
        <v>1.9935E-3</v>
      </c>
      <c r="Q1488" s="8">
        <v>-1.6147999999999999E-5</v>
      </c>
      <c r="R1488" s="9">
        <v>6.4188000000000002E-9</v>
      </c>
      <c r="S1488" s="8">
        <v>-9.834100000000001E-4</v>
      </c>
      <c r="T1488" s="8">
        <v>0</v>
      </c>
      <c r="U1488" s="9">
        <v>3.8372999999999997E-6</v>
      </c>
      <c r="V1488">
        <v>-3.5343253811427999E-2</v>
      </c>
      <c r="W1488">
        <v>1.5707963267949001E-4</v>
      </c>
      <c r="X1488">
        <v>1.1435397259066901E-4</v>
      </c>
      <c r="Y1488">
        <v>7.85398163397448E-5</v>
      </c>
      <c r="Z1488">
        <v>1.7975308641975302E-2</v>
      </c>
      <c r="AA1488">
        <v>1.2345679012345699E-2</v>
      </c>
    </row>
    <row r="1489" spans="1:27" x14ac:dyDescent="0.35">
      <c r="A1489">
        <v>1488</v>
      </c>
      <c r="B1489" t="s">
        <v>54</v>
      </c>
      <c r="C1489" s="2">
        <v>15</v>
      </c>
      <c r="D1489" t="s">
        <v>10</v>
      </c>
      <c r="E1489">
        <v>4.5</v>
      </c>
      <c r="F1489" t="s">
        <v>27</v>
      </c>
      <c r="G1489" s="10">
        <v>5</v>
      </c>
      <c r="H1489">
        <v>0.05</v>
      </c>
      <c r="I1489">
        <v>4.5</v>
      </c>
      <c r="J1489">
        <v>1</v>
      </c>
      <c r="K1489">
        <v>1</v>
      </c>
      <c r="L1489" s="8">
        <v>1.4</v>
      </c>
      <c r="M1489" s="8">
        <v>0.52</v>
      </c>
      <c r="N1489" s="8">
        <v>0.5</v>
      </c>
      <c r="O1489" s="8">
        <v>-3.9083E-2</v>
      </c>
      <c r="P1489" s="8">
        <v>1.9935E-3</v>
      </c>
      <c r="Q1489" s="8">
        <v>-1.6147999999999999E-5</v>
      </c>
      <c r="R1489" s="9">
        <v>6.4188000000000002E-9</v>
      </c>
      <c r="S1489" s="8">
        <v>-9.834100000000001E-4</v>
      </c>
      <c r="T1489" s="8">
        <v>0</v>
      </c>
      <c r="U1489" s="9">
        <v>3.8372999999999997E-6</v>
      </c>
      <c r="V1489">
        <v>-1.18933304270353E-2</v>
      </c>
      <c r="W1489">
        <v>7.9521564043991601E-3</v>
      </c>
      <c r="X1489">
        <v>5.7891698624025897E-3</v>
      </c>
      <c r="Y1489">
        <v>1.96349540849362E-3</v>
      </c>
      <c r="Z1489">
        <v>0.91</v>
      </c>
      <c r="AA1489">
        <v>0.30864197530864201</v>
      </c>
    </row>
    <row r="1490" spans="1:27" x14ac:dyDescent="0.35">
      <c r="A1490">
        <v>1489</v>
      </c>
      <c r="B1490" t="s">
        <v>54</v>
      </c>
      <c r="C1490" s="2">
        <v>15</v>
      </c>
      <c r="D1490" t="s">
        <v>10</v>
      </c>
      <c r="E1490">
        <v>4.5</v>
      </c>
      <c r="F1490" t="s">
        <v>27</v>
      </c>
      <c r="G1490" s="10">
        <v>2</v>
      </c>
      <c r="H1490">
        <v>0.02</v>
      </c>
      <c r="I1490">
        <v>2.5</v>
      </c>
      <c r="J1490">
        <v>1</v>
      </c>
      <c r="K1490">
        <v>1</v>
      </c>
      <c r="L1490" s="8">
        <v>1.4</v>
      </c>
      <c r="M1490" s="8">
        <v>0.52</v>
      </c>
      <c r="N1490" s="8">
        <v>0.5</v>
      </c>
      <c r="O1490" s="8">
        <v>-3.9083E-2</v>
      </c>
      <c r="P1490" s="8">
        <v>1.9935E-3</v>
      </c>
      <c r="Q1490" s="8">
        <v>-1.6147999999999999E-5</v>
      </c>
      <c r="R1490" s="9">
        <v>6.4188000000000002E-9</v>
      </c>
      <c r="S1490" s="8">
        <v>-9.834100000000001E-4</v>
      </c>
      <c r="T1490" s="8">
        <v>0</v>
      </c>
      <c r="U1490" s="9">
        <v>3.8372999999999997E-6</v>
      </c>
      <c r="V1490">
        <v>-2.9273174063219599E-2</v>
      </c>
      <c r="W1490">
        <v>1.09955742875643E-3</v>
      </c>
      <c r="X1490">
        <v>8.0047780813468001E-4</v>
      </c>
      <c r="Y1490">
        <v>3.1415926535897898E-4</v>
      </c>
      <c r="Z1490">
        <v>0.125827160493827</v>
      </c>
      <c r="AA1490">
        <v>4.9382716049382699E-2</v>
      </c>
    </row>
    <row r="1491" spans="1:27" x14ac:dyDescent="0.35">
      <c r="A1491">
        <v>1490</v>
      </c>
      <c r="B1491" t="s">
        <v>54</v>
      </c>
      <c r="C1491" s="2">
        <v>15</v>
      </c>
      <c r="D1491" t="s">
        <v>10</v>
      </c>
      <c r="E1491">
        <v>4.5</v>
      </c>
      <c r="F1491" t="s">
        <v>27</v>
      </c>
      <c r="G1491" s="10">
        <v>5</v>
      </c>
      <c r="H1491">
        <v>0.05</v>
      </c>
      <c r="I1491">
        <v>5</v>
      </c>
      <c r="J1491">
        <v>1</v>
      </c>
      <c r="K1491">
        <v>1</v>
      </c>
      <c r="L1491" s="8">
        <v>1.4</v>
      </c>
      <c r="M1491" s="8">
        <v>0.52</v>
      </c>
      <c r="N1491" s="8">
        <v>0.5</v>
      </c>
      <c r="O1491" s="8">
        <v>-3.9083E-2</v>
      </c>
      <c r="P1491" s="8">
        <v>1.9935E-3</v>
      </c>
      <c r="Q1491" s="8">
        <v>-1.6147999999999999E-5</v>
      </c>
      <c r="R1491" s="9">
        <v>6.4188000000000002E-9</v>
      </c>
      <c r="S1491" s="8">
        <v>-9.834100000000001E-4</v>
      </c>
      <c r="T1491" s="8">
        <v>0</v>
      </c>
      <c r="U1491" s="9">
        <v>3.8372999999999997E-6</v>
      </c>
      <c r="V1491">
        <v>-1.19116275149315E-2</v>
      </c>
      <c r="W1491">
        <v>9.5425876852789897E-3</v>
      </c>
      <c r="X1491">
        <v>6.9470038348831099E-3</v>
      </c>
      <c r="Y1491">
        <v>1.96349540849362E-3</v>
      </c>
      <c r="Z1491">
        <v>1.0920000000000001</v>
      </c>
      <c r="AA1491">
        <v>0.30864197530864201</v>
      </c>
    </row>
    <row r="1492" spans="1:27" x14ac:dyDescent="0.35">
      <c r="A1492">
        <v>1491</v>
      </c>
      <c r="B1492" t="s">
        <v>54</v>
      </c>
      <c r="C1492" s="2">
        <v>15</v>
      </c>
      <c r="D1492" t="s">
        <v>10</v>
      </c>
      <c r="E1492">
        <v>4.5</v>
      </c>
      <c r="F1492" t="s">
        <v>27</v>
      </c>
      <c r="G1492" s="10">
        <v>7</v>
      </c>
      <c r="H1492">
        <v>7.0000000000000007E-2</v>
      </c>
      <c r="I1492">
        <v>4</v>
      </c>
      <c r="J1492">
        <v>1</v>
      </c>
      <c r="K1492">
        <v>1</v>
      </c>
      <c r="L1492" s="8">
        <v>1.4</v>
      </c>
      <c r="M1492" s="8">
        <v>0.52</v>
      </c>
      <c r="N1492" s="8">
        <v>0.5</v>
      </c>
      <c r="O1492" s="8">
        <v>-3.9083E-2</v>
      </c>
      <c r="P1492" s="8">
        <v>1.9935E-3</v>
      </c>
      <c r="Q1492" s="8">
        <v>-1.6147999999999999E-5</v>
      </c>
      <c r="R1492" s="9">
        <v>6.4188000000000002E-9</v>
      </c>
      <c r="S1492" s="8">
        <v>-9.834100000000001E-4</v>
      </c>
      <c r="T1492" s="8">
        <v>0</v>
      </c>
      <c r="U1492" s="9">
        <v>3.8372999999999997E-6</v>
      </c>
      <c r="V1492">
        <v>5.0467144417799305E-4</v>
      </c>
      <c r="W1492">
        <v>5.0467144417799305E-4</v>
      </c>
      <c r="X1492">
        <v>3.6740081136157898E-4</v>
      </c>
      <c r="Y1492">
        <v>3.8484510006475E-3</v>
      </c>
      <c r="Z1492">
        <v>5.7751758246092098E-2</v>
      </c>
      <c r="AA1492">
        <v>0.60493827160493796</v>
      </c>
    </row>
    <row r="1493" spans="1:27" x14ac:dyDescent="0.35">
      <c r="A1493">
        <v>1492</v>
      </c>
      <c r="B1493" t="s">
        <v>54</v>
      </c>
      <c r="C1493" s="2">
        <v>15</v>
      </c>
      <c r="D1493" t="s">
        <v>10</v>
      </c>
      <c r="E1493">
        <v>4.5</v>
      </c>
      <c r="F1493" t="s">
        <v>27</v>
      </c>
      <c r="G1493" s="10">
        <v>1</v>
      </c>
      <c r="H1493">
        <v>0.01</v>
      </c>
      <c r="I1493">
        <v>3</v>
      </c>
      <c r="J1493">
        <v>1</v>
      </c>
      <c r="K1493">
        <v>1</v>
      </c>
      <c r="L1493" s="8">
        <v>1.4</v>
      </c>
      <c r="M1493" s="8">
        <v>0.52</v>
      </c>
      <c r="N1493" s="8">
        <v>0.5</v>
      </c>
      <c r="O1493" s="8">
        <v>-3.9083E-2</v>
      </c>
      <c r="P1493" s="8">
        <v>1.9935E-3</v>
      </c>
      <c r="Q1493" s="8">
        <v>-1.6147999999999999E-5</v>
      </c>
      <c r="R1493" s="9">
        <v>6.4188000000000002E-9</v>
      </c>
      <c r="S1493" s="8">
        <v>-9.834100000000001E-4</v>
      </c>
      <c r="T1493" s="8">
        <v>0</v>
      </c>
      <c r="U1493" s="9">
        <v>3.8372999999999997E-6</v>
      </c>
      <c r="V1493">
        <v>-3.5816022494943901E-2</v>
      </c>
      <c r="W1493">
        <v>1.5707963267949001E-4</v>
      </c>
      <c r="X1493">
        <v>1.1435397259066901E-4</v>
      </c>
      <c r="Y1493">
        <v>7.85398163397448E-5</v>
      </c>
      <c r="Z1493">
        <v>1.7975308641975302E-2</v>
      </c>
      <c r="AA1493">
        <v>1.2345679012345699E-2</v>
      </c>
    </row>
    <row r="1494" spans="1:27" x14ac:dyDescent="0.35">
      <c r="A1494">
        <v>1493</v>
      </c>
      <c r="B1494" t="s">
        <v>54</v>
      </c>
      <c r="C1494" s="2">
        <v>15</v>
      </c>
      <c r="D1494" t="s">
        <v>10</v>
      </c>
      <c r="E1494">
        <v>4.5</v>
      </c>
      <c r="F1494" t="s">
        <v>27</v>
      </c>
      <c r="G1494" s="10">
        <v>2</v>
      </c>
      <c r="H1494">
        <v>0.02</v>
      </c>
      <c r="I1494">
        <v>5.5</v>
      </c>
      <c r="J1494">
        <v>1</v>
      </c>
      <c r="K1494">
        <v>1</v>
      </c>
      <c r="L1494" s="8">
        <v>1.4</v>
      </c>
      <c r="M1494" s="8">
        <v>0.52</v>
      </c>
      <c r="N1494" s="8">
        <v>0.5</v>
      </c>
      <c r="O1494" s="8">
        <v>-3.9083E-2</v>
      </c>
      <c r="P1494" s="8">
        <v>1.9935E-3</v>
      </c>
      <c r="Q1494" s="8">
        <v>-1.6147999999999999E-5</v>
      </c>
      <c r="R1494" s="9">
        <v>6.4188000000000002E-9</v>
      </c>
      <c r="S1494" s="8">
        <v>-9.834100000000001E-4</v>
      </c>
      <c r="T1494" s="8">
        <v>0</v>
      </c>
      <c r="U1494" s="9">
        <v>3.8372999999999997E-6</v>
      </c>
      <c r="V1494">
        <v>-3.17689324676E-2</v>
      </c>
      <c r="W1494">
        <v>1.2566370614359201E-3</v>
      </c>
      <c r="X1494">
        <v>9.1483178072534696E-4</v>
      </c>
      <c r="Y1494">
        <v>3.1415926535897898E-4</v>
      </c>
      <c r="Z1494">
        <v>0.143802469135802</v>
      </c>
      <c r="AA1494">
        <v>4.9382716049382699E-2</v>
      </c>
    </row>
    <row r="1495" spans="1:27" x14ac:dyDescent="0.35">
      <c r="A1495">
        <v>1494</v>
      </c>
      <c r="B1495" t="s">
        <v>54</v>
      </c>
      <c r="C1495" s="2">
        <v>15</v>
      </c>
      <c r="D1495" t="s">
        <v>10</v>
      </c>
      <c r="E1495">
        <v>4.5</v>
      </c>
      <c r="F1495" t="s">
        <v>27</v>
      </c>
      <c r="G1495" s="10">
        <v>5</v>
      </c>
      <c r="H1495">
        <v>0.05</v>
      </c>
      <c r="I1495">
        <v>7</v>
      </c>
      <c r="J1495">
        <v>1</v>
      </c>
      <c r="K1495">
        <v>1</v>
      </c>
      <c r="L1495" s="8">
        <v>1.4</v>
      </c>
      <c r="M1495" s="8">
        <v>0.52</v>
      </c>
      <c r="N1495" s="8">
        <v>0.5</v>
      </c>
      <c r="O1495" s="8">
        <v>-3.9083E-2</v>
      </c>
      <c r="P1495" s="8">
        <v>1.9935E-3</v>
      </c>
      <c r="Q1495" s="8">
        <v>-1.6147999999999999E-5</v>
      </c>
      <c r="R1495" s="9">
        <v>6.4188000000000002E-9</v>
      </c>
      <c r="S1495" s="8">
        <v>-9.834100000000001E-4</v>
      </c>
      <c r="T1495" s="8">
        <v>0</v>
      </c>
      <c r="U1495" s="9">
        <v>3.8372999999999997E-6</v>
      </c>
      <c r="V1495">
        <v>-1.19848158665165E-2</v>
      </c>
      <c r="W1495">
        <v>1.2723450247038699E-2</v>
      </c>
      <c r="X1495">
        <v>9.2626717798441408E-3</v>
      </c>
      <c r="Y1495">
        <v>1.96349540849362E-3</v>
      </c>
      <c r="Z1495">
        <v>1.456</v>
      </c>
      <c r="AA1495">
        <v>0.30864197530864201</v>
      </c>
    </row>
    <row r="1496" spans="1:27" x14ac:dyDescent="0.35">
      <c r="A1496">
        <v>1495</v>
      </c>
      <c r="B1496" t="s">
        <v>54</v>
      </c>
      <c r="C1496" s="2">
        <v>15</v>
      </c>
      <c r="D1496" t="s">
        <v>10</v>
      </c>
      <c r="E1496">
        <v>4.5</v>
      </c>
      <c r="F1496" t="s">
        <v>11</v>
      </c>
      <c r="G1496" s="10">
        <v>1.5</v>
      </c>
      <c r="H1496">
        <v>1.4999999999999999E-2</v>
      </c>
      <c r="I1496">
        <v>2.5</v>
      </c>
      <c r="J1496">
        <v>1</v>
      </c>
      <c r="K1496">
        <v>1</v>
      </c>
      <c r="L1496" s="8">
        <v>1.42</v>
      </c>
      <c r="M1496" s="8">
        <v>0.59</v>
      </c>
      <c r="N1496" s="8">
        <v>0.5</v>
      </c>
      <c r="O1496" s="8">
        <v>-1.115E-2</v>
      </c>
      <c r="P1496" s="8">
        <v>0</v>
      </c>
      <c r="Q1496" s="8">
        <v>-8.5599999999999996E-2</v>
      </c>
      <c r="R1496" s="8">
        <v>-4.9959999999999997E-2</v>
      </c>
      <c r="S1496" s="8">
        <v>0</v>
      </c>
      <c r="T1496" s="8">
        <v>2.5600000000000002E-3</v>
      </c>
      <c r="U1496" s="8">
        <v>3.6330000000000001E-2</v>
      </c>
      <c r="V1496">
        <v>-1.08420322749238E-2</v>
      </c>
      <c r="W1496">
        <v>4.4178646691106499E-4</v>
      </c>
      <c r="X1496">
        <v>3.7012870197809003E-4</v>
      </c>
      <c r="Y1496">
        <v>1.7671458676442599E-4</v>
      </c>
      <c r="Z1496">
        <v>5.8180555555555499E-2</v>
      </c>
      <c r="AA1496">
        <v>2.7777777777777801E-2</v>
      </c>
    </row>
    <row r="1497" spans="1:27" x14ac:dyDescent="0.35">
      <c r="A1497">
        <v>1496</v>
      </c>
      <c r="B1497" t="s">
        <v>54</v>
      </c>
      <c r="C1497" s="2">
        <v>15</v>
      </c>
      <c r="D1497" t="s">
        <v>10</v>
      </c>
      <c r="E1497">
        <v>4.5</v>
      </c>
      <c r="F1497" t="s">
        <v>11</v>
      </c>
      <c r="G1497" s="10">
        <v>1</v>
      </c>
      <c r="H1497">
        <v>0.01</v>
      </c>
      <c r="I1497">
        <v>7</v>
      </c>
      <c r="J1497">
        <v>1</v>
      </c>
      <c r="K1497">
        <v>1</v>
      </c>
      <c r="L1497" s="8">
        <v>1.42</v>
      </c>
      <c r="M1497" s="8">
        <v>0.59</v>
      </c>
      <c r="N1497" s="8">
        <v>0.5</v>
      </c>
      <c r="O1497" s="8">
        <v>-1.115E-2</v>
      </c>
      <c r="P1497" s="8">
        <v>0</v>
      </c>
      <c r="Q1497" s="8">
        <v>-8.5599999999999996E-2</v>
      </c>
      <c r="R1497" s="8">
        <v>-4.9959999999999997E-2</v>
      </c>
      <c r="S1497" s="8">
        <v>0</v>
      </c>
      <c r="T1497" s="8">
        <v>2.5600000000000002E-3</v>
      </c>
      <c r="U1497" s="8">
        <v>3.6330000000000001E-2</v>
      </c>
      <c r="V1497">
        <v>-1.04220655742089E-2</v>
      </c>
      <c r="W1497">
        <v>2.35619449019235E-4</v>
      </c>
      <c r="X1497">
        <v>1.97401974388315E-4</v>
      </c>
      <c r="Y1497">
        <v>7.85398163397448E-5</v>
      </c>
      <c r="Z1497">
        <v>3.1029629629629601E-2</v>
      </c>
      <c r="AA1497">
        <v>1.2345679012345699E-2</v>
      </c>
    </row>
    <row r="1498" spans="1:27" x14ac:dyDescent="0.35">
      <c r="A1498">
        <v>1497</v>
      </c>
      <c r="B1498" t="s">
        <v>54</v>
      </c>
      <c r="C1498" s="2">
        <v>15</v>
      </c>
      <c r="D1498" t="s">
        <v>10</v>
      </c>
      <c r="E1498">
        <v>4.5</v>
      </c>
      <c r="F1498" t="s">
        <v>20</v>
      </c>
      <c r="G1498" s="10">
        <v>3</v>
      </c>
      <c r="H1498">
        <v>0.03</v>
      </c>
      <c r="I1498">
        <v>6.5</v>
      </c>
      <c r="J1498">
        <v>1</v>
      </c>
      <c r="K1498">
        <v>1</v>
      </c>
      <c r="L1498" s="8">
        <v>1.4</v>
      </c>
      <c r="M1498" s="8">
        <v>0.52</v>
      </c>
      <c r="N1498" s="8">
        <v>0.5</v>
      </c>
      <c r="O1498" s="8">
        <v>-1.0343E-2</v>
      </c>
      <c r="P1498" s="9">
        <v>-1.4341E-3</v>
      </c>
      <c r="Q1498" s="8">
        <v>3.4520999999999997E-5</v>
      </c>
      <c r="R1498" s="9">
        <v>-1.3052999999999999E-7</v>
      </c>
      <c r="S1498" s="8">
        <v>7.7114999999999996E-4</v>
      </c>
      <c r="T1498" s="8">
        <v>0</v>
      </c>
      <c r="U1498" s="9">
        <v>3.0230999999999999E-6</v>
      </c>
      <c r="V1498">
        <v>-1.4144044420437899E-2</v>
      </c>
      <c r="W1498">
        <v>1.2271846303085099E-3</v>
      </c>
      <c r="X1498">
        <v>8.9339041086459699E-4</v>
      </c>
      <c r="Y1498">
        <v>7.0685834705770298E-4</v>
      </c>
      <c r="Z1498">
        <v>0.140432098765432</v>
      </c>
      <c r="AA1498">
        <v>0.11111111111111099</v>
      </c>
    </row>
    <row r="1499" spans="1:27" x14ac:dyDescent="0.35">
      <c r="A1499">
        <v>1498</v>
      </c>
      <c r="B1499" t="s">
        <v>54</v>
      </c>
      <c r="C1499" s="2">
        <v>15</v>
      </c>
      <c r="D1499" t="s">
        <v>10</v>
      </c>
      <c r="E1499">
        <v>4.5</v>
      </c>
      <c r="F1499" t="s">
        <v>20</v>
      </c>
      <c r="G1499" s="10">
        <v>3</v>
      </c>
      <c r="H1499">
        <v>0.03</v>
      </c>
      <c r="I1499">
        <v>6.5</v>
      </c>
      <c r="J1499">
        <v>1</v>
      </c>
      <c r="K1499">
        <v>1</v>
      </c>
      <c r="L1499" s="8">
        <v>1.4</v>
      </c>
      <c r="M1499" s="8">
        <v>0.52</v>
      </c>
      <c r="N1499" s="8">
        <v>0.5</v>
      </c>
      <c r="O1499" s="8">
        <v>-1.0343E-2</v>
      </c>
      <c r="P1499" s="9">
        <v>-1.4341E-3</v>
      </c>
      <c r="Q1499" s="8">
        <v>3.4520999999999997E-5</v>
      </c>
      <c r="R1499" s="9">
        <v>-1.3052999999999999E-7</v>
      </c>
      <c r="S1499" s="8">
        <v>7.7114999999999996E-4</v>
      </c>
      <c r="T1499" s="8">
        <v>0</v>
      </c>
      <c r="U1499" s="9">
        <v>3.0230999999999999E-6</v>
      </c>
      <c r="V1499">
        <v>-1.4144044420437899E-2</v>
      </c>
      <c r="W1499">
        <v>2.4543692606170302E-3</v>
      </c>
      <c r="X1499">
        <v>1.7867808217291901E-3</v>
      </c>
      <c r="Y1499">
        <v>7.0685834705770298E-4</v>
      </c>
      <c r="Z1499">
        <v>0.280864197530864</v>
      </c>
      <c r="AA1499">
        <v>0.11111111111111099</v>
      </c>
    </row>
    <row r="1500" spans="1:27" x14ac:dyDescent="0.35">
      <c r="A1500">
        <v>1499</v>
      </c>
      <c r="B1500" t="s">
        <v>54</v>
      </c>
      <c r="C1500" s="2">
        <v>15</v>
      </c>
      <c r="D1500" t="s">
        <v>10</v>
      </c>
      <c r="E1500">
        <v>4.5</v>
      </c>
      <c r="F1500" t="s">
        <v>35</v>
      </c>
      <c r="G1500" s="10">
        <v>6</v>
      </c>
      <c r="H1500">
        <v>0.06</v>
      </c>
      <c r="I1500">
        <v>7</v>
      </c>
      <c r="J1500">
        <v>1</v>
      </c>
      <c r="K1500">
        <v>1</v>
      </c>
      <c r="L1500" s="8">
        <v>1.4</v>
      </c>
      <c r="M1500" s="8">
        <v>0.52</v>
      </c>
      <c r="N1500" s="8">
        <v>0.5</v>
      </c>
      <c r="O1500">
        <f>-2.311*10^-3</f>
        <v>-2.3110000000000001E-3</v>
      </c>
      <c r="P1500">
        <f>-3.7474*10^-4</f>
        <v>-3.7473999999999998E-4</v>
      </c>
      <c r="Q1500">
        <f>1.5103*10^-5</f>
        <v>1.5103000000000001E-5</v>
      </c>
      <c r="R1500">
        <f>-2.5175*10^-8</f>
        <v>-2.5175000000000002E-8</v>
      </c>
      <c r="S1500">
        <f>3.3282*10^-4</f>
        <v>3.3282E-4</v>
      </c>
      <c r="T1500" s="8">
        <v>0</v>
      </c>
      <c r="U1500">
        <f>3.8818*10^-6</f>
        <v>3.8817999999999998E-6</v>
      </c>
      <c r="V1500">
        <v>7.8072156041033899E-3</v>
      </c>
      <c r="W1500">
        <v>7.8072156041033899E-3</v>
      </c>
      <c r="X1500">
        <v>5.6836529597872696E-3</v>
      </c>
      <c r="Y1500">
        <v>2.8274333882308102E-3</v>
      </c>
      <c r="Z1500">
        <v>0.893413790981753</v>
      </c>
      <c r="AA1500">
        <v>0.44444444444444398</v>
      </c>
    </row>
    <row r="1501" spans="1:27" x14ac:dyDescent="0.35">
      <c r="A1501">
        <v>1500</v>
      </c>
      <c r="B1501" t="s">
        <v>54</v>
      </c>
      <c r="C1501" s="2">
        <v>15</v>
      </c>
      <c r="D1501" t="s">
        <v>10</v>
      </c>
      <c r="E1501">
        <v>4.5</v>
      </c>
      <c r="F1501" t="s">
        <v>20</v>
      </c>
      <c r="G1501" s="10">
        <v>2</v>
      </c>
      <c r="H1501">
        <v>0.02</v>
      </c>
      <c r="I1501">
        <v>4.5</v>
      </c>
      <c r="J1501">
        <v>1</v>
      </c>
      <c r="K1501">
        <v>1</v>
      </c>
      <c r="L1501" s="8">
        <v>1.4</v>
      </c>
      <c r="M1501" s="8">
        <v>0.52</v>
      </c>
      <c r="N1501" s="8">
        <v>0.5</v>
      </c>
      <c r="O1501" s="8">
        <v>-1.0343E-2</v>
      </c>
      <c r="P1501" s="9">
        <v>-1.4341E-3</v>
      </c>
      <c r="Q1501" s="8">
        <v>3.4520999999999997E-5</v>
      </c>
      <c r="R1501" s="9">
        <v>-1.3052999999999999E-7</v>
      </c>
      <c r="S1501" s="8">
        <v>7.7114999999999996E-4</v>
      </c>
      <c r="T1501" s="8">
        <v>0</v>
      </c>
      <c r="U1501" s="9">
        <v>3.0230999999999999E-6</v>
      </c>
      <c r="V1501">
        <v>-1.40160221700981E-2</v>
      </c>
      <c r="W1501">
        <v>9.4247779607693804E-4</v>
      </c>
      <c r="X1501">
        <v>6.86123835544011E-4</v>
      </c>
      <c r="Y1501">
        <v>3.1415926535897898E-4</v>
      </c>
      <c r="Z1501">
        <v>0.107851851851852</v>
      </c>
      <c r="AA1501">
        <v>4.9382716049382699E-2</v>
      </c>
    </row>
    <row r="1502" spans="1:27" x14ac:dyDescent="0.35">
      <c r="A1502">
        <v>1501</v>
      </c>
      <c r="B1502" t="s">
        <v>54</v>
      </c>
      <c r="C1502" s="2">
        <v>15</v>
      </c>
      <c r="D1502" t="s">
        <v>10</v>
      </c>
      <c r="E1502">
        <v>4.5</v>
      </c>
      <c r="F1502" t="s">
        <v>27</v>
      </c>
      <c r="G1502" s="10">
        <v>1</v>
      </c>
      <c r="H1502">
        <v>0.01</v>
      </c>
      <c r="I1502">
        <v>4.5</v>
      </c>
      <c r="J1502">
        <v>1</v>
      </c>
      <c r="K1502">
        <v>1</v>
      </c>
      <c r="L1502" s="8">
        <v>1.4</v>
      </c>
      <c r="M1502" s="8">
        <v>0.52</v>
      </c>
      <c r="N1502" s="8">
        <v>0.5</v>
      </c>
      <c r="O1502" s="8">
        <v>-3.9083E-2</v>
      </c>
      <c r="P1502" s="8">
        <v>1.9935E-3</v>
      </c>
      <c r="Q1502" s="8">
        <v>-1.6147999999999999E-5</v>
      </c>
      <c r="R1502" s="9">
        <v>6.4188000000000002E-9</v>
      </c>
      <c r="S1502" s="8">
        <v>-9.834100000000001E-4</v>
      </c>
      <c r="T1502" s="8">
        <v>0</v>
      </c>
      <c r="U1502" s="9">
        <v>3.8372999999999997E-6</v>
      </c>
      <c r="V1502">
        <v>-3.7234328545491399E-2</v>
      </c>
      <c r="W1502">
        <v>1.5707963267949001E-4</v>
      </c>
      <c r="X1502">
        <v>1.1435397259066901E-4</v>
      </c>
      <c r="Y1502">
        <v>7.85398163397448E-5</v>
      </c>
      <c r="Z1502">
        <v>1.7975308641975302E-2</v>
      </c>
      <c r="AA1502">
        <v>1.2345679012345699E-2</v>
      </c>
    </row>
    <row r="1503" spans="1:27" x14ac:dyDescent="0.35">
      <c r="A1503">
        <v>1502</v>
      </c>
      <c r="B1503" t="s">
        <v>54</v>
      </c>
      <c r="C1503" s="2">
        <v>15</v>
      </c>
      <c r="D1503" t="s">
        <v>10</v>
      </c>
      <c r="E1503">
        <v>4.5</v>
      </c>
      <c r="F1503" t="s">
        <v>11</v>
      </c>
      <c r="G1503" s="10">
        <v>2</v>
      </c>
      <c r="H1503">
        <v>0.02</v>
      </c>
      <c r="I1503">
        <v>4.5</v>
      </c>
      <c r="J1503">
        <v>1</v>
      </c>
      <c r="K1503">
        <v>1</v>
      </c>
      <c r="L1503" s="8">
        <v>1.42</v>
      </c>
      <c r="M1503" s="8">
        <v>0.59</v>
      </c>
      <c r="N1503" s="8">
        <v>0.5</v>
      </c>
      <c r="O1503" s="8">
        <v>-1.115E-2</v>
      </c>
      <c r="P1503" s="8">
        <v>0</v>
      </c>
      <c r="Q1503" s="8">
        <v>-8.5599999999999996E-2</v>
      </c>
      <c r="R1503" s="8">
        <v>-4.9959999999999997E-2</v>
      </c>
      <c r="S1503" s="8">
        <v>0</v>
      </c>
      <c r="T1503" s="8">
        <v>2.5600000000000002E-3</v>
      </c>
      <c r="U1503" s="8">
        <v>3.6330000000000001E-2</v>
      </c>
      <c r="V1503">
        <v>-1.0131091985764999E-2</v>
      </c>
      <c r="W1503">
        <v>7.85398163397448E-4</v>
      </c>
      <c r="X1503">
        <v>6.5800658129438203E-4</v>
      </c>
      <c r="Y1503">
        <v>3.1415926535897898E-4</v>
      </c>
      <c r="Z1503">
        <v>0.103432098765432</v>
      </c>
      <c r="AA1503">
        <v>4.9382716049382699E-2</v>
      </c>
    </row>
    <row r="1504" spans="1:27" x14ac:dyDescent="0.35">
      <c r="A1504">
        <v>1503</v>
      </c>
      <c r="B1504" t="s">
        <v>54</v>
      </c>
      <c r="C1504" s="2">
        <v>15</v>
      </c>
      <c r="D1504" t="s">
        <v>10</v>
      </c>
      <c r="E1504">
        <v>4.5</v>
      </c>
      <c r="F1504" t="s">
        <v>11</v>
      </c>
      <c r="G1504" s="10">
        <v>1</v>
      </c>
      <c r="H1504">
        <v>0.01</v>
      </c>
      <c r="I1504">
        <v>2</v>
      </c>
      <c r="J1504">
        <v>1</v>
      </c>
      <c r="K1504">
        <v>1</v>
      </c>
      <c r="L1504" s="8">
        <v>1.42</v>
      </c>
      <c r="M1504" s="8">
        <v>0.59</v>
      </c>
      <c r="N1504" s="8">
        <v>0.5</v>
      </c>
      <c r="O1504" s="8">
        <v>-1.115E-2</v>
      </c>
      <c r="P1504" s="8">
        <v>0</v>
      </c>
      <c r="Q1504" s="8">
        <v>-8.5599999999999996E-2</v>
      </c>
      <c r="R1504" s="8">
        <v>-4.9959999999999997E-2</v>
      </c>
      <c r="S1504" s="8">
        <v>0</v>
      </c>
      <c r="T1504" s="8">
        <v>2.5600000000000002E-3</v>
      </c>
      <c r="U1504" s="8">
        <v>3.6330000000000001E-2</v>
      </c>
      <c r="V1504">
        <v>-1.10034707978142E-2</v>
      </c>
      <c r="W1504">
        <v>2.7488935718910702E-4</v>
      </c>
      <c r="X1504">
        <v>2.3030230345303399E-4</v>
      </c>
      <c r="Y1504">
        <v>7.85398163397448E-5</v>
      </c>
      <c r="Z1504">
        <v>3.6201234567901197E-2</v>
      </c>
      <c r="AA1504">
        <v>1.2345679012345699E-2</v>
      </c>
    </row>
    <row r="1505" spans="1:27" x14ac:dyDescent="0.35">
      <c r="A1505">
        <v>1504</v>
      </c>
      <c r="B1505" t="s">
        <v>54</v>
      </c>
      <c r="C1505" s="2">
        <v>15</v>
      </c>
      <c r="D1505" t="s">
        <v>10</v>
      </c>
      <c r="E1505">
        <v>4.5</v>
      </c>
      <c r="F1505" t="s">
        <v>11</v>
      </c>
      <c r="G1505" s="10">
        <v>2.5</v>
      </c>
      <c r="H1505">
        <v>2.5000000000000001E-2</v>
      </c>
      <c r="I1505">
        <v>4</v>
      </c>
      <c r="J1505">
        <v>1</v>
      </c>
      <c r="K1505">
        <v>1</v>
      </c>
      <c r="L1505" s="8">
        <v>1.42</v>
      </c>
      <c r="M1505" s="8">
        <v>0.59</v>
      </c>
      <c r="N1505" s="8">
        <v>0.5</v>
      </c>
      <c r="O1505" s="8">
        <v>-1.115E-2</v>
      </c>
      <c r="P1505" s="8">
        <v>0</v>
      </c>
      <c r="Q1505" s="8">
        <v>-8.5599999999999996E-2</v>
      </c>
      <c r="R1505" s="8">
        <v>-4.9959999999999997E-2</v>
      </c>
      <c r="S1505" s="8">
        <v>0</v>
      </c>
      <c r="T1505" s="8">
        <v>2.5600000000000002E-3</v>
      </c>
      <c r="U1505" s="8">
        <v>3.6330000000000001E-2</v>
      </c>
      <c r="V1505">
        <v>-1.0001573571143899E-2</v>
      </c>
      <c r="W1505">
        <v>7.85398163397448E-4</v>
      </c>
      <c r="X1505">
        <v>6.5800658129438203E-4</v>
      </c>
      <c r="Y1505">
        <v>4.90873852123405E-4</v>
      </c>
      <c r="Z1505">
        <v>0.103432098765432</v>
      </c>
      <c r="AA1505">
        <v>7.7160493827160503E-2</v>
      </c>
    </row>
    <row r="1506" spans="1:27" x14ac:dyDescent="0.35">
      <c r="A1506">
        <v>1505</v>
      </c>
      <c r="B1506" t="s">
        <v>54</v>
      </c>
      <c r="C1506" s="2">
        <v>15</v>
      </c>
      <c r="D1506" t="s">
        <v>10</v>
      </c>
      <c r="E1506">
        <v>4.5</v>
      </c>
      <c r="F1506" t="s">
        <v>20</v>
      </c>
      <c r="G1506" s="10">
        <v>5.5</v>
      </c>
      <c r="H1506">
        <v>5.5E-2</v>
      </c>
      <c r="I1506">
        <v>8</v>
      </c>
      <c r="J1506">
        <v>1</v>
      </c>
      <c r="K1506">
        <v>1</v>
      </c>
      <c r="L1506" s="8">
        <v>1.4</v>
      </c>
      <c r="M1506" s="8">
        <v>0.52</v>
      </c>
      <c r="N1506" s="8">
        <v>0.5</v>
      </c>
      <c r="O1506" s="8">
        <v>-1.0343E-2</v>
      </c>
      <c r="P1506" s="9">
        <v>-1.4341E-3</v>
      </c>
      <c r="Q1506" s="8">
        <v>3.4520999999999997E-5</v>
      </c>
      <c r="R1506" s="9">
        <v>-1.3052999999999999E-7</v>
      </c>
      <c r="S1506" s="8">
        <v>7.7114999999999996E-4</v>
      </c>
      <c r="T1506" s="8">
        <v>0</v>
      </c>
      <c r="U1506" s="9">
        <v>3.0230999999999999E-6</v>
      </c>
      <c r="V1506">
        <v>-1.2099688819294499E-2</v>
      </c>
      <c r="W1506">
        <v>1.3744467859455401E-2</v>
      </c>
      <c r="X1506">
        <v>1.00059726016835E-2</v>
      </c>
      <c r="Y1506">
        <v>2.3758294442772802E-3</v>
      </c>
      <c r="Z1506">
        <v>1.57283950617284</v>
      </c>
      <c r="AA1506">
        <v>0.37345679012345701</v>
      </c>
    </row>
    <row r="1507" spans="1:27" x14ac:dyDescent="0.35">
      <c r="A1507">
        <v>1506</v>
      </c>
      <c r="B1507" t="s">
        <v>54</v>
      </c>
      <c r="C1507" s="2">
        <v>15</v>
      </c>
      <c r="D1507" t="s">
        <v>10</v>
      </c>
      <c r="E1507">
        <v>4.5</v>
      </c>
      <c r="F1507" t="s">
        <v>27</v>
      </c>
      <c r="G1507" s="10">
        <v>3</v>
      </c>
      <c r="H1507">
        <v>0.03</v>
      </c>
      <c r="I1507">
        <v>5</v>
      </c>
      <c r="J1507">
        <v>1</v>
      </c>
      <c r="K1507">
        <v>1</v>
      </c>
      <c r="L1507" s="8">
        <v>1.4</v>
      </c>
      <c r="M1507" s="8">
        <v>0.52</v>
      </c>
      <c r="N1507" s="8">
        <v>0.5</v>
      </c>
      <c r="O1507" s="8">
        <v>-3.9083E-2</v>
      </c>
      <c r="P1507" s="8">
        <v>1.9935E-3</v>
      </c>
      <c r="Q1507" s="8">
        <v>-1.6147999999999999E-5</v>
      </c>
      <c r="R1507" s="9">
        <v>6.4188000000000002E-9</v>
      </c>
      <c r="S1507" s="8">
        <v>-9.834100000000001E-4</v>
      </c>
      <c r="T1507" s="8">
        <v>0</v>
      </c>
      <c r="U1507" s="9">
        <v>3.8372999999999997E-6</v>
      </c>
      <c r="V1507">
        <v>-2.49364823750555E-2</v>
      </c>
      <c r="W1507">
        <v>4.2411500823462201E-3</v>
      </c>
      <c r="X1507">
        <v>3.08755725994805E-3</v>
      </c>
      <c r="Y1507">
        <v>7.0685834705770298E-4</v>
      </c>
      <c r="Z1507">
        <v>0.48533333333333301</v>
      </c>
      <c r="AA1507">
        <v>0.11111111111111099</v>
      </c>
    </row>
    <row r="1508" spans="1:27" x14ac:dyDescent="0.35">
      <c r="A1508">
        <v>1507</v>
      </c>
      <c r="B1508" t="s">
        <v>54</v>
      </c>
      <c r="C1508" s="2">
        <v>15</v>
      </c>
      <c r="D1508" t="s">
        <v>10</v>
      </c>
      <c r="E1508">
        <v>4.5</v>
      </c>
      <c r="F1508" t="s">
        <v>27</v>
      </c>
      <c r="G1508" s="10">
        <v>1</v>
      </c>
      <c r="H1508">
        <v>0.01</v>
      </c>
      <c r="I1508">
        <v>3</v>
      </c>
      <c r="J1508">
        <v>1</v>
      </c>
      <c r="K1508">
        <v>1</v>
      </c>
      <c r="L1508" s="8">
        <v>1.4</v>
      </c>
      <c r="M1508" s="8">
        <v>0.52</v>
      </c>
      <c r="N1508" s="8">
        <v>0.5</v>
      </c>
      <c r="O1508" s="8">
        <v>-3.9083E-2</v>
      </c>
      <c r="P1508" s="8">
        <v>1.9935E-3</v>
      </c>
      <c r="Q1508" s="8">
        <v>-1.6147999999999999E-5</v>
      </c>
      <c r="R1508" s="9">
        <v>6.4188000000000002E-9</v>
      </c>
      <c r="S1508" s="8">
        <v>-9.834100000000001E-4</v>
      </c>
      <c r="T1508" s="8">
        <v>0</v>
      </c>
      <c r="U1508" s="9">
        <v>3.8372999999999997E-6</v>
      </c>
      <c r="V1508">
        <v>-3.5816022494943901E-2</v>
      </c>
      <c r="W1508">
        <v>1.5707963267949001E-4</v>
      </c>
      <c r="X1508">
        <v>1.1435397259066901E-4</v>
      </c>
      <c r="Y1508">
        <v>7.85398163397448E-5</v>
      </c>
      <c r="Z1508">
        <v>1.7975308641975302E-2</v>
      </c>
      <c r="AA1508">
        <v>1.2345679012345699E-2</v>
      </c>
    </row>
    <row r="1509" spans="1:27" x14ac:dyDescent="0.35">
      <c r="A1509">
        <v>1508</v>
      </c>
      <c r="B1509" t="s">
        <v>54</v>
      </c>
      <c r="C1509" s="2">
        <v>15</v>
      </c>
      <c r="D1509" t="s">
        <v>10</v>
      </c>
      <c r="E1509">
        <v>4.5</v>
      </c>
      <c r="F1509" t="s">
        <v>27</v>
      </c>
      <c r="G1509" s="10">
        <v>1.5</v>
      </c>
      <c r="H1509">
        <v>1.4999999999999999E-2</v>
      </c>
      <c r="I1509">
        <v>3.5</v>
      </c>
      <c r="J1509">
        <v>1</v>
      </c>
      <c r="K1509">
        <v>1</v>
      </c>
      <c r="L1509" s="8">
        <v>1.4</v>
      </c>
      <c r="M1509" s="8">
        <v>0.52</v>
      </c>
      <c r="N1509" s="8">
        <v>0.5</v>
      </c>
      <c r="O1509" s="8">
        <v>-3.9083E-2</v>
      </c>
      <c r="P1509" s="8">
        <v>1.9935E-3</v>
      </c>
      <c r="Q1509" s="8">
        <v>-1.6147999999999999E-5</v>
      </c>
      <c r="R1509" s="9">
        <v>6.4188000000000002E-9</v>
      </c>
      <c r="S1509" s="8">
        <v>-9.834100000000001E-4</v>
      </c>
      <c r="T1509" s="8">
        <v>0</v>
      </c>
      <c r="U1509" s="9">
        <v>3.8372999999999997E-6</v>
      </c>
      <c r="V1509">
        <v>-3.3190461216757998E-2</v>
      </c>
      <c r="W1509">
        <v>2.35619449019235E-4</v>
      </c>
      <c r="X1509">
        <v>1.71530958886003E-4</v>
      </c>
      <c r="Y1509">
        <v>1.7671458676442599E-4</v>
      </c>
      <c r="Z1509">
        <v>2.6962962962963001E-2</v>
      </c>
      <c r="AA1509">
        <v>2.7777777777777801E-2</v>
      </c>
    </row>
    <row r="1510" spans="1:27" x14ac:dyDescent="0.35">
      <c r="A1510">
        <v>1509</v>
      </c>
      <c r="B1510" t="s">
        <v>54</v>
      </c>
      <c r="C1510" s="2">
        <v>15</v>
      </c>
      <c r="D1510" t="s">
        <v>10</v>
      </c>
      <c r="E1510">
        <v>4.5</v>
      </c>
      <c r="F1510" t="s">
        <v>11</v>
      </c>
      <c r="G1510" s="10">
        <v>1</v>
      </c>
      <c r="H1510">
        <v>0.01</v>
      </c>
      <c r="I1510">
        <v>2</v>
      </c>
      <c r="J1510">
        <v>1</v>
      </c>
      <c r="K1510">
        <v>1</v>
      </c>
      <c r="L1510" s="8">
        <v>1.42</v>
      </c>
      <c r="M1510" s="8">
        <v>0.59</v>
      </c>
      <c r="N1510" s="8">
        <v>0.5</v>
      </c>
      <c r="O1510" s="8">
        <v>-1.115E-2</v>
      </c>
      <c r="P1510" s="8">
        <v>0</v>
      </c>
      <c r="Q1510" s="8">
        <v>-8.5599999999999996E-2</v>
      </c>
      <c r="R1510" s="8">
        <v>-4.9959999999999997E-2</v>
      </c>
      <c r="S1510" s="8">
        <v>0</v>
      </c>
      <c r="T1510" s="8">
        <v>2.5600000000000002E-3</v>
      </c>
      <c r="U1510" s="8">
        <v>3.6330000000000001E-2</v>
      </c>
      <c r="V1510">
        <v>-1.10034707978142E-2</v>
      </c>
      <c r="W1510">
        <v>1.96349540849362E-4</v>
      </c>
      <c r="X1510">
        <v>1.64501645323596E-4</v>
      </c>
      <c r="Y1510">
        <v>7.85398163397448E-5</v>
      </c>
      <c r="Z1510">
        <v>2.5858024691357999E-2</v>
      </c>
      <c r="AA1510">
        <v>1.2345679012345699E-2</v>
      </c>
    </row>
    <row r="1511" spans="1:27" x14ac:dyDescent="0.35">
      <c r="A1511">
        <v>1510</v>
      </c>
      <c r="B1511" t="s">
        <v>54</v>
      </c>
      <c r="C1511" s="2">
        <v>15</v>
      </c>
      <c r="D1511" t="s">
        <v>10</v>
      </c>
      <c r="E1511">
        <v>4.5</v>
      </c>
      <c r="F1511" t="s">
        <v>20</v>
      </c>
      <c r="G1511" s="10">
        <v>2</v>
      </c>
      <c r="H1511">
        <v>0.02</v>
      </c>
      <c r="I1511">
        <v>3.5</v>
      </c>
      <c r="J1511">
        <v>1</v>
      </c>
      <c r="K1511">
        <v>1</v>
      </c>
      <c r="L1511" s="8">
        <v>1.4</v>
      </c>
      <c r="M1511" s="8">
        <v>0.52</v>
      </c>
      <c r="N1511" s="8">
        <v>0.5</v>
      </c>
      <c r="O1511" s="8">
        <v>-1.0343E-2</v>
      </c>
      <c r="P1511" s="9">
        <v>-1.4341E-3</v>
      </c>
      <c r="Q1511" s="8">
        <v>3.4520999999999997E-5</v>
      </c>
      <c r="R1511" s="9">
        <v>-1.3052999999999999E-7</v>
      </c>
      <c r="S1511" s="8">
        <v>7.7114999999999996E-4</v>
      </c>
      <c r="T1511" s="8">
        <v>0</v>
      </c>
      <c r="U1511" s="9">
        <v>3.0230999999999999E-6</v>
      </c>
      <c r="V1511">
        <v>-1.49065193743578E-2</v>
      </c>
      <c r="W1511">
        <v>9.4247779607693804E-4</v>
      </c>
      <c r="X1511">
        <v>6.86123835544011E-4</v>
      </c>
      <c r="Y1511">
        <v>3.1415926535897898E-4</v>
      </c>
      <c r="Z1511">
        <v>0.107851851851852</v>
      </c>
      <c r="AA1511">
        <v>4.9382716049382699E-2</v>
      </c>
    </row>
    <row r="1512" spans="1:27" x14ac:dyDescent="0.35">
      <c r="A1512">
        <v>1511</v>
      </c>
      <c r="B1512" t="s">
        <v>54</v>
      </c>
      <c r="C1512" s="2">
        <v>15</v>
      </c>
      <c r="D1512" t="s">
        <v>10</v>
      </c>
      <c r="E1512">
        <v>4.5</v>
      </c>
      <c r="F1512" t="s">
        <v>20</v>
      </c>
      <c r="G1512" s="10">
        <v>1</v>
      </c>
      <c r="H1512">
        <v>0.01</v>
      </c>
      <c r="I1512">
        <v>2.5</v>
      </c>
      <c r="J1512">
        <v>1</v>
      </c>
      <c r="K1512">
        <v>1</v>
      </c>
      <c r="L1512" s="8">
        <v>1.4</v>
      </c>
      <c r="M1512" s="8">
        <v>0.52</v>
      </c>
      <c r="N1512" s="8">
        <v>0.5</v>
      </c>
      <c r="O1512" s="8">
        <v>-1.0343E-2</v>
      </c>
      <c r="P1512" s="9">
        <v>-1.4341E-3</v>
      </c>
      <c r="Q1512" s="8">
        <v>3.4520999999999997E-5</v>
      </c>
      <c r="R1512" s="9">
        <v>-1.3052999999999999E-7</v>
      </c>
      <c r="S1512" s="8">
        <v>7.7114999999999996E-4</v>
      </c>
      <c r="T1512" s="8">
        <v>0</v>
      </c>
      <c r="U1512" s="9">
        <v>3.0230999999999999E-6</v>
      </c>
      <c r="V1512">
        <v>-1.2509229657615899E-2</v>
      </c>
      <c r="W1512">
        <v>1.96349540849362E-4</v>
      </c>
      <c r="X1512">
        <v>1.4294246573833599E-4</v>
      </c>
      <c r="Y1512">
        <v>7.85398163397448E-5</v>
      </c>
      <c r="Z1512">
        <v>2.2469135802469099E-2</v>
      </c>
      <c r="AA1512">
        <v>1.2345679012345699E-2</v>
      </c>
    </row>
    <row r="1513" spans="1:27" x14ac:dyDescent="0.35">
      <c r="A1513">
        <v>1512</v>
      </c>
      <c r="B1513" t="s">
        <v>54</v>
      </c>
      <c r="C1513" s="2">
        <v>15</v>
      </c>
      <c r="D1513" t="s">
        <v>13</v>
      </c>
      <c r="E1513">
        <v>9</v>
      </c>
      <c r="F1513" t="s">
        <v>20</v>
      </c>
      <c r="G1513" s="10">
        <v>13</v>
      </c>
      <c r="H1513">
        <v>0.13</v>
      </c>
      <c r="I1513">
        <v>12</v>
      </c>
      <c r="J1513">
        <v>1</v>
      </c>
      <c r="K1513">
        <v>1</v>
      </c>
      <c r="L1513" s="8">
        <v>1.4</v>
      </c>
      <c r="M1513" s="8">
        <v>0.52</v>
      </c>
      <c r="N1513" s="8">
        <v>0.5</v>
      </c>
      <c r="O1513" s="8">
        <v>-1.0343E-2</v>
      </c>
      <c r="P1513" s="9">
        <v>-1.4341E-3</v>
      </c>
      <c r="Q1513" s="8">
        <v>3.4520999999999997E-5</v>
      </c>
      <c r="R1513" s="9">
        <v>-1.3052999999999999E-7</v>
      </c>
      <c r="S1513" s="8">
        <v>7.7114999999999996E-4</v>
      </c>
      <c r="T1513" s="8">
        <v>0</v>
      </c>
      <c r="U1513" s="9">
        <v>3.0230999999999999E-6</v>
      </c>
      <c r="V1513">
        <v>4.9538127226295199E-2</v>
      </c>
      <c r="W1513">
        <v>4.9538127226295199E-2</v>
      </c>
      <c r="X1513">
        <v>3.6063756620742897E-2</v>
      </c>
      <c r="Y1513">
        <v>1.3273228961416901E-2</v>
      </c>
      <c r="Z1513">
        <v>1.41721608213687</v>
      </c>
      <c r="AA1513">
        <v>0.52160493827160503</v>
      </c>
    </row>
    <row r="1514" spans="1:27" x14ac:dyDescent="0.35">
      <c r="A1514">
        <v>1513</v>
      </c>
      <c r="B1514" t="s">
        <v>54</v>
      </c>
      <c r="C1514" s="2">
        <v>15</v>
      </c>
      <c r="D1514" t="s">
        <v>13</v>
      </c>
      <c r="E1514">
        <v>9</v>
      </c>
      <c r="F1514" t="s">
        <v>20</v>
      </c>
      <c r="G1514" s="10">
        <v>13</v>
      </c>
      <c r="H1514">
        <v>0.13</v>
      </c>
      <c r="I1514">
        <v>12</v>
      </c>
      <c r="J1514">
        <v>1</v>
      </c>
      <c r="K1514">
        <v>1</v>
      </c>
      <c r="L1514" s="8">
        <v>1.4</v>
      </c>
      <c r="M1514" s="8">
        <v>0.52</v>
      </c>
      <c r="N1514" s="8">
        <v>0.5</v>
      </c>
      <c r="O1514" s="8">
        <v>-1.0343E-2</v>
      </c>
      <c r="P1514" s="9">
        <v>-1.4341E-3</v>
      </c>
      <c r="Q1514" s="8">
        <v>3.4520999999999997E-5</v>
      </c>
      <c r="R1514" s="9">
        <v>-1.3052999999999999E-7</v>
      </c>
      <c r="S1514" s="8">
        <v>7.7114999999999996E-4</v>
      </c>
      <c r="T1514" s="8">
        <v>0</v>
      </c>
      <c r="U1514" s="9">
        <v>3.0230999999999999E-6</v>
      </c>
      <c r="V1514">
        <v>4.9538127226295199E-2</v>
      </c>
      <c r="W1514">
        <v>4.9538127226295199E-2</v>
      </c>
      <c r="X1514">
        <v>3.6063756620742897E-2</v>
      </c>
      <c r="Y1514">
        <v>1.3273228961416901E-2</v>
      </c>
      <c r="Z1514">
        <v>1.41721608213687</v>
      </c>
      <c r="AA1514">
        <v>0.52160493827160503</v>
      </c>
    </row>
    <row r="1515" spans="1:27" x14ac:dyDescent="0.35">
      <c r="A1515">
        <v>1514</v>
      </c>
      <c r="B1515" t="s">
        <v>54</v>
      </c>
      <c r="C1515" s="2">
        <v>15</v>
      </c>
      <c r="D1515" t="s">
        <v>13</v>
      </c>
      <c r="E1515">
        <v>9</v>
      </c>
      <c r="F1515" t="s">
        <v>27</v>
      </c>
      <c r="G1515" s="10">
        <v>9.5</v>
      </c>
      <c r="H1515">
        <v>9.5000000000000001E-2</v>
      </c>
      <c r="I1515">
        <v>9</v>
      </c>
      <c r="J1515">
        <v>1</v>
      </c>
      <c r="K1515">
        <v>1</v>
      </c>
      <c r="L1515" s="8">
        <v>1.4</v>
      </c>
      <c r="M1515" s="8">
        <v>0.52</v>
      </c>
      <c r="N1515" s="8">
        <v>0.5</v>
      </c>
      <c r="O1515" s="8">
        <v>-3.9083E-2</v>
      </c>
      <c r="P1515" s="8">
        <v>1.9935E-3</v>
      </c>
      <c r="Q1515" s="8">
        <v>-1.6147999999999999E-5</v>
      </c>
      <c r="R1515" s="9">
        <v>6.4188000000000002E-9</v>
      </c>
      <c r="S1515" s="8">
        <v>-9.834100000000001E-4</v>
      </c>
      <c r="T1515" s="8">
        <v>0</v>
      </c>
      <c r="U1515" s="9">
        <v>3.8372999999999997E-6</v>
      </c>
      <c r="V1515">
        <v>2.8111723559912101E-2</v>
      </c>
      <c r="W1515">
        <v>2.8111723559912101E-2</v>
      </c>
      <c r="X1515">
        <v>2.0465334751616E-2</v>
      </c>
      <c r="Y1515">
        <v>7.0882184246619699E-3</v>
      </c>
      <c r="Z1515">
        <v>0.80423683648149003</v>
      </c>
      <c r="AA1515">
        <v>0.27854938271604901</v>
      </c>
    </row>
    <row r="1516" spans="1:27" x14ac:dyDescent="0.35">
      <c r="A1516">
        <v>1515</v>
      </c>
      <c r="B1516" t="s">
        <v>54</v>
      </c>
      <c r="C1516" s="2">
        <v>15</v>
      </c>
      <c r="D1516" t="s">
        <v>13</v>
      </c>
      <c r="E1516">
        <v>9</v>
      </c>
      <c r="F1516" t="s">
        <v>35</v>
      </c>
      <c r="G1516" s="10">
        <v>11</v>
      </c>
      <c r="H1516">
        <v>0.11</v>
      </c>
      <c r="I1516">
        <v>10</v>
      </c>
      <c r="J1516">
        <v>1</v>
      </c>
      <c r="K1516">
        <v>1</v>
      </c>
      <c r="L1516" s="8">
        <v>1.4</v>
      </c>
      <c r="M1516" s="8">
        <v>0.52</v>
      </c>
      <c r="N1516" s="8">
        <v>0.5</v>
      </c>
      <c r="O1516">
        <f>-2.311*10^-3</f>
        <v>-2.3110000000000001E-3</v>
      </c>
      <c r="P1516">
        <f>-3.7474*10^-4</f>
        <v>-3.7473999999999998E-4</v>
      </c>
      <c r="Q1516">
        <f>1.5103*10^-5</f>
        <v>1.5103000000000001E-5</v>
      </c>
      <c r="R1516">
        <f>-2.5175*10^-8</f>
        <v>-2.5175000000000002E-8</v>
      </c>
      <c r="S1516">
        <f>3.3282*10^-4</f>
        <v>3.3282E-4</v>
      </c>
      <c r="T1516" s="8">
        <v>0</v>
      </c>
      <c r="U1516">
        <f>3.8818*10^-6</f>
        <v>3.8817999999999998E-6</v>
      </c>
      <c r="V1516">
        <v>5.1421810873646501E-2</v>
      </c>
      <c r="W1516">
        <v>5.1421810873646501E-2</v>
      </c>
      <c r="X1516">
        <v>3.74350783160146E-2</v>
      </c>
      <c r="Y1516">
        <v>9.5033177771091208E-3</v>
      </c>
      <c r="Z1516">
        <v>1.47110561951258</v>
      </c>
      <c r="AA1516">
        <v>0.37345679012345701</v>
      </c>
    </row>
    <row r="1517" spans="1:27" x14ac:dyDescent="0.35">
      <c r="A1517">
        <v>1516</v>
      </c>
      <c r="B1517" t="s">
        <v>54</v>
      </c>
      <c r="C1517" s="2">
        <v>15</v>
      </c>
      <c r="D1517" t="s">
        <v>13</v>
      </c>
      <c r="E1517">
        <v>9</v>
      </c>
      <c r="F1517" t="s">
        <v>27</v>
      </c>
      <c r="G1517" s="10">
        <v>8</v>
      </c>
      <c r="H1517">
        <v>0.08</v>
      </c>
      <c r="I1517">
        <v>9</v>
      </c>
      <c r="J1517">
        <v>1</v>
      </c>
      <c r="K1517">
        <v>1</v>
      </c>
      <c r="L1517" s="8">
        <v>1.4</v>
      </c>
      <c r="M1517" s="8">
        <v>0.52</v>
      </c>
      <c r="N1517" s="8">
        <v>0.5</v>
      </c>
      <c r="O1517" s="8">
        <v>-3.9083E-2</v>
      </c>
      <c r="P1517" s="8">
        <v>1.9935E-3</v>
      </c>
      <c r="Q1517" s="8">
        <v>-1.6147999999999999E-5</v>
      </c>
      <c r="R1517" s="9">
        <v>6.4188000000000002E-9</v>
      </c>
      <c r="S1517" s="8">
        <v>-9.834100000000001E-4</v>
      </c>
      <c r="T1517" s="8">
        <v>0</v>
      </c>
      <c r="U1517" s="9">
        <v>3.8372999999999997E-6</v>
      </c>
      <c r="V1517">
        <v>1.3885006251031101E-2</v>
      </c>
      <c r="W1517">
        <v>1.3885006251031101E-2</v>
      </c>
      <c r="X1517">
        <v>1.0108284550750701E-2</v>
      </c>
      <c r="Y1517">
        <v>5.0265482457436698E-3</v>
      </c>
      <c r="Z1517">
        <v>0.39723048208182898</v>
      </c>
      <c r="AA1517">
        <v>0.19753086419753099</v>
      </c>
    </row>
    <row r="1518" spans="1:27" x14ac:dyDescent="0.35">
      <c r="A1518">
        <v>1517</v>
      </c>
      <c r="B1518" t="s">
        <v>54</v>
      </c>
      <c r="C1518" s="2">
        <v>15</v>
      </c>
      <c r="D1518" t="s">
        <v>14</v>
      </c>
      <c r="E1518">
        <v>18</v>
      </c>
      <c r="F1518" t="s">
        <v>12</v>
      </c>
      <c r="G1518" s="10">
        <v>69.5</v>
      </c>
      <c r="H1518">
        <v>0.69499999999999995</v>
      </c>
      <c r="I1518">
        <v>36</v>
      </c>
      <c r="J1518">
        <v>1</v>
      </c>
      <c r="K1518">
        <v>1</v>
      </c>
      <c r="L1518" s="8">
        <v>1.4</v>
      </c>
      <c r="M1518" s="8">
        <v>0.52</v>
      </c>
      <c r="N1518" s="8">
        <v>0.5</v>
      </c>
      <c r="O1518" s="8">
        <v>-2.1489999999999999E-2</v>
      </c>
      <c r="P1518" s="8">
        <v>9.5069000000000002E-4</v>
      </c>
      <c r="Q1518" s="9">
        <v>-4.3068E-6</v>
      </c>
      <c r="R1518" s="9">
        <v>-7.0328999999999994E-8</v>
      </c>
      <c r="S1518" s="8">
        <v>-7.4299000000000001E-4</v>
      </c>
      <c r="T1518" s="8">
        <v>0</v>
      </c>
      <c r="U1518" s="9">
        <v>3.7969E-6</v>
      </c>
      <c r="V1518">
        <v>5.7382730624523397</v>
      </c>
      <c r="W1518">
        <v>5.7382730624523397</v>
      </c>
      <c r="X1518">
        <v>4.1774627894652996</v>
      </c>
      <c r="Y1518">
        <v>0.37936694787505199</v>
      </c>
      <c r="Z1518">
        <v>41.040978550978998</v>
      </c>
      <c r="AA1518">
        <v>3.7270447530864201</v>
      </c>
    </row>
    <row r="1519" spans="1:27" x14ac:dyDescent="0.35">
      <c r="A1519">
        <v>1518</v>
      </c>
      <c r="B1519" t="s">
        <v>54</v>
      </c>
      <c r="C1519" s="2">
        <v>15</v>
      </c>
      <c r="D1519" t="s">
        <v>14</v>
      </c>
      <c r="E1519">
        <v>18</v>
      </c>
      <c r="F1519" t="s">
        <v>12</v>
      </c>
      <c r="G1519" s="10">
        <v>92</v>
      </c>
      <c r="H1519">
        <v>0.92</v>
      </c>
      <c r="I1519">
        <v>36</v>
      </c>
      <c r="J1519">
        <v>1</v>
      </c>
      <c r="K1519">
        <v>1</v>
      </c>
      <c r="L1519" s="8">
        <v>1.4</v>
      </c>
      <c r="M1519" s="8">
        <v>0.52</v>
      </c>
      <c r="N1519" s="8">
        <v>0.5</v>
      </c>
      <c r="O1519" s="8">
        <v>-2.1489999999999999E-2</v>
      </c>
      <c r="P1519" s="8">
        <v>9.5069000000000002E-4</v>
      </c>
      <c r="Q1519" s="9">
        <v>-4.3068E-6</v>
      </c>
      <c r="R1519" s="9">
        <v>-7.0328999999999994E-8</v>
      </c>
      <c r="S1519" s="8">
        <v>-7.4299000000000001E-4</v>
      </c>
      <c r="T1519" s="8">
        <v>0</v>
      </c>
      <c r="U1519" s="9">
        <v>3.7969E-6</v>
      </c>
      <c r="V1519">
        <v>9.5871716910732001</v>
      </c>
      <c r="W1519">
        <v>9.5871716910732001</v>
      </c>
      <c r="X1519">
        <v>6.9794609911012904</v>
      </c>
      <c r="Y1519">
        <v>0.66476100549960004</v>
      </c>
      <c r="Z1519">
        <v>68.568871410545</v>
      </c>
      <c r="AA1519">
        <v>6.5308641975308603</v>
      </c>
    </row>
    <row r="1520" spans="1:27" x14ac:dyDescent="0.35">
      <c r="A1520">
        <v>1519</v>
      </c>
      <c r="B1520" t="s">
        <v>54</v>
      </c>
      <c r="C1520" s="2">
        <v>15</v>
      </c>
      <c r="D1520" t="s">
        <v>14</v>
      </c>
      <c r="E1520">
        <v>18</v>
      </c>
      <c r="F1520" t="s">
        <v>17</v>
      </c>
      <c r="G1520" s="10">
        <v>89</v>
      </c>
      <c r="H1520">
        <v>0.89</v>
      </c>
      <c r="I1520">
        <v>34</v>
      </c>
      <c r="J1520">
        <v>1</v>
      </c>
      <c r="K1520">
        <v>1</v>
      </c>
      <c r="L1520" s="8">
        <v>1.39</v>
      </c>
      <c r="M1520" s="8">
        <v>0.56000000000000005</v>
      </c>
      <c r="N1520" s="8">
        <v>0.5</v>
      </c>
      <c r="O1520" s="8">
        <v>0.16450000000000001</v>
      </c>
      <c r="P1520" s="8">
        <v>-0.56120000000000003</v>
      </c>
      <c r="Q1520" s="8">
        <v>0.29099999999999998</v>
      </c>
      <c r="R1520" s="8">
        <v>0</v>
      </c>
      <c r="S1520" s="8">
        <v>-7.2500000000000004E-3</v>
      </c>
      <c r="T1520" s="8">
        <v>2.5000000000000001E-2</v>
      </c>
      <c r="U1520" s="8">
        <v>2.3E-2</v>
      </c>
      <c r="V1520">
        <v>9.1138965852058806</v>
      </c>
      <c r="W1520">
        <v>9.1138965852058806</v>
      </c>
      <c r="X1520">
        <v>7.09425710192426</v>
      </c>
      <c r="Y1520">
        <v>0.62211388522711897</v>
      </c>
      <c r="Z1520">
        <v>69.696671934322794</v>
      </c>
      <c r="AA1520">
        <v>6.1118827160493803</v>
      </c>
    </row>
    <row r="1521" spans="1:27" x14ac:dyDescent="0.35">
      <c r="A1521">
        <v>1520</v>
      </c>
      <c r="B1521" t="s">
        <v>54</v>
      </c>
      <c r="C1521" s="2">
        <v>15</v>
      </c>
      <c r="D1521" t="s">
        <v>14</v>
      </c>
      <c r="E1521">
        <v>18</v>
      </c>
      <c r="F1521" t="s">
        <v>20</v>
      </c>
      <c r="G1521" s="10">
        <v>47</v>
      </c>
      <c r="H1521">
        <v>0.47</v>
      </c>
      <c r="I1521">
        <v>30</v>
      </c>
      <c r="J1521">
        <v>1</v>
      </c>
      <c r="K1521">
        <v>1</v>
      </c>
      <c r="L1521" s="8">
        <v>1.4</v>
      </c>
      <c r="M1521" s="8">
        <v>0.52</v>
      </c>
      <c r="N1521" s="8">
        <v>0.5</v>
      </c>
      <c r="O1521" s="8">
        <v>-1.0343E-2</v>
      </c>
      <c r="P1521" s="9">
        <v>-1.4341E-3</v>
      </c>
      <c r="Q1521" s="8">
        <v>3.4520999999999997E-5</v>
      </c>
      <c r="R1521" s="9">
        <v>-1.3052999999999999E-7</v>
      </c>
      <c r="S1521" s="8">
        <v>7.7114999999999996E-4</v>
      </c>
      <c r="T1521" s="8">
        <v>0</v>
      </c>
      <c r="U1521" s="9">
        <v>3.0230999999999999E-6</v>
      </c>
      <c r="V1521">
        <v>2.1107522431457499</v>
      </c>
      <c r="W1521">
        <v>2.1107522431457499</v>
      </c>
      <c r="X1521">
        <v>1.5366276330101101</v>
      </c>
      <c r="Y1521">
        <v>0.173494454294496</v>
      </c>
      <c r="Z1521">
        <v>15.096412560812199</v>
      </c>
      <c r="AA1521">
        <v>1.7044753086419799</v>
      </c>
    </row>
    <row r="1522" spans="1:27" x14ac:dyDescent="0.35">
      <c r="A1522">
        <v>1521</v>
      </c>
      <c r="B1522" t="s">
        <v>54</v>
      </c>
      <c r="C1522" s="2">
        <v>15</v>
      </c>
      <c r="D1522" t="s">
        <v>14</v>
      </c>
      <c r="E1522">
        <v>18</v>
      </c>
      <c r="F1522" t="s">
        <v>34</v>
      </c>
      <c r="G1522" s="10">
        <v>47.5</v>
      </c>
      <c r="H1522">
        <v>0.47499999999999998</v>
      </c>
      <c r="I1522">
        <v>28</v>
      </c>
      <c r="J1522">
        <v>1</v>
      </c>
      <c r="K1522">
        <v>1</v>
      </c>
      <c r="L1522" s="8">
        <v>1.4</v>
      </c>
      <c r="M1522" s="8">
        <v>0.52</v>
      </c>
      <c r="N1522" s="8">
        <v>0.5</v>
      </c>
      <c r="O1522" s="8">
        <v>-1.115E-2</v>
      </c>
      <c r="P1522" s="8">
        <v>0</v>
      </c>
      <c r="Q1522" s="8">
        <v>-8.5599999999999996E-2</v>
      </c>
      <c r="R1522" s="8">
        <v>-4.9959999999999997E-2</v>
      </c>
      <c r="S1522" s="8">
        <v>0</v>
      </c>
      <c r="T1522" s="8">
        <v>2.5600000000000002E-3</v>
      </c>
      <c r="U1522" s="8">
        <v>3.6330000000000001E-2</v>
      </c>
      <c r="V1522">
        <v>2.00440125512654</v>
      </c>
      <c r="W1522">
        <v>2.00440125512654</v>
      </c>
      <c r="X1522">
        <v>1.4592041137321199</v>
      </c>
      <c r="Y1522">
        <v>0.17720546061654899</v>
      </c>
      <c r="Z1522">
        <v>14.3357745481787</v>
      </c>
      <c r="AA1522">
        <v>1.7409336419753101</v>
      </c>
    </row>
    <row r="1523" spans="1:27" x14ac:dyDescent="0.35">
      <c r="A1523">
        <v>1522</v>
      </c>
      <c r="B1523" t="s">
        <v>54</v>
      </c>
      <c r="C1523" s="2">
        <v>15</v>
      </c>
      <c r="D1523" t="s">
        <v>14</v>
      </c>
      <c r="E1523">
        <v>18</v>
      </c>
      <c r="F1523" t="s">
        <v>12</v>
      </c>
      <c r="G1523" s="10">
        <v>84.5</v>
      </c>
      <c r="H1523">
        <v>0.84499999999999997</v>
      </c>
      <c r="I1523">
        <v>36</v>
      </c>
      <c r="J1523">
        <v>1</v>
      </c>
      <c r="K1523">
        <v>1</v>
      </c>
      <c r="L1523" s="8">
        <v>1.4</v>
      </c>
      <c r="M1523" s="8">
        <v>0.52</v>
      </c>
      <c r="N1523" s="8">
        <v>0.5</v>
      </c>
      <c r="O1523" s="8">
        <v>-2.1489999999999999E-2</v>
      </c>
      <c r="P1523" s="8">
        <v>9.5069000000000002E-4</v>
      </c>
      <c r="Q1523" s="9">
        <v>-4.3068E-6</v>
      </c>
      <c r="R1523" s="9">
        <v>-7.0328999999999994E-8</v>
      </c>
      <c r="S1523" s="8">
        <v>-7.4299000000000001E-4</v>
      </c>
      <c r="T1523" s="8">
        <v>0</v>
      </c>
      <c r="U1523" s="9">
        <v>3.7969E-6</v>
      </c>
      <c r="V1523">
        <v>8.2175673780333494</v>
      </c>
      <c r="W1523">
        <v>8.2175673780333494</v>
      </c>
      <c r="X1523">
        <v>5.9823890512082798</v>
      </c>
      <c r="Y1523">
        <v>0.56079392361986302</v>
      </c>
      <c r="Z1523">
        <v>58.773258580162498</v>
      </c>
      <c r="AA1523">
        <v>5.5094521604938302</v>
      </c>
    </row>
    <row r="1524" spans="1:27" x14ac:dyDescent="0.35">
      <c r="A1524">
        <v>1523</v>
      </c>
      <c r="B1524" t="s">
        <v>54</v>
      </c>
      <c r="C1524" s="2">
        <v>16</v>
      </c>
      <c r="D1524" t="s">
        <v>10</v>
      </c>
      <c r="E1524">
        <v>4.5</v>
      </c>
      <c r="F1524" t="s">
        <v>11</v>
      </c>
      <c r="G1524" s="10">
        <v>5.5</v>
      </c>
      <c r="H1524">
        <v>5.5E-2</v>
      </c>
      <c r="I1524">
        <v>7.5</v>
      </c>
      <c r="J1524">
        <v>1</v>
      </c>
      <c r="K1524">
        <v>1</v>
      </c>
      <c r="L1524" s="8">
        <v>1.42</v>
      </c>
      <c r="M1524" s="8">
        <v>0.59</v>
      </c>
      <c r="N1524" s="8">
        <v>0.5</v>
      </c>
      <c r="O1524" s="8">
        <v>-1.115E-2</v>
      </c>
      <c r="P1524" s="8">
        <v>0</v>
      </c>
      <c r="Q1524" s="8">
        <v>-8.5599999999999996E-2</v>
      </c>
      <c r="R1524" s="8">
        <v>-4.9959999999999997E-2</v>
      </c>
      <c r="S1524" s="8">
        <v>0</v>
      </c>
      <c r="T1524" s="8">
        <v>2.5600000000000002E-3</v>
      </c>
      <c r="U1524" s="8">
        <v>3.6330000000000001E-2</v>
      </c>
      <c r="V1524">
        <v>-2.5109487497500501E-3</v>
      </c>
      <c r="W1524">
        <v>1.3744467859455401E-2</v>
      </c>
      <c r="X1524">
        <v>1.15151151726517E-2</v>
      </c>
      <c r="Y1524">
        <v>2.3758294442772802E-3</v>
      </c>
      <c r="Z1524">
        <v>1.81006172839506</v>
      </c>
      <c r="AA1524">
        <v>0.37345679012345701</v>
      </c>
    </row>
    <row r="1525" spans="1:27" x14ac:dyDescent="0.35">
      <c r="A1525">
        <v>1524</v>
      </c>
      <c r="B1525" t="s">
        <v>54</v>
      </c>
      <c r="C1525" s="2">
        <v>16</v>
      </c>
      <c r="D1525" t="s">
        <v>13</v>
      </c>
      <c r="E1525">
        <v>9</v>
      </c>
      <c r="F1525" t="s">
        <v>21</v>
      </c>
      <c r="G1525" s="10">
        <v>11</v>
      </c>
      <c r="H1525">
        <v>0.11</v>
      </c>
      <c r="I1525">
        <v>6</v>
      </c>
      <c r="J1525">
        <v>1</v>
      </c>
      <c r="K1525">
        <v>1</v>
      </c>
      <c r="L1525" s="8">
        <v>1.29</v>
      </c>
      <c r="M1525" s="8">
        <v>0.53</v>
      </c>
      <c r="N1525" s="8">
        <v>0.5</v>
      </c>
      <c r="O1525" s="8">
        <v>0.16450000000000001</v>
      </c>
      <c r="P1525" s="9">
        <v>-0.56120000000000003</v>
      </c>
      <c r="Q1525" s="8">
        <v>0.29099999999999998</v>
      </c>
      <c r="R1525" s="9">
        <v>0</v>
      </c>
      <c r="S1525" s="8">
        <v>-7.2500000000000004E-3</v>
      </c>
      <c r="T1525" s="8">
        <v>2.5000000000000001E-2</v>
      </c>
      <c r="U1525" s="9">
        <v>2.3E-2</v>
      </c>
      <c r="V1525">
        <v>3.0131610578441201E-2</v>
      </c>
      <c r="W1525">
        <v>3.0131610578441201E-2</v>
      </c>
      <c r="X1525">
        <v>2.06009821524803E-2</v>
      </c>
      <c r="Y1525">
        <v>9.5033177771091208E-3</v>
      </c>
      <c r="Z1525">
        <v>0.80956744249756796</v>
      </c>
      <c r="AA1525">
        <v>0.37345679012345701</v>
      </c>
    </row>
    <row r="1526" spans="1:27" x14ac:dyDescent="0.35">
      <c r="A1526">
        <v>1525</v>
      </c>
      <c r="B1526" t="s">
        <v>54</v>
      </c>
      <c r="C1526" s="2">
        <v>16</v>
      </c>
      <c r="D1526" t="s">
        <v>13</v>
      </c>
      <c r="E1526">
        <v>9</v>
      </c>
      <c r="F1526" t="s">
        <v>11</v>
      </c>
      <c r="G1526" s="10">
        <v>18.5</v>
      </c>
      <c r="H1526">
        <v>0.185</v>
      </c>
      <c r="I1526">
        <v>13</v>
      </c>
      <c r="J1526">
        <v>1</v>
      </c>
      <c r="K1526">
        <v>1</v>
      </c>
      <c r="L1526" s="8">
        <v>1.42</v>
      </c>
      <c r="M1526" s="8">
        <v>0.59</v>
      </c>
      <c r="N1526" s="8">
        <v>0.5</v>
      </c>
      <c r="O1526" s="8">
        <v>-1.115E-2</v>
      </c>
      <c r="P1526" s="8">
        <v>0</v>
      </c>
      <c r="Q1526" s="8">
        <v>-8.5599999999999996E-2</v>
      </c>
      <c r="R1526" s="8">
        <v>-4.9959999999999997E-2</v>
      </c>
      <c r="S1526" s="8">
        <v>0</v>
      </c>
      <c r="T1526" s="8">
        <v>2.5600000000000002E-3</v>
      </c>
      <c r="U1526" s="8">
        <v>3.6330000000000001E-2</v>
      </c>
      <c r="V1526">
        <v>0.129002941102454</v>
      </c>
      <c r="W1526">
        <v>0.129002941102454</v>
      </c>
      <c r="X1526">
        <v>0.108078664055636</v>
      </c>
      <c r="Y1526">
        <v>2.68802521422777E-2</v>
      </c>
      <c r="Z1526">
        <v>4.2472231178328004</v>
      </c>
      <c r="AA1526">
        <v>1.05632716049383</v>
      </c>
    </row>
    <row r="1527" spans="1:27" x14ac:dyDescent="0.35">
      <c r="A1527">
        <v>1526</v>
      </c>
      <c r="B1527" t="s">
        <v>54</v>
      </c>
      <c r="C1527" s="2">
        <v>16</v>
      </c>
      <c r="D1527" t="s">
        <v>14</v>
      </c>
      <c r="E1527">
        <v>18</v>
      </c>
      <c r="F1527" t="s">
        <v>20</v>
      </c>
      <c r="G1527" s="10">
        <v>50</v>
      </c>
      <c r="H1527">
        <v>0.5</v>
      </c>
      <c r="I1527">
        <v>26</v>
      </c>
      <c r="J1527">
        <v>1</v>
      </c>
      <c r="K1527">
        <v>1</v>
      </c>
      <c r="L1527" s="8">
        <v>1.4</v>
      </c>
      <c r="M1527" s="8">
        <v>0.52</v>
      </c>
      <c r="N1527" s="8">
        <v>0.5</v>
      </c>
      <c r="O1527" s="8">
        <v>-1.0343E-2</v>
      </c>
      <c r="P1527" s="9">
        <v>-1.4341E-3</v>
      </c>
      <c r="Q1527" s="8">
        <v>3.4520999999999997E-5</v>
      </c>
      <c r="R1527" s="9">
        <v>-1.3052999999999999E-7</v>
      </c>
      <c r="S1527" s="8">
        <v>7.7114999999999996E-4</v>
      </c>
      <c r="T1527" s="8">
        <v>0</v>
      </c>
      <c r="U1527" s="9">
        <v>3.0230999999999999E-6</v>
      </c>
      <c r="V1527">
        <v>2.0696964399350799</v>
      </c>
      <c r="W1527">
        <v>2.0696964399350799</v>
      </c>
      <c r="X1527">
        <v>1.5067390082727401</v>
      </c>
      <c r="Y1527">
        <v>0.19634954084936199</v>
      </c>
      <c r="Z1527">
        <v>14.802775377530001</v>
      </c>
      <c r="AA1527">
        <v>1.92901234567901</v>
      </c>
    </row>
    <row r="1528" spans="1:27" x14ac:dyDescent="0.35">
      <c r="A1528">
        <v>1527</v>
      </c>
      <c r="B1528" t="s">
        <v>54</v>
      </c>
      <c r="C1528" s="2">
        <v>16</v>
      </c>
      <c r="D1528" t="s">
        <v>14</v>
      </c>
      <c r="E1528">
        <v>18</v>
      </c>
      <c r="F1528" t="s">
        <v>11</v>
      </c>
      <c r="G1528" s="10">
        <v>95.5</v>
      </c>
      <c r="H1528">
        <v>0.95499999999999996</v>
      </c>
      <c r="I1528">
        <v>36</v>
      </c>
      <c r="J1528">
        <v>1</v>
      </c>
      <c r="K1528">
        <v>1</v>
      </c>
      <c r="L1528" s="8">
        <v>1.42</v>
      </c>
      <c r="M1528" s="8">
        <v>0.59</v>
      </c>
      <c r="N1528" s="8">
        <v>0.5</v>
      </c>
      <c r="O1528" s="8">
        <v>-1.115E-2</v>
      </c>
      <c r="P1528" s="8">
        <v>0</v>
      </c>
      <c r="Q1528" s="8">
        <v>-8.5599999999999996E-2</v>
      </c>
      <c r="R1528" s="8">
        <v>-4.9959999999999997E-2</v>
      </c>
      <c r="S1528" s="8">
        <v>0</v>
      </c>
      <c r="T1528" s="8">
        <v>2.5600000000000002E-3</v>
      </c>
      <c r="U1528" s="8">
        <v>3.6330000000000001E-2</v>
      </c>
      <c r="V1528">
        <v>9.9182729409030799</v>
      </c>
      <c r="W1528">
        <v>9.9182729409030799</v>
      </c>
      <c r="X1528">
        <v>8.3095290698885993</v>
      </c>
      <c r="Y1528">
        <v>0.71630275997255799</v>
      </c>
      <c r="Z1528">
        <v>81.635964582627807</v>
      </c>
      <c r="AA1528">
        <v>7.0372299382716097</v>
      </c>
    </row>
    <row r="1529" spans="1:27" x14ac:dyDescent="0.35">
      <c r="A1529">
        <v>1528</v>
      </c>
      <c r="B1529" t="s">
        <v>54</v>
      </c>
      <c r="C1529" s="2">
        <v>16</v>
      </c>
      <c r="D1529" t="s">
        <v>14</v>
      </c>
      <c r="E1529">
        <v>18</v>
      </c>
      <c r="F1529" t="s">
        <v>17</v>
      </c>
      <c r="G1529" s="10">
        <v>75</v>
      </c>
      <c r="H1529">
        <v>0.75</v>
      </c>
      <c r="I1529">
        <v>30</v>
      </c>
      <c r="J1529">
        <v>1</v>
      </c>
      <c r="K1529">
        <v>1</v>
      </c>
      <c r="L1529" s="8">
        <v>1.39</v>
      </c>
      <c r="M1529" s="8">
        <v>0.56000000000000005</v>
      </c>
      <c r="N1529" s="8">
        <v>0.5</v>
      </c>
      <c r="O1529" s="8">
        <v>0.16450000000000001</v>
      </c>
      <c r="P1529" s="8">
        <v>-0.56120000000000003</v>
      </c>
      <c r="Q1529" s="8">
        <v>0.29099999999999998</v>
      </c>
      <c r="R1529" s="8">
        <v>0</v>
      </c>
      <c r="S1529" s="8">
        <v>-7.2500000000000004E-3</v>
      </c>
      <c r="T1529" s="8">
        <v>2.5000000000000001E-2</v>
      </c>
      <c r="U1529" s="8">
        <v>2.3E-2</v>
      </c>
      <c r="V1529">
        <v>5.83802059832444</v>
      </c>
      <c r="W1529">
        <v>5.83802059832444</v>
      </c>
      <c r="X1529">
        <v>4.5443152337357402</v>
      </c>
      <c r="Y1529">
        <v>0.44178646691106499</v>
      </c>
      <c r="Z1529">
        <v>44.645076075113899</v>
      </c>
      <c r="AA1529">
        <v>4.3402777777777803</v>
      </c>
    </row>
    <row r="1530" spans="1:27" x14ac:dyDescent="0.35">
      <c r="A1530">
        <v>1529</v>
      </c>
      <c r="B1530" t="s">
        <v>54</v>
      </c>
      <c r="C1530" s="2">
        <v>16</v>
      </c>
      <c r="D1530" t="s">
        <v>14</v>
      </c>
      <c r="E1530">
        <v>18</v>
      </c>
      <c r="F1530" t="s">
        <v>17</v>
      </c>
      <c r="G1530" s="10">
        <v>76.5</v>
      </c>
      <c r="H1530">
        <v>0.76500000000000001</v>
      </c>
      <c r="I1530">
        <v>36</v>
      </c>
      <c r="J1530">
        <v>1</v>
      </c>
      <c r="K1530">
        <v>1</v>
      </c>
      <c r="L1530" s="8">
        <v>1.39</v>
      </c>
      <c r="M1530" s="8">
        <v>0.56000000000000005</v>
      </c>
      <c r="N1530" s="8">
        <v>0.5</v>
      </c>
      <c r="O1530" s="8">
        <v>0.16450000000000001</v>
      </c>
      <c r="P1530" s="8">
        <v>-0.56120000000000003</v>
      </c>
      <c r="Q1530" s="8">
        <v>0.29099999999999998</v>
      </c>
      <c r="R1530" s="8">
        <v>0</v>
      </c>
      <c r="S1530" s="8">
        <v>-7.2500000000000004E-3</v>
      </c>
      <c r="T1530" s="8">
        <v>2.5000000000000001E-2</v>
      </c>
      <c r="U1530" s="8">
        <v>2.3E-2</v>
      </c>
      <c r="V1530">
        <v>7.1810202718099099</v>
      </c>
      <c r="W1530">
        <v>7.1810202718099099</v>
      </c>
      <c r="X1530">
        <v>5.5897061795768304</v>
      </c>
      <c r="Y1530">
        <v>0.45963464017427202</v>
      </c>
      <c r="Z1530">
        <v>54.915393142652199</v>
      </c>
      <c r="AA1530">
        <v>4.515625</v>
      </c>
    </row>
    <row r="1531" spans="1:27" x14ac:dyDescent="0.35">
      <c r="A1531">
        <v>1530</v>
      </c>
      <c r="B1531" t="s">
        <v>54</v>
      </c>
      <c r="C1531" s="2">
        <v>16</v>
      </c>
      <c r="D1531" t="s">
        <v>14</v>
      </c>
      <c r="E1531">
        <v>18</v>
      </c>
      <c r="F1531" t="s">
        <v>11</v>
      </c>
      <c r="G1531" s="10">
        <v>66</v>
      </c>
      <c r="H1531">
        <v>0.66</v>
      </c>
      <c r="I1531">
        <v>34</v>
      </c>
      <c r="J1531">
        <v>1</v>
      </c>
      <c r="K1531">
        <v>1</v>
      </c>
      <c r="L1531" s="8">
        <v>1.42</v>
      </c>
      <c r="M1531" s="8">
        <v>0.59</v>
      </c>
      <c r="N1531" s="8">
        <v>0.5</v>
      </c>
      <c r="O1531" s="8">
        <v>-1.115E-2</v>
      </c>
      <c r="P1531" s="8">
        <v>0</v>
      </c>
      <c r="Q1531" s="8">
        <v>-8.5599999999999996E-2</v>
      </c>
      <c r="R1531" s="8">
        <v>-4.9959999999999997E-2</v>
      </c>
      <c r="S1531" s="8">
        <v>0</v>
      </c>
      <c r="T1531" s="8">
        <v>2.5600000000000002E-3</v>
      </c>
      <c r="U1531" s="8">
        <v>3.6330000000000001E-2</v>
      </c>
      <c r="V1531">
        <v>4.66641666221643</v>
      </c>
      <c r="W1531">
        <v>4.66641666221643</v>
      </c>
      <c r="X1531">
        <v>3.9095238796049201</v>
      </c>
      <c r="Y1531">
        <v>0.34211943997592797</v>
      </c>
      <c r="Z1531">
        <v>38.4086450972177</v>
      </c>
      <c r="AA1531">
        <v>3.3611111111111098</v>
      </c>
    </row>
    <row r="1532" spans="1:27" x14ac:dyDescent="0.35">
      <c r="A1532">
        <v>1531</v>
      </c>
      <c r="B1532" t="s">
        <v>54</v>
      </c>
      <c r="C1532" s="2">
        <v>16</v>
      </c>
      <c r="D1532" t="s">
        <v>14</v>
      </c>
      <c r="E1532">
        <v>18</v>
      </c>
      <c r="F1532" t="s">
        <v>34</v>
      </c>
      <c r="G1532" s="10">
        <v>54</v>
      </c>
      <c r="H1532">
        <v>0.54</v>
      </c>
      <c r="I1532">
        <v>34</v>
      </c>
      <c r="J1532">
        <v>1</v>
      </c>
      <c r="K1532">
        <v>1</v>
      </c>
      <c r="L1532" s="8">
        <v>1.4</v>
      </c>
      <c r="M1532" s="8">
        <v>0.52</v>
      </c>
      <c r="N1532" s="8">
        <v>0.5</v>
      </c>
      <c r="O1532" s="8">
        <v>-1.115E-2</v>
      </c>
      <c r="P1532" s="8">
        <v>0</v>
      </c>
      <c r="Q1532" s="8">
        <v>-8.5599999999999996E-2</v>
      </c>
      <c r="R1532" s="8">
        <v>-4.9959999999999997E-2</v>
      </c>
      <c r="S1532" s="8">
        <v>0</v>
      </c>
      <c r="T1532" s="8">
        <v>2.5600000000000002E-3</v>
      </c>
      <c r="U1532" s="8">
        <v>3.6330000000000001E-2</v>
      </c>
      <c r="V1532">
        <v>3.2011660673385101</v>
      </c>
      <c r="W1532">
        <v>3.2011660673385101</v>
      </c>
      <c r="X1532">
        <v>2.3304488970224302</v>
      </c>
      <c r="Y1532">
        <v>0.22902210444669599</v>
      </c>
      <c r="Z1532">
        <v>22.8952136780355</v>
      </c>
      <c r="AA1532">
        <v>2.25</v>
      </c>
    </row>
    <row r="1533" spans="1:27" x14ac:dyDescent="0.35">
      <c r="A1533">
        <v>1532</v>
      </c>
      <c r="B1533" t="s">
        <v>54</v>
      </c>
      <c r="C1533" s="2">
        <v>16</v>
      </c>
      <c r="D1533" t="s">
        <v>14</v>
      </c>
      <c r="E1533">
        <v>18</v>
      </c>
      <c r="F1533" t="s">
        <v>12</v>
      </c>
      <c r="G1533" s="10">
        <v>67.5</v>
      </c>
      <c r="H1533">
        <v>0.67500000000000004</v>
      </c>
      <c r="I1533">
        <v>36</v>
      </c>
      <c r="J1533">
        <v>1</v>
      </c>
      <c r="K1533">
        <v>1</v>
      </c>
      <c r="L1533" s="8">
        <v>1.4</v>
      </c>
      <c r="M1533" s="8">
        <v>0.52</v>
      </c>
      <c r="N1533" s="8">
        <v>0.5</v>
      </c>
      <c r="O1533" s="8">
        <v>-2.1489999999999999E-2</v>
      </c>
      <c r="P1533" s="8">
        <v>9.5069000000000002E-4</v>
      </c>
      <c r="Q1533" s="9">
        <v>-4.3068E-6</v>
      </c>
      <c r="R1533" s="9">
        <v>-7.0328999999999994E-8</v>
      </c>
      <c r="S1533" s="8">
        <v>-7.4299000000000001E-4</v>
      </c>
      <c r="T1533" s="8">
        <v>0</v>
      </c>
      <c r="U1533" s="9">
        <v>3.7969E-6</v>
      </c>
      <c r="V1533">
        <v>5.4357009206906897</v>
      </c>
      <c r="W1533">
        <v>5.4357009206906897</v>
      </c>
      <c r="X1533">
        <v>3.9571902702628199</v>
      </c>
      <c r="Y1533">
        <v>0.35784703819796199</v>
      </c>
      <c r="Z1533">
        <v>38.876937794288899</v>
      </c>
      <c r="AA1533">
        <v>3.515625</v>
      </c>
    </row>
    <row r="1534" spans="1:27" x14ac:dyDescent="0.35">
      <c r="A1534">
        <v>1533</v>
      </c>
      <c r="B1534" t="s">
        <v>54</v>
      </c>
      <c r="C1534" s="2">
        <v>16</v>
      </c>
      <c r="D1534" t="s">
        <v>14</v>
      </c>
      <c r="E1534">
        <v>18</v>
      </c>
      <c r="F1534" t="s">
        <v>11</v>
      </c>
      <c r="G1534" s="10">
        <v>63.5</v>
      </c>
      <c r="H1534">
        <v>0.63500000000000001</v>
      </c>
      <c r="I1534">
        <v>34</v>
      </c>
      <c r="J1534">
        <v>1</v>
      </c>
      <c r="K1534">
        <v>1</v>
      </c>
      <c r="L1534" s="8">
        <v>1.42</v>
      </c>
      <c r="M1534" s="8">
        <v>0.59</v>
      </c>
      <c r="N1534" s="8">
        <v>0.5</v>
      </c>
      <c r="O1534" s="8">
        <v>-1.115E-2</v>
      </c>
      <c r="P1534" s="8">
        <v>0</v>
      </c>
      <c r="Q1534" s="8">
        <v>-8.5599999999999996E-2</v>
      </c>
      <c r="R1534" s="8">
        <v>-4.9959999999999997E-2</v>
      </c>
      <c r="S1534" s="8">
        <v>0</v>
      </c>
      <c r="T1534" s="8">
        <v>2.5600000000000002E-3</v>
      </c>
      <c r="U1534" s="8">
        <v>3.6330000000000001E-2</v>
      </c>
      <c r="V1534">
        <v>4.3409597282230399</v>
      </c>
      <c r="W1534">
        <v>4.3409597282230399</v>
      </c>
      <c r="X1534">
        <v>3.6368560603052602</v>
      </c>
      <c r="Y1534">
        <v>0.316692174435936</v>
      </c>
      <c r="Z1534">
        <v>35.729853043907298</v>
      </c>
      <c r="AA1534">
        <v>3.1113040123456801</v>
      </c>
    </row>
    <row r="1535" spans="1:27" x14ac:dyDescent="0.35">
      <c r="A1535">
        <v>1534</v>
      </c>
      <c r="B1535" t="s">
        <v>54</v>
      </c>
      <c r="C1535" s="2">
        <v>16</v>
      </c>
      <c r="D1535" t="s">
        <v>14</v>
      </c>
      <c r="E1535">
        <v>18</v>
      </c>
      <c r="F1535" t="s">
        <v>11</v>
      </c>
      <c r="G1535" s="10">
        <v>54</v>
      </c>
      <c r="H1535">
        <v>0.54</v>
      </c>
      <c r="I1535">
        <v>36</v>
      </c>
      <c r="J1535">
        <v>1</v>
      </c>
      <c r="K1535">
        <v>1</v>
      </c>
      <c r="L1535" s="8">
        <v>1.42</v>
      </c>
      <c r="M1535" s="8">
        <v>0.59</v>
      </c>
      <c r="N1535" s="8">
        <v>0.5</v>
      </c>
      <c r="O1535" s="8">
        <v>-1.115E-2</v>
      </c>
      <c r="P1535" s="8">
        <v>0</v>
      </c>
      <c r="Q1535" s="8">
        <v>-8.5599999999999996E-2</v>
      </c>
      <c r="R1535" s="8">
        <v>-4.9959999999999997E-2</v>
      </c>
      <c r="S1535" s="8">
        <v>0</v>
      </c>
      <c r="T1535" s="8">
        <v>2.5600000000000002E-3</v>
      </c>
      <c r="U1535" s="8">
        <v>3.6330000000000001E-2</v>
      </c>
      <c r="V1535">
        <v>3.41896572561352</v>
      </c>
      <c r="W1535">
        <v>3.41896572561352</v>
      </c>
      <c r="X1535">
        <v>2.86440948491901</v>
      </c>
      <c r="Y1535">
        <v>0.22902210444669599</v>
      </c>
      <c r="Z1535">
        <v>28.1410449730969</v>
      </c>
      <c r="AA1535">
        <v>2.25</v>
      </c>
    </row>
    <row r="1536" spans="1:27" x14ac:dyDescent="0.35">
      <c r="A1536">
        <v>1535</v>
      </c>
      <c r="B1536" t="s">
        <v>54</v>
      </c>
      <c r="C1536" s="2">
        <v>16</v>
      </c>
      <c r="D1536" t="s">
        <v>14</v>
      </c>
      <c r="E1536">
        <v>18</v>
      </c>
      <c r="F1536" t="s">
        <v>11</v>
      </c>
      <c r="G1536" s="10">
        <v>68</v>
      </c>
      <c r="H1536">
        <v>0.68</v>
      </c>
      <c r="I1536">
        <v>36</v>
      </c>
      <c r="J1536">
        <v>1</v>
      </c>
      <c r="K1536">
        <v>1</v>
      </c>
      <c r="L1536" s="8">
        <v>1.42</v>
      </c>
      <c r="M1536" s="8">
        <v>0.59</v>
      </c>
      <c r="N1536" s="8">
        <v>0.5</v>
      </c>
      <c r="O1536" s="8">
        <v>-1.115E-2</v>
      </c>
      <c r="P1536" s="8">
        <v>0</v>
      </c>
      <c r="Q1536" s="8">
        <v>-8.5599999999999996E-2</v>
      </c>
      <c r="R1536" s="8">
        <v>-4.9959999999999997E-2</v>
      </c>
      <c r="S1536" s="8">
        <v>0</v>
      </c>
      <c r="T1536" s="8">
        <v>2.5600000000000002E-3</v>
      </c>
      <c r="U1536" s="8">
        <v>3.6330000000000001E-2</v>
      </c>
      <c r="V1536">
        <v>5.27677697600474</v>
      </c>
      <c r="W1536">
        <v>5.27677697600474</v>
      </c>
      <c r="X1536">
        <v>4.4208837504967704</v>
      </c>
      <c r="Y1536">
        <v>0.36316811075498001</v>
      </c>
      <c r="Z1536">
        <v>43.432438378160398</v>
      </c>
      <c r="AA1536">
        <v>3.5679012345679002</v>
      </c>
    </row>
    <row r="1537" spans="1:27" x14ac:dyDescent="0.35">
      <c r="A1537">
        <v>1536</v>
      </c>
      <c r="B1537" t="s">
        <v>55</v>
      </c>
      <c r="C1537" s="2">
        <v>18</v>
      </c>
      <c r="D1537" t="s">
        <v>10</v>
      </c>
      <c r="E1537">
        <v>4.5</v>
      </c>
      <c r="F1537" t="s">
        <v>20</v>
      </c>
      <c r="G1537" s="10">
        <v>1</v>
      </c>
      <c r="H1537">
        <v>0.01</v>
      </c>
      <c r="I1537">
        <v>2</v>
      </c>
      <c r="J1537">
        <v>1</v>
      </c>
      <c r="K1537">
        <v>0</v>
      </c>
      <c r="L1537" s="8">
        <v>1.4</v>
      </c>
      <c r="M1537" s="8">
        <v>0.52</v>
      </c>
      <c r="N1537" s="8">
        <v>0.5</v>
      </c>
      <c r="O1537" s="8">
        <v>-1.0343E-2</v>
      </c>
      <c r="P1537" s="9">
        <v>-1.4341E-3</v>
      </c>
      <c r="Q1537" s="8">
        <v>3.4520999999999997E-5</v>
      </c>
      <c r="R1537" s="9">
        <v>-1.3052999999999999E-7</v>
      </c>
      <c r="S1537" s="8">
        <v>7.7114999999999996E-4</v>
      </c>
      <c r="T1537" s="8">
        <v>0</v>
      </c>
      <c r="U1537" s="9">
        <v>3.0230999999999999E-6</v>
      </c>
      <c r="V1537">
        <v>-1.29097230581483E-2</v>
      </c>
      <c r="W1537">
        <v>1.5707963267949001E-4</v>
      </c>
      <c r="X1537">
        <v>1.1435397259066901E-4</v>
      </c>
      <c r="Y1537">
        <v>7.85398163397448E-5</v>
      </c>
      <c r="Z1537">
        <v>1.7975308641975302E-2</v>
      </c>
      <c r="AA1537">
        <v>1.2345679012345699E-2</v>
      </c>
    </row>
    <row r="1538" spans="1:27" x14ac:dyDescent="0.35">
      <c r="A1538">
        <v>1537</v>
      </c>
      <c r="B1538" t="s">
        <v>55</v>
      </c>
      <c r="C1538" s="2">
        <v>18</v>
      </c>
      <c r="D1538" t="s">
        <v>10</v>
      </c>
      <c r="E1538">
        <v>4.5</v>
      </c>
      <c r="F1538" t="s">
        <v>20</v>
      </c>
      <c r="G1538" s="10">
        <v>1</v>
      </c>
      <c r="H1538">
        <v>0.01</v>
      </c>
      <c r="I1538">
        <v>2</v>
      </c>
      <c r="J1538">
        <v>1</v>
      </c>
      <c r="K1538">
        <v>0</v>
      </c>
      <c r="L1538" s="8">
        <v>1.4</v>
      </c>
      <c r="M1538" s="8">
        <v>0.52</v>
      </c>
      <c r="N1538" s="8">
        <v>0.5</v>
      </c>
      <c r="O1538" s="8">
        <v>-1.0343E-2</v>
      </c>
      <c r="P1538" s="9">
        <v>-1.4341E-3</v>
      </c>
      <c r="Q1538" s="8">
        <v>3.4520999999999997E-5</v>
      </c>
      <c r="R1538" s="9">
        <v>-1.3052999999999999E-7</v>
      </c>
      <c r="S1538" s="8">
        <v>7.7114999999999996E-4</v>
      </c>
      <c r="T1538" s="8">
        <v>0</v>
      </c>
      <c r="U1538" s="9">
        <v>3.0230999999999999E-6</v>
      </c>
      <c r="V1538">
        <v>-1.29097230581483E-2</v>
      </c>
      <c r="W1538">
        <v>1.5707963267949001E-4</v>
      </c>
      <c r="X1538">
        <v>1.1435397259066901E-4</v>
      </c>
      <c r="Y1538">
        <v>7.85398163397448E-5</v>
      </c>
      <c r="Z1538">
        <v>1.7975308641975302E-2</v>
      </c>
      <c r="AA1538">
        <v>1.2345679012345699E-2</v>
      </c>
    </row>
    <row r="1539" spans="1:27" x14ac:dyDescent="0.35">
      <c r="A1539">
        <v>1538</v>
      </c>
      <c r="B1539" t="s">
        <v>55</v>
      </c>
      <c r="C1539" s="2">
        <v>18</v>
      </c>
      <c r="D1539" t="s">
        <v>13</v>
      </c>
      <c r="E1539">
        <v>9</v>
      </c>
      <c r="F1539" t="s">
        <v>20</v>
      </c>
      <c r="G1539" s="10">
        <v>18</v>
      </c>
      <c r="H1539">
        <v>0.18</v>
      </c>
      <c r="I1539">
        <v>16</v>
      </c>
      <c r="J1539">
        <v>1</v>
      </c>
      <c r="K1539">
        <v>0</v>
      </c>
      <c r="L1539" s="8">
        <v>1.4</v>
      </c>
      <c r="M1539" s="8">
        <v>0.52</v>
      </c>
      <c r="N1539" s="8">
        <v>0.5</v>
      </c>
      <c r="O1539" s="8">
        <v>-1.0343E-2</v>
      </c>
      <c r="P1539" s="9">
        <v>-1.4341E-3</v>
      </c>
      <c r="Q1539" s="8">
        <v>3.4520999999999997E-5</v>
      </c>
      <c r="R1539" s="9">
        <v>-1.3052999999999999E-7</v>
      </c>
      <c r="S1539" s="8">
        <v>7.7114999999999996E-4</v>
      </c>
      <c r="T1539" s="8">
        <v>0</v>
      </c>
      <c r="U1539" s="9">
        <v>3.0230999999999999E-6</v>
      </c>
      <c r="V1539">
        <v>0.16235896517419601</v>
      </c>
      <c r="W1539">
        <v>0.16235896517419601</v>
      </c>
      <c r="X1539">
        <v>0.118197326646814</v>
      </c>
      <c r="Y1539">
        <v>2.5446900494077301E-2</v>
      </c>
      <c r="Z1539">
        <v>4.6448614311328198</v>
      </c>
      <c r="AA1539">
        <v>1</v>
      </c>
    </row>
    <row r="1540" spans="1:27" x14ac:dyDescent="0.35">
      <c r="A1540">
        <v>1539</v>
      </c>
      <c r="B1540" t="s">
        <v>55</v>
      </c>
      <c r="C1540" s="2">
        <v>18</v>
      </c>
      <c r="D1540" t="s">
        <v>13</v>
      </c>
      <c r="E1540">
        <v>9</v>
      </c>
      <c r="F1540" t="s">
        <v>12</v>
      </c>
      <c r="G1540" s="10">
        <v>10</v>
      </c>
      <c r="H1540">
        <v>0.1</v>
      </c>
      <c r="I1540">
        <v>12</v>
      </c>
      <c r="J1540">
        <v>1</v>
      </c>
      <c r="K1540">
        <v>0</v>
      </c>
      <c r="L1540" s="8">
        <v>1.4</v>
      </c>
      <c r="M1540" s="8">
        <v>0.52</v>
      </c>
      <c r="N1540" s="8">
        <v>0.5</v>
      </c>
      <c r="O1540" s="8">
        <v>-2.1489999999999999E-2</v>
      </c>
      <c r="P1540" s="8">
        <v>9.5069000000000002E-4</v>
      </c>
      <c r="Q1540" s="9">
        <v>-4.3068E-6</v>
      </c>
      <c r="R1540" s="9">
        <v>-7.0328999999999994E-8</v>
      </c>
      <c r="S1540" s="8">
        <v>-7.4299000000000001E-4</v>
      </c>
      <c r="T1540" s="8">
        <v>0</v>
      </c>
      <c r="U1540" s="9">
        <v>3.7969E-6</v>
      </c>
      <c r="V1540">
        <v>3.7998326682898299E-2</v>
      </c>
      <c r="W1540">
        <v>3.7998326682898299E-2</v>
      </c>
      <c r="X1540">
        <v>2.7662781825149901E-2</v>
      </c>
      <c r="Y1540">
        <v>7.85398163397448E-3</v>
      </c>
      <c r="Z1540">
        <v>1.0870786338630301</v>
      </c>
      <c r="AA1540">
        <v>0.30864197530864201</v>
      </c>
    </row>
    <row r="1541" spans="1:27" x14ac:dyDescent="0.35">
      <c r="A1541">
        <v>1540</v>
      </c>
      <c r="B1541" t="s">
        <v>55</v>
      </c>
      <c r="C1541" s="2">
        <v>18</v>
      </c>
      <c r="D1541" t="s">
        <v>13</v>
      </c>
      <c r="E1541">
        <v>9</v>
      </c>
      <c r="F1541" t="s">
        <v>20</v>
      </c>
      <c r="G1541" s="10">
        <v>28</v>
      </c>
      <c r="H1541">
        <v>0.28000000000000003</v>
      </c>
      <c r="I1541">
        <v>24</v>
      </c>
      <c r="J1541">
        <v>1</v>
      </c>
      <c r="K1541">
        <v>0</v>
      </c>
      <c r="L1541" s="8">
        <v>1.4</v>
      </c>
      <c r="M1541" s="8">
        <v>0.52</v>
      </c>
      <c r="N1541" s="8">
        <v>0.5</v>
      </c>
      <c r="O1541" s="8">
        <v>-1.0343E-2</v>
      </c>
      <c r="P1541" s="9">
        <v>-1.4341E-3</v>
      </c>
      <c r="Q1541" s="8">
        <v>3.4520999999999997E-5</v>
      </c>
      <c r="R1541" s="9">
        <v>-1.3052999999999999E-7</v>
      </c>
      <c r="S1541" s="8">
        <v>7.7114999999999996E-4</v>
      </c>
      <c r="T1541" s="8">
        <v>0</v>
      </c>
      <c r="U1541" s="9">
        <v>3.0230999999999999E-6</v>
      </c>
      <c r="V1541">
        <v>0.62169416063335503</v>
      </c>
      <c r="W1541">
        <v>0.62169416063335503</v>
      </c>
      <c r="X1541">
        <v>0.452593348941082</v>
      </c>
      <c r="Y1541">
        <v>6.1575216010359902E-2</v>
      </c>
      <c r="Z1541">
        <v>17.785794739379799</v>
      </c>
      <c r="AA1541">
        <v>2.4197530864197501</v>
      </c>
    </row>
    <row r="1542" spans="1:27" x14ac:dyDescent="0.35">
      <c r="A1542">
        <v>1541</v>
      </c>
      <c r="B1542" t="s">
        <v>55</v>
      </c>
      <c r="C1542" s="2">
        <v>18</v>
      </c>
      <c r="D1542" t="s">
        <v>13</v>
      </c>
      <c r="E1542">
        <v>9</v>
      </c>
      <c r="F1542" t="s">
        <v>20</v>
      </c>
      <c r="G1542" s="10">
        <v>27</v>
      </c>
      <c r="H1542">
        <v>0.27</v>
      </c>
      <c r="I1542">
        <v>6.5</v>
      </c>
      <c r="J1542">
        <v>0</v>
      </c>
      <c r="K1542">
        <v>0</v>
      </c>
      <c r="L1542" s="8">
        <v>1.4</v>
      </c>
      <c r="M1542" s="8">
        <v>0.52</v>
      </c>
      <c r="N1542" s="8">
        <v>0.5</v>
      </c>
      <c r="O1542" s="8">
        <v>-1.0343E-2</v>
      </c>
      <c r="P1542" s="9">
        <v>-1.4341E-3</v>
      </c>
      <c r="Q1542" s="8">
        <v>3.4520999999999997E-5</v>
      </c>
      <c r="R1542" s="9">
        <v>-1.3052999999999999E-7</v>
      </c>
      <c r="S1542" s="8">
        <v>7.7114999999999996E-4</v>
      </c>
      <c r="T1542" s="8">
        <v>0</v>
      </c>
      <c r="U1542" s="9">
        <v>3.0230999999999999E-6</v>
      </c>
      <c r="V1542">
        <v>0.18312106157265601</v>
      </c>
      <c r="W1542">
        <v>0.18312106157265601</v>
      </c>
      <c r="X1542">
        <v>0.13331213282489299</v>
      </c>
      <c r="Y1542">
        <v>5.7255526111673997E-2</v>
      </c>
      <c r="Z1542">
        <v>5.23883578103829</v>
      </c>
      <c r="AA1542">
        <v>2.25</v>
      </c>
    </row>
    <row r="1543" spans="1:27" x14ac:dyDescent="0.35">
      <c r="A1543">
        <v>1542</v>
      </c>
      <c r="B1543" t="s">
        <v>55</v>
      </c>
      <c r="C1543" s="2">
        <v>18</v>
      </c>
      <c r="D1543" t="s">
        <v>13</v>
      </c>
      <c r="E1543">
        <v>9</v>
      </c>
      <c r="F1543" t="s">
        <v>20</v>
      </c>
      <c r="G1543" s="10">
        <v>35</v>
      </c>
      <c r="H1543">
        <v>0.35</v>
      </c>
      <c r="I1543">
        <v>29</v>
      </c>
      <c r="J1543">
        <v>1</v>
      </c>
      <c r="K1543">
        <v>0</v>
      </c>
      <c r="L1543" s="8">
        <v>1.4</v>
      </c>
      <c r="M1543" s="8">
        <v>0.52</v>
      </c>
      <c r="N1543" s="8">
        <v>0.5</v>
      </c>
      <c r="O1543" s="8">
        <v>-1.0343E-2</v>
      </c>
      <c r="P1543" s="9">
        <v>-1.4341E-3</v>
      </c>
      <c r="Q1543" s="8">
        <v>3.4520999999999997E-5</v>
      </c>
      <c r="R1543" s="9">
        <v>-1.3052999999999999E-7</v>
      </c>
      <c r="S1543" s="8">
        <v>7.7114999999999996E-4</v>
      </c>
      <c r="T1543" s="8">
        <v>0</v>
      </c>
      <c r="U1543" s="9">
        <v>3.0230999999999999E-6</v>
      </c>
      <c r="V1543">
        <v>1.1581274150215199</v>
      </c>
      <c r="W1543">
        <v>1.1581274150215199</v>
      </c>
      <c r="X1543">
        <v>0.843116758135664</v>
      </c>
      <c r="Y1543">
        <v>9.6211275016187398E-2</v>
      </c>
      <c r="Z1543">
        <v>33.132394978001201</v>
      </c>
      <c r="AA1543">
        <v>3.7808641975308599</v>
      </c>
    </row>
    <row r="1544" spans="1:27" x14ac:dyDescent="0.35">
      <c r="A1544">
        <v>1543</v>
      </c>
      <c r="B1544" t="s">
        <v>55</v>
      </c>
      <c r="C1544" s="2">
        <v>18</v>
      </c>
      <c r="D1544" t="s">
        <v>13</v>
      </c>
      <c r="E1544">
        <v>9</v>
      </c>
      <c r="F1544" t="s">
        <v>20</v>
      </c>
      <c r="G1544" s="10">
        <v>13</v>
      </c>
      <c r="H1544">
        <v>0.13</v>
      </c>
      <c r="I1544">
        <v>15</v>
      </c>
      <c r="J1544">
        <v>1</v>
      </c>
      <c r="K1544">
        <v>0</v>
      </c>
      <c r="L1544" s="8">
        <v>1.4</v>
      </c>
      <c r="M1544" s="8">
        <v>0.52</v>
      </c>
      <c r="N1544" s="8">
        <v>0.5</v>
      </c>
      <c r="O1544" s="8">
        <v>-1.0343E-2</v>
      </c>
      <c r="P1544" s="9">
        <v>-1.4341E-3</v>
      </c>
      <c r="Q1544" s="8">
        <v>3.4520999999999997E-5</v>
      </c>
      <c r="R1544" s="9">
        <v>-1.3052999999999999E-7</v>
      </c>
      <c r="S1544" s="8">
        <v>7.7114999999999996E-4</v>
      </c>
      <c r="T1544" s="8">
        <v>0</v>
      </c>
      <c r="U1544" s="9">
        <v>3.0230999999999999E-6</v>
      </c>
      <c r="V1544">
        <v>6.6978835366216405E-2</v>
      </c>
      <c r="W1544">
        <v>6.6978835366216405E-2</v>
      </c>
      <c r="X1544">
        <v>4.8760592146605497E-2</v>
      </c>
      <c r="Y1544">
        <v>1.3273228961416901E-2</v>
      </c>
      <c r="Z1544">
        <v>1.91617018968398</v>
      </c>
      <c r="AA1544">
        <v>0.52160493827160503</v>
      </c>
    </row>
    <row r="1545" spans="1:27" x14ac:dyDescent="0.35">
      <c r="A1545">
        <v>1544</v>
      </c>
      <c r="B1545" t="s">
        <v>55</v>
      </c>
      <c r="C1545" s="2">
        <v>18</v>
      </c>
      <c r="D1545" t="s">
        <v>13</v>
      </c>
      <c r="E1545">
        <v>9</v>
      </c>
      <c r="F1545" t="s">
        <v>20</v>
      </c>
      <c r="G1545" s="10">
        <v>11.5</v>
      </c>
      <c r="H1545">
        <v>0.115</v>
      </c>
      <c r="I1545">
        <v>15</v>
      </c>
      <c r="J1545">
        <v>1</v>
      </c>
      <c r="K1545">
        <v>0</v>
      </c>
      <c r="L1545" s="8">
        <v>1.4</v>
      </c>
      <c r="M1545" s="8">
        <v>0.52</v>
      </c>
      <c r="N1545" s="8">
        <v>0.5</v>
      </c>
      <c r="O1545" s="8">
        <v>-1.0343E-2</v>
      </c>
      <c r="P1545" s="9">
        <v>-1.4341E-3</v>
      </c>
      <c r="Q1545" s="8">
        <v>3.4520999999999997E-5</v>
      </c>
      <c r="R1545" s="9">
        <v>-1.3052999999999999E-7</v>
      </c>
      <c r="S1545" s="8">
        <v>7.7114999999999996E-4</v>
      </c>
      <c r="T1545" s="8">
        <v>0</v>
      </c>
      <c r="U1545" s="9">
        <v>3.0230999999999999E-6</v>
      </c>
      <c r="V1545">
        <v>4.75047406983495E-2</v>
      </c>
      <c r="W1545">
        <v>4.75047406983495E-2</v>
      </c>
      <c r="X1545">
        <v>3.4583451228398503E-2</v>
      </c>
      <c r="Y1545">
        <v>1.0386890710931299E-2</v>
      </c>
      <c r="Z1545">
        <v>1.3590437560931099</v>
      </c>
      <c r="AA1545">
        <v>0.40817901234567899</v>
      </c>
    </row>
    <row r="1546" spans="1:27" x14ac:dyDescent="0.35">
      <c r="A1546">
        <v>1545</v>
      </c>
      <c r="B1546" t="s">
        <v>55</v>
      </c>
      <c r="C1546" s="2">
        <v>18</v>
      </c>
      <c r="D1546" t="s">
        <v>13</v>
      </c>
      <c r="E1546">
        <v>9</v>
      </c>
      <c r="F1546" t="s">
        <v>20</v>
      </c>
      <c r="G1546" s="10">
        <v>18</v>
      </c>
      <c r="H1546">
        <v>0.18</v>
      </c>
      <c r="I1546">
        <v>18</v>
      </c>
      <c r="J1546">
        <v>1</v>
      </c>
      <c r="K1546">
        <v>0</v>
      </c>
      <c r="L1546" s="8">
        <v>1.4</v>
      </c>
      <c r="M1546" s="8">
        <v>0.52</v>
      </c>
      <c r="N1546" s="8">
        <v>0.5</v>
      </c>
      <c r="O1546" s="8">
        <v>-1.0343E-2</v>
      </c>
      <c r="P1546" s="9">
        <v>-1.4341E-3</v>
      </c>
      <c r="Q1546" s="8">
        <v>3.4520999999999997E-5</v>
      </c>
      <c r="R1546" s="9">
        <v>-1.3052999999999999E-7</v>
      </c>
      <c r="S1546" s="8">
        <v>7.7114999999999996E-4</v>
      </c>
      <c r="T1546" s="8">
        <v>0</v>
      </c>
      <c r="U1546" s="9">
        <v>3.0230999999999999E-6</v>
      </c>
      <c r="V1546">
        <v>0.18323551226427201</v>
      </c>
      <c r="W1546">
        <v>0.18323551226427201</v>
      </c>
      <c r="X1546">
        <v>0.13339545292839</v>
      </c>
      <c r="Y1546">
        <v>2.5446900494077301E-2</v>
      </c>
      <c r="Z1546">
        <v>5.2421100542063099</v>
      </c>
      <c r="AA1546">
        <v>1</v>
      </c>
    </row>
    <row r="1547" spans="1:27" x14ac:dyDescent="0.35">
      <c r="A1547">
        <v>1546</v>
      </c>
      <c r="B1547" t="s">
        <v>55</v>
      </c>
      <c r="C1547" s="2">
        <v>18</v>
      </c>
      <c r="D1547" t="s">
        <v>13</v>
      </c>
      <c r="E1547">
        <v>9</v>
      </c>
      <c r="F1547" t="s">
        <v>20</v>
      </c>
      <c r="G1547" s="10">
        <v>9.5</v>
      </c>
      <c r="H1547">
        <v>9.5000000000000001E-2</v>
      </c>
      <c r="I1547">
        <v>10</v>
      </c>
      <c r="J1547">
        <v>1</v>
      </c>
      <c r="K1547">
        <v>0</v>
      </c>
      <c r="L1547" s="8">
        <v>1.4</v>
      </c>
      <c r="M1547" s="8">
        <v>0.52</v>
      </c>
      <c r="N1547" s="8">
        <v>0.5</v>
      </c>
      <c r="O1547" s="8">
        <v>-1.0343E-2</v>
      </c>
      <c r="P1547" s="9">
        <v>-1.4341E-3</v>
      </c>
      <c r="Q1547" s="8">
        <v>3.4520999999999997E-5</v>
      </c>
      <c r="R1547" s="9">
        <v>-1.3052999999999999E-7</v>
      </c>
      <c r="S1547" s="8">
        <v>7.7114999999999996E-4</v>
      </c>
      <c r="T1547" s="8">
        <v>0</v>
      </c>
      <c r="U1547" s="9">
        <v>3.0230999999999999E-6</v>
      </c>
      <c r="V1547">
        <v>8.7742537349417803E-3</v>
      </c>
      <c r="W1547">
        <v>8.7742537349417803E-3</v>
      </c>
      <c r="X1547">
        <v>6.3876567190376101E-3</v>
      </c>
      <c r="Y1547">
        <v>7.0882184246619699E-3</v>
      </c>
      <c r="Z1547">
        <v>0.251019047310863</v>
      </c>
      <c r="AA1547">
        <v>0.27854938271604901</v>
      </c>
    </row>
    <row r="1548" spans="1:27" x14ac:dyDescent="0.35">
      <c r="A1548">
        <v>1547</v>
      </c>
      <c r="B1548" t="s">
        <v>55</v>
      </c>
      <c r="C1548" s="2">
        <v>18</v>
      </c>
      <c r="D1548" t="s">
        <v>14</v>
      </c>
      <c r="E1548">
        <v>18</v>
      </c>
      <c r="F1548" t="s">
        <v>12</v>
      </c>
      <c r="G1548" s="10">
        <v>102</v>
      </c>
      <c r="H1548">
        <v>1.02</v>
      </c>
      <c r="I1548">
        <v>37</v>
      </c>
      <c r="J1548">
        <v>1</v>
      </c>
      <c r="K1548">
        <v>0</v>
      </c>
      <c r="L1548" s="8">
        <v>1.4</v>
      </c>
      <c r="M1548" s="8">
        <v>0.52</v>
      </c>
      <c r="N1548" s="8">
        <v>0.5</v>
      </c>
      <c r="O1548" s="8">
        <v>-2.1489999999999999E-2</v>
      </c>
      <c r="P1548" s="8">
        <v>9.5069000000000002E-4</v>
      </c>
      <c r="Q1548" s="9">
        <v>-4.3068E-6</v>
      </c>
      <c r="R1548" s="9">
        <v>-7.0328999999999994E-8</v>
      </c>
      <c r="S1548" s="8">
        <v>-7.4299000000000001E-4</v>
      </c>
      <c r="T1548" s="8">
        <v>0</v>
      </c>
      <c r="U1548" s="9">
        <v>3.7969E-6</v>
      </c>
      <c r="V1548">
        <v>11.924814241376099</v>
      </c>
      <c r="W1548">
        <v>11.924814241376099</v>
      </c>
      <c r="X1548">
        <v>8.6812647677218298</v>
      </c>
      <c r="Y1548">
        <v>0.81712824919870497</v>
      </c>
      <c r="Z1548">
        <v>85.2880370415089</v>
      </c>
      <c r="AA1548">
        <v>8.0277777777777803</v>
      </c>
    </row>
    <row r="1549" spans="1:27" x14ac:dyDescent="0.35">
      <c r="A1549">
        <v>1548</v>
      </c>
      <c r="B1549" t="s">
        <v>55</v>
      </c>
      <c r="C1549" s="2">
        <v>18</v>
      </c>
      <c r="D1549" t="s">
        <v>14</v>
      </c>
      <c r="E1549">
        <v>18</v>
      </c>
      <c r="F1549" t="s">
        <v>20</v>
      </c>
      <c r="G1549" s="10">
        <v>41</v>
      </c>
      <c r="H1549">
        <v>0.41</v>
      </c>
      <c r="I1549">
        <v>30</v>
      </c>
      <c r="J1549">
        <v>1</v>
      </c>
      <c r="K1549">
        <v>0</v>
      </c>
      <c r="L1549" s="8">
        <v>1.4</v>
      </c>
      <c r="M1549" s="8">
        <v>0.52</v>
      </c>
      <c r="N1549" s="8">
        <v>0.5</v>
      </c>
      <c r="O1549" s="8">
        <v>-1.0343E-2</v>
      </c>
      <c r="P1549" s="9">
        <v>-1.4341E-3</v>
      </c>
      <c r="Q1549" s="8">
        <v>3.4520999999999997E-5</v>
      </c>
      <c r="R1549" s="9">
        <v>-1.3052999999999999E-7</v>
      </c>
      <c r="S1549" s="8">
        <v>7.7114999999999996E-4</v>
      </c>
      <c r="T1549" s="8">
        <v>0</v>
      </c>
      <c r="U1549" s="9">
        <v>3.0230999999999999E-6</v>
      </c>
      <c r="V1549">
        <v>1.6265324093773099</v>
      </c>
      <c r="W1549">
        <v>1.6265324093773099</v>
      </c>
      <c r="X1549">
        <v>1.1841155940266801</v>
      </c>
      <c r="Y1549">
        <v>0.132025431267111</v>
      </c>
      <c r="Z1549">
        <v>11.633200616144601</v>
      </c>
      <c r="AA1549">
        <v>1.2970679012345701</v>
      </c>
    </row>
    <row r="1550" spans="1:27" x14ac:dyDescent="0.35">
      <c r="A1550">
        <v>1549</v>
      </c>
      <c r="B1550" t="s">
        <v>55</v>
      </c>
      <c r="C1550" s="2">
        <v>18</v>
      </c>
      <c r="D1550" t="s">
        <v>14</v>
      </c>
      <c r="E1550">
        <v>18</v>
      </c>
      <c r="F1550" t="s">
        <v>17</v>
      </c>
      <c r="G1550" s="10">
        <v>76</v>
      </c>
      <c r="H1550">
        <v>0.76</v>
      </c>
      <c r="I1550">
        <v>36</v>
      </c>
      <c r="J1550">
        <v>1</v>
      </c>
      <c r="K1550">
        <v>0</v>
      </c>
      <c r="L1550" s="8">
        <v>1.39</v>
      </c>
      <c r="M1550" s="8">
        <v>0.56000000000000005</v>
      </c>
      <c r="N1550" s="8">
        <v>0.5</v>
      </c>
      <c r="O1550" s="8">
        <v>0.16450000000000001</v>
      </c>
      <c r="P1550" s="8">
        <v>-0.56120000000000003</v>
      </c>
      <c r="Q1550" s="8">
        <v>0.29099999999999998</v>
      </c>
      <c r="R1550" s="8">
        <v>0</v>
      </c>
      <c r="S1550" s="8">
        <v>-7.2500000000000004E-3</v>
      </c>
      <c r="T1550" s="8">
        <v>2.5000000000000001E-2</v>
      </c>
      <c r="U1550" s="8">
        <v>2.3E-2</v>
      </c>
      <c r="V1550">
        <v>7.0914872480029798</v>
      </c>
      <c r="W1550">
        <v>7.0914872480029798</v>
      </c>
      <c r="X1550">
        <v>5.5200136738455203</v>
      </c>
      <c r="Y1550">
        <v>0.45364597917836602</v>
      </c>
      <c r="Z1550">
        <v>54.230707538726399</v>
      </c>
      <c r="AA1550">
        <v>4.4567901234567904</v>
      </c>
    </row>
    <row r="1551" spans="1:27" x14ac:dyDescent="0.35">
      <c r="A1551">
        <v>1550</v>
      </c>
      <c r="B1551" t="s">
        <v>55</v>
      </c>
      <c r="C1551" s="2">
        <v>18</v>
      </c>
      <c r="D1551" t="s">
        <v>14</v>
      </c>
      <c r="E1551">
        <v>18</v>
      </c>
      <c r="F1551" t="s">
        <v>20</v>
      </c>
      <c r="G1551" s="10">
        <v>54</v>
      </c>
      <c r="H1551">
        <v>0.54</v>
      </c>
      <c r="I1551">
        <v>30</v>
      </c>
      <c r="J1551">
        <v>1</v>
      </c>
      <c r="K1551">
        <v>0</v>
      </c>
      <c r="L1551" s="8">
        <v>1.4</v>
      </c>
      <c r="M1551" s="8">
        <v>0.52</v>
      </c>
      <c r="N1551" s="8">
        <v>0.5</v>
      </c>
      <c r="O1551" s="8">
        <v>-1.0343E-2</v>
      </c>
      <c r="P1551" s="9">
        <v>-1.4341E-3</v>
      </c>
      <c r="Q1551" s="8">
        <v>3.4520999999999997E-5</v>
      </c>
      <c r="R1551" s="9">
        <v>-1.3052999999999999E-7</v>
      </c>
      <c r="S1551" s="8">
        <v>7.7114999999999996E-4</v>
      </c>
      <c r="T1551" s="8">
        <v>0</v>
      </c>
      <c r="U1551" s="9">
        <v>3.0230999999999999E-6</v>
      </c>
      <c r="V1551">
        <v>2.73583577788974</v>
      </c>
      <c r="W1551">
        <v>2.73583577788974</v>
      </c>
      <c r="X1551">
        <v>1.9916884463037301</v>
      </c>
      <c r="Y1551">
        <v>0.22902210444669599</v>
      </c>
      <c r="Z1551">
        <v>19.567102551126901</v>
      </c>
      <c r="AA1551">
        <v>2.25</v>
      </c>
    </row>
    <row r="1552" spans="1:27" x14ac:dyDescent="0.35">
      <c r="A1552">
        <v>1551</v>
      </c>
      <c r="B1552" t="s">
        <v>55</v>
      </c>
      <c r="C1552" s="2">
        <v>18</v>
      </c>
      <c r="D1552" t="s">
        <v>14</v>
      </c>
      <c r="E1552">
        <v>18</v>
      </c>
      <c r="F1552" t="s">
        <v>16</v>
      </c>
      <c r="G1552" s="10">
        <v>56</v>
      </c>
      <c r="H1552">
        <v>0.56000000000000005</v>
      </c>
      <c r="I1552">
        <v>34</v>
      </c>
      <c r="J1552">
        <v>1</v>
      </c>
      <c r="K1552">
        <v>0</v>
      </c>
      <c r="L1552" s="8">
        <v>1.3</v>
      </c>
      <c r="M1552" s="8">
        <v>0.46</v>
      </c>
      <c r="N1552" s="8">
        <v>0.5</v>
      </c>
      <c r="O1552" s="8">
        <v>-3.0880000000000001E-2</v>
      </c>
      <c r="P1552" s="8">
        <v>1.4885E-3</v>
      </c>
      <c r="Q1552" s="9">
        <v>-4.9257000000000001E-6</v>
      </c>
      <c r="R1552" s="9">
        <v>-1.2312999999999999E-7</v>
      </c>
      <c r="S1552" s="8">
        <v>-1.1638E-3</v>
      </c>
      <c r="T1552" s="8">
        <v>0</v>
      </c>
      <c r="U1552" s="9">
        <v>4.1134000000000003E-6</v>
      </c>
      <c r="V1552">
        <v>3.69718018091968</v>
      </c>
      <c r="W1552">
        <v>3.69718018091968</v>
      </c>
      <c r="X1552">
        <v>2.2109137481899701</v>
      </c>
      <c r="Y1552">
        <v>0.24630086404144</v>
      </c>
      <c r="Z1552">
        <v>21.720855047794</v>
      </c>
      <c r="AA1552">
        <v>2.4197530864197501</v>
      </c>
    </row>
    <row r="1553" spans="1:27" x14ac:dyDescent="0.35">
      <c r="A1553">
        <v>1552</v>
      </c>
      <c r="B1553" t="s">
        <v>55</v>
      </c>
      <c r="C1553" s="2">
        <v>18</v>
      </c>
      <c r="D1553" t="s">
        <v>14</v>
      </c>
      <c r="E1553">
        <v>18</v>
      </c>
      <c r="F1553" t="s">
        <v>20</v>
      </c>
      <c r="G1553" s="10">
        <v>48.5</v>
      </c>
      <c r="H1553">
        <v>0.48499999999999999</v>
      </c>
      <c r="I1553">
        <v>34</v>
      </c>
      <c r="J1553">
        <v>1</v>
      </c>
      <c r="K1553">
        <v>0</v>
      </c>
      <c r="L1553" s="8">
        <v>1.4</v>
      </c>
      <c r="M1553" s="8">
        <v>0.52</v>
      </c>
      <c r="N1553" s="8">
        <v>0.5</v>
      </c>
      <c r="O1553" s="8">
        <v>-1.0343E-2</v>
      </c>
      <c r="P1553" s="9">
        <v>-1.4341E-3</v>
      </c>
      <c r="Q1553" s="8">
        <v>3.4520999999999997E-5</v>
      </c>
      <c r="R1553" s="9">
        <v>-1.3052999999999999E-7</v>
      </c>
      <c r="S1553" s="8">
        <v>7.7114999999999996E-4</v>
      </c>
      <c r="T1553" s="8">
        <v>0</v>
      </c>
      <c r="U1553" s="9">
        <v>3.0230999999999999E-6</v>
      </c>
      <c r="V1553">
        <v>2.5233140978706898</v>
      </c>
      <c r="W1553">
        <v>2.5233140978706898</v>
      </c>
      <c r="X1553">
        <v>1.83697266324986</v>
      </c>
      <c r="Y1553">
        <v>0.18474528298516499</v>
      </c>
      <c r="Z1553">
        <v>18.0471160296851</v>
      </c>
      <c r="AA1553">
        <v>1.81500771604938</v>
      </c>
    </row>
    <row r="1554" spans="1:27" x14ac:dyDescent="0.35">
      <c r="A1554">
        <v>1553</v>
      </c>
      <c r="B1554" t="s">
        <v>55</v>
      </c>
      <c r="C1554" s="2">
        <v>18</v>
      </c>
      <c r="D1554" t="s">
        <v>14</v>
      </c>
      <c r="E1554">
        <v>18</v>
      </c>
      <c r="F1554" t="s">
        <v>16</v>
      </c>
      <c r="G1554" s="10">
        <v>57</v>
      </c>
      <c r="H1554">
        <v>0.56999999999999995</v>
      </c>
      <c r="I1554">
        <v>38</v>
      </c>
      <c r="J1554">
        <v>1</v>
      </c>
      <c r="K1554">
        <v>0</v>
      </c>
      <c r="L1554" s="8">
        <v>1.3</v>
      </c>
      <c r="M1554" s="8">
        <v>0.46</v>
      </c>
      <c r="N1554" s="8">
        <v>0.5</v>
      </c>
      <c r="O1554" s="8">
        <v>-3.0880000000000001E-2</v>
      </c>
      <c r="P1554" s="8">
        <v>1.4885E-3</v>
      </c>
      <c r="Q1554" s="9">
        <v>-4.9257000000000001E-6</v>
      </c>
      <c r="R1554" s="9">
        <v>-1.2312999999999999E-7</v>
      </c>
      <c r="S1554" s="8">
        <v>-1.1638E-3</v>
      </c>
      <c r="T1554" s="8">
        <v>0</v>
      </c>
      <c r="U1554" s="9">
        <v>4.1134000000000003E-6</v>
      </c>
      <c r="V1554">
        <v>4.3387275878956801</v>
      </c>
      <c r="W1554">
        <v>4.3387275878956801</v>
      </c>
      <c r="X1554">
        <v>2.59455909756162</v>
      </c>
      <c r="Y1554">
        <v>0.25517586328783098</v>
      </c>
      <c r="Z1554">
        <v>25.489932439566601</v>
      </c>
      <c r="AA1554">
        <v>2.5069444444444402</v>
      </c>
    </row>
    <row r="1555" spans="1:27" x14ac:dyDescent="0.35">
      <c r="A1555">
        <v>1554</v>
      </c>
      <c r="B1555" t="s">
        <v>55</v>
      </c>
      <c r="C1555" s="2">
        <v>18</v>
      </c>
      <c r="D1555" t="s">
        <v>14</v>
      </c>
      <c r="E1555">
        <v>18</v>
      </c>
      <c r="F1555" t="s">
        <v>17</v>
      </c>
      <c r="G1555" s="10">
        <v>64</v>
      </c>
      <c r="H1555">
        <v>0.64</v>
      </c>
      <c r="I1555">
        <v>36</v>
      </c>
      <c r="J1555">
        <v>1</v>
      </c>
      <c r="K1555">
        <v>0</v>
      </c>
      <c r="L1555" s="8">
        <v>1.39</v>
      </c>
      <c r="M1555" s="8">
        <v>0.56000000000000005</v>
      </c>
      <c r="N1555" s="8">
        <v>0.5</v>
      </c>
      <c r="O1555" s="8">
        <v>0.16450000000000001</v>
      </c>
      <c r="P1555" s="8">
        <v>-0.56120000000000003</v>
      </c>
      <c r="Q1555" s="8">
        <v>0.29099999999999998</v>
      </c>
      <c r="R1555" s="8">
        <v>0</v>
      </c>
      <c r="S1555" s="8">
        <v>-7.2500000000000004E-3</v>
      </c>
      <c r="T1555" s="8">
        <v>2.5000000000000001E-2</v>
      </c>
      <c r="U1555" s="8">
        <v>2.3E-2</v>
      </c>
      <c r="V1555">
        <v>5.1083559865090402</v>
      </c>
      <c r="W1555">
        <v>5.1083559865090402</v>
      </c>
      <c r="X1555">
        <v>3.9763442998986398</v>
      </c>
      <c r="Y1555">
        <v>0.32169908772759498</v>
      </c>
      <c r="Z1555">
        <v>39.065114244700602</v>
      </c>
      <c r="AA1555">
        <v>3.1604938271604901</v>
      </c>
    </row>
    <row r="1556" spans="1:27" x14ac:dyDescent="0.35">
      <c r="A1556">
        <v>1555</v>
      </c>
      <c r="B1556" t="s">
        <v>55</v>
      </c>
      <c r="C1556" s="2">
        <v>18</v>
      </c>
      <c r="D1556" t="s">
        <v>14</v>
      </c>
      <c r="E1556">
        <v>18</v>
      </c>
      <c r="F1556" t="s">
        <v>17</v>
      </c>
      <c r="G1556" s="10">
        <v>79</v>
      </c>
      <c r="H1556">
        <v>0.79</v>
      </c>
      <c r="I1556">
        <v>36</v>
      </c>
      <c r="J1556">
        <v>1</v>
      </c>
      <c r="K1556">
        <v>0</v>
      </c>
      <c r="L1556" s="8">
        <v>1.39</v>
      </c>
      <c r="M1556" s="8">
        <v>0.56000000000000005</v>
      </c>
      <c r="N1556" s="8">
        <v>0.5</v>
      </c>
      <c r="O1556" s="8">
        <v>0.16450000000000001</v>
      </c>
      <c r="P1556" s="8">
        <v>-0.56120000000000003</v>
      </c>
      <c r="Q1556" s="8">
        <v>0.29099999999999998</v>
      </c>
      <c r="R1556" s="8">
        <v>0</v>
      </c>
      <c r="S1556" s="8">
        <v>-7.2500000000000004E-3</v>
      </c>
      <c r="T1556" s="8">
        <v>2.5000000000000001E-2</v>
      </c>
      <c r="U1556" s="8">
        <v>2.3E-2</v>
      </c>
      <c r="V1556">
        <v>7.6369684563381499</v>
      </c>
      <c r="W1556">
        <v>7.6369684563381499</v>
      </c>
      <c r="X1556">
        <v>5.9446162464136103</v>
      </c>
      <c r="Y1556">
        <v>0.49016699377634698</v>
      </c>
      <c r="Z1556">
        <v>58.402164222291098</v>
      </c>
      <c r="AA1556">
        <v>4.8155864197530898</v>
      </c>
    </row>
    <row r="1557" spans="1:27" x14ac:dyDescent="0.35">
      <c r="A1557">
        <v>1556</v>
      </c>
      <c r="B1557" t="s">
        <v>54</v>
      </c>
      <c r="C1557" s="2">
        <v>17</v>
      </c>
      <c r="D1557" t="s">
        <v>10</v>
      </c>
      <c r="E1557">
        <v>4.5</v>
      </c>
      <c r="F1557" t="s">
        <v>27</v>
      </c>
      <c r="G1557" s="10">
        <v>1</v>
      </c>
      <c r="H1557">
        <v>0.01</v>
      </c>
      <c r="I1557">
        <v>2</v>
      </c>
      <c r="J1557">
        <v>1</v>
      </c>
      <c r="K1557">
        <v>1</v>
      </c>
      <c r="L1557" s="8">
        <v>1.4</v>
      </c>
      <c r="M1557" s="8">
        <v>0.52</v>
      </c>
      <c r="N1557" s="8">
        <v>0.5</v>
      </c>
      <c r="O1557" s="8">
        <v>-3.9083E-2</v>
      </c>
      <c r="P1557" s="8">
        <v>1.9935E-3</v>
      </c>
      <c r="Q1557" s="8">
        <v>-1.6147999999999999E-5</v>
      </c>
      <c r="R1557" s="9">
        <v>6.4188000000000002E-9</v>
      </c>
      <c r="S1557" s="8">
        <v>-9.834100000000001E-4</v>
      </c>
      <c r="T1557" s="8">
        <v>0</v>
      </c>
      <c r="U1557" s="9">
        <v>3.8372999999999997E-6</v>
      </c>
      <c r="V1557">
        <v>-3.4870485127912201E-2</v>
      </c>
      <c r="W1557">
        <v>1.5707963267949001E-4</v>
      </c>
      <c r="X1557">
        <v>1.1435397259066901E-4</v>
      </c>
      <c r="Y1557">
        <v>7.85398163397448E-5</v>
      </c>
      <c r="Z1557">
        <v>1.7975308641975302E-2</v>
      </c>
      <c r="AA1557">
        <v>1.2345679012345699E-2</v>
      </c>
    </row>
    <row r="1558" spans="1:27" x14ac:dyDescent="0.35">
      <c r="A1558">
        <v>1557</v>
      </c>
      <c r="B1558" t="s">
        <v>54</v>
      </c>
      <c r="C1558" s="2">
        <v>17</v>
      </c>
      <c r="D1558" t="s">
        <v>10</v>
      </c>
      <c r="E1558">
        <v>4.5</v>
      </c>
      <c r="F1558" t="s">
        <v>20</v>
      </c>
      <c r="G1558" s="10">
        <v>5</v>
      </c>
      <c r="H1558">
        <v>0.05</v>
      </c>
      <c r="I1558">
        <v>7</v>
      </c>
      <c r="J1558">
        <v>1</v>
      </c>
      <c r="K1558">
        <v>1</v>
      </c>
      <c r="L1558" s="8">
        <v>1.4</v>
      </c>
      <c r="M1558" s="8">
        <v>0.52</v>
      </c>
      <c r="N1558" s="8">
        <v>0.5</v>
      </c>
      <c r="O1558" s="8">
        <v>-1.0343E-2</v>
      </c>
      <c r="P1558" s="9">
        <v>-1.4341E-3</v>
      </c>
      <c r="Q1558" s="8">
        <v>3.4520999999999997E-5</v>
      </c>
      <c r="R1558" s="9">
        <v>-1.3052999999999999E-7</v>
      </c>
      <c r="S1558" s="8">
        <v>7.7114999999999996E-4</v>
      </c>
      <c r="T1558" s="8">
        <v>0</v>
      </c>
      <c r="U1558" s="9">
        <v>3.0230999999999999E-6</v>
      </c>
      <c r="V1558">
        <v>-1.4238490759837101E-2</v>
      </c>
      <c r="W1558">
        <v>7.9521564043991601E-3</v>
      </c>
      <c r="X1558">
        <v>5.7891698624025897E-3</v>
      </c>
      <c r="Y1558">
        <v>1.96349540849362E-3</v>
      </c>
      <c r="Z1558">
        <v>0.91</v>
      </c>
      <c r="AA1558">
        <v>0.30864197530864201</v>
      </c>
    </row>
    <row r="1559" spans="1:27" x14ac:dyDescent="0.35">
      <c r="A1559">
        <v>1558</v>
      </c>
      <c r="B1559" t="s">
        <v>54</v>
      </c>
      <c r="C1559" s="2">
        <v>17</v>
      </c>
      <c r="D1559" t="s">
        <v>10</v>
      </c>
      <c r="E1559">
        <v>4.5</v>
      </c>
      <c r="F1559" t="s">
        <v>27</v>
      </c>
      <c r="G1559" s="10">
        <v>5</v>
      </c>
      <c r="H1559">
        <v>0.05</v>
      </c>
      <c r="I1559">
        <v>7.0710678118654799</v>
      </c>
      <c r="J1559">
        <v>1</v>
      </c>
      <c r="K1559">
        <v>1</v>
      </c>
      <c r="L1559" s="8">
        <v>1.4</v>
      </c>
      <c r="M1559" s="8">
        <v>0.52</v>
      </c>
      <c r="N1559" s="8">
        <v>0.5</v>
      </c>
      <c r="O1559" s="8">
        <v>-3.9083E-2</v>
      </c>
      <c r="P1559" s="8">
        <v>1.9935E-3</v>
      </c>
      <c r="Q1559" s="8">
        <v>-1.6147999999999999E-5</v>
      </c>
      <c r="R1559" s="9">
        <v>6.4188000000000002E-9</v>
      </c>
      <c r="S1559" s="8">
        <v>-9.834100000000001E-4</v>
      </c>
      <c r="T1559" s="8">
        <v>0</v>
      </c>
      <c r="U1559" s="9">
        <v>3.8372999999999997E-6</v>
      </c>
      <c r="V1559">
        <v>-1.19874165345171E-2</v>
      </c>
      <c r="W1559">
        <v>1.2723450247038699E-2</v>
      </c>
      <c r="X1559">
        <v>9.2626717798441408E-3</v>
      </c>
      <c r="Y1559">
        <v>1.96349540849362E-3</v>
      </c>
      <c r="Z1559">
        <v>1.456</v>
      </c>
      <c r="AA1559">
        <v>0.30864197530864201</v>
      </c>
    </row>
    <row r="1560" spans="1:27" x14ac:dyDescent="0.35">
      <c r="A1560">
        <v>1559</v>
      </c>
      <c r="B1560" t="s">
        <v>54</v>
      </c>
      <c r="C1560" s="2">
        <v>17</v>
      </c>
      <c r="D1560" t="s">
        <v>10</v>
      </c>
      <c r="E1560">
        <v>4.5</v>
      </c>
      <c r="F1560" t="s">
        <v>28</v>
      </c>
      <c r="G1560" s="10">
        <v>1.5</v>
      </c>
      <c r="H1560">
        <v>1.4999999999999999E-2</v>
      </c>
      <c r="I1560">
        <v>2.5</v>
      </c>
      <c r="J1560">
        <v>1</v>
      </c>
      <c r="K1560">
        <v>1</v>
      </c>
      <c r="L1560" s="8">
        <v>1.4</v>
      </c>
      <c r="M1560" s="8">
        <v>0.52</v>
      </c>
      <c r="N1560" s="8">
        <v>0.5</v>
      </c>
      <c r="O1560" s="8">
        <v>-3.9083E-2</v>
      </c>
      <c r="P1560" s="8">
        <v>1.9935E-3</v>
      </c>
      <c r="Q1560" s="8">
        <v>-1.6147999999999999E-5</v>
      </c>
      <c r="R1560" s="9">
        <v>6.4188000000000002E-9</v>
      </c>
      <c r="S1560" s="8">
        <v>-9.834100000000001E-4</v>
      </c>
      <c r="T1560" s="8">
        <v>0</v>
      </c>
      <c r="U1560" s="9">
        <v>3.8372999999999997E-6</v>
      </c>
      <c r="V1560">
        <v>-3.2292264640936701E-2</v>
      </c>
      <c r="W1560">
        <v>4.4178646691106499E-4</v>
      </c>
      <c r="X1560">
        <v>3.21620547911255E-4</v>
      </c>
      <c r="Y1560">
        <v>1.7671458676442599E-4</v>
      </c>
      <c r="Z1560">
        <v>5.0555555555555597E-2</v>
      </c>
      <c r="AA1560">
        <v>2.7777777777777801E-2</v>
      </c>
    </row>
    <row r="1561" spans="1:27" x14ac:dyDescent="0.35">
      <c r="A1561">
        <v>1560</v>
      </c>
      <c r="B1561" t="s">
        <v>54</v>
      </c>
      <c r="C1561" s="2">
        <v>17</v>
      </c>
      <c r="D1561" t="s">
        <v>10</v>
      </c>
      <c r="E1561">
        <v>4.5</v>
      </c>
      <c r="F1561" t="s">
        <v>35</v>
      </c>
      <c r="G1561" s="10">
        <v>2.5</v>
      </c>
      <c r="H1561">
        <v>2.5000000000000001E-2</v>
      </c>
      <c r="I1561">
        <v>2.5</v>
      </c>
      <c r="J1561">
        <v>1</v>
      </c>
      <c r="K1561">
        <v>1</v>
      </c>
      <c r="L1561" s="8">
        <v>1.4</v>
      </c>
      <c r="M1561" s="8">
        <v>0.52</v>
      </c>
      <c r="N1561" s="8">
        <v>0.5</v>
      </c>
      <c r="O1561">
        <f>-2.311*10^-3</f>
        <v>-2.3110000000000001E-3</v>
      </c>
      <c r="P1561">
        <f>-3.7474*10^-4</f>
        <v>-3.7473999999999998E-4</v>
      </c>
      <c r="Q1561">
        <f>1.5103*10^-5</f>
        <v>1.5103000000000001E-5</v>
      </c>
      <c r="R1561">
        <f>-2.5175*10^-8</f>
        <v>-2.5175000000000002E-8</v>
      </c>
      <c r="S1561">
        <f>3.3282*10^-4</f>
        <v>3.3282E-4</v>
      </c>
      <c r="T1561" s="8">
        <v>0</v>
      </c>
      <c r="U1561">
        <f>3.8818*10^-6</f>
        <v>3.8817999999999998E-6</v>
      </c>
      <c r="V1561">
        <v>-2.9040963672564901E-3</v>
      </c>
      <c r="W1561">
        <v>1.5707963267948999E-3</v>
      </c>
      <c r="X1561">
        <v>1.1435397259066801E-3</v>
      </c>
      <c r="Y1561">
        <v>4.90873852123405E-4</v>
      </c>
      <c r="Z1561">
        <v>0.17975308641975299</v>
      </c>
      <c r="AA1561">
        <v>7.7160493827160503E-2</v>
      </c>
    </row>
    <row r="1562" spans="1:27" x14ac:dyDescent="0.35">
      <c r="A1562">
        <v>1561</v>
      </c>
      <c r="B1562" t="s">
        <v>54</v>
      </c>
      <c r="C1562" s="2">
        <v>17</v>
      </c>
      <c r="D1562" t="s">
        <v>13</v>
      </c>
      <c r="E1562">
        <v>9</v>
      </c>
      <c r="F1562" t="s">
        <v>20</v>
      </c>
      <c r="G1562" s="10">
        <v>11</v>
      </c>
      <c r="H1562">
        <v>0.11</v>
      </c>
      <c r="I1562">
        <v>20</v>
      </c>
      <c r="J1562">
        <v>1</v>
      </c>
      <c r="K1562">
        <v>1</v>
      </c>
      <c r="L1562" s="8">
        <v>1.4</v>
      </c>
      <c r="M1562" s="8">
        <v>0.52</v>
      </c>
      <c r="N1562" s="8">
        <v>0.5</v>
      </c>
      <c r="O1562" s="8">
        <v>-1.0343E-2</v>
      </c>
      <c r="P1562" s="9">
        <v>-1.4341E-3</v>
      </c>
      <c r="Q1562" s="8">
        <v>3.4520999999999997E-5</v>
      </c>
      <c r="R1562" s="9">
        <v>-1.3052999999999999E-7</v>
      </c>
      <c r="S1562" s="8">
        <v>7.7114999999999996E-4</v>
      </c>
      <c r="T1562" s="8">
        <v>0</v>
      </c>
      <c r="U1562" s="9">
        <v>3.0230999999999999E-6</v>
      </c>
      <c r="V1562">
        <v>6.3564973732873897E-2</v>
      </c>
      <c r="W1562">
        <v>6.3564973732873897E-2</v>
      </c>
      <c r="X1562">
        <v>4.6275300877532198E-2</v>
      </c>
      <c r="Y1562">
        <v>9.5033177771091208E-3</v>
      </c>
      <c r="Z1562">
        <v>1.8185044142528299</v>
      </c>
      <c r="AA1562">
        <v>0.37345679012345701</v>
      </c>
    </row>
    <row r="1563" spans="1:27" x14ac:dyDescent="0.35">
      <c r="A1563">
        <v>1562</v>
      </c>
      <c r="B1563" t="s">
        <v>54</v>
      </c>
      <c r="C1563" s="2">
        <v>17</v>
      </c>
      <c r="D1563" t="s">
        <v>13</v>
      </c>
      <c r="E1563">
        <v>9</v>
      </c>
      <c r="F1563" t="s">
        <v>20</v>
      </c>
      <c r="G1563" s="10">
        <v>10</v>
      </c>
      <c r="H1563">
        <v>0.1</v>
      </c>
      <c r="I1563">
        <v>19</v>
      </c>
      <c r="J1563">
        <v>1</v>
      </c>
      <c r="K1563">
        <v>1</v>
      </c>
      <c r="L1563" s="8">
        <v>1.4</v>
      </c>
      <c r="M1563" s="8">
        <v>0.52</v>
      </c>
      <c r="N1563" s="8">
        <v>0.5</v>
      </c>
      <c r="O1563" s="8">
        <v>-1.0343E-2</v>
      </c>
      <c r="P1563" s="9">
        <v>-1.4341E-3</v>
      </c>
      <c r="Q1563" s="8">
        <v>3.4520999999999997E-5</v>
      </c>
      <c r="R1563" s="9">
        <v>-1.3052999999999999E-7</v>
      </c>
      <c r="S1563" s="8">
        <v>7.7114999999999996E-4</v>
      </c>
      <c r="T1563" s="8">
        <v>0</v>
      </c>
      <c r="U1563" s="9">
        <v>3.0230999999999999E-6</v>
      </c>
      <c r="V1563">
        <v>4.5968803836163002E-2</v>
      </c>
      <c r="W1563">
        <v>4.5968803836163002E-2</v>
      </c>
      <c r="X1563">
        <v>3.3465289192726601E-2</v>
      </c>
      <c r="Y1563">
        <v>7.85398163397448E-3</v>
      </c>
      <c r="Z1563">
        <v>1.3151027646968501</v>
      </c>
      <c r="AA1563">
        <v>0.30864197530864201</v>
      </c>
    </row>
    <row r="1564" spans="1:27" x14ac:dyDescent="0.35">
      <c r="A1564">
        <v>1563</v>
      </c>
      <c r="B1564" t="s">
        <v>54</v>
      </c>
      <c r="C1564" s="2">
        <v>17</v>
      </c>
      <c r="D1564" t="s">
        <v>13</v>
      </c>
      <c r="E1564">
        <v>9</v>
      </c>
      <c r="F1564" t="s">
        <v>20</v>
      </c>
      <c r="G1564" s="10">
        <v>12</v>
      </c>
      <c r="H1564">
        <v>0.12</v>
      </c>
      <c r="I1564">
        <v>19</v>
      </c>
      <c r="J1564">
        <v>1</v>
      </c>
      <c r="K1564">
        <v>1</v>
      </c>
      <c r="L1564" s="8">
        <v>1.4</v>
      </c>
      <c r="M1564" s="8">
        <v>0.52</v>
      </c>
      <c r="N1564" s="8">
        <v>0.5</v>
      </c>
      <c r="O1564" s="8">
        <v>-1.0343E-2</v>
      </c>
      <c r="P1564" s="9">
        <v>-1.4341E-3</v>
      </c>
      <c r="Q1564" s="8">
        <v>3.4520999999999997E-5</v>
      </c>
      <c r="R1564" s="9">
        <v>-1.3052999999999999E-7</v>
      </c>
      <c r="S1564" s="8">
        <v>7.7114999999999996E-4</v>
      </c>
      <c r="T1564" s="8">
        <v>0</v>
      </c>
      <c r="U1564" s="9">
        <v>3.0230999999999999E-6</v>
      </c>
      <c r="V1564">
        <v>7.3946434985923196E-2</v>
      </c>
      <c r="W1564">
        <v>7.3946434985923196E-2</v>
      </c>
      <c r="X1564">
        <v>5.3833004669752098E-2</v>
      </c>
      <c r="Y1564">
        <v>1.13097335529233E-2</v>
      </c>
      <c r="Z1564">
        <v>2.1155034060938598</v>
      </c>
      <c r="AA1564">
        <v>0.44444444444444398</v>
      </c>
    </row>
    <row r="1565" spans="1:27" x14ac:dyDescent="0.35">
      <c r="A1565">
        <v>1564</v>
      </c>
      <c r="B1565" t="s">
        <v>54</v>
      </c>
      <c r="C1565" s="2">
        <v>17</v>
      </c>
      <c r="D1565" t="s">
        <v>13</v>
      </c>
      <c r="E1565">
        <v>9</v>
      </c>
      <c r="F1565" t="s">
        <v>20</v>
      </c>
      <c r="G1565" s="10">
        <v>20</v>
      </c>
      <c r="H1565">
        <v>0.2</v>
      </c>
      <c r="I1565">
        <v>19</v>
      </c>
      <c r="J1565">
        <v>1</v>
      </c>
      <c r="K1565">
        <v>1</v>
      </c>
      <c r="L1565" s="8">
        <v>1.4</v>
      </c>
      <c r="M1565" s="8">
        <v>0.52</v>
      </c>
      <c r="N1565" s="8">
        <v>0.5</v>
      </c>
      <c r="O1565" s="8">
        <v>-1.0343E-2</v>
      </c>
      <c r="P1565" s="9">
        <v>-1.4341E-3</v>
      </c>
      <c r="Q1565" s="8">
        <v>3.4520999999999997E-5</v>
      </c>
      <c r="R1565" s="9">
        <v>-1.3052999999999999E-7</v>
      </c>
      <c r="S1565" s="8">
        <v>7.7114999999999996E-4</v>
      </c>
      <c r="T1565" s="8">
        <v>0</v>
      </c>
      <c r="U1565" s="9">
        <v>3.0230999999999999E-6</v>
      </c>
      <c r="V1565">
        <v>0.244866828654596</v>
      </c>
      <c r="W1565">
        <v>0.244866828654596</v>
      </c>
      <c r="X1565">
        <v>0.17826305126054601</v>
      </c>
      <c r="Y1565">
        <v>3.1415926535897899E-2</v>
      </c>
      <c r="Z1565">
        <v>7.0052952540147704</v>
      </c>
      <c r="AA1565">
        <v>1.2345679012345701</v>
      </c>
    </row>
    <row r="1566" spans="1:27" x14ac:dyDescent="0.35">
      <c r="A1566">
        <v>1565</v>
      </c>
      <c r="B1566" t="s">
        <v>54</v>
      </c>
      <c r="C1566" s="2">
        <v>17</v>
      </c>
      <c r="D1566" t="s">
        <v>13</v>
      </c>
      <c r="E1566">
        <v>9</v>
      </c>
      <c r="F1566" t="s">
        <v>20</v>
      </c>
      <c r="G1566" s="10">
        <v>9</v>
      </c>
      <c r="H1566">
        <v>0.09</v>
      </c>
      <c r="I1566">
        <v>2</v>
      </c>
      <c r="J1566">
        <v>1</v>
      </c>
      <c r="K1566">
        <v>1</v>
      </c>
      <c r="L1566" s="8">
        <v>1.4</v>
      </c>
      <c r="M1566" s="8">
        <v>0.52</v>
      </c>
      <c r="N1566" s="8">
        <v>0.5</v>
      </c>
      <c r="O1566" s="8">
        <v>-1.0343E-2</v>
      </c>
      <c r="P1566" s="9">
        <v>-1.4341E-3</v>
      </c>
      <c r="Q1566" s="8">
        <v>3.4520999999999997E-5</v>
      </c>
      <c r="R1566" s="9">
        <v>-1.3052999999999999E-7</v>
      </c>
      <c r="S1566" s="8">
        <v>7.7114999999999996E-4</v>
      </c>
      <c r="T1566" s="8">
        <v>0</v>
      </c>
      <c r="U1566" s="9">
        <v>3.0230999999999999E-6</v>
      </c>
      <c r="V1566">
        <v>-1.9868407488281399E-2</v>
      </c>
      <c r="W1566">
        <v>5.1443210893163198E-5</v>
      </c>
      <c r="X1566">
        <v>3.7450657530222797E-5</v>
      </c>
      <c r="Y1566">
        <v>6.3617251235193297E-3</v>
      </c>
      <c r="Z1566">
        <v>1.47171784394486E-3</v>
      </c>
      <c r="AA1566">
        <v>0.25</v>
      </c>
    </row>
    <row r="1567" spans="1:27" x14ac:dyDescent="0.35">
      <c r="A1567">
        <v>1566</v>
      </c>
      <c r="B1567" t="s">
        <v>54</v>
      </c>
      <c r="C1567" s="2">
        <v>17</v>
      </c>
      <c r="D1567" t="s">
        <v>13</v>
      </c>
      <c r="E1567">
        <v>9</v>
      </c>
      <c r="F1567" t="s">
        <v>20</v>
      </c>
      <c r="G1567" s="10">
        <v>22</v>
      </c>
      <c r="H1567">
        <v>0.22</v>
      </c>
      <c r="I1567">
        <v>22</v>
      </c>
      <c r="J1567">
        <v>1</v>
      </c>
      <c r="K1567">
        <v>1</v>
      </c>
      <c r="L1567" s="8">
        <v>1.4</v>
      </c>
      <c r="M1567" s="8">
        <v>0.52</v>
      </c>
      <c r="N1567" s="8">
        <v>0.5</v>
      </c>
      <c r="O1567" s="8">
        <v>-1.0343E-2</v>
      </c>
      <c r="P1567" s="9">
        <v>-1.4341E-3</v>
      </c>
      <c r="Q1567" s="8">
        <v>3.4520999999999997E-5</v>
      </c>
      <c r="R1567" s="9">
        <v>-1.3052999999999999E-7</v>
      </c>
      <c r="S1567" s="8">
        <v>7.7114999999999996E-4</v>
      </c>
      <c r="T1567" s="8">
        <v>0</v>
      </c>
      <c r="U1567" s="9">
        <v>3.0230999999999999E-6</v>
      </c>
      <c r="V1567">
        <v>0.34701453965463602</v>
      </c>
      <c r="W1567">
        <v>0.34701453965463602</v>
      </c>
      <c r="X1567">
        <v>0.25262658486857498</v>
      </c>
      <c r="Y1567">
        <v>3.8013271108436497E-2</v>
      </c>
      <c r="Z1567">
        <v>9.9275974662365307</v>
      </c>
      <c r="AA1567">
        <v>1.49382716049383</v>
      </c>
    </row>
    <row r="1568" spans="1:27" x14ac:dyDescent="0.35">
      <c r="A1568">
        <v>1567</v>
      </c>
      <c r="B1568" t="s">
        <v>54</v>
      </c>
      <c r="C1568" s="2">
        <v>17</v>
      </c>
      <c r="D1568" t="s">
        <v>13</v>
      </c>
      <c r="E1568">
        <v>9</v>
      </c>
      <c r="F1568" t="s">
        <v>20</v>
      </c>
      <c r="G1568" s="10">
        <v>15</v>
      </c>
      <c r="H1568">
        <v>0.15</v>
      </c>
      <c r="I1568">
        <v>20</v>
      </c>
      <c r="J1568">
        <v>1</v>
      </c>
      <c r="K1568">
        <v>1</v>
      </c>
      <c r="L1568" s="8">
        <v>1.4</v>
      </c>
      <c r="M1568" s="8">
        <v>0.52</v>
      </c>
      <c r="N1568" s="8">
        <v>0.5</v>
      </c>
      <c r="O1568" s="8">
        <v>-1.0343E-2</v>
      </c>
      <c r="P1568" s="9">
        <v>-1.4341E-3</v>
      </c>
      <c r="Q1568" s="8">
        <v>3.4520999999999997E-5</v>
      </c>
      <c r="R1568" s="9">
        <v>-1.3052999999999999E-7</v>
      </c>
      <c r="S1568" s="8">
        <v>7.7114999999999996E-4</v>
      </c>
      <c r="T1568" s="8">
        <v>0</v>
      </c>
      <c r="U1568" s="9">
        <v>3.0230999999999999E-6</v>
      </c>
      <c r="V1568">
        <v>0.134765206097861</v>
      </c>
      <c r="W1568">
        <v>0.134765206097861</v>
      </c>
      <c r="X1568">
        <v>9.8109070039242505E-2</v>
      </c>
      <c r="Y1568">
        <v>1.7671458676442601E-2</v>
      </c>
      <c r="Z1568">
        <v>3.8554428293566501</v>
      </c>
      <c r="AA1568">
        <v>0.69444444444444497</v>
      </c>
    </row>
    <row r="1569" spans="1:27" x14ac:dyDescent="0.35">
      <c r="A1569">
        <v>1568</v>
      </c>
      <c r="B1569" t="s">
        <v>54</v>
      </c>
      <c r="C1569" s="2">
        <v>17</v>
      </c>
      <c r="D1569" t="s">
        <v>13</v>
      </c>
      <c r="E1569">
        <v>9</v>
      </c>
      <c r="F1569" t="s">
        <v>20</v>
      </c>
      <c r="G1569" s="10">
        <v>19.5</v>
      </c>
      <c r="H1569">
        <v>0.19500000000000001</v>
      </c>
      <c r="I1569">
        <v>16</v>
      </c>
      <c r="J1569">
        <v>1</v>
      </c>
      <c r="K1569">
        <v>1</v>
      </c>
      <c r="L1569" s="8">
        <v>1.4</v>
      </c>
      <c r="M1569" s="8">
        <v>0.52</v>
      </c>
      <c r="N1569" s="8">
        <v>0.5</v>
      </c>
      <c r="O1569" s="8">
        <v>-1.0343E-2</v>
      </c>
      <c r="P1569" s="9">
        <v>-1.4341E-3</v>
      </c>
      <c r="Q1569" s="8">
        <v>3.4520999999999997E-5</v>
      </c>
      <c r="R1569" s="9">
        <v>-1.3052999999999999E-7</v>
      </c>
      <c r="S1569" s="8">
        <v>7.7114999999999996E-4</v>
      </c>
      <c r="T1569" s="8">
        <v>0</v>
      </c>
      <c r="U1569" s="9">
        <v>3.0230999999999999E-6</v>
      </c>
      <c r="V1569">
        <v>0.19521261887898</v>
      </c>
      <c r="W1569">
        <v>0.19521261887898</v>
      </c>
      <c r="X1569">
        <v>0.142114786543897</v>
      </c>
      <c r="Y1569">
        <v>2.9864765163187999E-2</v>
      </c>
      <c r="Z1569">
        <v>5.5847582135582297</v>
      </c>
      <c r="AA1569">
        <v>1.1736111111111101</v>
      </c>
    </row>
    <row r="1570" spans="1:27" x14ac:dyDescent="0.35">
      <c r="A1570">
        <v>1569</v>
      </c>
      <c r="B1570" t="s">
        <v>54</v>
      </c>
      <c r="C1570" s="2">
        <v>17</v>
      </c>
      <c r="D1570" t="s">
        <v>13</v>
      </c>
      <c r="E1570">
        <v>9</v>
      </c>
      <c r="F1570" t="s">
        <v>20</v>
      </c>
      <c r="G1570" s="10">
        <v>12</v>
      </c>
      <c r="H1570">
        <v>0.12</v>
      </c>
      <c r="I1570">
        <v>9</v>
      </c>
      <c r="J1570">
        <v>1</v>
      </c>
      <c r="K1570">
        <v>1</v>
      </c>
      <c r="L1570" s="8">
        <v>1.4</v>
      </c>
      <c r="M1570" s="8">
        <v>0.52</v>
      </c>
      <c r="N1570" s="8">
        <v>0.5</v>
      </c>
      <c r="O1570" s="8">
        <v>-1.0343E-2</v>
      </c>
      <c r="P1570" s="9">
        <v>-1.4341E-3</v>
      </c>
      <c r="Q1570" s="8">
        <v>3.4520999999999997E-5</v>
      </c>
      <c r="R1570" s="9">
        <v>-1.3052999999999999E-7</v>
      </c>
      <c r="S1570" s="8">
        <v>7.7114999999999996E-4</v>
      </c>
      <c r="T1570" s="8">
        <v>0</v>
      </c>
      <c r="U1570" s="9">
        <v>3.0230999999999999E-6</v>
      </c>
      <c r="V1570">
        <v>2.3269941452419399E-2</v>
      </c>
      <c r="W1570">
        <v>2.3269941452419399E-2</v>
      </c>
      <c r="X1570">
        <v>1.6940517377361301E-2</v>
      </c>
      <c r="Y1570">
        <v>1.13097335529233E-2</v>
      </c>
      <c r="Z1570">
        <v>0.66572026645461801</v>
      </c>
      <c r="AA1570">
        <v>0.44444444444444398</v>
      </c>
    </row>
    <row r="1571" spans="1:27" x14ac:dyDescent="0.35">
      <c r="A1571">
        <v>1570</v>
      </c>
      <c r="B1571" t="s">
        <v>54</v>
      </c>
      <c r="C1571" s="2">
        <v>17</v>
      </c>
      <c r="D1571" t="s">
        <v>13</v>
      </c>
      <c r="E1571">
        <v>9</v>
      </c>
      <c r="F1571" t="s">
        <v>20</v>
      </c>
      <c r="G1571" s="10">
        <v>8</v>
      </c>
      <c r="H1571">
        <v>0.08</v>
      </c>
      <c r="I1571">
        <v>9.2195444572928906</v>
      </c>
      <c r="J1571">
        <v>1</v>
      </c>
      <c r="K1571">
        <v>1</v>
      </c>
      <c r="L1571" s="8">
        <v>1.4</v>
      </c>
      <c r="M1571" s="8">
        <v>0.52</v>
      </c>
      <c r="N1571" s="8">
        <v>0.5</v>
      </c>
      <c r="O1571" s="8">
        <v>-1.0343E-2</v>
      </c>
      <c r="P1571" s="9">
        <v>-1.4341E-3</v>
      </c>
      <c r="Q1571" s="8">
        <v>3.4520999999999997E-5</v>
      </c>
      <c r="R1571" s="9">
        <v>-1.3052999999999999E-7</v>
      </c>
      <c r="S1571" s="8">
        <v>7.7114999999999996E-4</v>
      </c>
      <c r="T1571" s="8">
        <v>0</v>
      </c>
      <c r="U1571" s="9">
        <v>3.0230999999999999E-6</v>
      </c>
      <c r="V1571">
        <v>-1.93782317260436E-3</v>
      </c>
      <c r="W1571">
        <v>5.1443210893163198E-5</v>
      </c>
      <c r="X1571">
        <v>3.7450657530222797E-5</v>
      </c>
      <c r="Y1571">
        <v>5.0265482457436698E-3</v>
      </c>
      <c r="Z1571">
        <v>1.47171784394486E-3</v>
      </c>
      <c r="AA1571">
        <v>0.19753086419753099</v>
      </c>
    </row>
    <row r="1572" spans="1:27" x14ac:dyDescent="0.35">
      <c r="A1572">
        <v>1571</v>
      </c>
      <c r="B1572" t="s">
        <v>54</v>
      </c>
      <c r="C1572" s="2">
        <v>17</v>
      </c>
      <c r="D1572" t="s">
        <v>13</v>
      </c>
      <c r="E1572">
        <v>9</v>
      </c>
      <c r="F1572" t="s">
        <v>20</v>
      </c>
      <c r="G1572" s="10">
        <v>10</v>
      </c>
      <c r="H1572">
        <v>0.1</v>
      </c>
      <c r="I1572">
        <v>18</v>
      </c>
      <c r="J1572">
        <v>1</v>
      </c>
      <c r="K1572">
        <v>1</v>
      </c>
      <c r="L1572" s="8">
        <v>1.4</v>
      </c>
      <c r="M1572" s="8">
        <v>0.52</v>
      </c>
      <c r="N1572" s="8">
        <v>0.5</v>
      </c>
      <c r="O1572" s="8">
        <v>-1.0343E-2</v>
      </c>
      <c r="P1572" s="9">
        <v>-1.4341E-3</v>
      </c>
      <c r="Q1572" s="8">
        <v>3.4520999999999997E-5</v>
      </c>
      <c r="R1572" s="9">
        <v>-1.3052999999999999E-7</v>
      </c>
      <c r="S1572" s="8">
        <v>7.7114999999999996E-4</v>
      </c>
      <c r="T1572" s="8">
        <v>0</v>
      </c>
      <c r="U1572" s="9">
        <v>3.0230999999999999E-6</v>
      </c>
      <c r="V1572">
        <v>4.2213973729669702E-2</v>
      </c>
      <c r="W1572">
        <v>4.2213973729669702E-2</v>
      </c>
      <c r="X1572">
        <v>3.0731772875199501E-2</v>
      </c>
      <c r="Y1572">
        <v>7.85398163397448E-3</v>
      </c>
      <c r="Z1572">
        <v>1.2076823612507199</v>
      </c>
      <c r="AA1572">
        <v>0.30864197530864201</v>
      </c>
    </row>
    <row r="1573" spans="1:27" x14ac:dyDescent="0.35">
      <c r="A1573">
        <v>1572</v>
      </c>
      <c r="B1573" t="s">
        <v>54</v>
      </c>
      <c r="C1573" s="2">
        <v>17</v>
      </c>
      <c r="D1573" t="s">
        <v>13</v>
      </c>
      <c r="E1573">
        <v>9</v>
      </c>
      <c r="F1573" t="s">
        <v>20</v>
      </c>
      <c r="G1573" s="10">
        <v>10</v>
      </c>
      <c r="H1573">
        <v>0.1</v>
      </c>
      <c r="I1573">
        <v>18</v>
      </c>
      <c r="J1573">
        <v>1</v>
      </c>
      <c r="K1573">
        <v>1</v>
      </c>
      <c r="L1573" s="8">
        <v>1.4</v>
      </c>
      <c r="M1573" s="8">
        <v>0.52</v>
      </c>
      <c r="N1573" s="8">
        <v>0.5</v>
      </c>
      <c r="O1573" s="8">
        <v>-1.0343E-2</v>
      </c>
      <c r="P1573" s="9">
        <v>-1.4341E-3</v>
      </c>
      <c r="Q1573" s="8">
        <v>3.4520999999999997E-5</v>
      </c>
      <c r="R1573" s="9">
        <v>-1.3052999999999999E-7</v>
      </c>
      <c r="S1573" s="8">
        <v>7.7114999999999996E-4</v>
      </c>
      <c r="T1573" s="8">
        <v>0</v>
      </c>
      <c r="U1573" s="9">
        <v>3.0230999999999999E-6</v>
      </c>
      <c r="V1573">
        <v>4.2213973729669702E-2</v>
      </c>
      <c r="W1573">
        <v>4.2213973729669702E-2</v>
      </c>
      <c r="X1573">
        <v>3.0731772875199501E-2</v>
      </c>
      <c r="Y1573">
        <v>7.85398163397448E-3</v>
      </c>
      <c r="Z1573">
        <v>1.2076823612507199</v>
      </c>
      <c r="AA1573">
        <v>0.30864197530864201</v>
      </c>
    </row>
    <row r="1574" spans="1:27" x14ac:dyDescent="0.35">
      <c r="A1574">
        <v>1573</v>
      </c>
      <c r="B1574" t="s">
        <v>54</v>
      </c>
      <c r="C1574" s="2">
        <v>17</v>
      </c>
      <c r="D1574" t="s">
        <v>13</v>
      </c>
      <c r="E1574">
        <v>9</v>
      </c>
      <c r="F1574" t="s">
        <v>20</v>
      </c>
      <c r="G1574" s="10">
        <v>29</v>
      </c>
      <c r="H1574">
        <v>0.28999999999999998</v>
      </c>
      <c r="I1574">
        <v>24</v>
      </c>
      <c r="J1574">
        <v>1</v>
      </c>
      <c r="K1574">
        <v>1</v>
      </c>
      <c r="L1574" s="8">
        <v>1.4</v>
      </c>
      <c r="M1574" s="8">
        <v>0.52</v>
      </c>
      <c r="N1574" s="8">
        <v>0.5</v>
      </c>
      <c r="O1574" s="8">
        <v>-1.0343E-2</v>
      </c>
      <c r="P1574" s="9">
        <v>-1.4341E-3</v>
      </c>
      <c r="Q1574" s="8">
        <v>3.4520999999999997E-5</v>
      </c>
      <c r="R1574" s="9">
        <v>-1.3052999999999999E-7</v>
      </c>
      <c r="S1574" s="8">
        <v>7.7114999999999996E-4</v>
      </c>
      <c r="T1574" s="8">
        <v>0</v>
      </c>
      <c r="U1574" s="9">
        <v>3.0230999999999999E-6</v>
      </c>
      <c r="V1574">
        <v>0.667562790904772</v>
      </c>
      <c r="W1574">
        <v>0.667562790904772</v>
      </c>
      <c r="X1574">
        <v>0.485985711778674</v>
      </c>
      <c r="Y1574">
        <v>6.6051985541725394E-2</v>
      </c>
      <c r="Z1574">
        <v>19.098031679409701</v>
      </c>
      <c r="AA1574">
        <v>2.5956790123456801</v>
      </c>
    </row>
    <row r="1575" spans="1:27" x14ac:dyDescent="0.35">
      <c r="A1575">
        <v>1574</v>
      </c>
      <c r="B1575" t="s">
        <v>54</v>
      </c>
      <c r="C1575" s="2">
        <v>17</v>
      </c>
      <c r="D1575" t="s">
        <v>13</v>
      </c>
      <c r="E1575">
        <v>9</v>
      </c>
      <c r="F1575" t="s">
        <v>29</v>
      </c>
      <c r="G1575" s="10">
        <v>10.5</v>
      </c>
      <c r="H1575">
        <v>0.105</v>
      </c>
      <c r="I1575">
        <v>18</v>
      </c>
      <c r="J1575">
        <v>0</v>
      </c>
      <c r="K1575">
        <v>1</v>
      </c>
      <c r="L1575" s="8">
        <v>1.29</v>
      </c>
      <c r="M1575" s="8">
        <v>0.53</v>
      </c>
      <c r="N1575" s="8">
        <v>0.5</v>
      </c>
      <c r="O1575" s="8">
        <v>-1.1391999999999999E-2</v>
      </c>
      <c r="P1575" s="9">
        <f>-1.001*10^-4</f>
        <v>-1.0009999999999999E-4</v>
      </c>
      <c r="Q1575" s="8">
        <v>2.8289999999999998E-5</v>
      </c>
      <c r="R1575" s="9">
        <v>-1.8694999999999999E-7</v>
      </c>
      <c r="S1575" s="8">
        <v>-5.9573000000000004E-4</v>
      </c>
      <c r="T1575" s="8">
        <v>0</v>
      </c>
      <c r="U1575" s="9">
        <v>3.0811E-6</v>
      </c>
      <c r="V1575">
        <v>5.9002730611042997E-2</v>
      </c>
      <c r="W1575">
        <v>5.9002730611042997E-2</v>
      </c>
      <c r="X1575">
        <v>4.0340166918770098E-2</v>
      </c>
      <c r="Y1575">
        <v>8.6590147514568703E-3</v>
      </c>
      <c r="Z1575">
        <v>1.5852683877220799</v>
      </c>
      <c r="AA1575">
        <v>0.34027777777777801</v>
      </c>
    </row>
    <row r="1576" spans="1:27" x14ac:dyDescent="0.35">
      <c r="A1576">
        <v>1575</v>
      </c>
      <c r="B1576" t="s">
        <v>54</v>
      </c>
      <c r="C1576" s="2">
        <v>17</v>
      </c>
      <c r="D1576" t="s">
        <v>13</v>
      </c>
      <c r="E1576">
        <v>9</v>
      </c>
      <c r="F1576" t="s">
        <v>29</v>
      </c>
      <c r="G1576" s="10">
        <v>20.5</v>
      </c>
      <c r="H1576">
        <v>0.20499999999999999</v>
      </c>
      <c r="I1576">
        <v>20</v>
      </c>
      <c r="J1576">
        <v>1</v>
      </c>
      <c r="K1576">
        <v>1</v>
      </c>
      <c r="L1576" s="8">
        <v>1.29</v>
      </c>
      <c r="M1576" s="8">
        <v>0.53</v>
      </c>
      <c r="N1576" s="8">
        <v>0.5</v>
      </c>
      <c r="O1576" s="8">
        <v>-1.1391999999999999E-2</v>
      </c>
      <c r="P1576" s="9">
        <f>-1.001*10^-4</f>
        <v>-1.0009999999999999E-4</v>
      </c>
      <c r="Q1576" s="8">
        <v>2.8289999999999998E-5</v>
      </c>
      <c r="R1576" s="9">
        <v>-1.8694999999999999E-7</v>
      </c>
      <c r="S1576" s="8">
        <v>-5.9573000000000004E-4</v>
      </c>
      <c r="T1576" s="8">
        <v>0</v>
      </c>
      <c r="U1576" s="9">
        <v>3.0811E-6</v>
      </c>
      <c r="V1576">
        <v>0.29323617415784797</v>
      </c>
      <c r="W1576">
        <v>0.29323617415784797</v>
      </c>
      <c r="X1576">
        <v>0.20048557227172001</v>
      </c>
      <c r="Y1576">
        <v>3.3006357816777798E-2</v>
      </c>
      <c r="Z1576">
        <v>7.8785851470745003</v>
      </c>
      <c r="AA1576">
        <v>1.2970679012345701</v>
      </c>
    </row>
    <row r="1577" spans="1:27" x14ac:dyDescent="0.35">
      <c r="A1577">
        <v>1576</v>
      </c>
      <c r="B1577" t="s">
        <v>54</v>
      </c>
      <c r="C1577" s="2">
        <v>17</v>
      </c>
      <c r="D1577" t="s">
        <v>13</v>
      </c>
      <c r="E1577">
        <v>9</v>
      </c>
      <c r="F1577" t="s">
        <v>20</v>
      </c>
      <c r="G1577" s="10">
        <v>10</v>
      </c>
      <c r="H1577">
        <v>0.1</v>
      </c>
      <c r="I1577">
        <v>16</v>
      </c>
      <c r="J1577">
        <v>1</v>
      </c>
      <c r="K1577">
        <v>1</v>
      </c>
      <c r="L1577" s="8">
        <v>1.4</v>
      </c>
      <c r="M1577" s="8">
        <v>0.52</v>
      </c>
      <c r="N1577" s="8">
        <v>0.5</v>
      </c>
      <c r="O1577" s="8">
        <v>-1.0343E-2</v>
      </c>
      <c r="P1577" s="9">
        <v>-1.4341E-3</v>
      </c>
      <c r="Q1577" s="8">
        <v>3.4520999999999997E-5</v>
      </c>
      <c r="R1577" s="9">
        <v>-1.3052999999999999E-7</v>
      </c>
      <c r="S1577" s="8">
        <v>7.7114999999999996E-4</v>
      </c>
      <c r="T1577" s="8">
        <v>0</v>
      </c>
      <c r="U1577" s="9">
        <v>3.0230999999999999E-6</v>
      </c>
      <c r="V1577">
        <v>3.4704313516683002E-2</v>
      </c>
      <c r="W1577">
        <v>3.4704313516683002E-2</v>
      </c>
      <c r="X1577">
        <v>2.52647402401452E-2</v>
      </c>
      <c r="Y1577">
        <v>7.85398163397448E-3</v>
      </c>
      <c r="Z1577">
        <v>0.99284155435847699</v>
      </c>
      <c r="AA1577">
        <v>0.30864197530864201</v>
      </c>
    </row>
    <row r="1578" spans="1:27" x14ac:dyDescent="0.35">
      <c r="A1578">
        <v>1577</v>
      </c>
      <c r="B1578" t="s">
        <v>54</v>
      </c>
      <c r="C1578" s="2">
        <v>17</v>
      </c>
      <c r="D1578" t="s">
        <v>13</v>
      </c>
      <c r="E1578">
        <v>9</v>
      </c>
      <c r="F1578" t="s">
        <v>20</v>
      </c>
      <c r="G1578" s="10">
        <v>13.5</v>
      </c>
      <c r="H1578">
        <v>0.13500000000000001</v>
      </c>
      <c r="I1578">
        <v>16</v>
      </c>
      <c r="J1578">
        <v>1</v>
      </c>
      <c r="K1578">
        <v>1</v>
      </c>
      <c r="L1578" s="8">
        <v>1.4</v>
      </c>
      <c r="M1578" s="8">
        <v>0.52</v>
      </c>
      <c r="N1578" s="8">
        <v>0.5</v>
      </c>
      <c r="O1578" s="8">
        <v>-1.0343E-2</v>
      </c>
      <c r="P1578" s="9">
        <v>-1.4341E-3</v>
      </c>
      <c r="Q1578" s="8">
        <v>3.4520999999999997E-5</v>
      </c>
      <c r="R1578" s="9">
        <v>-1.3052999999999999E-7</v>
      </c>
      <c r="S1578" s="8">
        <v>7.7114999999999996E-4</v>
      </c>
      <c r="T1578" s="8">
        <v>0</v>
      </c>
      <c r="U1578" s="9">
        <v>3.0230999999999999E-6</v>
      </c>
      <c r="V1578">
        <v>8.0313572405880398E-2</v>
      </c>
      <c r="W1578">
        <v>8.0313572405880398E-2</v>
      </c>
      <c r="X1578">
        <v>5.8468280711480899E-2</v>
      </c>
      <c r="Y1578">
        <v>1.4313881527918499E-2</v>
      </c>
      <c r="Z1578">
        <v>2.2976582442757301</v>
      </c>
      <c r="AA1578">
        <v>0.5625</v>
      </c>
    </row>
    <row r="1579" spans="1:27" x14ac:dyDescent="0.35">
      <c r="A1579">
        <v>1578</v>
      </c>
      <c r="B1579" t="s">
        <v>54</v>
      </c>
      <c r="C1579" s="2">
        <v>17</v>
      </c>
      <c r="D1579" t="s">
        <v>13</v>
      </c>
      <c r="E1579">
        <v>9</v>
      </c>
      <c r="F1579" t="s">
        <v>29</v>
      </c>
      <c r="G1579" s="10">
        <v>15</v>
      </c>
      <c r="H1579">
        <v>0.15</v>
      </c>
      <c r="I1579">
        <v>16</v>
      </c>
      <c r="J1579">
        <v>1</v>
      </c>
      <c r="K1579">
        <v>1</v>
      </c>
      <c r="L1579" s="8">
        <v>1.29</v>
      </c>
      <c r="M1579" s="8">
        <v>0.53</v>
      </c>
      <c r="N1579" s="8">
        <v>0.5</v>
      </c>
      <c r="O1579" s="8">
        <v>-1.1391999999999999E-2</v>
      </c>
      <c r="P1579" s="9">
        <f>-1.001*10^-4</f>
        <v>-1.0009999999999999E-4</v>
      </c>
      <c r="Q1579" s="8">
        <v>2.8289999999999998E-5</v>
      </c>
      <c r="R1579" s="9">
        <v>-1.8694999999999999E-7</v>
      </c>
      <c r="S1579" s="8">
        <v>-5.9573000000000004E-4</v>
      </c>
      <c r="T1579" s="8">
        <v>0</v>
      </c>
      <c r="U1579" s="9">
        <v>3.0811E-6</v>
      </c>
      <c r="V1579">
        <v>0.12709137121671199</v>
      </c>
      <c r="W1579">
        <v>0.12709137121671199</v>
      </c>
      <c r="X1579">
        <v>8.6892370500865707E-2</v>
      </c>
      <c r="Y1579">
        <v>1.7671458676442601E-2</v>
      </c>
      <c r="Z1579">
        <v>3.41465439066301</v>
      </c>
      <c r="AA1579">
        <v>0.69444444444444497</v>
      </c>
    </row>
    <row r="1580" spans="1:27" x14ac:dyDescent="0.35">
      <c r="A1580">
        <v>1579</v>
      </c>
      <c r="B1580" t="s">
        <v>54</v>
      </c>
      <c r="C1580" s="2">
        <v>17</v>
      </c>
      <c r="D1580" t="s">
        <v>13</v>
      </c>
      <c r="E1580">
        <v>9</v>
      </c>
      <c r="F1580" t="s">
        <v>20</v>
      </c>
      <c r="G1580" s="10">
        <v>10</v>
      </c>
      <c r="H1580">
        <v>0.1</v>
      </c>
      <c r="I1580">
        <v>15</v>
      </c>
      <c r="J1580">
        <v>1</v>
      </c>
      <c r="K1580">
        <v>1</v>
      </c>
      <c r="L1580" s="8">
        <v>1.4</v>
      </c>
      <c r="M1580" s="8">
        <v>0.52</v>
      </c>
      <c r="N1580" s="8">
        <v>0.5</v>
      </c>
      <c r="O1580" s="8">
        <v>-1.0343E-2</v>
      </c>
      <c r="P1580" s="9">
        <v>-1.4341E-3</v>
      </c>
      <c r="Q1580" s="8">
        <v>3.4520999999999997E-5</v>
      </c>
      <c r="R1580" s="9">
        <v>-1.3052999999999999E-7</v>
      </c>
      <c r="S1580" s="8">
        <v>7.7114999999999996E-4</v>
      </c>
      <c r="T1580" s="8">
        <v>0</v>
      </c>
      <c r="U1580" s="9">
        <v>3.0230999999999999E-6</v>
      </c>
      <c r="V1580">
        <v>3.0949483410189702E-2</v>
      </c>
      <c r="W1580">
        <v>3.0949483410189702E-2</v>
      </c>
      <c r="X1580">
        <v>2.25312239226181E-2</v>
      </c>
      <c r="Y1580">
        <v>7.85398163397448E-3</v>
      </c>
      <c r="Z1580">
        <v>0.88542115091235396</v>
      </c>
      <c r="AA1580">
        <v>0.30864197530864201</v>
      </c>
    </row>
    <row r="1581" spans="1:27" x14ac:dyDescent="0.35">
      <c r="A1581">
        <v>1580</v>
      </c>
      <c r="B1581" t="s">
        <v>54</v>
      </c>
      <c r="C1581" s="2">
        <v>17</v>
      </c>
      <c r="D1581" t="s">
        <v>13</v>
      </c>
      <c r="E1581">
        <v>9</v>
      </c>
      <c r="F1581" t="s">
        <v>29</v>
      </c>
      <c r="G1581" s="10">
        <v>15.5</v>
      </c>
      <c r="H1581">
        <v>0.155</v>
      </c>
      <c r="I1581">
        <v>20</v>
      </c>
      <c r="J1581">
        <v>1</v>
      </c>
      <c r="K1581">
        <v>1</v>
      </c>
      <c r="L1581" s="8">
        <v>1.29</v>
      </c>
      <c r="M1581" s="8">
        <v>0.53</v>
      </c>
      <c r="N1581" s="8">
        <v>0.5</v>
      </c>
      <c r="O1581" s="8">
        <v>-1.1391999999999999E-2</v>
      </c>
      <c r="P1581" s="9">
        <f>-1.001*10^-4</f>
        <v>-1.0009999999999999E-4</v>
      </c>
      <c r="Q1581" s="8">
        <v>2.8289999999999998E-5</v>
      </c>
      <c r="R1581" s="9">
        <v>-1.8694999999999999E-7</v>
      </c>
      <c r="S1581" s="8">
        <v>-5.9573000000000004E-4</v>
      </c>
      <c r="T1581" s="8">
        <v>0</v>
      </c>
      <c r="U1581" s="9">
        <v>3.0811E-6</v>
      </c>
      <c r="V1581">
        <v>0.16343001884643499</v>
      </c>
      <c r="W1581">
        <v>0.16343001884643499</v>
      </c>
      <c r="X1581">
        <v>0.111737103885308</v>
      </c>
      <c r="Y1581">
        <v>1.88691908756237E-2</v>
      </c>
      <c r="Z1581">
        <v>4.3909907185479797</v>
      </c>
      <c r="AA1581">
        <v>0.74151234567901203</v>
      </c>
    </row>
    <row r="1582" spans="1:27" x14ac:dyDescent="0.35">
      <c r="A1582">
        <v>1581</v>
      </c>
      <c r="B1582" t="s">
        <v>54</v>
      </c>
      <c r="C1582" s="2">
        <v>17</v>
      </c>
      <c r="D1582" t="s">
        <v>13</v>
      </c>
      <c r="E1582">
        <v>9</v>
      </c>
      <c r="F1582" t="s">
        <v>29</v>
      </c>
      <c r="G1582" s="10">
        <v>16</v>
      </c>
      <c r="H1582">
        <v>0.16</v>
      </c>
      <c r="I1582">
        <v>20</v>
      </c>
      <c r="J1582">
        <v>1</v>
      </c>
      <c r="K1582">
        <v>1</v>
      </c>
      <c r="L1582" s="8">
        <v>1.29</v>
      </c>
      <c r="M1582" s="8">
        <v>0.53</v>
      </c>
      <c r="N1582" s="8">
        <v>0.5</v>
      </c>
      <c r="O1582" s="8">
        <v>-1.1391999999999999E-2</v>
      </c>
      <c r="P1582" s="9">
        <f>-1.001*10^-4</f>
        <v>-1.0009999999999999E-4</v>
      </c>
      <c r="Q1582" s="8">
        <v>2.8289999999999998E-5</v>
      </c>
      <c r="R1582" s="9">
        <v>-1.8694999999999999E-7</v>
      </c>
      <c r="S1582" s="8">
        <v>-5.9573000000000004E-4</v>
      </c>
      <c r="T1582" s="8">
        <v>0</v>
      </c>
      <c r="U1582" s="9">
        <v>3.0811E-6</v>
      </c>
      <c r="V1582">
        <v>0.17509219860879699</v>
      </c>
      <c r="W1582">
        <v>0.17509219860879699</v>
      </c>
      <c r="X1582">
        <v>0.119710536188834</v>
      </c>
      <c r="Y1582">
        <v>2.01061929829747E-2</v>
      </c>
      <c r="Z1582">
        <v>4.7043268085516603</v>
      </c>
      <c r="AA1582">
        <v>0.79012345679012397</v>
      </c>
    </row>
    <row r="1583" spans="1:27" x14ac:dyDescent="0.35">
      <c r="A1583">
        <v>1582</v>
      </c>
      <c r="B1583" t="s">
        <v>54</v>
      </c>
      <c r="C1583" s="2">
        <v>17</v>
      </c>
      <c r="D1583" t="s">
        <v>13</v>
      </c>
      <c r="E1583">
        <v>9</v>
      </c>
      <c r="F1583" t="s">
        <v>20</v>
      </c>
      <c r="G1583" s="10">
        <v>19</v>
      </c>
      <c r="H1583">
        <v>0.19</v>
      </c>
      <c r="I1583">
        <v>24</v>
      </c>
      <c r="J1583">
        <v>1</v>
      </c>
      <c r="K1583">
        <v>1</v>
      </c>
      <c r="L1583" s="8">
        <v>1.4</v>
      </c>
      <c r="M1583" s="8">
        <v>0.52</v>
      </c>
      <c r="N1583" s="8">
        <v>0.5</v>
      </c>
      <c r="O1583" s="8">
        <v>-1.0343E-2</v>
      </c>
      <c r="P1583" s="9">
        <v>-1.4341E-3</v>
      </c>
      <c r="Q1583" s="8">
        <v>3.4520999999999997E-5</v>
      </c>
      <c r="R1583" s="9">
        <v>-1.3052999999999999E-7</v>
      </c>
      <c r="S1583" s="8">
        <v>7.7114999999999996E-4</v>
      </c>
      <c r="T1583" s="8">
        <v>0</v>
      </c>
      <c r="U1583" s="9">
        <v>3.0230999999999999E-6</v>
      </c>
      <c r="V1583">
        <v>0.27630456853021401</v>
      </c>
      <c r="W1583">
        <v>0.27630456853021401</v>
      </c>
      <c r="X1583">
        <v>0.201149725889996</v>
      </c>
      <c r="Y1583">
        <v>2.8352873698647901E-2</v>
      </c>
      <c r="Z1583">
        <v>7.9046847350549596</v>
      </c>
      <c r="AA1583">
        <v>1.1141975308642</v>
      </c>
    </row>
    <row r="1584" spans="1:27" x14ac:dyDescent="0.35">
      <c r="A1584">
        <v>1583</v>
      </c>
      <c r="B1584" t="s">
        <v>54</v>
      </c>
      <c r="C1584" s="2">
        <v>17</v>
      </c>
      <c r="D1584" t="s">
        <v>13</v>
      </c>
      <c r="E1584">
        <v>9</v>
      </c>
      <c r="F1584" t="s">
        <v>20</v>
      </c>
      <c r="G1584" s="10">
        <v>8</v>
      </c>
      <c r="H1584">
        <v>0.08</v>
      </c>
      <c r="I1584">
        <v>16</v>
      </c>
      <c r="J1584">
        <v>1</v>
      </c>
      <c r="K1584">
        <v>1</v>
      </c>
      <c r="L1584" s="8">
        <v>1.4</v>
      </c>
      <c r="M1584" s="8">
        <v>0.52</v>
      </c>
      <c r="N1584" s="8">
        <v>0.5</v>
      </c>
      <c r="O1584" s="8">
        <v>-1.0343E-2</v>
      </c>
      <c r="P1584" s="9">
        <v>-1.4341E-3</v>
      </c>
      <c r="Q1584" s="8">
        <v>3.4520999999999997E-5</v>
      </c>
      <c r="R1584" s="9">
        <v>-1.3052999999999999E-7</v>
      </c>
      <c r="S1584" s="8">
        <v>7.7114999999999996E-4</v>
      </c>
      <c r="T1584" s="8">
        <v>0</v>
      </c>
      <c r="U1584" s="9">
        <v>3.0230999999999999E-6</v>
      </c>
      <c r="V1584">
        <v>1.62385797212263E-2</v>
      </c>
      <c r="W1584">
        <v>1.62385797212263E-2</v>
      </c>
      <c r="X1584">
        <v>1.1821686037052701E-2</v>
      </c>
      <c r="Y1584">
        <v>5.0265482457436698E-3</v>
      </c>
      <c r="Z1584">
        <v>0.46456290579688497</v>
      </c>
      <c r="AA1584">
        <v>0.19753086419753099</v>
      </c>
    </row>
    <row r="1585" spans="1:27" x14ac:dyDescent="0.35">
      <c r="A1585">
        <v>1584</v>
      </c>
      <c r="B1585" t="s">
        <v>54</v>
      </c>
      <c r="C1585" s="2">
        <v>17</v>
      </c>
      <c r="D1585" t="s">
        <v>13</v>
      </c>
      <c r="E1585">
        <v>9</v>
      </c>
      <c r="F1585" t="s">
        <v>20</v>
      </c>
      <c r="G1585" s="10">
        <v>17</v>
      </c>
      <c r="H1585">
        <v>0.17</v>
      </c>
      <c r="I1585">
        <v>22</v>
      </c>
      <c r="J1585">
        <v>1</v>
      </c>
      <c r="K1585">
        <v>1</v>
      </c>
      <c r="L1585" s="8">
        <v>1.4</v>
      </c>
      <c r="M1585" s="8">
        <v>0.52</v>
      </c>
      <c r="N1585" s="8">
        <v>0.5</v>
      </c>
      <c r="O1585" s="8">
        <v>-1.0343E-2</v>
      </c>
      <c r="P1585" s="9">
        <v>-1.4341E-3</v>
      </c>
      <c r="Q1585" s="8">
        <v>3.4520999999999997E-5</v>
      </c>
      <c r="R1585" s="9">
        <v>-1.3052999999999999E-7</v>
      </c>
      <c r="S1585" s="8">
        <v>7.7114999999999996E-4</v>
      </c>
      <c r="T1585" s="8">
        <v>0</v>
      </c>
      <c r="U1585" s="9">
        <v>3.0230999999999999E-6</v>
      </c>
      <c r="V1585">
        <v>0.19831424827756799</v>
      </c>
      <c r="W1585">
        <v>0.19831424827756799</v>
      </c>
      <c r="X1585">
        <v>0.14437277274606999</v>
      </c>
      <c r="Y1585">
        <v>2.2698006922186299E-2</v>
      </c>
      <c r="Z1585">
        <v>5.6734914643012004</v>
      </c>
      <c r="AA1585">
        <v>0.89197530864197505</v>
      </c>
    </row>
    <row r="1586" spans="1:27" x14ac:dyDescent="0.35">
      <c r="A1586">
        <v>1585</v>
      </c>
      <c r="B1586" t="s">
        <v>54</v>
      </c>
      <c r="C1586" s="2">
        <v>17</v>
      </c>
      <c r="D1586" t="s">
        <v>13</v>
      </c>
      <c r="E1586">
        <v>9</v>
      </c>
      <c r="F1586" t="s">
        <v>20</v>
      </c>
      <c r="G1586" s="10">
        <v>12.5</v>
      </c>
      <c r="H1586">
        <v>0.125</v>
      </c>
      <c r="I1586">
        <v>24</v>
      </c>
      <c r="J1586">
        <v>1</v>
      </c>
      <c r="K1586">
        <v>1</v>
      </c>
      <c r="L1586" s="8">
        <v>1.4</v>
      </c>
      <c r="M1586" s="8">
        <v>0.52</v>
      </c>
      <c r="N1586" s="8">
        <v>0.5</v>
      </c>
      <c r="O1586" s="8">
        <v>-1.0343E-2</v>
      </c>
      <c r="P1586" s="9">
        <v>-1.4341E-3</v>
      </c>
      <c r="Q1586" s="8">
        <v>3.4520999999999997E-5</v>
      </c>
      <c r="R1586" s="9">
        <v>-1.3052999999999999E-7</v>
      </c>
      <c r="S1586" s="8">
        <v>7.7114999999999996E-4</v>
      </c>
      <c r="T1586" s="8">
        <v>0</v>
      </c>
      <c r="U1586" s="9">
        <v>3.0230999999999999E-6</v>
      </c>
      <c r="V1586">
        <v>0.109066565771697</v>
      </c>
      <c r="W1586">
        <v>0.109066565771697</v>
      </c>
      <c r="X1586">
        <v>7.9400459881795296E-2</v>
      </c>
      <c r="Y1586">
        <v>1.22718463030851E-2</v>
      </c>
      <c r="Z1586">
        <v>3.1202409071499901</v>
      </c>
      <c r="AA1586">
        <v>0.48225308641975301</v>
      </c>
    </row>
    <row r="1587" spans="1:27" x14ac:dyDescent="0.35">
      <c r="A1587">
        <v>1586</v>
      </c>
      <c r="B1587" t="s">
        <v>54</v>
      </c>
      <c r="C1587" s="2">
        <v>17</v>
      </c>
      <c r="D1587" t="s">
        <v>14</v>
      </c>
      <c r="E1587">
        <v>18</v>
      </c>
      <c r="F1587" t="s">
        <v>20</v>
      </c>
      <c r="G1587" s="10">
        <v>75</v>
      </c>
      <c r="H1587">
        <v>0.75</v>
      </c>
      <c r="I1587">
        <v>34</v>
      </c>
      <c r="J1587">
        <v>1</v>
      </c>
      <c r="K1587">
        <v>1</v>
      </c>
      <c r="L1587" s="8">
        <v>1.4</v>
      </c>
      <c r="M1587" s="8">
        <v>0.52</v>
      </c>
      <c r="N1587" s="8">
        <v>0.5</v>
      </c>
      <c r="O1587" s="8">
        <v>-1.0343E-2</v>
      </c>
      <c r="P1587" s="9">
        <v>-1.4341E-3</v>
      </c>
      <c r="Q1587" s="8">
        <v>3.4520999999999997E-5</v>
      </c>
      <c r="R1587" s="9">
        <v>-1.3052999999999999E-7</v>
      </c>
      <c r="S1587" s="8">
        <v>7.7114999999999996E-4</v>
      </c>
      <c r="T1587" s="8">
        <v>0</v>
      </c>
      <c r="U1587" s="9">
        <v>3.0230999999999999E-6</v>
      </c>
      <c r="V1587">
        <v>5.5933151065746003</v>
      </c>
      <c r="W1587">
        <v>5.5933151065746003</v>
      </c>
      <c r="X1587">
        <v>4.0719333975863101</v>
      </c>
      <c r="Y1587">
        <v>0.44178646691106499</v>
      </c>
      <c r="Z1587">
        <v>40.004217788076403</v>
      </c>
      <c r="AA1587">
        <v>4.3402777777777803</v>
      </c>
    </row>
    <row r="1588" spans="1:27" x14ac:dyDescent="0.35">
      <c r="A1588">
        <v>1587</v>
      </c>
      <c r="B1588" t="s">
        <v>54</v>
      </c>
      <c r="C1588" s="2">
        <v>17</v>
      </c>
      <c r="D1588" t="s">
        <v>14</v>
      </c>
      <c r="E1588">
        <v>18</v>
      </c>
      <c r="F1588" t="s">
        <v>17</v>
      </c>
      <c r="G1588" s="10">
        <v>50.5</v>
      </c>
      <c r="H1588">
        <v>0.505</v>
      </c>
      <c r="I1588">
        <v>36</v>
      </c>
      <c r="J1588">
        <v>1</v>
      </c>
      <c r="K1588">
        <v>1</v>
      </c>
      <c r="L1588" s="8">
        <v>1.39</v>
      </c>
      <c r="M1588" s="8">
        <v>0.56000000000000005</v>
      </c>
      <c r="N1588" s="8">
        <v>0.5</v>
      </c>
      <c r="O1588" s="8">
        <v>0.16450000000000001</v>
      </c>
      <c r="P1588" s="8">
        <v>-0.56120000000000003</v>
      </c>
      <c r="Q1588" s="8">
        <v>0.29099999999999998</v>
      </c>
      <c r="R1588" s="8">
        <v>0</v>
      </c>
      <c r="S1588" s="8">
        <v>-7.2500000000000004E-3</v>
      </c>
      <c r="T1588" s="8">
        <v>2.5000000000000001E-2</v>
      </c>
      <c r="U1588" s="8">
        <v>2.3E-2</v>
      </c>
      <c r="V1588">
        <v>3.2575260234852501</v>
      </c>
      <c r="W1588">
        <v>3.2575260234852501</v>
      </c>
      <c r="X1588">
        <v>2.5356582566809198</v>
      </c>
      <c r="Y1588">
        <v>0.20029616662043401</v>
      </c>
      <c r="Z1588">
        <v>24.9112682433671</v>
      </c>
      <c r="AA1588">
        <v>1.9677854938271599</v>
      </c>
    </row>
    <row r="1589" spans="1:27" x14ac:dyDescent="0.35">
      <c r="A1589">
        <v>1588</v>
      </c>
      <c r="B1589" t="s">
        <v>54</v>
      </c>
      <c r="C1589" s="2">
        <v>17</v>
      </c>
      <c r="D1589" t="s">
        <v>14</v>
      </c>
      <c r="E1589">
        <v>18</v>
      </c>
      <c r="F1589" t="s">
        <v>11</v>
      </c>
      <c r="G1589" s="10">
        <v>85</v>
      </c>
      <c r="H1589">
        <v>0.85</v>
      </c>
      <c r="I1589">
        <v>36</v>
      </c>
      <c r="J1589">
        <v>1</v>
      </c>
      <c r="K1589">
        <v>1</v>
      </c>
      <c r="L1589" s="8">
        <v>1.42</v>
      </c>
      <c r="M1589" s="8">
        <v>0.59</v>
      </c>
      <c r="N1589" s="8">
        <v>0.5</v>
      </c>
      <c r="O1589" s="8">
        <v>-1.115E-2</v>
      </c>
      <c r="P1589" s="8">
        <v>0</v>
      </c>
      <c r="Q1589" s="8">
        <v>-8.5599999999999996E-2</v>
      </c>
      <c r="R1589" s="8">
        <v>-4.9959999999999997E-2</v>
      </c>
      <c r="S1589" s="8">
        <v>0</v>
      </c>
      <c r="T1589" s="8">
        <v>2.5600000000000002E-3</v>
      </c>
      <c r="U1589" s="8">
        <v>3.6330000000000001E-2</v>
      </c>
      <c r="V1589">
        <v>7.9994459866539298</v>
      </c>
      <c r="W1589">
        <v>7.9994459866539298</v>
      </c>
      <c r="X1589">
        <v>6.7019358476186603</v>
      </c>
      <c r="Y1589">
        <v>0.56745017305465595</v>
      </c>
      <c r="Z1589">
        <v>65.842359162548306</v>
      </c>
      <c r="AA1589">
        <v>5.5748456790123502</v>
      </c>
    </row>
    <row r="1590" spans="1:27" x14ac:dyDescent="0.35">
      <c r="A1590">
        <v>1589</v>
      </c>
      <c r="B1590" t="s">
        <v>54</v>
      </c>
      <c r="C1590" s="2">
        <v>17</v>
      </c>
      <c r="D1590" t="s">
        <v>14</v>
      </c>
      <c r="E1590">
        <v>18</v>
      </c>
      <c r="F1590" t="s">
        <v>17</v>
      </c>
      <c r="G1590" s="10">
        <v>50</v>
      </c>
      <c r="H1590">
        <v>0.5</v>
      </c>
      <c r="I1590">
        <v>34</v>
      </c>
      <c r="J1590">
        <v>1</v>
      </c>
      <c r="K1590">
        <v>1</v>
      </c>
      <c r="L1590" s="8">
        <v>1.39</v>
      </c>
      <c r="M1590" s="8">
        <v>0.56000000000000005</v>
      </c>
      <c r="N1590" s="8">
        <v>0.5</v>
      </c>
      <c r="O1590" s="8">
        <v>0.16450000000000001</v>
      </c>
      <c r="P1590" s="8">
        <v>-0.56120000000000003</v>
      </c>
      <c r="Q1590" s="8">
        <v>0.29099999999999998</v>
      </c>
      <c r="R1590" s="8">
        <v>0</v>
      </c>
      <c r="S1590" s="8">
        <v>-7.2500000000000004E-3</v>
      </c>
      <c r="T1590" s="8">
        <v>2.5000000000000001E-2</v>
      </c>
      <c r="U1590" s="8">
        <v>2.3E-2</v>
      </c>
      <c r="V1590">
        <v>3.0191673597705901</v>
      </c>
      <c r="W1590">
        <v>3.0191673597705901</v>
      </c>
      <c r="X1590">
        <v>2.3501198728454198</v>
      </c>
      <c r="Y1590">
        <v>0.19634954084936199</v>
      </c>
      <c r="Z1590">
        <v>23.088468803817602</v>
      </c>
      <c r="AA1590">
        <v>1.92901234567901</v>
      </c>
    </row>
    <row r="1591" spans="1:27" x14ac:dyDescent="0.35">
      <c r="A1591">
        <v>1590</v>
      </c>
      <c r="B1591" t="s">
        <v>55</v>
      </c>
      <c r="C1591" s="2">
        <v>19</v>
      </c>
      <c r="D1591" t="s">
        <v>13</v>
      </c>
      <c r="E1591">
        <v>9</v>
      </c>
      <c r="F1591" t="s">
        <v>20</v>
      </c>
      <c r="G1591" s="10">
        <v>38</v>
      </c>
      <c r="H1591">
        <v>0.38</v>
      </c>
      <c r="I1591">
        <v>26</v>
      </c>
      <c r="J1591">
        <v>1</v>
      </c>
      <c r="K1591">
        <v>0</v>
      </c>
      <c r="L1591" s="8">
        <v>1.4</v>
      </c>
      <c r="M1591" s="8">
        <v>0.52</v>
      </c>
      <c r="N1591" s="8">
        <v>0.5</v>
      </c>
      <c r="O1591" s="8">
        <v>-1.0343E-2</v>
      </c>
      <c r="P1591" s="9">
        <v>-1.4341E-3</v>
      </c>
      <c r="Q1591" s="8">
        <v>3.4520999999999997E-5</v>
      </c>
      <c r="R1591" s="9">
        <v>-1.3052999999999999E-7</v>
      </c>
      <c r="S1591" s="8">
        <v>7.7114999999999996E-4</v>
      </c>
      <c r="T1591" s="8">
        <v>0</v>
      </c>
      <c r="U1591" s="9">
        <v>3.0230999999999999E-6</v>
      </c>
      <c r="V1591">
        <v>1.22859872886808</v>
      </c>
      <c r="W1591">
        <v>1.22859872886808</v>
      </c>
      <c r="X1591">
        <v>0.89441987461596195</v>
      </c>
      <c r="Y1591">
        <v>0.113411494794592</v>
      </c>
      <c r="Z1591">
        <v>35.148480060435404</v>
      </c>
      <c r="AA1591">
        <v>4.4567901234567904</v>
      </c>
    </row>
    <row r="1592" spans="1:27" x14ac:dyDescent="0.35">
      <c r="A1592">
        <v>1591</v>
      </c>
      <c r="B1592" t="s">
        <v>55</v>
      </c>
      <c r="C1592" s="2">
        <v>19</v>
      </c>
      <c r="D1592" t="s">
        <v>13</v>
      </c>
      <c r="E1592">
        <v>9</v>
      </c>
      <c r="F1592" t="s">
        <v>20</v>
      </c>
      <c r="G1592" s="10">
        <v>38</v>
      </c>
      <c r="H1592">
        <v>0.38</v>
      </c>
      <c r="I1592">
        <v>26</v>
      </c>
      <c r="J1592">
        <v>1</v>
      </c>
      <c r="K1592">
        <v>0</v>
      </c>
      <c r="L1592" s="8">
        <v>1.4</v>
      </c>
      <c r="M1592" s="8">
        <v>0.52</v>
      </c>
      <c r="N1592" s="8">
        <v>0.5</v>
      </c>
      <c r="O1592" s="8">
        <v>-1.0343E-2</v>
      </c>
      <c r="P1592" s="9">
        <v>-1.4341E-3</v>
      </c>
      <c r="Q1592" s="8">
        <v>3.4520999999999997E-5</v>
      </c>
      <c r="R1592" s="9">
        <v>-1.3052999999999999E-7</v>
      </c>
      <c r="S1592" s="8">
        <v>7.7114999999999996E-4</v>
      </c>
      <c r="T1592" s="8">
        <v>0</v>
      </c>
      <c r="U1592" s="9">
        <v>3.0230999999999999E-6</v>
      </c>
      <c r="V1592">
        <v>1.22859872886808</v>
      </c>
      <c r="W1592">
        <v>1.22859872886808</v>
      </c>
      <c r="X1592">
        <v>0.89441987461596195</v>
      </c>
      <c r="Y1592">
        <v>0.113411494794592</v>
      </c>
      <c r="Z1592">
        <v>35.148480060435404</v>
      </c>
      <c r="AA1592">
        <v>4.4567901234567904</v>
      </c>
    </row>
    <row r="1593" spans="1:27" x14ac:dyDescent="0.35">
      <c r="A1593">
        <v>1592</v>
      </c>
      <c r="B1593" t="s">
        <v>55</v>
      </c>
      <c r="C1593" s="2">
        <v>19</v>
      </c>
      <c r="D1593" t="s">
        <v>13</v>
      </c>
      <c r="E1593">
        <v>9</v>
      </c>
      <c r="F1593" t="s">
        <v>20</v>
      </c>
      <c r="G1593" s="10">
        <v>8</v>
      </c>
      <c r="H1593">
        <v>0.08</v>
      </c>
      <c r="I1593">
        <v>4</v>
      </c>
      <c r="J1593">
        <v>0</v>
      </c>
      <c r="K1593">
        <v>0</v>
      </c>
      <c r="L1593" s="8">
        <v>1.4</v>
      </c>
      <c r="M1593" s="8">
        <v>0.52</v>
      </c>
      <c r="N1593" s="8">
        <v>0.5</v>
      </c>
      <c r="O1593" s="8">
        <v>-1.0343E-2</v>
      </c>
      <c r="P1593" s="9">
        <v>-1.4341E-3</v>
      </c>
      <c r="Q1593" s="8">
        <v>3.4520999999999997E-5</v>
      </c>
      <c r="R1593" s="9">
        <v>-1.3052999999999999E-7</v>
      </c>
      <c r="S1593" s="8">
        <v>7.7114999999999996E-4</v>
      </c>
      <c r="T1593" s="8">
        <v>0</v>
      </c>
      <c r="U1593" s="9">
        <v>3.0230999999999999E-6</v>
      </c>
      <c r="V1593">
        <v>-1.59298834966424E-2</v>
      </c>
      <c r="W1593">
        <v>5.1443210893163198E-5</v>
      </c>
      <c r="X1593">
        <v>3.7450657530222797E-5</v>
      </c>
      <c r="Y1593">
        <v>5.0265482457436698E-3</v>
      </c>
      <c r="Z1593">
        <v>1.47171784394486E-3</v>
      </c>
      <c r="AA1593">
        <v>0.19753086419753099</v>
      </c>
    </row>
    <row r="1594" spans="1:27" x14ac:dyDescent="0.35">
      <c r="A1594">
        <v>1593</v>
      </c>
      <c r="B1594" t="s">
        <v>55</v>
      </c>
      <c r="C1594" s="2">
        <v>19</v>
      </c>
      <c r="D1594" t="s">
        <v>13</v>
      </c>
      <c r="E1594">
        <v>9</v>
      </c>
      <c r="F1594" t="s">
        <v>21</v>
      </c>
      <c r="G1594" s="10">
        <v>9</v>
      </c>
      <c r="H1594">
        <v>0.09</v>
      </c>
      <c r="I1594">
        <v>7</v>
      </c>
      <c r="J1594">
        <v>1</v>
      </c>
      <c r="K1594">
        <v>0</v>
      </c>
      <c r="L1594" s="8">
        <v>1.29</v>
      </c>
      <c r="M1594" s="8">
        <v>0.53</v>
      </c>
      <c r="N1594" s="8">
        <v>0.5</v>
      </c>
      <c r="O1594" s="8">
        <v>0.16450000000000001</v>
      </c>
      <c r="P1594" s="9">
        <v>-0.56120000000000003</v>
      </c>
      <c r="Q1594" s="8">
        <v>0.29099999999999998</v>
      </c>
      <c r="R1594" s="9">
        <v>0</v>
      </c>
      <c r="S1594" s="8">
        <v>-7.2500000000000004E-3</v>
      </c>
      <c r="T1594" s="8">
        <v>2.5000000000000001E-2</v>
      </c>
      <c r="U1594" s="9">
        <v>2.3E-2</v>
      </c>
      <c r="V1594">
        <v>4.0689118179794301E-2</v>
      </c>
      <c r="W1594">
        <v>4.0689118179794301E-2</v>
      </c>
      <c r="X1594">
        <v>2.7819150099525399E-2</v>
      </c>
      <c r="Y1594">
        <v>6.3617251235193297E-3</v>
      </c>
      <c r="Z1594">
        <v>1.09322351875429</v>
      </c>
      <c r="AA1594">
        <v>0.25</v>
      </c>
    </row>
    <row r="1595" spans="1:27" x14ac:dyDescent="0.35">
      <c r="A1595">
        <v>1594</v>
      </c>
      <c r="B1595" t="s">
        <v>55</v>
      </c>
      <c r="C1595" s="2">
        <v>19</v>
      </c>
      <c r="D1595" t="s">
        <v>13</v>
      </c>
      <c r="E1595">
        <v>9</v>
      </c>
      <c r="F1595" t="s">
        <v>56</v>
      </c>
      <c r="G1595" s="10">
        <v>15.5</v>
      </c>
      <c r="H1595">
        <v>0.155</v>
      </c>
      <c r="I1595">
        <v>14</v>
      </c>
      <c r="J1595">
        <v>1</v>
      </c>
      <c r="K1595">
        <v>0</v>
      </c>
      <c r="L1595" s="8">
        <v>1.4</v>
      </c>
      <c r="M1595" s="8">
        <v>0.52</v>
      </c>
      <c r="N1595" s="8">
        <v>0.5</v>
      </c>
      <c r="O1595" s="8">
        <v>-3.4715999999999997E-2</v>
      </c>
      <c r="P1595" s="8">
        <v>1.3586E-3</v>
      </c>
      <c r="Q1595" s="8">
        <v>-1.3402E-5</v>
      </c>
      <c r="R1595" s="9">
        <v>-5.6979999999999998E-8</v>
      </c>
      <c r="S1595" s="8">
        <v>1.6516E-4</v>
      </c>
      <c r="T1595" s="8">
        <v>0</v>
      </c>
      <c r="U1595" s="9">
        <v>3.8817999999999998E-6</v>
      </c>
      <c r="V1595">
        <v>0.124257118584661</v>
      </c>
      <c r="W1595">
        <v>0.124257118584661</v>
      </c>
      <c r="X1595">
        <v>9.0459182329633306E-2</v>
      </c>
      <c r="Y1595">
        <v>1.88691908756237E-2</v>
      </c>
      <c r="Z1595">
        <v>3.5548212384721398</v>
      </c>
      <c r="AA1595">
        <v>0.74151234567901203</v>
      </c>
    </row>
    <row r="1596" spans="1:27" x14ac:dyDescent="0.35">
      <c r="A1596">
        <v>1595</v>
      </c>
      <c r="B1596" t="s">
        <v>55</v>
      </c>
      <c r="C1596" s="2">
        <v>19</v>
      </c>
      <c r="D1596" t="s">
        <v>13</v>
      </c>
      <c r="E1596">
        <v>9</v>
      </c>
      <c r="F1596" t="s">
        <v>17</v>
      </c>
      <c r="G1596" s="10">
        <v>32</v>
      </c>
      <c r="H1596">
        <v>0.32</v>
      </c>
      <c r="I1596">
        <v>26</v>
      </c>
      <c r="J1596">
        <v>1</v>
      </c>
      <c r="K1596">
        <v>0</v>
      </c>
      <c r="L1596" s="8">
        <v>1.39</v>
      </c>
      <c r="M1596" s="8">
        <v>0.56000000000000005</v>
      </c>
      <c r="N1596" s="8">
        <v>0.5</v>
      </c>
      <c r="O1596" s="8">
        <v>0.16450000000000001</v>
      </c>
      <c r="P1596" s="8">
        <v>-0.56120000000000003</v>
      </c>
      <c r="Q1596" s="8">
        <v>0.29099999999999998</v>
      </c>
      <c r="R1596" s="8">
        <v>0</v>
      </c>
      <c r="S1596" s="8">
        <v>-7.2500000000000004E-3</v>
      </c>
      <c r="T1596" s="8">
        <v>2.5000000000000001E-2</v>
      </c>
      <c r="U1596" s="8">
        <v>2.3E-2</v>
      </c>
      <c r="V1596">
        <v>0.96373711605141599</v>
      </c>
      <c r="W1596">
        <v>0.96373711605141599</v>
      </c>
      <c r="X1596">
        <v>0.75017297113442205</v>
      </c>
      <c r="Y1596">
        <v>8.0424771931898703E-2</v>
      </c>
      <c r="Z1596">
        <v>29.4799349456733</v>
      </c>
      <c r="AA1596">
        <v>3.1604938271604901</v>
      </c>
    </row>
    <row r="1597" spans="1:27" x14ac:dyDescent="0.35">
      <c r="A1597">
        <v>1596</v>
      </c>
      <c r="B1597" t="s">
        <v>55</v>
      </c>
      <c r="C1597" s="2">
        <v>19</v>
      </c>
      <c r="D1597" t="s">
        <v>13</v>
      </c>
      <c r="E1597">
        <v>9</v>
      </c>
      <c r="F1597" t="s">
        <v>21</v>
      </c>
      <c r="G1597" s="10">
        <v>9.5</v>
      </c>
      <c r="H1597">
        <v>9.5000000000000001E-2</v>
      </c>
      <c r="I1597">
        <v>17</v>
      </c>
      <c r="J1597">
        <v>1</v>
      </c>
      <c r="K1597">
        <v>0</v>
      </c>
      <c r="L1597" s="8">
        <v>1.29</v>
      </c>
      <c r="M1597" s="8">
        <v>0.53</v>
      </c>
      <c r="N1597" s="8">
        <v>0.5</v>
      </c>
      <c r="O1597" s="8">
        <v>0.16450000000000001</v>
      </c>
      <c r="P1597" s="9">
        <v>-0.56120000000000003</v>
      </c>
      <c r="Q1597" s="8">
        <v>0.29099999999999998</v>
      </c>
      <c r="R1597" s="9">
        <v>0</v>
      </c>
      <c r="S1597" s="8">
        <v>-7.2500000000000004E-3</v>
      </c>
      <c r="T1597" s="8">
        <v>2.5000000000000001E-2</v>
      </c>
      <c r="U1597" s="9">
        <v>2.3E-2</v>
      </c>
      <c r="V1597">
        <v>6.1348841224126698E-2</v>
      </c>
      <c r="W1597">
        <v>6.1348841224126698E-2</v>
      </c>
      <c r="X1597">
        <v>4.1944202744935398E-2</v>
      </c>
      <c r="Y1597">
        <v>7.0882184246619699E-3</v>
      </c>
      <c r="Z1597">
        <v>1.64830301256916</v>
      </c>
      <c r="AA1597">
        <v>0.27854938271604901</v>
      </c>
    </row>
    <row r="1598" spans="1:27" x14ac:dyDescent="0.35">
      <c r="A1598">
        <v>1597</v>
      </c>
      <c r="B1598" t="s">
        <v>55</v>
      </c>
      <c r="C1598" s="2">
        <v>19</v>
      </c>
      <c r="D1598" t="s">
        <v>13</v>
      </c>
      <c r="E1598">
        <v>9</v>
      </c>
      <c r="F1598" t="s">
        <v>20</v>
      </c>
      <c r="G1598" s="10">
        <v>10</v>
      </c>
      <c r="H1598">
        <v>0.1</v>
      </c>
      <c r="I1598">
        <v>9.5</v>
      </c>
      <c r="J1598">
        <v>1</v>
      </c>
      <c r="K1598">
        <v>0</v>
      </c>
      <c r="L1598" s="8">
        <v>1.4</v>
      </c>
      <c r="M1598" s="8">
        <v>0.52</v>
      </c>
      <c r="N1598" s="8">
        <v>0.5</v>
      </c>
      <c r="O1598" s="8">
        <v>-1.0343E-2</v>
      </c>
      <c r="P1598" s="9">
        <v>-1.4341E-3</v>
      </c>
      <c r="Q1598" s="8">
        <v>3.4520999999999997E-5</v>
      </c>
      <c r="R1598" s="9">
        <v>-1.3052999999999999E-7</v>
      </c>
      <c r="S1598" s="8">
        <v>7.7114999999999996E-4</v>
      </c>
      <c r="T1598" s="8">
        <v>0</v>
      </c>
      <c r="U1598" s="9">
        <v>3.0230999999999999E-6</v>
      </c>
      <c r="V1598">
        <v>1.0297917824476401E-2</v>
      </c>
      <c r="W1598">
        <v>1.0297917824476401E-2</v>
      </c>
      <c r="X1598">
        <v>7.49688417621881E-3</v>
      </c>
      <c r="Y1598">
        <v>7.85398163397448E-3</v>
      </c>
      <c r="Z1598">
        <v>0.29460893195867499</v>
      </c>
      <c r="AA1598">
        <v>0.30864197530864201</v>
      </c>
    </row>
    <row r="1599" spans="1:27" x14ac:dyDescent="0.35">
      <c r="A1599">
        <v>1598</v>
      </c>
      <c r="B1599" t="s">
        <v>55</v>
      </c>
      <c r="C1599" s="2">
        <v>19</v>
      </c>
      <c r="D1599" t="s">
        <v>14</v>
      </c>
      <c r="E1599">
        <v>18</v>
      </c>
      <c r="F1599" t="s">
        <v>17</v>
      </c>
      <c r="G1599" s="10">
        <v>79</v>
      </c>
      <c r="H1599">
        <v>0.79</v>
      </c>
      <c r="I1599">
        <v>36</v>
      </c>
      <c r="J1599">
        <v>1</v>
      </c>
      <c r="K1599">
        <v>0</v>
      </c>
      <c r="L1599" s="8">
        <v>1.39</v>
      </c>
      <c r="M1599" s="8">
        <v>0.56000000000000005</v>
      </c>
      <c r="N1599" s="8">
        <v>0.5</v>
      </c>
      <c r="O1599" s="8">
        <v>0.16450000000000001</v>
      </c>
      <c r="P1599" s="8">
        <v>-0.56120000000000003</v>
      </c>
      <c r="Q1599" s="8">
        <v>0.29099999999999998</v>
      </c>
      <c r="R1599" s="8">
        <v>0</v>
      </c>
      <c r="S1599" s="8">
        <v>-7.2500000000000004E-3</v>
      </c>
      <c r="T1599" s="8">
        <v>2.5000000000000001E-2</v>
      </c>
      <c r="U1599" s="8">
        <v>2.3E-2</v>
      </c>
      <c r="V1599">
        <v>7.6369684563381499</v>
      </c>
      <c r="W1599">
        <v>7.6369684563381499</v>
      </c>
      <c r="X1599">
        <v>5.9446162464136103</v>
      </c>
      <c r="Y1599">
        <v>0.49016699377634698</v>
      </c>
      <c r="Z1599">
        <v>58.402164222291098</v>
      </c>
      <c r="AA1599">
        <v>4.8155864197530898</v>
      </c>
    </row>
    <row r="1600" spans="1:27" x14ac:dyDescent="0.35">
      <c r="A1600">
        <v>1599</v>
      </c>
      <c r="B1600" t="s">
        <v>55</v>
      </c>
      <c r="C1600" s="2">
        <v>19</v>
      </c>
      <c r="D1600" t="s">
        <v>14</v>
      </c>
      <c r="E1600">
        <v>18</v>
      </c>
      <c r="F1600" t="s">
        <v>17</v>
      </c>
      <c r="G1600" s="10">
        <v>50.5</v>
      </c>
      <c r="H1600">
        <v>0.505</v>
      </c>
      <c r="I1600">
        <v>36</v>
      </c>
      <c r="J1600">
        <v>1</v>
      </c>
      <c r="K1600">
        <v>0</v>
      </c>
      <c r="L1600" s="8">
        <v>1.39</v>
      </c>
      <c r="M1600" s="8">
        <v>0.56000000000000005</v>
      </c>
      <c r="N1600" s="8">
        <v>0.5</v>
      </c>
      <c r="O1600" s="8">
        <v>0.16450000000000001</v>
      </c>
      <c r="P1600" s="8">
        <v>-0.56120000000000003</v>
      </c>
      <c r="Q1600" s="8">
        <v>0.29099999999999998</v>
      </c>
      <c r="R1600" s="8">
        <v>0</v>
      </c>
      <c r="S1600" s="8">
        <v>-7.2500000000000004E-3</v>
      </c>
      <c r="T1600" s="8">
        <v>2.5000000000000001E-2</v>
      </c>
      <c r="U1600" s="8">
        <v>2.3E-2</v>
      </c>
      <c r="V1600">
        <v>3.2575260234852501</v>
      </c>
      <c r="W1600">
        <v>3.2575260234852501</v>
      </c>
      <c r="X1600">
        <v>2.5356582566809198</v>
      </c>
      <c r="Y1600">
        <v>0.20029616662043401</v>
      </c>
      <c r="Z1600">
        <v>24.9112682433671</v>
      </c>
      <c r="AA1600">
        <v>1.9677854938271599</v>
      </c>
    </row>
    <row r="1601" spans="1:27" x14ac:dyDescent="0.35">
      <c r="A1601">
        <v>1600</v>
      </c>
      <c r="B1601" t="s">
        <v>55</v>
      </c>
      <c r="C1601" s="2">
        <v>19</v>
      </c>
      <c r="D1601" t="s">
        <v>14</v>
      </c>
      <c r="E1601">
        <v>18</v>
      </c>
      <c r="F1601" t="s">
        <v>17</v>
      </c>
      <c r="G1601" s="10">
        <v>44</v>
      </c>
      <c r="H1601">
        <v>0.44</v>
      </c>
      <c r="I1601">
        <v>34</v>
      </c>
      <c r="J1601">
        <v>1</v>
      </c>
      <c r="K1601">
        <v>0</v>
      </c>
      <c r="L1601" s="8">
        <v>1.39</v>
      </c>
      <c r="M1601" s="8">
        <v>0.56000000000000005</v>
      </c>
      <c r="N1601" s="8">
        <v>0.5</v>
      </c>
      <c r="O1601" s="8">
        <v>0.16450000000000001</v>
      </c>
      <c r="P1601" s="8">
        <v>-0.56120000000000003</v>
      </c>
      <c r="Q1601" s="8">
        <v>0.29099999999999998</v>
      </c>
      <c r="R1601" s="8">
        <v>0</v>
      </c>
      <c r="S1601" s="8">
        <v>-7.2500000000000004E-3</v>
      </c>
      <c r="T1601" s="8">
        <v>2.5000000000000001E-2</v>
      </c>
      <c r="U1601" s="8">
        <v>2.3E-2</v>
      </c>
      <c r="V1601">
        <v>2.3674490188075801</v>
      </c>
      <c r="W1601">
        <v>2.3674490188075801</v>
      </c>
      <c r="X1601">
        <v>1.8428223162398201</v>
      </c>
      <c r="Y1601">
        <v>0.15205308443374599</v>
      </c>
      <c r="Z1601">
        <v>18.104585238865599</v>
      </c>
      <c r="AA1601">
        <v>1.49382716049383</v>
      </c>
    </row>
    <row r="1602" spans="1:27" x14ac:dyDescent="0.35">
      <c r="A1602">
        <v>1601</v>
      </c>
      <c r="B1602" t="s">
        <v>55</v>
      </c>
      <c r="C1602" s="2">
        <v>19</v>
      </c>
      <c r="D1602" t="s">
        <v>14</v>
      </c>
      <c r="E1602">
        <v>18</v>
      </c>
      <c r="F1602" t="s">
        <v>20</v>
      </c>
      <c r="G1602" s="10">
        <v>68.5</v>
      </c>
      <c r="H1602">
        <v>0.68500000000000005</v>
      </c>
      <c r="I1602">
        <v>36</v>
      </c>
      <c r="J1602">
        <v>1</v>
      </c>
      <c r="K1602">
        <v>0</v>
      </c>
      <c r="L1602" s="8">
        <v>1.4</v>
      </c>
      <c r="M1602" s="8">
        <v>0.52</v>
      </c>
      <c r="N1602" s="8">
        <v>0.5</v>
      </c>
      <c r="O1602" s="8">
        <v>-1.0343E-2</v>
      </c>
      <c r="P1602" s="9">
        <v>-1.4341E-3</v>
      </c>
      <c r="Q1602" s="8">
        <v>3.4520999999999997E-5</v>
      </c>
      <c r="R1602" s="9">
        <v>-1.3052999999999999E-7</v>
      </c>
      <c r="S1602" s="8">
        <v>7.7114999999999996E-4</v>
      </c>
      <c r="T1602" s="8">
        <v>0</v>
      </c>
      <c r="U1602" s="9">
        <v>3.0230999999999999E-6</v>
      </c>
      <c r="V1602">
        <v>5.0466903127652802</v>
      </c>
      <c r="W1602">
        <v>5.0466903127652802</v>
      </c>
      <c r="X1602">
        <v>3.6739905476931201</v>
      </c>
      <c r="Y1602">
        <v>0.36852845322016797</v>
      </c>
      <c r="Z1602">
        <v>36.094676329522201</v>
      </c>
      <c r="AA1602">
        <v>3.6205632716049401</v>
      </c>
    </row>
    <row r="1603" spans="1:27" x14ac:dyDescent="0.35">
      <c r="A1603">
        <v>1602</v>
      </c>
      <c r="B1603" t="s">
        <v>55</v>
      </c>
      <c r="C1603" s="2">
        <v>19</v>
      </c>
      <c r="D1603" t="s">
        <v>14</v>
      </c>
      <c r="E1603">
        <v>18</v>
      </c>
      <c r="F1603" t="s">
        <v>20</v>
      </c>
      <c r="G1603" s="10">
        <v>52</v>
      </c>
      <c r="H1603">
        <v>0.52</v>
      </c>
      <c r="I1603">
        <v>36</v>
      </c>
      <c r="J1603">
        <v>1</v>
      </c>
      <c r="K1603">
        <v>0</v>
      </c>
      <c r="L1603" s="8">
        <v>1.4</v>
      </c>
      <c r="M1603" s="8">
        <v>0.52</v>
      </c>
      <c r="N1603" s="8">
        <v>0.5</v>
      </c>
      <c r="O1603" s="8">
        <v>-1.0343E-2</v>
      </c>
      <c r="P1603" s="9">
        <v>-1.4341E-3</v>
      </c>
      <c r="Q1603" s="8">
        <v>3.4520999999999997E-5</v>
      </c>
      <c r="R1603" s="9">
        <v>-1.3052999999999999E-7</v>
      </c>
      <c r="S1603" s="8">
        <v>7.7114999999999996E-4</v>
      </c>
      <c r="T1603" s="8">
        <v>0</v>
      </c>
      <c r="U1603" s="9">
        <v>3.0230999999999999E-6</v>
      </c>
      <c r="V1603">
        <v>3.0397738076927698</v>
      </c>
      <c r="W1603">
        <v>3.0397738076927698</v>
      </c>
      <c r="X1603">
        <v>2.2129553320003401</v>
      </c>
      <c r="Y1603">
        <v>0.21237166338267</v>
      </c>
      <c r="Z1603">
        <v>21.740912341322201</v>
      </c>
      <c r="AA1603">
        <v>2.0864197530864201</v>
      </c>
    </row>
    <row r="1604" spans="1:27" x14ac:dyDescent="0.35">
      <c r="A1604">
        <v>1603</v>
      </c>
      <c r="B1604" t="s">
        <v>55</v>
      </c>
      <c r="C1604" s="2">
        <v>19</v>
      </c>
      <c r="D1604" t="s">
        <v>14</v>
      </c>
      <c r="E1604">
        <v>18</v>
      </c>
      <c r="F1604" t="s">
        <v>20</v>
      </c>
      <c r="G1604" s="10">
        <v>70.5</v>
      </c>
      <c r="H1604">
        <v>0.70499999999999996</v>
      </c>
      <c r="I1604">
        <v>36</v>
      </c>
      <c r="J1604">
        <v>1</v>
      </c>
      <c r="K1604">
        <v>0</v>
      </c>
      <c r="L1604" s="8">
        <v>1.4</v>
      </c>
      <c r="M1604" s="8">
        <v>0.52</v>
      </c>
      <c r="N1604" s="8">
        <v>0.5</v>
      </c>
      <c r="O1604" s="8">
        <v>-1.0343E-2</v>
      </c>
      <c r="P1604" s="9">
        <v>-1.4341E-3</v>
      </c>
      <c r="Q1604" s="8">
        <v>3.4520999999999997E-5</v>
      </c>
      <c r="R1604" s="9">
        <v>-1.3052999999999999E-7</v>
      </c>
      <c r="S1604" s="8">
        <v>7.7114999999999996E-4</v>
      </c>
      <c r="T1604" s="8">
        <v>0</v>
      </c>
      <c r="U1604" s="9">
        <v>3.0230999999999999E-6</v>
      </c>
      <c r="V1604">
        <v>5.3136998463915104</v>
      </c>
      <c r="W1604">
        <v>5.3136998463915104</v>
      </c>
      <c r="X1604">
        <v>3.8683734881730198</v>
      </c>
      <c r="Y1604">
        <v>0.39036252216261702</v>
      </c>
      <c r="Z1604">
        <v>38.004368047430397</v>
      </c>
      <c r="AA1604">
        <v>3.83506944444445</v>
      </c>
    </row>
    <row r="1605" spans="1:27" x14ac:dyDescent="0.35">
      <c r="A1605">
        <v>1604</v>
      </c>
      <c r="B1605" t="s">
        <v>55</v>
      </c>
      <c r="C1605" s="2">
        <v>19</v>
      </c>
      <c r="D1605" t="s">
        <v>14</v>
      </c>
      <c r="E1605">
        <v>18</v>
      </c>
      <c r="F1605" t="s">
        <v>20</v>
      </c>
      <c r="G1605" s="10">
        <v>58</v>
      </c>
      <c r="H1605">
        <v>0.57999999999999996</v>
      </c>
      <c r="I1605">
        <v>36</v>
      </c>
      <c r="J1605">
        <v>1</v>
      </c>
      <c r="K1605">
        <v>0</v>
      </c>
      <c r="L1605" s="8">
        <v>1.4</v>
      </c>
      <c r="M1605" s="8">
        <v>0.52</v>
      </c>
      <c r="N1605" s="8">
        <v>0.5</v>
      </c>
      <c r="O1605" s="8">
        <v>-1.0343E-2</v>
      </c>
      <c r="P1605" s="9">
        <v>-1.4341E-3</v>
      </c>
      <c r="Q1605" s="8">
        <v>3.4520999999999997E-5</v>
      </c>
      <c r="R1605" s="9">
        <v>-1.3052999999999999E-7</v>
      </c>
      <c r="S1605" s="8">
        <v>7.7114999999999996E-4</v>
      </c>
      <c r="T1605" s="8">
        <v>0</v>
      </c>
      <c r="U1605" s="9">
        <v>3.0230999999999999E-6</v>
      </c>
      <c r="V1605">
        <v>3.72594046219929</v>
      </c>
      <c r="W1605">
        <v>3.72594046219929</v>
      </c>
      <c r="X1605">
        <v>2.7124846564810898</v>
      </c>
      <c r="Y1605">
        <v>0.26420794216690202</v>
      </c>
      <c r="Z1605">
        <v>26.648477848141201</v>
      </c>
      <c r="AA1605">
        <v>2.5956790123456801</v>
      </c>
    </row>
    <row r="1606" spans="1:27" x14ac:dyDescent="0.35">
      <c r="A1606">
        <v>1605</v>
      </c>
      <c r="B1606" t="s">
        <v>55</v>
      </c>
      <c r="C1606" s="2">
        <v>19</v>
      </c>
      <c r="D1606" t="s">
        <v>14</v>
      </c>
      <c r="E1606">
        <v>18</v>
      </c>
      <c r="F1606" t="s">
        <v>20</v>
      </c>
      <c r="G1606" s="10">
        <v>58</v>
      </c>
      <c r="H1606">
        <v>0.57999999999999996</v>
      </c>
      <c r="I1606">
        <v>36</v>
      </c>
      <c r="J1606">
        <v>1</v>
      </c>
      <c r="K1606">
        <v>0</v>
      </c>
      <c r="L1606" s="8">
        <v>1.4</v>
      </c>
      <c r="M1606" s="8">
        <v>0.52</v>
      </c>
      <c r="N1606" s="8">
        <v>0.5</v>
      </c>
      <c r="O1606" s="8">
        <v>-1.0343E-2</v>
      </c>
      <c r="P1606" s="9">
        <v>-1.4341E-3</v>
      </c>
      <c r="Q1606" s="8">
        <v>3.4520999999999997E-5</v>
      </c>
      <c r="R1606" s="9">
        <v>-1.3052999999999999E-7</v>
      </c>
      <c r="S1606" s="8">
        <v>7.7114999999999996E-4</v>
      </c>
      <c r="T1606" s="8">
        <v>0</v>
      </c>
      <c r="U1606" s="9">
        <v>3.0230999999999999E-6</v>
      </c>
      <c r="V1606">
        <v>3.72594046219929</v>
      </c>
      <c r="W1606">
        <v>3.72594046219929</v>
      </c>
      <c r="X1606">
        <v>2.7124846564810898</v>
      </c>
      <c r="Y1606">
        <v>0.26420794216690202</v>
      </c>
      <c r="Z1606">
        <v>26.648477848141201</v>
      </c>
      <c r="AA1606">
        <v>2.5956790123456801</v>
      </c>
    </row>
    <row r="1607" spans="1:27" x14ac:dyDescent="0.35">
      <c r="A1607">
        <v>1606</v>
      </c>
      <c r="B1607" t="s">
        <v>55</v>
      </c>
      <c r="C1607" s="2">
        <v>19</v>
      </c>
      <c r="D1607" t="s">
        <v>14</v>
      </c>
      <c r="E1607">
        <v>18</v>
      </c>
      <c r="F1607" t="s">
        <v>20</v>
      </c>
      <c r="G1607" s="10">
        <v>69.5</v>
      </c>
      <c r="H1607">
        <v>0.69499999999999995</v>
      </c>
      <c r="I1607">
        <v>36</v>
      </c>
      <c r="J1607">
        <v>1</v>
      </c>
      <c r="K1607">
        <v>0</v>
      </c>
      <c r="L1607" s="8">
        <v>1.4</v>
      </c>
      <c r="M1607" s="8">
        <v>0.52</v>
      </c>
      <c r="N1607" s="8">
        <v>0.5</v>
      </c>
      <c r="O1607" s="8">
        <v>-1.0343E-2</v>
      </c>
      <c r="P1607" s="9">
        <v>-1.4341E-3</v>
      </c>
      <c r="Q1607" s="8">
        <v>3.4520999999999997E-5</v>
      </c>
      <c r="R1607" s="9">
        <v>-1.3052999999999999E-7</v>
      </c>
      <c r="S1607" s="8">
        <v>7.7114999999999996E-4</v>
      </c>
      <c r="T1607" s="8">
        <v>0</v>
      </c>
      <c r="U1607" s="9">
        <v>3.0230999999999999E-6</v>
      </c>
      <c r="V1607">
        <v>5.1796240976045498</v>
      </c>
      <c r="W1607">
        <v>5.1796240976045498</v>
      </c>
      <c r="X1607">
        <v>3.7707663430561098</v>
      </c>
      <c r="Y1607">
        <v>0.37936694787505199</v>
      </c>
      <c r="Z1607">
        <v>37.045438440859897</v>
      </c>
      <c r="AA1607">
        <v>3.7270447530864201</v>
      </c>
    </row>
    <row r="1608" spans="1:27" x14ac:dyDescent="0.35">
      <c r="A1608">
        <v>1607</v>
      </c>
      <c r="B1608" t="s">
        <v>55</v>
      </c>
      <c r="C1608" s="2">
        <v>19</v>
      </c>
      <c r="D1608" t="s">
        <v>14</v>
      </c>
      <c r="E1608">
        <v>18</v>
      </c>
      <c r="F1608" t="s">
        <v>20</v>
      </c>
      <c r="G1608" s="10">
        <v>48</v>
      </c>
      <c r="H1608">
        <v>0.48</v>
      </c>
      <c r="I1608">
        <v>36</v>
      </c>
      <c r="J1608">
        <v>1</v>
      </c>
      <c r="K1608">
        <v>0</v>
      </c>
      <c r="L1608" s="8">
        <v>1.4</v>
      </c>
      <c r="M1608" s="8">
        <v>0.52</v>
      </c>
      <c r="N1608" s="8">
        <v>0.5</v>
      </c>
      <c r="O1608" s="8">
        <v>-1.0343E-2</v>
      </c>
      <c r="P1608" s="9">
        <v>-1.4341E-3</v>
      </c>
      <c r="Q1608" s="8">
        <v>3.4520999999999997E-5</v>
      </c>
      <c r="R1608" s="9">
        <v>-1.3052999999999999E-7</v>
      </c>
      <c r="S1608" s="8">
        <v>7.7114999999999996E-4</v>
      </c>
      <c r="T1608" s="8">
        <v>0</v>
      </c>
      <c r="U1608" s="9">
        <v>3.0230999999999999E-6</v>
      </c>
      <c r="V1608">
        <v>2.6133440938848902</v>
      </c>
      <c r="W1608">
        <v>2.6133440938848902</v>
      </c>
      <c r="X1608">
        <v>1.9025145003482</v>
      </c>
      <c r="Y1608">
        <v>0.18095573684677199</v>
      </c>
      <c r="Z1608">
        <v>18.691023891013799</v>
      </c>
      <c r="AA1608">
        <v>1.7777777777777799</v>
      </c>
    </row>
    <row r="1609" spans="1:27" x14ac:dyDescent="0.35">
      <c r="A1609">
        <v>1608</v>
      </c>
      <c r="B1609" t="s">
        <v>55</v>
      </c>
      <c r="C1609" s="2">
        <v>19</v>
      </c>
      <c r="D1609" t="s">
        <v>14</v>
      </c>
      <c r="E1609">
        <v>18</v>
      </c>
      <c r="F1609" t="s">
        <v>20</v>
      </c>
      <c r="G1609" s="10">
        <v>48.5</v>
      </c>
      <c r="H1609">
        <v>0.48499999999999999</v>
      </c>
      <c r="I1609">
        <v>36</v>
      </c>
      <c r="J1609">
        <v>1</v>
      </c>
      <c r="K1609">
        <v>0</v>
      </c>
      <c r="L1609" s="8">
        <v>1.4</v>
      </c>
      <c r="M1609" s="8">
        <v>0.52</v>
      </c>
      <c r="N1609" s="8">
        <v>0.5</v>
      </c>
      <c r="O1609" s="8">
        <v>-1.0343E-2</v>
      </c>
      <c r="P1609" s="9">
        <v>-1.4341E-3</v>
      </c>
      <c r="Q1609" s="8">
        <v>3.4520999999999997E-5</v>
      </c>
      <c r="R1609" s="9">
        <v>-1.3052999999999999E-7</v>
      </c>
      <c r="S1609" s="8">
        <v>7.7114999999999996E-4</v>
      </c>
      <c r="T1609" s="8">
        <v>0</v>
      </c>
      <c r="U1609" s="9">
        <v>3.0230999999999999E-6</v>
      </c>
      <c r="V1609">
        <v>2.6652236284806601</v>
      </c>
      <c r="W1609">
        <v>2.6652236284806601</v>
      </c>
      <c r="X1609">
        <v>1.94028280153392</v>
      </c>
      <c r="Y1609">
        <v>0.18474528298516499</v>
      </c>
      <c r="Z1609">
        <v>19.062074003723101</v>
      </c>
      <c r="AA1609">
        <v>1.81500771604938</v>
      </c>
    </row>
    <row r="1610" spans="1:27" x14ac:dyDescent="0.35">
      <c r="A1610">
        <v>1609</v>
      </c>
      <c r="B1610" t="s">
        <v>55</v>
      </c>
      <c r="C1610" s="2">
        <v>20</v>
      </c>
      <c r="D1610" t="s">
        <v>13</v>
      </c>
      <c r="E1610">
        <v>9</v>
      </c>
      <c r="F1610" t="s">
        <v>20</v>
      </c>
      <c r="G1610" s="10">
        <v>12</v>
      </c>
      <c r="H1610">
        <v>0.12</v>
      </c>
      <c r="I1610">
        <v>12</v>
      </c>
      <c r="J1610">
        <v>1</v>
      </c>
      <c r="K1610">
        <v>0</v>
      </c>
      <c r="L1610" s="8">
        <v>1.4</v>
      </c>
      <c r="M1610" s="8">
        <v>0.52</v>
      </c>
      <c r="N1610" s="8">
        <v>0.5</v>
      </c>
      <c r="O1610" s="8">
        <v>-1.0343E-2</v>
      </c>
      <c r="P1610" s="9">
        <v>-1.4341E-3</v>
      </c>
      <c r="Q1610" s="8">
        <v>3.4520999999999997E-5</v>
      </c>
      <c r="R1610" s="9">
        <v>-1.3052999999999999E-7</v>
      </c>
      <c r="S1610" s="8">
        <v>7.7114999999999996E-4</v>
      </c>
      <c r="T1610" s="8">
        <v>0</v>
      </c>
      <c r="U1610" s="9">
        <v>3.0230999999999999E-6</v>
      </c>
      <c r="V1610">
        <v>3.84728895124705E-2</v>
      </c>
      <c r="W1610">
        <v>3.84728895124705E-2</v>
      </c>
      <c r="X1610">
        <v>2.80082635650786E-2</v>
      </c>
      <c r="Y1610">
        <v>1.13097335529233E-2</v>
      </c>
      <c r="Z1610">
        <v>1.1006552083463901</v>
      </c>
      <c r="AA1610">
        <v>0.44444444444444398</v>
      </c>
    </row>
    <row r="1611" spans="1:27" x14ac:dyDescent="0.35">
      <c r="A1611">
        <v>1610</v>
      </c>
      <c r="B1611" t="s">
        <v>55</v>
      </c>
      <c r="C1611" s="2">
        <v>20</v>
      </c>
      <c r="D1611" t="s">
        <v>13</v>
      </c>
      <c r="E1611">
        <v>9</v>
      </c>
      <c r="F1611" t="s">
        <v>12</v>
      </c>
      <c r="G1611" s="10">
        <v>36.5</v>
      </c>
      <c r="H1611">
        <v>0.36499999999999999</v>
      </c>
      <c r="I1611">
        <v>28</v>
      </c>
      <c r="J1611">
        <v>1</v>
      </c>
      <c r="K1611">
        <v>0</v>
      </c>
      <c r="L1611" s="8">
        <v>1.4</v>
      </c>
      <c r="M1611" s="8">
        <v>0.52</v>
      </c>
      <c r="N1611" s="8">
        <v>0.5</v>
      </c>
      <c r="O1611" s="8">
        <v>-2.1489999999999999E-2</v>
      </c>
      <c r="P1611" s="8">
        <v>9.5069000000000002E-4</v>
      </c>
      <c r="Q1611" s="9">
        <v>-4.3068E-6</v>
      </c>
      <c r="R1611" s="9">
        <v>-7.0328999999999994E-8</v>
      </c>
      <c r="S1611" s="8">
        <v>-7.4299000000000001E-4</v>
      </c>
      <c r="T1611" s="8">
        <v>0</v>
      </c>
      <c r="U1611" s="9">
        <v>3.7969E-6</v>
      </c>
      <c r="V1611">
        <v>1.3019416108325399</v>
      </c>
      <c r="W1611">
        <v>1.3019416108325399</v>
      </c>
      <c r="X1611">
        <v>0.94781349268608694</v>
      </c>
      <c r="Y1611">
        <v>0.104634670318625</v>
      </c>
      <c r="Z1611">
        <v>37.246716664243102</v>
      </c>
      <c r="AA1611">
        <v>4.1118827160493803</v>
      </c>
    </row>
    <row r="1612" spans="1:27" x14ac:dyDescent="0.35">
      <c r="A1612">
        <v>1611</v>
      </c>
      <c r="B1612" t="s">
        <v>55</v>
      </c>
      <c r="C1612" s="2">
        <v>20</v>
      </c>
      <c r="D1612" t="s">
        <v>13</v>
      </c>
      <c r="E1612">
        <v>9</v>
      </c>
      <c r="F1612" t="s">
        <v>20</v>
      </c>
      <c r="G1612" s="10">
        <v>16.5</v>
      </c>
      <c r="H1612">
        <v>0.16500000000000001</v>
      </c>
      <c r="I1612">
        <v>18</v>
      </c>
      <c r="J1612">
        <v>0</v>
      </c>
      <c r="K1612">
        <v>0</v>
      </c>
      <c r="L1612" s="8">
        <v>1.4</v>
      </c>
      <c r="M1612" s="8">
        <v>0.52</v>
      </c>
      <c r="N1612" s="8">
        <v>0.5</v>
      </c>
      <c r="O1612" s="8">
        <v>-1.0343E-2</v>
      </c>
      <c r="P1612" s="9">
        <v>-1.4341E-3</v>
      </c>
      <c r="Q1612" s="8">
        <v>3.4520999999999997E-5</v>
      </c>
      <c r="R1612" s="9">
        <v>-1.3052999999999999E-7</v>
      </c>
      <c r="S1612" s="8">
        <v>7.7114999999999996E-4</v>
      </c>
      <c r="T1612" s="8">
        <v>0</v>
      </c>
      <c r="U1612" s="9">
        <v>3.0230999999999999E-6</v>
      </c>
      <c r="V1612">
        <v>0.14999170650812399</v>
      </c>
      <c r="W1612">
        <v>0.14999170650812399</v>
      </c>
      <c r="X1612">
        <v>0.10919396233791399</v>
      </c>
      <c r="Y1612">
        <v>2.1382464998495498E-2</v>
      </c>
      <c r="Z1612">
        <v>4.2910515708319199</v>
      </c>
      <c r="AA1612">
        <v>0.84027777777777801</v>
      </c>
    </row>
    <row r="1613" spans="1:27" x14ac:dyDescent="0.35">
      <c r="A1613">
        <v>1612</v>
      </c>
      <c r="B1613" t="s">
        <v>55</v>
      </c>
      <c r="C1613" s="2">
        <v>20</v>
      </c>
      <c r="D1613" t="s">
        <v>13</v>
      </c>
      <c r="E1613">
        <v>9</v>
      </c>
      <c r="F1613" t="s">
        <v>20</v>
      </c>
      <c r="G1613" s="10">
        <v>27</v>
      </c>
      <c r="H1613">
        <v>0.27</v>
      </c>
      <c r="I1613">
        <v>22</v>
      </c>
      <c r="J1613">
        <v>1</v>
      </c>
      <c r="K1613">
        <v>0</v>
      </c>
      <c r="L1613" s="8">
        <v>1.4</v>
      </c>
      <c r="M1613" s="8">
        <v>0.52</v>
      </c>
      <c r="N1613" s="8">
        <v>0.5</v>
      </c>
      <c r="O1613" s="8">
        <v>-1.0343E-2</v>
      </c>
      <c r="P1613" s="9">
        <v>-1.4341E-3</v>
      </c>
      <c r="Q1613" s="8">
        <v>3.4520999999999997E-5</v>
      </c>
      <c r="R1613" s="9">
        <v>-1.3052999999999999E-7</v>
      </c>
      <c r="S1613" s="8">
        <v>7.7114999999999996E-4</v>
      </c>
      <c r="T1613" s="8">
        <v>0</v>
      </c>
      <c r="U1613" s="9">
        <v>3.0230999999999999E-6</v>
      </c>
      <c r="V1613">
        <v>0.53221482020586897</v>
      </c>
      <c r="W1613">
        <v>0.53221482020586897</v>
      </c>
      <c r="X1613">
        <v>0.38745238910987201</v>
      </c>
      <c r="Y1613">
        <v>5.7255526111673997E-2</v>
      </c>
      <c r="Z1613">
        <v>15.225916775210001</v>
      </c>
      <c r="AA1613">
        <v>2.25</v>
      </c>
    </row>
    <row r="1614" spans="1:27" x14ac:dyDescent="0.35">
      <c r="A1614">
        <v>1613</v>
      </c>
      <c r="B1614" t="s">
        <v>55</v>
      </c>
      <c r="C1614" s="2">
        <v>20</v>
      </c>
      <c r="D1614" t="s">
        <v>13</v>
      </c>
      <c r="E1614">
        <v>9</v>
      </c>
      <c r="F1614" t="s">
        <v>20</v>
      </c>
      <c r="G1614" s="10">
        <v>32</v>
      </c>
      <c r="H1614">
        <v>0.32</v>
      </c>
      <c r="I1614">
        <v>15</v>
      </c>
      <c r="J1614">
        <v>0</v>
      </c>
      <c r="K1614">
        <v>0</v>
      </c>
      <c r="L1614" s="8">
        <v>1.4</v>
      </c>
      <c r="M1614" s="8">
        <v>0.52</v>
      </c>
      <c r="N1614" s="8">
        <v>0.5</v>
      </c>
      <c r="O1614" s="8">
        <v>-1.0343E-2</v>
      </c>
      <c r="P1614" s="9">
        <v>-1.4341E-3</v>
      </c>
      <c r="Q1614" s="8">
        <v>3.4520999999999997E-5</v>
      </c>
      <c r="R1614" s="9">
        <v>-1.3052999999999999E-7</v>
      </c>
      <c r="S1614" s="8">
        <v>7.7114999999999996E-4</v>
      </c>
      <c r="T1614" s="8">
        <v>0</v>
      </c>
      <c r="U1614" s="9">
        <v>3.0230999999999999E-6</v>
      </c>
      <c r="V1614">
        <v>0.53161141292651404</v>
      </c>
      <c r="W1614">
        <v>0.53161141292651404</v>
      </c>
      <c r="X1614">
        <v>0.38701310861050198</v>
      </c>
      <c r="Y1614">
        <v>8.0424771931898703E-2</v>
      </c>
      <c r="Z1614">
        <v>15.2086541424005</v>
      </c>
      <c r="AA1614">
        <v>3.1604938271604901</v>
      </c>
    </row>
    <row r="1615" spans="1:27" x14ac:dyDescent="0.35">
      <c r="A1615">
        <v>1614</v>
      </c>
      <c r="B1615" t="s">
        <v>55</v>
      </c>
      <c r="C1615" s="2">
        <v>20</v>
      </c>
      <c r="D1615" t="s">
        <v>13</v>
      </c>
      <c r="E1615">
        <v>9</v>
      </c>
      <c r="F1615" t="s">
        <v>20</v>
      </c>
      <c r="G1615" s="10">
        <v>10</v>
      </c>
      <c r="H1615">
        <v>0.1</v>
      </c>
      <c r="I1615">
        <v>10</v>
      </c>
      <c r="J1615">
        <v>1</v>
      </c>
      <c r="K1615">
        <v>0</v>
      </c>
      <c r="L1615" s="8">
        <v>1.4</v>
      </c>
      <c r="M1615" s="8">
        <v>0.52</v>
      </c>
      <c r="N1615" s="8">
        <v>0.5</v>
      </c>
      <c r="O1615" s="8">
        <v>-1.0343E-2</v>
      </c>
      <c r="P1615" s="9">
        <v>-1.4341E-3</v>
      </c>
      <c r="Q1615" s="8">
        <v>3.4520999999999997E-5</v>
      </c>
      <c r="R1615" s="9">
        <v>-1.3052999999999999E-7</v>
      </c>
      <c r="S1615" s="8">
        <v>7.7114999999999996E-4</v>
      </c>
      <c r="T1615" s="8">
        <v>0</v>
      </c>
      <c r="U1615" s="9">
        <v>3.0230999999999999E-6</v>
      </c>
      <c r="V1615">
        <v>1.2175332877723001E-2</v>
      </c>
      <c r="W1615">
        <v>1.2175332877723001E-2</v>
      </c>
      <c r="X1615">
        <v>8.8636423349823801E-3</v>
      </c>
      <c r="Y1615">
        <v>7.85398163397448E-3</v>
      </c>
      <c r="Z1615">
        <v>0.348319133681737</v>
      </c>
      <c r="AA1615">
        <v>0.30864197530864201</v>
      </c>
    </row>
    <row r="1616" spans="1:27" x14ac:dyDescent="0.35">
      <c r="A1616">
        <v>1615</v>
      </c>
      <c r="B1616" t="s">
        <v>55</v>
      </c>
      <c r="C1616" s="2">
        <v>20</v>
      </c>
      <c r="D1616" t="s">
        <v>13</v>
      </c>
      <c r="E1616">
        <v>9</v>
      </c>
      <c r="F1616" t="s">
        <v>20</v>
      </c>
      <c r="G1616" s="10">
        <v>33</v>
      </c>
      <c r="H1616">
        <v>0.33</v>
      </c>
      <c r="I1616">
        <v>22</v>
      </c>
      <c r="J1616">
        <v>1</v>
      </c>
      <c r="K1616">
        <v>0</v>
      </c>
      <c r="L1616" s="8">
        <v>1.4</v>
      </c>
      <c r="M1616" s="8">
        <v>0.52</v>
      </c>
      <c r="N1616" s="8">
        <v>0.5</v>
      </c>
      <c r="O1616" s="8">
        <v>-1.0343E-2</v>
      </c>
      <c r="P1616" s="9">
        <v>-1.4341E-3</v>
      </c>
      <c r="Q1616" s="8">
        <v>3.4520999999999997E-5</v>
      </c>
      <c r="R1616" s="9">
        <v>-1.3052999999999999E-7</v>
      </c>
      <c r="S1616" s="8">
        <v>7.7114999999999996E-4</v>
      </c>
      <c r="T1616" s="8">
        <v>0</v>
      </c>
      <c r="U1616" s="9">
        <v>3.0230999999999999E-6</v>
      </c>
      <c r="V1616">
        <v>0.79836124732164104</v>
      </c>
      <c r="W1616">
        <v>0.79836124732164104</v>
      </c>
      <c r="X1616">
        <v>0.58120698805015403</v>
      </c>
      <c r="Y1616">
        <v>8.5529859993982105E-2</v>
      </c>
      <c r="Z1616">
        <v>22.839991384625701</v>
      </c>
      <c r="AA1616">
        <v>3.3611111111111098</v>
      </c>
    </row>
    <row r="1617" spans="1:27" x14ac:dyDescent="0.35">
      <c r="A1617">
        <v>1616</v>
      </c>
      <c r="B1617" t="s">
        <v>55</v>
      </c>
      <c r="C1617" s="2">
        <v>20</v>
      </c>
      <c r="D1617" t="s">
        <v>13</v>
      </c>
      <c r="E1617">
        <v>9</v>
      </c>
      <c r="F1617" t="s">
        <v>20</v>
      </c>
      <c r="G1617" s="10">
        <v>35</v>
      </c>
      <c r="H1617">
        <v>0.35</v>
      </c>
      <c r="I1617">
        <v>22</v>
      </c>
      <c r="J1617">
        <v>1</v>
      </c>
      <c r="K1617">
        <v>0</v>
      </c>
      <c r="L1617" s="8">
        <v>1.4</v>
      </c>
      <c r="M1617" s="8">
        <v>0.52</v>
      </c>
      <c r="N1617" s="8">
        <v>0.5</v>
      </c>
      <c r="O1617" s="8">
        <v>-1.0343E-2</v>
      </c>
      <c r="P1617" s="9">
        <v>-1.4341E-3</v>
      </c>
      <c r="Q1617" s="8">
        <v>3.4520999999999997E-5</v>
      </c>
      <c r="R1617" s="9">
        <v>-1.3052999999999999E-7</v>
      </c>
      <c r="S1617" s="8">
        <v>7.7114999999999996E-4</v>
      </c>
      <c r="T1617" s="8">
        <v>0</v>
      </c>
      <c r="U1617" s="9">
        <v>3.0230999999999999E-6</v>
      </c>
      <c r="V1617">
        <v>0.89687879588971298</v>
      </c>
      <c r="W1617">
        <v>0.89687879588971298</v>
      </c>
      <c r="X1617">
        <v>0.65292776340771097</v>
      </c>
      <c r="Y1617">
        <v>9.6211275016187398E-2</v>
      </c>
      <c r="Z1617">
        <v>25.658439760067399</v>
      </c>
      <c r="AA1617">
        <v>3.7808641975308599</v>
      </c>
    </row>
    <row r="1618" spans="1:27" x14ac:dyDescent="0.35">
      <c r="A1618">
        <v>1617</v>
      </c>
      <c r="B1618" t="s">
        <v>55</v>
      </c>
      <c r="C1618" s="2">
        <v>20</v>
      </c>
      <c r="D1618" t="s">
        <v>14</v>
      </c>
      <c r="E1618">
        <v>18</v>
      </c>
      <c r="F1618" t="s">
        <v>11</v>
      </c>
      <c r="G1618" s="10">
        <v>43</v>
      </c>
      <c r="H1618">
        <v>0.43</v>
      </c>
      <c r="I1618">
        <v>33</v>
      </c>
      <c r="J1618">
        <v>1</v>
      </c>
      <c r="K1618">
        <v>0</v>
      </c>
      <c r="L1618" s="8">
        <v>1.42</v>
      </c>
      <c r="M1618" s="8">
        <v>0.59</v>
      </c>
      <c r="N1618" s="8">
        <v>0.5</v>
      </c>
      <c r="O1618" s="8">
        <v>-1.115E-2</v>
      </c>
      <c r="P1618" s="8">
        <v>0</v>
      </c>
      <c r="Q1618" s="8">
        <v>-8.5599999999999996E-2</v>
      </c>
      <c r="R1618" s="8">
        <v>-4.9959999999999997E-2</v>
      </c>
      <c r="S1618" s="8">
        <v>0</v>
      </c>
      <c r="T1618" s="8">
        <v>2.5600000000000002E-3</v>
      </c>
      <c r="U1618" s="8">
        <v>3.6330000000000001E-2</v>
      </c>
      <c r="V1618">
        <v>2.0114421833059901</v>
      </c>
      <c r="W1618">
        <v>2.0114421833059901</v>
      </c>
      <c r="X1618">
        <v>1.68518626117376</v>
      </c>
      <c r="Y1618">
        <v>0.14522012041218799</v>
      </c>
      <c r="Z1618">
        <v>16.555908857799601</v>
      </c>
      <c r="AA1618">
        <v>1.4266975308642</v>
      </c>
    </row>
    <row r="1619" spans="1:27" x14ac:dyDescent="0.35">
      <c r="A1619">
        <v>1618</v>
      </c>
      <c r="B1619" t="s">
        <v>55</v>
      </c>
      <c r="C1619" s="2">
        <v>20</v>
      </c>
      <c r="D1619" t="s">
        <v>14</v>
      </c>
      <c r="E1619">
        <v>18</v>
      </c>
      <c r="F1619" t="s">
        <v>12</v>
      </c>
      <c r="G1619" s="10">
        <v>48.5</v>
      </c>
      <c r="H1619">
        <v>0.48499999999999999</v>
      </c>
      <c r="I1619">
        <v>33</v>
      </c>
      <c r="J1619">
        <v>1</v>
      </c>
      <c r="K1619">
        <v>0</v>
      </c>
      <c r="L1619" s="8">
        <v>1.4</v>
      </c>
      <c r="M1619" s="8">
        <v>0.52</v>
      </c>
      <c r="N1619" s="8">
        <v>0.5</v>
      </c>
      <c r="O1619" s="8">
        <v>-2.1489999999999999E-2</v>
      </c>
      <c r="P1619" s="8">
        <v>9.5069000000000002E-4</v>
      </c>
      <c r="Q1619" s="9">
        <v>-4.3068E-6</v>
      </c>
      <c r="R1619" s="9">
        <v>-7.0328999999999994E-8</v>
      </c>
      <c r="S1619" s="8">
        <v>-7.4299000000000001E-4</v>
      </c>
      <c r="T1619" s="8">
        <v>0</v>
      </c>
      <c r="U1619" s="9">
        <v>3.7969E-6</v>
      </c>
      <c r="V1619">
        <v>2.65896663689163</v>
      </c>
      <c r="W1619">
        <v>2.65896663689163</v>
      </c>
      <c r="X1619">
        <v>1.9357277116571101</v>
      </c>
      <c r="Y1619">
        <v>0.18474528298516499</v>
      </c>
      <c r="Z1619">
        <v>19.017323073468599</v>
      </c>
      <c r="AA1619">
        <v>1.81500771604938</v>
      </c>
    </row>
    <row r="1620" spans="1:27" x14ac:dyDescent="0.35">
      <c r="A1620">
        <v>1619</v>
      </c>
      <c r="B1620" t="s">
        <v>55</v>
      </c>
      <c r="C1620" s="2">
        <v>20</v>
      </c>
      <c r="D1620" t="s">
        <v>14</v>
      </c>
      <c r="E1620">
        <v>18</v>
      </c>
      <c r="F1620" t="s">
        <v>12</v>
      </c>
      <c r="G1620" s="10">
        <v>45.5</v>
      </c>
      <c r="H1620">
        <v>0.45500000000000002</v>
      </c>
      <c r="I1620">
        <v>33</v>
      </c>
      <c r="J1620">
        <v>1</v>
      </c>
      <c r="K1620">
        <v>0</v>
      </c>
      <c r="L1620" s="8">
        <v>1.4</v>
      </c>
      <c r="M1620" s="8">
        <v>0.52</v>
      </c>
      <c r="N1620" s="8">
        <v>0.5</v>
      </c>
      <c r="O1620" s="8">
        <v>-2.1489999999999999E-2</v>
      </c>
      <c r="P1620" s="8">
        <v>9.5069000000000002E-4</v>
      </c>
      <c r="Q1620" s="9">
        <v>-4.3068E-6</v>
      </c>
      <c r="R1620" s="9">
        <v>-7.0328999999999994E-8</v>
      </c>
      <c r="S1620" s="8">
        <v>-7.4299000000000001E-4</v>
      </c>
      <c r="T1620" s="8">
        <v>0</v>
      </c>
      <c r="U1620" s="9">
        <v>3.7969E-6</v>
      </c>
      <c r="V1620">
        <v>2.3566293125013602</v>
      </c>
      <c r="W1620">
        <v>2.3566293125013602</v>
      </c>
      <c r="X1620">
        <v>1.71562613950099</v>
      </c>
      <c r="Y1620">
        <v>0.162597054777357</v>
      </c>
      <c r="Z1620">
        <v>16.854961765385699</v>
      </c>
      <c r="AA1620">
        <v>1.5974151234567899</v>
      </c>
    </row>
    <row r="1621" spans="1:27" x14ac:dyDescent="0.35">
      <c r="A1621">
        <v>1620</v>
      </c>
      <c r="B1621" t="s">
        <v>55</v>
      </c>
      <c r="C1621" s="2">
        <v>20</v>
      </c>
      <c r="D1621" t="s">
        <v>14</v>
      </c>
      <c r="E1621">
        <v>18</v>
      </c>
      <c r="F1621" t="s">
        <v>11</v>
      </c>
      <c r="G1621" s="10">
        <v>45.5</v>
      </c>
      <c r="H1621">
        <v>0.45500000000000002</v>
      </c>
      <c r="I1621">
        <v>33</v>
      </c>
      <c r="J1621">
        <v>1</v>
      </c>
      <c r="K1621">
        <v>0</v>
      </c>
      <c r="L1621" s="8">
        <v>1.42</v>
      </c>
      <c r="M1621" s="8">
        <v>0.59</v>
      </c>
      <c r="N1621" s="8">
        <v>0.5</v>
      </c>
      <c r="O1621" s="8">
        <v>-1.115E-2</v>
      </c>
      <c r="P1621" s="8">
        <v>0</v>
      </c>
      <c r="Q1621" s="8">
        <v>-8.5599999999999996E-2</v>
      </c>
      <c r="R1621" s="8">
        <v>-4.9959999999999997E-2</v>
      </c>
      <c r="S1621" s="8">
        <v>0</v>
      </c>
      <c r="T1621" s="8">
        <v>2.5600000000000002E-3</v>
      </c>
      <c r="U1621" s="8">
        <v>3.6330000000000001E-2</v>
      </c>
      <c r="V1621">
        <v>2.2384258721544699</v>
      </c>
      <c r="W1621">
        <v>2.2384258721544699</v>
      </c>
      <c r="X1621">
        <v>1.8753531956910201</v>
      </c>
      <c r="Y1621">
        <v>0.162597054777357</v>
      </c>
      <c r="Z1621">
        <v>18.4241809344079</v>
      </c>
      <c r="AA1621">
        <v>1.5974151234567899</v>
      </c>
    </row>
    <row r="1622" spans="1:27" x14ac:dyDescent="0.35">
      <c r="A1622">
        <v>1621</v>
      </c>
      <c r="B1622" t="s">
        <v>55</v>
      </c>
      <c r="C1622" s="2">
        <v>20</v>
      </c>
      <c r="D1622" t="s">
        <v>14</v>
      </c>
      <c r="E1622">
        <v>18</v>
      </c>
      <c r="F1622" t="s">
        <v>12</v>
      </c>
      <c r="G1622" s="10">
        <v>46.5</v>
      </c>
      <c r="H1622">
        <v>0.46500000000000002</v>
      </c>
      <c r="I1622">
        <v>33</v>
      </c>
      <c r="J1622">
        <v>1</v>
      </c>
      <c r="K1622">
        <v>0</v>
      </c>
      <c r="L1622" s="8">
        <v>1.4</v>
      </c>
      <c r="M1622" s="8">
        <v>0.52</v>
      </c>
      <c r="N1622" s="8">
        <v>0.5</v>
      </c>
      <c r="O1622" s="8">
        <v>-2.1489999999999999E-2</v>
      </c>
      <c r="P1622" s="8">
        <v>9.5069000000000002E-4</v>
      </c>
      <c r="Q1622" s="9">
        <v>-4.3068E-6</v>
      </c>
      <c r="R1622" s="9">
        <v>-7.0328999999999994E-8</v>
      </c>
      <c r="S1622" s="8">
        <v>-7.4299000000000001E-4</v>
      </c>
      <c r="T1622" s="8">
        <v>0</v>
      </c>
      <c r="U1622" s="9">
        <v>3.7969E-6</v>
      </c>
      <c r="V1622">
        <v>2.4556329159547601</v>
      </c>
      <c r="W1622">
        <v>2.4556329159547601</v>
      </c>
      <c r="X1622">
        <v>1.7877007628150701</v>
      </c>
      <c r="Y1622">
        <v>0.16982271788061301</v>
      </c>
      <c r="Z1622">
        <v>17.563050195751199</v>
      </c>
      <c r="AA1622">
        <v>1.6684027777777799</v>
      </c>
    </row>
    <row r="1623" spans="1:27" x14ac:dyDescent="0.35">
      <c r="A1623">
        <v>1622</v>
      </c>
      <c r="B1623" t="s">
        <v>55</v>
      </c>
      <c r="C1623" s="2">
        <v>20</v>
      </c>
      <c r="D1623" t="s">
        <v>14</v>
      </c>
      <c r="E1623">
        <v>18</v>
      </c>
      <c r="F1623" t="s">
        <v>12</v>
      </c>
      <c r="G1623" s="10">
        <v>63.5</v>
      </c>
      <c r="H1623">
        <v>0.63500000000000001</v>
      </c>
      <c r="I1623">
        <v>33</v>
      </c>
      <c r="J1623">
        <v>1</v>
      </c>
      <c r="K1623">
        <v>0</v>
      </c>
      <c r="L1623" s="8">
        <v>1.4</v>
      </c>
      <c r="M1623" s="8">
        <v>0.52</v>
      </c>
      <c r="N1623" s="8">
        <v>0.5</v>
      </c>
      <c r="O1623" s="8">
        <v>-2.1489999999999999E-2</v>
      </c>
      <c r="P1623" s="8">
        <v>9.5069000000000002E-4</v>
      </c>
      <c r="Q1623" s="9">
        <v>-4.3068E-6</v>
      </c>
      <c r="R1623" s="9">
        <v>-7.0328999999999994E-8</v>
      </c>
      <c r="S1623" s="8">
        <v>-7.4299000000000001E-4</v>
      </c>
      <c r="T1623" s="8">
        <v>0</v>
      </c>
      <c r="U1623" s="9">
        <v>3.7969E-6</v>
      </c>
      <c r="V1623">
        <v>4.4003372506101597</v>
      </c>
      <c r="W1623">
        <v>4.4003372506101597</v>
      </c>
      <c r="X1623">
        <v>3.2034455184441999</v>
      </c>
      <c r="Y1623">
        <v>0.316692174435936</v>
      </c>
      <c r="Z1623">
        <v>31.471863529998402</v>
      </c>
      <c r="AA1623">
        <v>3.1113040123456801</v>
      </c>
    </row>
    <row r="1624" spans="1:27" x14ac:dyDescent="0.35">
      <c r="A1624">
        <v>1623</v>
      </c>
      <c r="B1624" t="s">
        <v>55</v>
      </c>
      <c r="C1624" s="2">
        <v>20</v>
      </c>
      <c r="D1624" t="s">
        <v>14</v>
      </c>
      <c r="E1624">
        <v>18</v>
      </c>
      <c r="F1624" t="s">
        <v>12</v>
      </c>
      <c r="G1624" s="10">
        <v>69</v>
      </c>
      <c r="H1624">
        <v>0.69</v>
      </c>
      <c r="I1624">
        <v>33</v>
      </c>
      <c r="J1624">
        <v>1</v>
      </c>
      <c r="K1624">
        <v>0</v>
      </c>
      <c r="L1624" s="8">
        <v>1.4</v>
      </c>
      <c r="M1624" s="8">
        <v>0.52</v>
      </c>
      <c r="N1624" s="8">
        <v>0.5</v>
      </c>
      <c r="O1624" s="8">
        <v>-2.1489999999999999E-2</v>
      </c>
      <c r="P1624" s="8">
        <v>9.5069000000000002E-4</v>
      </c>
      <c r="Q1624" s="9">
        <v>-4.3068E-6</v>
      </c>
      <c r="R1624" s="9">
        <v>-7.0328999999999994E-8</v>
      </c>
      <c r="S1624" s="8">
        <v>-7.4299000000000001E-4</v>
      </c>
      <c r="T1624" s="8">
        <v>0</v>
      </c>
      <c r="U1624" s="9">
        <v>3.7969E-6</v>
      </c>
      <c r="V1624">
        <v>5.12897626316634</v>
      </c>
      <c r="W1624">
        <v>5.12897626316634</v>
      </c>
      <c r="X1624">
        <v>3.7338947195851002</v>
      </c>
      <c r="Y1624">
        <v>0.37392806559352498</v>
      </c>
      <c r="Z1624">
        <v>36.683197630042898</v>
      </c>
      <c r="AA1624">
        <v>3.6736111111111098</v>
      </c>
    </row>
    <row r="1625" spans="1:27" x14ac:dyDescent="0.35">
      <c r="A1625">
        <v>1624</v>
      </c>
      <c r="B1625" t="s">
        <v>55</v>
      </c>
      <c r="C1625" s="2">
        <v>20</v>
      </c>
      <c r="D1625" t="s">
        <v>14</v>
      </c>
      <c r="E1625">
        <v>18</v>
      </c>
      <c r="F1625" t="s">
        <v>12</v>
      </c>
      <c r="G1625" s="10">
        <v>53</v>
      </c>
      <c r="H1625">
        <v>0.53</v>
      </c>
      <c r="I1625">
        <v>33</v>
      </c>
      <c r="J1625">
        <v>1</v>
      </c>
      <c r="K1625">
        <v>0</v>
      </c>
      <c r="L1625" s="8">
        <v>1.4</v>
      </c>
      <c r="M1625" s="8">
        <v>0.52</v>
      </c>
      <c r="N1625" s="8">
        <v>0.5</v>
      </c>
      <c r="O1625" s="8">
        <v>-2.1489999999999999E-2</v>
      </c>
      <c r="P1625" s="8">
        <v>9.5069000000000002E-4</v>
      </c>
      <c r="Q1625" s="9">
        <v>-4.3068E-6</v>
      </c>
      <c r="R1625" s="9">
        <v>-7.0328999999999994E-8</v>
      </c>
      <c r="S1625" s="8">
        <v>-7.4299000000000001E-4</v>
      </c>
      <c r="T1625" s="8">
        <v>0</v>
      </c>
      <c r="U1625" s="9">
        <v>3.7969E-6</v>
      </c>
      <c r="V1625">
        <v>3.1419558869012501</v>
      </c>
      <c r="W1625">
        <v>3.1419558869012501</v>
      </c>
      <c r="X1625">
        <v>2.28734388566411</v>
      </c>
      <c r="Y1625">
        <v>0.22061834409834299</v>
      </c>
      <c r="Z1625">
        <v>22.471733700893001</v>
      </c>
      <c r="AA1625">
        <v>2.1674382716049401</v>
      </c>
    </row>
    <row r="1626" spans="1:27" x14ac:dyDescent="0.35">
      <c r="A1626">
        <v>1625</v>
      </c>
      <c r="B1626" t="s">
        <v>55</v>
      </c>
      <c r="C1626" s="2">
        <v>20</v>
      </c>
      <c r="D1626" t="s">
        <v>14</v>
      </c>
      <c r="E1626">
        <v>18</v>
      </c>
      <c r="F1626" t="s">
        <v>12</v>
      </c>
      <c r="G1626" s="10">
        <v>51</v>
      </c>
      <c r="H1626">
        <v>0.51</v>
      </c>
      <c r="I1626">
        <v>33</v>
      </c>
      <c r="J1626">
        <v>1</v>
      </c>
      <c r="K1626">
        <v>0</v>
      </c>
      <c r="L1626" s="8">
        <v>1.4</v>
      </c>
      <c r="M1626" s="8">
        <v>0.52</v>
      </c>
      <c r="N1626" s="8">
        <v>0.5</v>
      </c>
      <c r="O1626" s="8">
        <v>-2.1489999999999999E-2</v>
      </c>
      <c r="P1626" s="8">
        <v>9.5069000000000002E-4</v>
      </c>
      <c r="Q1626" s="9">
        <v>-4.3068E-6</v>
      </c>
      <c r="R1626" s="9">
        <v>-7.0328999999999994E-8</v>
      </c>
      <c r="S1626" s="8">
        <v>-7.4299000000000001E-4</v>
      </c>
      <c r="T1626" s="8">
        <v>0</v>
      </c>
      <c r="U1626" s="9">
        <v>3.7969E-6</v>
      </c>
      <c r="V1626">
        <v>2.9229860747423202</v>
      </c>
      <c r="W1626">
        <v>2.9229860747423202</v>
      </c>
      <c r="X1626">
        <v>2.12793386241241</v>
      </c>
      <c r="Y1626">
        <v>0.20428206229967599</v>
      </c>
      <c r="Z1626">
        <v>20.905629183676801</v>
      </c>
      <c r="AA1626">
        <v>2.0069444444444402</v>
      </c>
    </row>
    <row r="1627" spans="1:27" x14ac:dyDescent="0.35">
      <c r="A1627">
        <v>1626</v>
      </c>
      <c r="B1627" t="s">
        <v>55</v>
      </c>
      <c r="C1627" s="2">
        <v>20</v>
      </c>
      <c r="D1627" t="s">
        <v>14</v>
      </c>
      <c r="E1627">
        <v>18</v>
      </c>
      <c r="F1627" t="s">
        <v>12</v>
      </c>
      <c r="G1627" s="10">
        <v>45</v>
      </c>
      <c r="H1627">
        <v>0.45</v>
      </c>
      <c r="I1627">
        <v>33</v>
      </c>
      <c r="J1627">
        <v>1</v>
      </c>
      <c r="K1627">
        <v>0</v>
      </c>
      <c r="L1627" s="8">
        <v>1.4</v>
      </c>
      <c r="M1627" s="8">
        <v>0.52</v>
      </c>
      <c r="N1627" s="8">
        <v>0.5</v>
      </c>
      <c r="O1627" s="8">
        <v>-2.1489999999999999E-2</v>
      </c>
      <c r="P1627" s="8">
        <v>9.5069000000000002E-4</v>
      </c>
      <c r="Q1627" s="9">
        <v>-4.3068E-6</v>
      </c>
      <c r="R1627" s="9">
        <v>-7.0328999999999994E-8</v>
      </c>
      <c r="S1627" s="8">
        <v>-7.4299000000000001E-4</v>
      </c>
      <c r="T1627" s="8">
        <v>0</v>
      </c>
      <c r="U1627" s="9">
        <v>3.7969E-6</v>
      </c>
      <c r="V1627">
        <v>2.3077990492095499</v>
      </c>
      <c r="W1627">
        <v>2.3077990492095499</v>
      </c>
      <c r="X1627">
        <v>1.6800777078245599</v>
      </c>
      <c r="Y1627">
        <v>0.15904312808798299</v>
      </c>
      <c r="Z1627">
        <v>16.505720492517199</v>
      </c>
      <c r="AA1627">
        <v>1.5625</v>
      </c>
    </row>
    <row r="1628" spans="1:27" x14ac:dyDescent="0.35">
      <c r="A1628">
        <v>1627</v>
      </c>
      <c r="B1628" t="s">
        <v>55</v>
      </c>
      <c r="C1628" s="2">
        <v>20</v>
      </c>
      <c r="D1628" t="s">
        <v>14</v>
      </c>
      <c r="E1628">
        <v>18</v>
      </c>
      <c r="F1628" t="s">
        <v>12</v>
      </c>
      <c r="G1628" s="10">
        <v>98.5</v>
      </c>
      <c r="H1628">
        <v>0.98499999999999999</v>
      </c>
      <c r="I1628">
        <v>33</v>
      </c>
      <c r="J1628">
        <v>1</v>
      </c>
      <c r="K1628">
        <v>0</v>
      </c>
      <c r="L1628" s="8">
        <v>1.4</v>
      </c>
      <c r="M1628" s="8">
        <v>0.52</v>
      </c>
      <c r="N1628" s="8">
        <v>0.5</v>
      </c>
      <c r="O1628" s="8">
        <v>-2.1489999999999999E-2</v>
      </c>
      <c r="P1628" s="8">
        <v>9.5069000000000002E-4</v>
      </c>
      <c r="Q1628" s="9">
        <v>-4.3068E-6</v>
      </c>
      <c r="R1628" s="9">
        <v>-7.0328999999999994E-8</v>
      </c>
      <c r="S1628" s="8">
        <v>-7.4299000000000001E-4</v>
      </c>
      <c r="T1628" s="8">
        <v>0</v>
      </c>
      <c r="U1628" s="9">
        <v>3.7969E-6</v>
      </c>
      <c r="V1628">
        <v>9.7499734883903209</v>
      </c>
      <c r="W1628">
        <v>9.7499734883903209</v>
      </c>
      <c r="X1628">
        <v>7.0979806995481498</v>
      </c>
      <c r="Y1628">
        <v>0.76201293308228901</v>
      </c>
      <c r="Z1628">
        <v>69.733253969380101</v>
      </c>
      <c r="AA1628">
        <v>7.4863040123456797</v>
      </c>
    </row>
    <row r="1629" spans="1:27" x14ac:dyDescent="0.35">
      <c r="A1629">
        <v>1628</v>
      </c>
      <c r="B1629" t="s">
        <v>55</v>
      </c>
      <c r="C1629" s="2">
        <v>20</v>
      </c>
      <c r="D1629" t="s">
        <v>14</v>
      </c>
      <c r="E1629">
        <v>18</v>
      </c>
      <c r="F1629" t="s">
        <v>11</v>
      </c>
      <c r="G1629" s="10">
        <v>75</v>
      </c>
      <c r="H1629">
        <v>0.75</v>
      </c>
      <c r="I1629">
        <v>33</v>
      </c>
      <c r="J1629">
        <v>1</v>
      </c>
      <c r="K1629">
        <v>0</v>
      </c>
      <c r="L1629" s="8">
        <v>1.42</v>
      </c>
      <c r="M1629" s="8">
        <v>0.59</v>
      </c>
      <c r="N1629" s="8">
        <v>0.5</v>
      </c>
      <c r="O1629" s="8">
        <v>-1.115E-2</v>
      </c>
      <c r="P1629" s="8">
        <v>0</v>
      </c>
      <c r="Q1629" s="8">
        <v>-8.5599999999999996E-2</v>
      </c>
      <c r="R1629" s="8">
        <v>-4.9959999999999997E-2</v>
      </c>
      <c r="S1629" s="8">
        <v>0</v>
      </c>
      <c r="T1629" s="8">
        <v>2.5600000000000002E-3</v>
      </c>
      <c r="U1629" s="8">
        <v>3.6330000000000001E-2</v>
      </c>
      <c r="V1629">
        <v>5.7149850773002902</v>
      </c>
      <c r="W1629">
        <v>5.7149850773002902</v>
      </c>
      <c r="X1629">
        <v>4.7880144977621804</v>
      </c>
      <c r="Y1629">
        <v>0.44178646691106499</v>
      </c>
      <c r="Z1629">
        <v>47.039270056451201</v>
      </c>
      <c r="AA1629">
        <v>4.3402777777777803</v>
      </c>
    </row>
    <row r="1630" spans="1:27" x14ac:dyDescent="0.35">
      <c r="A1630">
        <v>1629</v>
      </c>
      <c r="B1630" t="s">
        <v>55</v>
      </c>
      <c r="C1630" s="2">
        <v>20</v>
      </c>
      <c r="D1630" t="s">
        <v>14</v>
      </c>
      <c r="E1630">
        <v>18</v>
      </c>
      <c r="F1630" t="s">
        <v>12</v>
      </c>
      <c r="G1630" s="10">
        <v>58</v>
      </c>
      <c r="H1630">
        <v>0.57999999999999996</v>
      </c>
      <c r="I1630">
        <v>33</v>
      </c>
      <c r="J1630">
        <v>1</v>
      </c>
      <c r="K1630">
        <v>0</v>
      </c>
      <c r="L1630" s="8">
        <v>1.4</v>
      </c>
      <c r="M1630" s="8">
        <v>0.52</v>
      </c>
      <c r="N1630" s="8">
        <v>0.5</v>
      </c>
      <c r="O1630" s="8">
        <v>-2.1489999999999999E-2</v>
      </c>
      <c r="P1630" s="8">
        <v>9.5069000000000002E-4</v>
      </c>
      <c r="Q1630" s="9">
        <v>-4.3068E-6</v>
      </c>
      <c r="R1630" s="9">
        <v>-7.0328999999999994E-8</v>
      </c>
      <c r="S1630" s="8">
        <v>-7.4299000000000001E-4</v>
      </c>
      <c r="T1630" s="8">
        <v>0</v>
      </c>
      <c r="U1630" s="9">
        <v>3.7969E-6</v>
      </c>
      <c r="V1630">
        <v>3.7188108172150698</v>
      </c>
      <c r="W1630">
        <v>3.7188108172150698</v>
      </c>
      <c r="X1630">
        <v>2.7072942749325701</v>
      </c>
      <c r="Y1630">
        <v>0.26420794216690202</v>
      </c>
      <c r="Z1630">
        <v>26.597485571599201</v>
      </c>
      <c r="AA1630">
        <v>2.5956790123456801</v>
      </c>
    </row>
    <row r="1631" spans="1:27" x14ac:dyDescent="0.35">
      <c r="A1631">
        <v>1630</v>
      </c>
      <c r="B1631" t="s">
        <v>55</v>
      </c>
      <c r="C1631" s="2">
        <v>20</v>
      </c>
      <c r="D1631" t="s">
        <v>14</v>
      </c>
      <c r="E1631">
        <v>18</v>
      </c>
      <c r="F1631" t="s">
        <v>11</v>
      </c>
      <c r="G1631" s="10">
        <v>49.5</v>
      </c>
      <c r="H1631">
        <v>0.495</v>
      </c>
      <c r="I1631">
        <v>33</v>
      </c>
      <c r="J1631">
        <v>1</v>
      </c>
      <c r="K1631">
        <v>0</v>
      </c>
      <c r="L1631" s="8">
        <v>1.42</v>
      </c>
      <c r="M1631" s="8">
        <v>0.59</v>
      </c>
      <c r="N1631" s="8">
        <v>0.5</v>
      </c>
      <c r="O1631" s="8">
        <v>-1.115E-2</v>
      </c>
      <c r="P1631" s="8">
        <v>0</v>
      </c>
      <c r="Q1631" s="8">
        <v>-8.5599999999999996E-2</v>
      </c>
      <c r="R1631" s="8">
        <v>-4.9959999999999997E-2</v>
      </c>
      <c r="S1631" s="8">
        <v>0</v>
      </c>
      <c r="T1631" s="8">
        <v>2.5600000000000002E-3</v>
      </c>
      <c r="U1631" s="8">
        <v>3.6330000000000001E-2</v>
      </c>
      <c r="V1631">
        <v>2.62460980119402</v>
      </c>
      <c r="W1631">
        <v>2.62460980119402</v>
      </c>
      <c r="X1631">
        <v>2.1988980914403502</v>
      </c>
      <c r="Y1631">
        <v>0.19244218498646001</v>
      </c>
      <c r="Z1631">
        <v>21.602808679510201</v>
      </c>
      <c r="AA1631">
        <v>1.890625</v>
      </c>
    </row>
    <row r="1632" spans="1:27" x14ac:dyDescent="0.35">
      <c r="A1632">
        <v>1631</v>
      </c>
      <c r="B1632" t="s">
        <v>57</v>
      </c>
      <c r="C1632" s="2">
        <v>36</v>
      </c>
      <c r="D1632" t="s">
        <v>10</v>
      </c>
      <c r="E1632">
        <v>4.5</v>
      </c>
      <c r="F1632" t="s">
        <v>29</v>
      </c>
      <c r="G1632" s="10">
        <v>5</v>
      </c>
      <c r="H1632">
        <v>0.05</v>
      </c>
      <c r="I1632">
        <v>6</v>
      </c>
      <c r="J1632">
        <v>1</v>
      </c>
      <c r="K1632">
        <v>1</v>
      </c>
      <c r="L1632" s="8">
        <v>1.29</v>
      </c>
      <c r="M1632" s="8">
        <v>0.53</v>
      </c>
      <c r="N1632" s="8">
        <v>0.5</v>
      </c>
      <c r="O1632" s="8">
        <v>-1.1391999999999999E-2</v>
      </c>
      <c r="P1632" s="9">
        <f>-1.001*10^-4</f>
        <v>-1.0009999999999999E-4</v>
      </c>
      <c r="Q1632" s="8">
        <v>2.8289999999999998E-5</v>
      </c>
      <c r="R1632" s="9">
        <v>-1.8694999999999999E-7</v>
      </c>
      <c r="S1632" s="8">
        <v>-5.9573000000000004E-4</v>
      </c>
      <c r="T1632" s="8">
        <v>0</v>
      </c>
      <c r="U1632" s="9">
        <v>3.0811E-6</v>
      </c>
      <c r="V1632">
        <v>-5.7216616205945396E-3</v>
      </c>
      <c r="W1632">
        <v>9.5425876852789897E-3</v>
      </c>
      <c r="X1632">
        <v>6.5242672004252496E-3</v>
      </c>
      <c r="Y1632">
        <v>1.96349540849362E-3</v>
      </c>
      <c r="Z1632">
        <v>1.02555</v>
      </c>
      <c r="AA1632">
        <v>0.30864197530864201</v>
      </c>
    </row>
    <row r="1633" spans="1:27" x14ac:dyDescent="0.35">
      <c r="A1633">
        <v>1632</v>
      </c>
      <c r="B1633" t="s">
        <v>57</v>
      </c>
      <c r="C1633" s="2">
        <v>36</v>
      </c>
      <c r="D1633" t="s">
        <v>10</v>
      </c>
      <c r="E1633">
        <v>4.5</v>
      </c>
      <c r="F1633" t="s">
        <v>29</v>
      </c>
      <c r="G1633" s="10">
        <v>7</v>
      </c>
      <c r="H1633">
        <v>7.0000000000000007E-2</v>
      </c>
      <c r="I1633">
        <v>6</v>
      </c>
      <c r="J1633">
        <v>1</v>
      </c>
      <c r="K1633">
        <v>1</v>
      </c>
      <c r="L1633" s="8">
        <v>1.29</v>
      </c>
      <c r="M1633" s="8">
        <v>0.53</v>
      </c>
      <c r="N1633" s="8">
        <v>0.5</v>
      </c>
      <c r="O1633" s="8">
        <v>-1.1391999999999999E-2</v>
      </c>
      <c r="P1633" s="9">
        <f>-1.001*10^-4</f>
        <v>-1.0009999999999999E-4</v>
      </c>
      <c r="Q1633" s="8">
        <v>2.8289999999999998E-5</v>
      </c>
      <c r="R1633" s="9">
        <v>-1.8694999999999999E-7</v>
      </c>
      <c r="S1633" s="8">
        <v>-5.9573000000000004E-4</v>
      </c>
      <c r="T1633" s="8">
        <v>0</v>
      </c>
      <c r="U1633" s="9">
        <v>3.0811E-6</v>
      </c>
      <c r="V1633">
        <v>3.46572451689541E-3</v>
      </c>
      <c r="W1633">
        <v>3.46572451689541E-3</v>
      </c>
      <c r="X1633">
        <v>2.3695158522014001E-3</v>
      </c>
      <c r="Y1633">
        <v>3.8484510006475E-3</v>
      </c>
      <c r="Z1633">
        <v>0.37246435616045098</v>
      </c>
      <c r="AA1633">
        <v>0.60493827160493796</v>
      </c>
    </row>
    <row r="1634" spans="1:27" x14ac:dyDescent="0.35">
      <c r="A1634">
        <v>1633</v>
      </c>
      <c r="B1634" t="s">
        <v>57</v>
      </c>
      <c r="C1634" s="2">
        <v>36</v>
      </c>
      <c r="D1634" t="s">
        <v>10</v>
      </c>
      <c r="E1634">
        <v>4.5</v>
      </c>
      <c r="F1634" t="s">
        <v>29</v>
      </c>
      <c r="G1634" s="10">
        <v>7</v>
      </c>
      <c r="H1634">
        <v>7.0000000000000007E-2</v>
      </c>
      <c r="I1634">
        <v>8</v>
      </c>
      <c r="J1634">
        <v>1</v>
      </c>
      <c r="K1634">
        <v>1</v>
      </c>
      <c r="L1634" s="8">
        <v>1.29</v>
      </c>
      <c r="M1634" s="8">
        <v>0.53</v>
      </c>
      <c r="N1634" s="8">
        <v>0.5</v>
      </c>
      <c r="O1634" s="8">
        <v>-1.1391999999999999E-2</v>
      </c>
      <c r="P1634" s="9">
        <f>-1.001*10^-4</f>
        <v>-1.0009999999999999E-4</v>
      </c>
      <c r="Q1634" s="8">
        <v>2.8289999999999998E-5</v>
      </c>
      <c r="R1634" s="9">
        <v>-1.8694999999999999E-7</v>
      </c>
      <c r="S1634" s="8">
        <v>-5.9573000000000004E-4</v>
      </c>
      <c r="T1634" s="8">
        <v>0</v>
      </c>
      <c r="U1634" s="9">
        <v>3.0811E-6</v>
      </c>
      <c r="V1634">
        <v>5.2543698526746601E-3</v>
      </c>
      <c r="W1634">
        <v>5.2543698526746601E-3</v>
      </c>
      <c r="X1634">
        <v>3.59241266827367E-3</v>
      </c>
      <c r="Y1634">
        <v>3.8484510006475E-3</v>
      </c>
      <c r="Z1634">
        <v>0.564691588920197</v>
      </c>
      <c r="AA1634">
        <v>0.60493827160493796</v>
      </c>
    </row>
    <row r="1635" spans="1:27" x14ac:dyDescent="0.35">
      <c r="A1635">
        <v>1634</v>
      </c>
      <c r="B1635" t="s">
        <v>57</v>
      </c>
      <c r="C1635" s="2">
        <v>36</v>
      </c>
      <c r="D1635" t="s">
        <v>13</v>
      </c>
      <c r="E1635">
        <v>9</v>
      </c>
      <c r="F1635" t="s">
        <v>35</v>
      </c>
      <c r="G1635" s="10">
        <v>14</v>
      </c>
      <c r="H1635">
        <v>0.14000000000000001</v>
      </c>
      <c r="I1635">
        <v>8</v>
      </c>
      <c r="J1635">
        <v>1</v>
      </c>
      <c r="K1635">
        <v>1</v>
      </c>
      <c r="L1635" s="8">
        <v>1.4</v>
      </c>
      <c r="M1635" s="8">
        <v>0.52</v>
      </c>
      <c r="N1635" s="8">
        <v>0.5</v>
      </c>
      <c r="O1635">
        <f>-2.311*10^-3</f>
        <v>-2.3110000000000001E-3</v>
      </c>
      <c r="P1635">
        <f>-3.7474*10^-4</f>
        <v>-3.7473999999999998E-4</v>
      </c>
      <c r="Q1635">
        <f>1.5103*10^-5</f>
        <v>1.5103000000000001E-5</v>
      </c>
      <c r="R1635">
        <f>-2.5175*10^-8</f>
        <v>-2.5175000000000002E-8</v>
      </c>
      <c r="S1635">
        <f>3.3282*10^-4</f>
        <v>3.3282E-4</v>
      </c>
      <c r="T1635" s="8">
        <v>0</v>
      </c>
      <c r="U1635">
        <f>3.8818*10^-6</f>
        <v>3.8817999999999998E-6</v>
      </c>
      <c r="V1635">
        <v>7.1016548695419193E-2</v>
      </c>
      <c r="W1635">
        <v>7.1016548695419193E-2</v>
      </c>
      <c r="X1635">
        <v>5.1700047450265199E-2</v>
      </c>
      <c r="Y1635">
        <v>1.539380400259E-2</v>
      </c>
      <c r="Z1635">
        <v>2.0316834839000601</v>
      </c>
      <c r="AA1635">
        <v>0.60493827160493796</v>
      </c>
    </row>
    <row r="1636" spans="1:27" x14ac:dyDescent="0.35">
      <c r="A1636">
        <v>1635</v>
      </c>
      <c r="B1636" t="s">
        <v>57</v>
      </c>
      <c r="C1636" s="2">
        <v>36</v>
      </c>
      <c r="D1636" t="s">
        <v>14</v>
      </c>
      <c r="E1636">
        <v>18</v>
      </c>
      <c r="F1636" t="s">
        <v>58</v>
      </c>
      <c r="G1636" s="10">
        <v>43</v>
      </c>
      <c r="H1636">
        <v>0.43</v>
      </c>
      <c r="I1636">
        <v>38</v>
      </c>
      <c r="J1636">
        <v>1</v>
      </c>
      <c r="K1636">
        <v>1</v>
      </c>
      <c r="L1636" s="8">
        <v>1.23</v>
      </c>
      <c r="M1636" s="8">
        <v>0.42</v>
      </c>
      <c r="N1636" s="8">
        <v>0.5</v>
      </c>
      <c r="O1636" s="8">
        <v>-2.846E-3</v>
      </c>
      <c r="P1636" s="8">
        <v>0</v>
      </c>
      <c r="Q1636" s="9">
        <v>-2.2784999999999999E-7</v>
      </c>
      <c r="R1636" s="8">
        <v>0</v>
      </c>
      <c r="S1636" s="8">
        <v>-2.4768000000000001E-4</v>
      </c>
      <c r="T1636" s="8">
        <v>0</v>
      </c>
      <c r="U1636" s="9">
        <v>3.9082000000000001E-6</v>
      </c>
      <c r="V1636">
        <v>2.6937572685269502</v>
      </c>
      <c r="W1636">
        <v>2.6937572685269502</v>
      </c>
      <c r="X1636">
        <v>1.39159500492102</v>
      </c>
      <c r="Y1636">
        <v>0.14522012041218799</v>
      </c>
      <c r="Z1636">
        <v>13.6715570256279</v>
      </c>
      <c r="AA1636">
        <v>1.4266975308642</v>
      </c>
    </row>
    <row r="1637" spans="1:27" x14ac:dyDescent="0.35">
      <c r="A1637">
        <v>1636</v>
      </c>
      <c r="B1637" t="s">
        <v>57</v>
      </c>
      <c r="C1637" s="2">
        <v>36</v>
      </c>
      <c r="D1637" t="s">
        <v>14</v>
      </c>
      <c r="E1637">
        <v>18</v>
      </c>
      <c r="F1637" t="s">
        <v>58</v>
      </c>
      <c r="G1637" s="10">
        <v>59</v>
      </c>
      <c r="H1637">
        <v>0.59</v>
      </c>
      <c r="I1637">
        <v>38</v>
      </c>
      <c r="J1637">
        <v>1</v>
      </c>
      <c r="K1637">
        <v>1</v>
      </c>
      <c r="L1637" s="8">
        <v>1.23</v>
      </c>
      <c r="M1637" s="8">
        <v>0.42</v>
      </c>
      <c r="N1637" s="8">
        <v>0.5</v>
      </c>
      <c r="O1637" s="8">
        <v>-2.846E-3</v>
      </c>
      <c r="P1637" s="8">
        <v>0</v>
      </c>
      <c r="Q1637" s="9">
        <v>-2.2784999999999999E-7</v>
      </c>
      <c r="R1637" s="8">
        <v>0</v>
      </c>
      <c r="S1637" s="8">
        <v>-2.4768000000000001E-4</v>
      </c>
      <c r="T1637" s="8">
        <v>0</v>
      </c>
      <c r="U1637" s="9">
        <v>3.9082000000000001E-6</v>
      </c>
      <c r="V1637">
        <v>5.08219245355453</v>
      </c>
      <c r="W1637">
        <v>5.08219245355453</v>
      </c>
      <c r="X1637">
        <v>2.6254606215062699</v>
      </c>
      <c r="Y1637">
        <v>0.27339710067865203</v>
      </c>
      <c r="Z1637">
        <v>25.793520728755698</v>
      </c>
      <c r="AA1637">
        <v>2.68595679012346</v>
      </c>
    </row>
    <row r="1638" spans="1:27" x14ac:dyDescent="0.35">
      <c r="A1638">
        <v>1637</v>
      </c>
      <c r="B1638" t="s">
        <v>57</v>
      </c>
      <c r="C1638" s="2">
        <v>36</v>
      </c>
      <c r="D1638" t="s">
        <v>14</v>
      </c>
      <c r="E1638">
        <v>18</v>
      </c>
      <c r="F1638" t="s">
        <v>58</v>
      </c>
      <c r="G1638" s="10">
        <v>57</v>
      </c>
      <c r="H1638">
        <v>0.56999999999999995</v>
      </c>
      <c r="I1638">
        <v>38</v>
      </c>
      <c r="J1638">
        <v>1</v>
      </c>
      <c r="K1638">
        <v>1</v>
      </c>
      <c r="L1638" s="8">
        <v>1.23</v>
      </c>
      <c r="M1638" s="8">
        <v>0.42</v>
      </c>
      <c r="N1638" s="8">
        <v>0.5</v>
      </c>
      <c r="O1638" s="8">
        <v>-2.846E-3</v>
      </c>
      <c r="P1638" s="8">
        <v>0</v>
      </c>
      <c r="Q1638" s="9">
        <v>-2.2784999999999999E-7</v>
      </c>
      <c r="R1638" s="8">
        <v>0</v>
      </c>
      <c r="S1638" s="8">
        <v>-2.4768000000000001E-4</v>
      </c>
      <c r="T1638" s="8">
        <v>0</v>
      </c>
      <c r="U1638" s="9">
        <v>3.9082000000000001E-6</v>
      </c>
      <c r="V1638">
        <v>4.742660000781</v>
      </c>
      <c r="W1638">
        <v>4.742660000781</v>
      </c>
      <c r="X1638">
        <v>2.45005815640347</v>
      </c>
      <c r="Y1638">
        <v>0.25517586328783098</v>
      </c>
      <c r="Z1638">
        <v>24.070300398409099</v>
      </c>
      <c r="AA1638">
        <v>2.5069444444444402</v>
      </c>
    </row>
    <row r="1639" spans="1:27" x14ac:dyDescent="0.35">
      <c r="A1639">
        <v>1638</v>
      </c>
      <c r="B1639" t="s">
        <v>57</v>
      </c>
      <c r="C1639" s="2">
        <v>36</v>
      </c>
      <c r="D1639" t="s">
        <v>14</v>
      </c>
      <c r="E1639">
        <v>18</v>
      </c>
      <c r="F1639" t="s">
        <v>58</v>
      </c>
      <c r="G1639" s="10">
        <v>56</v>
      </c>
      <c r="H1639">
        <v>0.56000000000000005</v>
      </c>
      <c r="I1639">
        <v>38</v>
      </c>
      <c r="J1639">
        <v>1</v>
      </c>
      <c r="K1639">
        <v>1</v>
      </c>
      <c r="L1639" s="8">
        <v>1.23</v>
      </c>
      <c r="M1639" s="8">
        <v>0.42</v>
      </c>
      <c r="N1639" s="8">
        <v>0.5</v>
      </c>
      <c r="O1639" s="8">
        <v>-2.846E-3</v>
      </c>
      <c r="P1639" s="8">
        <v>0</v>
      </c>
      <c r="Q1639" s="9">
        <v>-2.2784999999999999E-7</v>
      </c>
      <c r="R1639" s="8">
        <v>0</v>
      </c>
      <c r="S1639" s="8">
        <v>-2.4768000000000001E-4</v>
      </c>
      <c r="T1639" s="8">
        <v>0</v>
      </c>
      <c r="U1639" s="9">
        <v>3.9082000000000001E-6</v>
      </c>
      <c r="V1639">
        <v>4.5772842802490699</v>
      </c>
      <c r="W1639">
        <v>4.5772842802490699</v>
      </c>
      <c r="X1639">
        <v>2.36462505917667</v>
      </c>
      <c r="Y1639">
        <v>0.24630086404144</v>
      </c>
      <c r="Z1639">
        <v>23.2309732547489</v>
      </c>
      <c r="AA1639">
        <v>2.4197530864197501</v>
      </c>
    </row>
    <row r="1640" spans="1:27" x14ac:dyDescent="0.35">
      <c r="A1640">
        <v>1639</v>
      </c>
      <c r="B1640" t="s">
        <v>57</v>
      </c>
      <c r="C1640" s="2">
        <v>36</v>
      </c>
      <c r="D1640" t="s">
        <v>14</v>
      </c>
      <c r="E1640">
        <v>18</v>
      </c>
      <c r="F1640" t="s">
        <v>58</v>
      </c>
      <c r="G1640" s="10">
        <v>44</v>
      </c>
      <c r="H1640">
        <v>0.44</v>
      </c>
      <c r="I1640">
        <v>38</v>
      </c>
      <c r="J1640">
        <v>1</v>
      </c>
      <c r="K1640">
        <v>1</v>
      </c>
      <c r="L1640" s="8">
        <v>1.23</v>
      </c>
      <c r="M1640" s="8">
        <v>0.42</v>
      </c>
      <c r="N1640" s="8">
        <v>0.5</v>
      </c>
      <c r="O1640" s="8">
        <v>-2.846E-3</v>
      </c>
      <c r="P1640" s="8">
        <v>0</v>
      </c>
      <c r="Q1640" s="9">
        <v>-2.2784999999999999E-7</v>
      </c>
      <c r="R1640" s="8">
        <v>0</v>
      </c>
      <c r="S1640" s="8">
        <v>-2.4768000000000001E-4</v>
      </c>
      <c r="T1640" s="8">
        <v>0</v>
      </c>
      <c r="U1640" s="9">
        <v>3.9082000000000001E-6</v>
      </c>
      <c r="V1640">
        <v>2.82108193831702</v>
      </c>
      <c r="W1640">
        <v>2.82108193831702</v>
      </c>
      <c r="X1640">
        <v>1.45737092933458</v>
      </c>
      <c r="Y1640">
        <v>0.15205308443374599</v>
      </c>
      <c r="Z1640">
        <v>14.317764649507801</v>
      </c>
      <c r="AA1640">
        <v>1.49382716049383</v>
      </c>
    </row>
    <row r="1641" spans="1:27" x14ac:dyDescent="0.35">
      <c r="A1641">
        <v>1640</v>
      </c>
      <c r="B1641" t="s">
        <v>57</v>
      </c>
      <c r="C1641" s="2">
        <v>36</v>
      </c>
      <c r="D1641" t="s">
        <v>14</v>
      </c>
      <c r="E1641">
        <v>18</v>
      </c>
      <c r="F1641" t="s">
        <v>58</v>
      </c>
      <c r="G1641" s="10">
        <v>52.5</v>
      </c>
      <c r="H1641">
        <v>0.52500000000000002</v>
      </c>
      <c r="I1641">
        <v>38</v>
      </c>
      <c r="J1641">
        <v>1</v>
      </c>
      <c r="K1641">
        <v>1</v>
      </c>
      <c r="L1641" s="8">
        <v>1.23</v>
      </c>
      <c r="M1641" s="8">
        <v>0.42</v>
      </c>
      <c r="N1641" s="8">
        <v>0.5</v>
      </c>
      <c r="O1641" s="8">
        <v>-2.846E-3</v>
      </c>
      <c r="P1641" s="8">
        <v>0</v>
      </c>
      <c r="Q1641" s="9">
        <v>-2.2784999999999999E-7</v>
      </c>
      <c r="R1641" s="8">
        <v>0</v>
      </c>
      <c r="S1641" s="8">
        <v>-2.4768000000000001E-4</v>
      </c>
      <c r="T1641" s="8">
        <v>0</v>
      </c>
      <c r="U1641" s="9">
        <v>3.9082000000000001E-6</v>
      </c>
      <c r="V1641">
        <v>4.0215194141251596</v>
      </c>
      <c r="W1641">
        <v>4.0215194141251596</v>
      </c>
      <c r="X1641">
        <v>2.0775169293370599</v>
      </c>
      <c r="Y1641">
        <v>0.21647536878642201</v>
      </c>
      <c r="Z1641">
        <v>20.410314114881999</v>
      </c>
      <c r="AA1641">
        <v>2.1267361111111098</v>
      </c>
    </row>
    <row r="1642" spans="1:27" x14ac:dyDescent="0.35">
      <c r="A1642">
        <v>1641</v>
      </c>
      <c r="B1642" t="s">
        <v>57</v>
      </c>
      <c r="C1642" s="2">
        <v>36</v>
      </c>
      <c r="D1642" t="s">
        <v>14</v>
      </c>
      <c r="E1642">
        <v>18</v>
      </c>
      <c r="F1642" t="s">
        <v>58</v>
      </c>
      <c r="G1642" s="10">
        <v>50</v>
      </c>
      <c r="H1642">
        <v>0.5</v>
      </c>
      <c r="I1642">
        <v>38</v>
      </c>
      <c r="J1642">
        <v>1</v>
      </c>
      <c r="K1642">
        <v>1</v>
      </c>
      <c r="L1642" s="8">
        <v>1.23</v>
      </c>
      <c r="M1642" s="8">
        <v>0.42</v>
      </c>
      <c r="N1642" s="8">
        <v>0.5</v>
      </c>
      <c r="O1642" s="8">
        <v>-2.846E-3</v>
      </c>
      <c r="P1642" s="8">
        <v>0</v>
      </c>
      <c r="Q1642" s="9">
        <v>-2.2784999999999999E-7</v>
      </c>
      <c r="R1642" s="8">
        <v>0</v>
      </c>
      <c r="S1642" s="8">
        <v>-2.4768000000000001E-4</v>
      </c>
      <c r="T1642" s="8">
        <v>0</v>
      </c>
      <c r="U1642" s="9">
        <v>3.9082000000000001E-6</v>
      </c>
      <c r="V1642">
        <v>3.6464970390250899</v>
      </c>
      <c r="W1642">
        <v>3.6464970390250899</v>
      </c>
      <c r="X1642">
        <v>1.8837803703603599</v>
      </c>
      <c r="Y1642">
        <v>0.19634954084936199</v>
      </c>
      <c r="Z1642">
        <v>18.5069726939711</v>
      </c>
      <c r="AA1642">
        <v>1.92901234567901</v>
      </c>
    </row>
    <row r="1643" spans="1:27" x14ac:dyDescent="0.35">
      <c r="A1643">
        <v>1642</v>
      </c>
      <c r="B1643" t="s">
        <v>57</v>
      </c>
      <c r="C1643" s="2">
        <v>36</v>
      </c>
      <c r="D1643" t="s">
        <v>14</v>
      </c>
      <c r="E1643">
        <v>18</v>
      </c>
      <c r="F1643" t="s">
        <v>58</v>
      </c>
      <c r="G1643" s="10">
        <v>58</v>
      </c>
      <c r="H1643">
        <v>0.57999999999999996</v>
      </c>
      <c r="I1643">
        <v>38</v>
      </c>
      <c r="J1643">
        <v>1</v>
      </c>
      <c r="K1643">
        <v>1</v>
      </c>
      <c r="L1643" s="8">
        <v>1.23</v>
      </c>
      <c r="M1643" s="8">
        <v>0.42</v>
      </c>
      <c r="N1643" s="8">
        <v>0.5</v>
      </c>
      <c r="O1643" s="8">
        <v>-2.846E-3</v>
      </c>
      <c r="P1643" s="8">
        <v>0</v>
      </c>
      <c r="Q1643" s="9">
        <v>-2.2784999999999999E-7</v>
      </c>
      <c r="R1643" s="8">
        <v>0</v>
      </c>
      <c r="S1643" s="8">
        <v>-2.4768000000000001E-4</v>
      </c>
      <c r="T1643" s="8">
        <v>0</v>
      </c>
      <c r="U1643" s="9">
        <v>3.9082000000000001E-6</v>
      </c>
      <c r="V1643">
        <v>4.9109627252161596</v>
      </c>
      <c r="W1643">
        <v>4.9109627252161596</v>
      </c>
      <c r="X1643">
        <v>2.5370033438466701</v>
      </c>
      <c r="Y1643">
        <v>0.26420794216690202</v>
      </c>
      <c r="Z1643">
        <v>24.924482889744699</v>
      </c>
      <c r="AA1643">
        <v>2.5956790123456801</v>
      </c>
    </row>
    <row r="1644" spans="1:27" x14ac:dyDescent="0.35">
      <c r="A1644">
        <v>1643</v>
      </c>
      <c r="B1644" t="s">
        <v>57</v>
      </c>
      <c r="C1644" s="2">
        <v>36</v>
      </c>
      <c r="D1644" t="s">
        <v>14</v>
      </c>
      <c r="E1644">
        <v>18</v>
      </c>
      <c r="F1644" t="s">
        <v>58</v>
      </c>
      <c r="G1644" s="10">
        <v>60</v>
      </c>
      <c r="H1644">
        <v>0.6</v>
      </c>
      <c r="I1644">
        <v>38</v>
      </c>
      <c r="J1644">
        <v>1</v>
      </c>
      <c r="K1644">
        <v>1</v>
      </c>
      <c r="L1644" s="8">
        <v>1.23</v>
      </c>
      <c r="M1644" s="8">
        <v>0.42</v>
      </c>
      <c r="N1644" s="8">
        <v>0.5</v>
      </c>
      <c r="O1644" s="8">
        <v>-2.846E-3</v>
      </c>
      <c r="P1644" s="8">
        <v>0</v>
      </c>
      <c r="Q1644" s="9">
        <v>-2.2784999999999999E-7</v>
      </c>
      <c r="R1644" s="8">
        <v>0</v>
      </c>
      <c r="S1644" s="8">
        <v>-2.4768000000000001E-4</v>
      </c>
      <c r="T1644" s="8">
        <v>0</v>
      </c>
      <c r="U1644" s="9">
        <v>3.9082000000000001E-6</v>
      </c>
      <c r="V1644">
        <v>5.25634918579612</v>
      </c>
      <c r="W1644">
        <v>5.25634918579612</v>
      </c>
      <c r="X1644">
        <v>2.71542998938228</v>
      </c>
      <c r="Y1644">
        <v>0.282743338823081</v>
      </c>
      <c r="Z1644">
        <v>26.677413915442099</v>
      </c>
      <c r="AA1644">
        <v>2.7777777777777799</v>
      </c>
    </row>
    <row r="1645" spans="1:27" x14ac:dyDescent="0.35">
      <c r="A1645">
        <v>1644</v>
      </c>
      <c r="B1645" t="s">
        <v>57</v>
      </c>
      <c r="C1645" s="2">
        <v>36</v>
      </c>
      <c r="D1645" t="s">
        <v>14</v>
      </c>
      <c r="E1645">
        <v>18</v>
      </c>
      <c r="F1645" t="s">
        <v>58</v>
      </c>
      <c r="G1645" s="10">
        <v>56.5</v>
      </c>
      <c r="H1645">
        <v>0.56499999999999995</v>
      </c>
      <c r="I1645">
        <v>38</v>
      </c>
      <c r="J1645">
        <v>1</v>
      </c>
      <c r="K1645">
        <v>1</v>
      </c>
      <c r="L1645" s="8">
        <v>1.23</v>
      </c>
      <c r="M1645" s="8">
        <v>0.42</v>
      </c>
      <c r="N1645" s="8">
        <v>0.5</v>
      </c>
      <c r="O1645" s="8">
        <v>-2.846E-3</v>
      </c>
      <c r="P1645" s="8">
        <v>0</v>
      </c>
      <c r="Q1645" s="9">
        <v>-2.2784999999999999E-7</v>
      </c>
      <c r="R1645" s="8">
        <v>0</v>
      </c>
      <c r="S1645" s="8">
        <v>-2.4768000000000001E-4</v>
      </c>
      <c r="T1645" s="8">
        <v>0</v>
      </c>
      <c r="U1645" s="9">
        <v>3.9082000000000001E-6</v>
      </c>
      <c r="V1645">
        <v>4.6596062650271302</v>
      </c>
      <c r="W1645">
        <v>4.6596062650271302</v>
      </c>
      <c r="X1645">
        <v>2.4071525965130198</v>
      </c>
      <c r="Y1645">
        <v>0.25071872871055001</v>
      </c>
      <c r="Z1645">
        <v>23.6487799081196</v>
      </c>
      <c r="AA1645">
        <v>2.46315586419753</v>
      </c>
    </row>
    <row r="1646" spans="1:27" x14ac:dyDescent="0.35">
      <c r="A1646">
        <v>1645</v>
      </c>
      <c r="B1646" t="s">
        <v>57</v>
      </c>
      <c r="C1646" s="2">
        <v>36</v>
      </c>
      <c r="D1646" t="s">
        <v>14</v>
      </c>
      <c r="E1646">
        <v>18</v>
      </c>
      <c r="F1646" t="s">
        <v>58</v>
      </c>
      <c r="G1646" s="10">
        <v>54.5</v>
      </c>
      <c r="H1646">
        <v>0.54500000000000004</v>
      </c>
      <c r="I1646">
        <v>38</v>
      </c>
      <c r="J1646">
        <v>1</v>
      </c>
      <c r="K1646">
        <v>1</v>
      </c>
      <c r="L1646" s="8">
        <v>1.23</v>
      </c>
      <c r="M1646" s="8">
        <v>0.42</v>
      </c>
      <c r="N1646" s="8">
        <v>0.5</v>
      </c>
      <c r="O1646" s="8">
        <v>-2.846E-3</v>
      </c>
      <c r="P1646" s="8">
        <v>0</v>
      </c>
      <c r="Q1646" s="9">
        <v>-2.2784999999999999E-7</v>
      </c>
      <c r="R1646" s="8">
        <v>0</v>
      </c>
      <c r="S1646" s="8">
        <v>-2.4768000000000001E-4</v>
      </c>
      <c r="T1646" s="8">
        <v>0</v>
      </c>
      <c r="U1646" s="9">
        <v>3.9082000000000001E-6</v>
      </c>
      <c r="V1646">
        <v>4.3347088317697002</v>
      </c>
      <c r="W1646">
        <v>4.3347088317697002</v>
      </c>
      <c r="X1646">
        <v>2.2393105824922301</v>
      </c>
      <c r="Y1646">
        <v>0.233282889483127</v>
      </c>
      <c r="Z1646">
        <v>21.999836316149999</v>
      </c>
      <c r="AA1646">
        <v>2.2918595679012301</v>
      </c>
    </row>
    <row r="1647" spans="1:27" x14ac:dyDescent="0.35">
      <c r="A1647">
        <v>1646</v>
      </c>
      <c r="B1647" t="s">
        <v>57</v>
      </c>
      <c r="C1647" s="2">
        <v>36</v>
      </c>
      <c r="D1647" t="s">
        <v>14</v>
      </c>
      <c r="E1647">
        <v>18</v>
      </c>
      <c r="F1647" t="s">
        <v>58</v>
      </c>
      <c r="G1647" s="10">
        <v>71.5</v>
      </c>
      <c r="H1647">
        <v>0.71499999999999997</v>
      </c>
      <c r="I1647">
        <v>38</v>
      </c>
      <c r="J1647">
        <v>1</v>
      </c>
      <c r="K1647">
        <v>1</v>
      </c>
      <c r="L1647" s="8">
        <v>1.23</v>
      </c>
      <c r="M1647" s="8">
        <v>0.42</v>
      </c>
      <c r="N1647" s="8">
        <v>0.5</v>
      </c>
      <c r="O1647" s="8">
        <v>-2.846E-3</v>
      </c>
      <c r="P1647" s="8">
        <v>0</v>
      </c>
      <c r="Q1647" s="9">
        <v>-2.2784999999999999E-7</v>
      </c>
      <c r="R1647" s="8">
        <v>0</v>
      </c>
      <c r="S1647" s="8">
        <v>-2.4768000000000001E-4</v>
      </c>
      <c r="T1647" s="8">
        <v>0</v>
      </c>
      <c r="U1647" s="9">
        <v>3.9082000000000001E-6</v>
      </c>
      <c r="V1647">
        <v>7.4695300121184003</v>
      </c>
      <c r="W1647">
        <v>7.4695300121184003</v>
      </c>
      <c r="X1647">
        <v>3.8587592042603598</v>
      </c>
      <c r="Y1647">
        <v>0.40151517608286003</v>
      </c>
      <c r="Z1647">
        <v>37.909913676505298</v>
      </c>
      <c r="AA1647">
        <v>3.94463734567901</v>
      </c>
    </row>
    <row r="1648" spans="1:27" x14ac:dyDescent="0.35">
      <c r="A1648">
        <v>1647</v>
      </c>
      <c r="B1648" t="s">
        <v>57</v>
      </c>
      <c r="C1648" s="2">
        <v>36</v>
      </c>
      <c r="D1648" t="s">
        <v>14</v>
      </c>
      <c r="E1648">
        <v>18</v>
      </c>
      <c r="F1648" t="s">
        <v>58</v>
      </c>
      <c r="G1648" s="10">
        <v>57</v>
      </c>
      <c r="H1648">
        <v>0.56999999999999995</v>
      </c>
      <c r="I1648">
        <v>38</v>
      </c>
      <c r="J1648">
        <v>1</v>
      </c>
      <c r="K1648">
        <v>1</v>
      </c>
      <c r="L1648" s="8">
        <v>1.23</v>
      </c>
      <c r="M1648" s="8">
        <v>0.42</v>
      </c>
      <c r="N1648" s="8">
        <v>0.5</v>
      </c>
      <c r="O1648" s="8">
        <v>-2.846E-3</v>
      </c>
      <c r="P1648" s="8">
        <v>0</v>
      </c>
      <c r="Q1648" s="9">
        <v>-2.2784999999999999E-7</v>
      </c>
      <c r="R1648" s="8">
        <v>0</v>
      </c>
      <c r="S1648" s="8">
        <v>-2.4768000000000001E-4</v>
      </c>
      <c r="T1648" s="8">
        <v>0</v>
      </c>
      <c r="U1648" s="9">
        <v>3.9082000000000001E-6</v>
      </c>
      <c r="V1648">
        <v>4.742660000781</v>
      </c>
      <c r="W1648">
        <v>4.742660000781</v>
      </c>
      <c r="X1648">
        <v>2.45005815640347</v>
      </c>
      <c r="Y1648">
        <v>0.25517586328783098</v>
      </c>
      <c r="Z1648">
        <v>24.070300398409099</v>
      </c>
      <c r="AA1648">
        <v>2.5069444444444402</v>
      </c>
    </row>
    <row r="1649" spans="1:27" x14ac:dyDescent="0.35">
      <c r="A1649">
        <v>1648</v>
      </c>
      <c r="B1649" t="s">
        <v>57</v>
      </c>
      <c r="C1649" s="2">
        <v>36</v>
      </c>
      <c r="D1649" t="s">
        <v>14</v>
      </c>
      <c r="E1649">
        <v>18</v>
      </c>
      <c r="F1649" t="s">
        <v>58</v>
      </c>
      <c r="G1649" s="10">
        <v>48</v>
      </c>
      <c r="H1649">
        <v>0.48</v>
      </c>
      <c r="I1649">
        <v>38</v>
      </c>
      <c r="J1649">
        <v>1</v>
      </c>
      <c r="K1649">
        <v>1</v>
      </c>
      <c r="L1649" s="8">
        <v>1.23</v>
      </c>
      <c r="M1649" s="8">
        <v>0.42</v>
      </c>
      <c r="N1649" s="8">
        <v>0.5</v>
      </c>
      <c r="O1649" s="8">
        <v>-2.846E-3</v>
      </c>
      <c r="P1649" s="8">
        <v>0</v>
      </c>
      <c r="Q1649" s="9">
        <v>-2.2784999999999999E-7</v>
      </c>
      <c r="R1649" s="8">
        <v>0</v>
      </c>
      <c r="S1649" s="8">
        <v>-2.4768000000000001E-4</v>
      </c>
      <c r="T1649" s="8">
        <v>0</v>
      </c>
      <c r="U1649" s="9">
        <v>3.9082000000000001E-6</v>
      </c>
      <c r="V1649">
        <v>3.3596506565095199</v>
      </c>
      <c r="W1649">
        <v>3.3596506565095199</v>
      </c>
      <c r="X1649">
        <v>1.73559552915282</v>
      </c>
      <c r="Y1649">
        <v>0.18095573684677199</v>
      </c>
      <c r="Z1649">
        <v>17.051148621781799</v>
      </c>
      <c r="AA1649">
        <v>1.7777777777777799</v>
      </c>
    </row>
    <row r="1650" spans="1:27" x14ac:dyDescent="0.35">
      <c r="A1650">
        <v>1649</v>
      </c>
      <c r="B1650" t="s">
        <v>57</v>
      </c>
      <c r="C1650" s="2">
        <v>36</v>
      </c>
      <c r="D1650" t="s">
        <v>14</v>
      </c>
      <c r="E1650">
        <v>18</v>
      </c>
      <c r="F1650" t="s">
        <v>58</v>
      </c>
      <c r="G1650" s="10">
        <v>60.5</v>
      </c>
      <c r="H1650">
        <v>0.60499999999999998</v>
      </c>
      <c r="I1650">
        <v>38</v>
      </c>
      <c r="J1650">
        <v>1</v>
      </c>
      <c r="K1650">
        <v>1</v>
      </c>
      <c r="L1650" s="8">
        <v>1.23</v>
      </c>
      <c r="M1650" s="8">
        <v>0.42</v>
      </c>
      <c r="N1650" s="8">
        <v>0.5</v>
      </c>
      <c r="O1650" s="8">
        <v>-2.846E-3</v>
      </c>
      <c r="P1650" s="8">
        <v>0</v>
      </c>
      <c r="Q1650" s="9">
        <v>-2.2784999999999999E-7</v>
      </c>
      <c r="R1650" s="8">
        <v>0</v>
      </c>
      <c r="S1650" s="8">
        <v>-2.4768000000000001E-4</v>
      </c>
      <c r="T1650" s="8">
        <v>0</v>
      </c>
      <c r="U1650" s="9">
        <v>3.9082000000000001E-6</v>
      </c>
      <c r="V1650">
        <v>5.3445251783806302</v>
      </c>
      <c r="W1650">
        <v>5.3445251783806302</v>
      </c>
      <c r="X1650">
        <v>2.76098170715143</v>
      </c>
      <c r="Y1650">
        <v>0.28747536275755098</v>
      </c>
      <c r="Z1650">
        <v>27.1249312641636</v>
      </c>
      <c r="AA1650">
        <v>2.8242669753086398</v>
      </c>
    </row>
    <row r="1651" spans="1:27" x14ac:dyDescent="0.35">
      <c r="A1651">
        <v>1650</v>
      </c>
      <c r="B1651" t="s">
        <v>57</v>
      </c>
      <c r="C1651" s="2">
        <v>37</v>
      </c>
      <c r="D1651" t="s">
        <v>10</v>
      </c>
      <c r="E1651">
        <v>4.5</v>
      </c>
      <c r="F1651" t="s">
        <v>12</v>
      </c>
      <c r="G1651" s="10">
        <v>3.5</v>
      </c>
      <c r="H1651">
        <v>3.5000000000000003E-2</v>
      </c>
      <c r="I1651">
        <v>4</v>
      </c>
      <c r="J1651">
        <v>1</v>
      </c>
      <c r="K1651">
        <v>1</v>
      </c>
      <c r="L1651" s="8">
        <v>1.4</v>
      </c>
      <c r="M1651" s="8">
        <v>0.52</v>
      </c>
      <c r="N1651" s="8">
        <v>0.5</v>
      </c>
      <c r="O1651" s="8">
        <v>-2.1489999999999999E-2</v>
      </c>
      <c r="P1651" s="8">
        <v>9.5069000000000002E-4</v>
      </c>
      <c r="Q1651" s="9">
        <v>-4.3068E-6</v>
      </c>
      <c r="R1651" s="9">
        <v>-7.0328999999999994E-8</v>
      </c>
      <c r="S1651" s="8">
        <v>-7.4299000000000001E-4</v>
      </c>
      <c r="T1651" s="8">
        <v>0</v>
      </c>
      <c r="U1651" s="9">
        <v>3.7969E-6</v>
      </c>
      <c r="V1651">
        <v>-1.2786554842405E-2</v>
      </c>
      <c r="W1651">
        <v>4.5945792558750699E-3</v>
      </c>
      <c r="X1651">
        <v>3.34485369827705E-3</v>
      </c>
      <c r="Y1651">
        <v>9.6211275016187402E-4</v>
      </c>
      <c r="Z1651">
        <v>0.52577777777777801</v>
      </c>
      <c r="AA1651">
        <v>0.15123456790123499</v>
      </c>
    </row>
    <row r="1652" spans="1:27" x14ac:dyDescent="0.35">
      <c r="A1652">
        <v>1651</v>
      </c>
      <c r="B1652" t="s">
        <v>57</v>
      </c>
      <c r="C1652" s="2">
        <v>37</v>
      </c>
      <c r="D1652" t="s">
        <v>10</v>
      </c>
      <c r="E1652">
        <v>4.5</v>
      </c>
      <c r="F1652" t="s">
        <v>35</v>
      </c>
      <c r="G1652" s="10">
        <v>1.5</v>
      </c>
      <c r="H1652">
        <v>1.4999999999999999E-2</v>
      </c>
      <c r="I1652">
        <v>2.5</v>
      </c>
      <c r="J1652">
        <v>1</v>
      </c>
      <c r="K1652">
        <v>1</v>
      </c>
      <c r="L1652" s="8">
        <v>1.4</v>
      </c>
      <c r="M1652" s="8">
        <v>0.52</v>
      </c>
      <c r="N1652" s="8">
        <v>0.5</v>
      </c>
      <c r="O1652">
        <f>-2.311*10^-3</f>
        <v>-2.3110000000000001E-3</v>
      </c>
      <c r="P1652">
        <f>-3.7474*10^-4</f>
        <v>-3.7473999999999998E-4</v>
      </c>
      <c r="Q1652">
        <f>1.5103*10^-5</f>
        <v>1.5103000000000001E-5</v>
      </c>
      <c r="R1652">
        <f>-2.5175*10^-8</f>
        <v>-2.5175000000000002E-8</v>
      </c>
      <c r="S1652">
        <f>3.3282*10^-4</f>
        <v>3.3282E-4</v>
      </c>
      <c r="T1652" s="8">
        <v>0</v>
      </c>
      <c r="U1652">
        <f>3.8818*10^-6</f>
        <v>3.8817999999999998E-6</v>
      </c>
      <c r="V1652">
        <v>-2.6966146390313699E-3</v>
      </c>
      <c r="W1652">
        <v>5.3014376029327805E-4</v>
      </c>
      <c r="X1652">
        <v>3.8594465749350597E-4</v>
      </c>
      <c r="Y1652">
        <v>1.7671458676442599E-4</v>
      </c>
      <c r="Z1652">
        <v>6.0666666666666702E-2</v>
      </c>
      <c r="AA1652">
        <v>2.7777777777777801E-2</v>
      </c>
    </row>
    <row r="1653" spans="1:27" x14ac:dyDescent="0.35">
      <c r="A1653">
        <v>1652</v>
      </c>
      <c r="B1653" t="s">
        <v>57</v>
      </c>
      <c r="C1653" s="2">
        <v>37</v>
      </c>
      <c r="D1653" t="s">
        <v>10</v>
      </c>
      <c r="E1653">
        <v>4.5</v>
      </c>
      <c r="F1653" t="s">
        <v>34</v>
      </c>
      <c r="G1653" s="10">
        <v>4</v>
      </c>
      <c r="H1653">
        <v>0.04</v>
      </c>
      <c r="I1653">
        <v>4</v>
      </c>
      <c r="J1653">
        <v>1</v>
      </c>
      <c r="K1653">
        <v>1</v>
      </c>
      <c r="L1653" s="8">
        <v>1.4</v>
      </c>
      <c r="M1653" s="8">
        <v>0.52</v>
      </c>
      <c r="N1653" s="8">
        <v>0.5</v>
      </c>
      <c r="O1653" s="8">
        <v>-1.115E-2</v>
      </c>
      <c r="P1653" s="8">
        <v>0</v>
      </c>
      <c r="Q1653" s="8">
        <v>-8.5599999999999996E-2</v>
      </c>
      <c r="R1653" s="8">
        <v>-4.9959999999999997E-2</v>
      </c>
      <c r="S1653" s="8">
        <v>0</v>
      </c>
      <c r="T1653" s="8">
        <v>2.5600000000000002E-3</v>
      </c>
      <c r="U1653" s="8">
        <v>3.6330000000000001E-2</v>
      </c>
      <c r="V1653">
        <v>-9.0192839186653898E-3</v>
      </c>
      <c r="W1653">
        <v>3.36739462556656E-3</v>
      </c>
      <c r="X1653">
        <v>2.4514632874124598E-3</v>
      </c>
      <c r="Y1653">
        <v>1.2566370614359201E-3</v>
      </c>
      <c r="Z1653">
        <v>0.38534567901234601</v>
      </c>
      <c r="AA1653">
        <v>0.19753086419753099</v>
      </c>
    </row>
    <row r="1654" spans="1:27" x14ac:dyDescent="0.35">
      <c r="A1654">
        <v>1653</v>
      </c>
      <c r="B1654" t="s">
        <v>57</v>
      </c>
      <c r="C1654" s="2">
        <v>37</v>
      </c>
      <c r="D1654" t="s">
        <v>10</v>
      </c>
      <c r="E1654">
        <v>4.5</v>
      </c>
      <c r="F1654" t="s">
        <v>11</v>
      </c>
      <c r="G1654" s="10">
        <v>3.5</v>
      </c>
      <c r="H1654">
        <v>3.5000000000000003E-2</v>
      </c>
      <c r="I1654">
        <v>4</v>
      </c>
      <c r="J1654">
        <v>1</v>
      </c>
      <c r="K1654">
        <v>1</v>
      </c>
      <c r="L1654" s="8">
        <v>1.42</v>
      </c>
      <c r="M1654" s="8">
        <v>0.59</v>
      </c>
      <c r="N1654" s="8">
        <v>0.5</v>
      </c>
      <c r="O1654" s="8">
        <v>-1.115E-2</v>
      </c>
      <c r="P1654" s="8">
        <v>0</v>
      </c>
      <c r="Q1654" s="8">
        <v>-8.5599999999999996E-2</v>
      </c>
      <c r="R1654" s="8">
        <v>-4.9959999999999997E-2</v>
      </c>
      <c r="S1654" s="8">
        <v>0</v>
      </c>
      <c r="T1654" s="8">
        <v>2.5600000000000002E-3</v>
      </c>
      <c r="U1654" s="8">
        <v>3.6330000000000001E-2</v>
      </c>
      <c r="V1654">
        <v>-9.3684390736518096E-3</v>
      </c>
      <c r="W1654">
        <v>4.5945792558750699E-3</v>
      </c>
      <c r="X1654">
        <v>3.8493385005721401E-3</v>
      </c>
      <c r="Y1654">
        <v>9.6211275016187402E-4</v>
      </c>
      <c r="Z1654">
        <v>0.60507777777777805</v>
      </c>
      <c r="AA1654">
        <v>0.15123456790123499</v>
      </c>
    </row>
    <row r="1655" spans="1:27" x14ac:dyDescent="0.35">
      <c r="A1655">
        <v>1654</v>
      </c>
      <c r="B1655" t="s">
        <v>57</v>
      </c>
      <c r="C1655" s="2">
        <v>37</v>
      </c>
      <c r="D1655" t="s">
        <v>10</v>
      </c>
      <c r="E1655">
        <v>4.5</v>
      </c>
      <c r="F1655" t="s">
        <v>11</v>
      </c>
      <c r="G1655" s="10">
        <v>3.5</v>
      </c>
      <c r="H1655">
        <v>3.5000000000000003E-2</v>
      </c>
      <c r="I1655">
        <v>4.5</v>
      </c>
      <c r="J1655">
        <v>1</v>
      </c>
      <c r="K1655">
        <v>1</v>
      </c>
      <c r="L1655" s="8">
        <v>1.42</v>
      </c>
      <c r="M1655" s="8">
        <v>0.59</v>
      </c>
      <c r="N1655" s="8">
        <v>0.5</v>
      </c>
      <c r="O1655" s="8">
        <v>-1.115E-2</v>
      </c>
      <c r="P1655" s="8">
        <v>0</v>
      </c>
      <c r="Q1655" s="8">
        <v>-8.5599999999999996E-2</v>
      </c>
      <c r="R1655" s="8">
        <v>-4.9959999999999997E-2</v>
      </c>
      <c r="S1655" s="8">
        <v>0</v>
      </c>
      <c r="T1655" s="8">
        <v>2.5600000000000002E-3</v>
      </c>
      <c r="U1655" s="8">
        <v>3.6330000000000001E-2</v>
      </c>
      <c r="V1655">
        <v>-9.0080760519374008E-3</v>
      </c>
      <c r="W1655">
        <v>4.5945792558750699E-3</v>
      </c>
      <c r="X1655">
        <v>3.8493385005721401E-3</v>
      </c>
      <c r="Y1655">
        <v>9.6211275016187402E-4</v>
      </c>
      <c r="Z1655">
        <v>0.60507777777777805</v>
      </c>
      <c r="AA1655">
        <v>0.15123456790123499</v>
      </c>
    </row>
    <row r="1656" spans="1:27" x14ac:dyDescent="0.35">
      <c r="A1656">
        <v>1655</v>
      </c>
      <c r="B1656" t="s">
        <v>57</v>
      </c>
      <c r="C1656" s="2">
        <v>37</v>
      </c>
      <c r="D1656" t="s">
        <v>10</v>
      </c>
      <c r="E1656">
        <v>4.5</v>
      </c>
      <c r="F1656" t="s">
        <v>35</v>
      </c>
      <c r="G1656" s="10">
        <v>1.5</v>
      </c>
      <c r="H1656">
        <v>1.4999999999999999E-2</v>
      </c>
      <c r="I1656">
        <v>3</v>
      </c>
      <c r="J1656">
        <v>1</v>
      </c>
      <c r="K1656">
        <v>1</v>
      </c>
      <c r="L1656" s="8">
        <v>1.4</v>
      </c>
      <c r="M1656" s="8">
        <v>0.52</v>
      </c>
      <c r="N1656" s="8">
        <v>0.5</v>
      </c>
      <c r="O1656">
        <f>-2.311*10^-3</f>
        <v>-2.3110000000000001E-3</v>
      </c>
      <c r="P1656">
        <f>-3.7474*10^-4</f>
        <v>-3.7473999999999998E-4</v>
      </c>
      <c r="Q1656">
        <f>1.5103*10^-5</f>
        <v>1.5103000000000001E-5</v>
      </c>
      <c r="R1656">
        <f>-2.5175*10^-8</f>
        <v>-2.5175000000000002E-8</v>
      </c>
      <c r="S1656">
        <f>3.3282*10^-4</f>
        <v>3.3282E-4</v>
      </c>
      <c r="T1656" s="8">
        <v>0</v>
      </c>
      <c r="U1656">
        <f>3.8818*10^-6</f>
        <v>3.8817999999999998E-6</v>
      </c>
      <c r="V1656">
        <v>-2.4871038298717001E-3</v>
      </c>
      <c r="W1656">
        <v>6.1850105367549095E-4</v>
      </c>
      <c r="X1656">
        <v>4.50268767075757E-4</v>
      </c>
      <c r="Y1656">
        <v>1.7671458676442599E-4</v>
      </c>
      <c r="Z1656">
        <v>7.0777777777777801E-2</v>
      </c>
      <c r="AA1656">
        <v>2.7777777777777801E-2</v>
      </c>
    </row>
    <row r="1657" spans="1:27" x14ac:dyDescent="0.35">
      <c r="A1657">
        <v>1656</v>
      </c>
      <c r="B1657" t="s">
        <v>57</v>
      </c>
      <c r="C1657" s="2">
        <v>37</v>
      </c>
      <c r="D1657" t="s">
        <v>10</v>
      </c>
      <c r="E1657">
        <v>4.5</v>
      </c>
      <c r="F1657" t="s">
        <v>11</v>
      </c>
      <c r="G1657" s="10">
        <v>1</v>
      </c>
      <c r="H1657">
        <v>0.01</v>
      </c>
      <c r="I1657">
        <v>2</v>
      </c>
      <c r="J1657">
        <v>1</v>
      </c>
      <c r="K1657">
        <v>1</v>
      </c>
      <c r="L1657" s="8">
        <v>1.42</v>
      </c>
      <c r="M1657" s="8">
        <v>0.59</v>
      </c>
      <c r="N1657" s="8">
        <v>0.5</v>
      </c>
      <c r="O1657" s="8">
        <v>-1.115E-2</v>
      </c>
      <c r="P1657" s="8">
        <v>0</v>
      </c>
      <c r="Q1657" s="8">
        <v>-8.5599999999999996E-2</v>
      </c>
      <c r="R1657" s="8">
        <v>-4.9959999999999997E-2</v>
      </c>
      <c r="S1657" s="8">
        <v>0</v>
      </c>
      <c r="T1657" s="8">
        <v>2.5600000000000002E-3</v>
      </c>
      <c r="U1657" s="8">
        <v>3.6330000000000001E-2</v>
      </c>
      <c r="V1657">
        <v>-1.10034707978142E-2</v>
      </c>
      <c r="W1657">
        <v>1.5707963267949001E-4</v>
      </c>
      <c r="X1657">
        <v>1.3160131625887601E-4</v>
      </c>
      <c r="Y1657">
        <v>7.85398163397448E-5</v>
      </c>
      <c r="Z1657">
        <v>2.06864197530864E-2</v>
      </c>
      <c r="AA1657">
        <v>1.2345679012345699E-2</v>
      </c>
    </row>
    <row r="1658" spans="1:27" x14ac:dyDescent="0.35">
      <c r="A1658">
        <v>1657</v>
      </c>
      <c r="B1658" t="s">
        <v>57</v>
      </c>
      <c r="C1658" s="2">
        <v>37</v>
      </c>
      <c r="D1658" t="s">
        <v>13</v>
      </c>
      <c r="E1658">
        <v>9</v>
      </c>
      <c r="F1658" t="s">
        <v>17</v>
      </c>
      <c r="G1658" s="10">
        <v>27.5</v>
      </c>
      <c r="H1658">
        <v>0.27500000000000002</v>
      </c>
      <c r="I1658">
        <v>24</v>
      </c>
      <c r="J1658">
        <v>1</v>
      </c>
      <c r="K1658">
        <v>1</v>
      </c>
      <c r="L1658" s="8">
        <v>1.39</v>
      </c>
      <c r="M1658" s="8">
        <v>0.56000000000000005</v>
      </c>
      <c r="N1658" s="8">
        <v>0.5</v>
      </c>
      <c r="O1658" s="8">
        <v>0.16450000000000001</v>
      </c>
      <c r="P1658" s="8">
        <v>-0.56120000000000003</v>
      </c>
      <c r="Q1658" s="8">
        <v>0.29099999999999998</v>
      </c>
      <c r="R1658" s="8">
        <v>0</v>
      </c>
      <c r="S1658" s="8">
        <v>-7.2500000000000004E-3</v>
      </c>
      <c r="T1658" s="8">
        <v>2.5000000000000001E-2</v>
      </c>
      <c r="U1658" s="8">
        <v>2.3E-2</v>
      </c>
      <c r="V1658">
        <v>0.653226579691502</v>
      </c>
      <c r="W1658">
        <v>0.653226579691502</v>
      </c>
      <c r="X1658">
        <v>0.50847156963186502</v>
      </c>
      <c r="Y1658">
        <v>5.9395736106932003E-2</v>
      </c>
      <c r="Z1658">
        <v>19.981670056445999</v>
      </c>
      <c r="AA1658">
        <v>2.3341049382716101</v>
      </c>
    </row>
    <row r="1659" spans="1:27" x14ac:dyDescent="0.35">
      <c r="A1659">
        <v>1658</v>
      </c>
      <c r="B1659" t="s">
        <v>57</v>
      </c>
      <c r="C1659" s="2">
        <v>37</v>
      </c>
      <c r="D1659" t="s">
        <v>13</v>
      </c>
      <c r="E1659">
        <v>9</v>
      </c>
      <c r="F1659" t="s">
        <v>17</v>
      </c>
      <c r="G1659" s="10">
        <v>8.5</v>
      </c>
      <c r="H1659">
        <v>8.5000000000000006E-2</v>
      </c>
      <c r="I1659">
        <v>14</v>
      </c>
      <c r="J1659">
        <v>1</v>
      </c>
      <c r="K1659">
        <v>1</v>
      </c>
      <c r="L1659" s="8">
        <v>1.39</v>
      </c>
      <c r="M1659" s="8">
        <v>0.56000000000000005</v>
      </c>
      <c r="N1659" s="8">
        <v>0.5</v>
      </c>
      <c r="O1659" s="8">
        <v>0.16450000000000001</v>
      </c>
      <c r="P1659" s="8">
        <v>-0.56120000000000003</v>
      </c>
      <c r="Q1659" s="8">
        <v>0.29099999999999998</v>
      </c>
      <c r="R1659" s="8">
        <v>0</v>
      </c>
      <c r="S1659" s="8">
        <v>-7.2500000000000004E-3</v>
      </c>
      <c r="T1659" s="8">
        <v>2.5000000000000001E-2</v>
      </c>
      <c r="U1659" s="8">
        <v>2.3E-2</v>
      </c>
      <c r="V1659">
        <v>5.0313866354850703E-2</v>
      </c>
      <c r="W1659">
        <v>5.0313866354850703E-2</v>
      </c>
      <c r="X1659">
        <v>3.9164313570615797E-2</v>
      </c>
      <c r="Y1659">
        <v>5.6745017305465601E-3</v>
      </c>
      <c r="Z1659">
        <v>1.5390602710035799</v>
      </c>
      <c r="AA1659">
        <v>0.22299382716049401</v>
      </c>
    </row>
    <row r="1660" spans="1:27" x14ac:dyDescent="0.35">
      <c r="A1660">
        <v>1659</v>
      </c>
      <c r="B1660" t="s">
        <v>57</v>
      </c>
      <c r="C1660" s="2">
        <v>37</v>
      </c>
      <c r="D1660" t="s">
        <v>13</v>
      </c>
      <c r="E1660">
        <v>9</v>
      </c>
      <c r="F1660" t="s">
        <v>34</v>
      </c>
      <c r="G1660" s="10">
        <v>8</v>
      </c>
      <c r="H1660">
        <v>0.08</v>
      </c>
      <c r="I1660">
        <v>14</v>
      </c>
      <c r="J1660">
        <v>1</v>
      </c>
      <c r="K1660">
        <v>1</v>
      </c>
      <c r="L1660" s="8">
        <v>1.4</v>
      </c>
      <c r="M1660" s="8">
        <v>0.52</v>
      </c>
      <c r="N1660" s="8">
        <v>0.5</v>
      </c>
      <c r="O1660" s="8">
        <v>-1.115E-2</v>
      </c>
      <c r="P1660" s="8">
        <v>0</v>
      </c>
      <c r="Q1660" s="8">
        <v>-8.5599999999999996E-2</v>
      </c>
      <c r="R1660" s="8">
        <v>-4.9959999999999997E-2</v>
      </c>
      <c r="S1660" s="8">
        <v>0</v>
      </c>
      <c r="T1660" s="8">
        <v>2.5600000000000002E-3</v>
      </c>
      <c r="U1660" s="8">
        <v>3.6330000000000001E-2</v>
      </c>
      <c r="V1660">
        <v>2.37847051258958E-2</v>
      </c>
      <c r="W1660">
        <v>2.37847051258958E-2</v>
      </c>
      <c r="X1660">
        <v>1.7315265331652199E-2</v>
      </c>
      <c r="Y1660">
        <v>5.0265482457436698E-3</v>
      </c>
      <c r="Z1660">
        <v>0.68044693048893101</v>
      </c>
      <c r="AA1660">
        <v>0.19753086419753099</v>
      </c>
    </row>
    <row r="1661" spans="1:27" x14ac:dyDescent="0.35">
      <c r="A1661">
        <v>1660</v>
      </c>
      <c r="B1661" t="s">
        <v>57</v>
      </c>
      <c r="C1661" s="2">
        <v>37</v>
      </c>
      <c r="D1661" t="s">
        <v>13</v>
      </c>
      <c r="E1661">
        <v>9</v>
      </c>
      <c r="F1661" t="s">
        <v>34</v>
      </c>
      <c r="G1661" s="10">
        <v>25</v>
      </c>
      <c r="H1661">
        <v>0.25</v>
      </c>
      <c r="I1661">
        <v>14</v>
      </c>
      <c r="J1661">
        <v>1</v>
      </c>
      <c r="K1661">
        <v>1</v>
      </c>
      <c r="L1661" s="8">
        <v>1.4</v>
      </c>
      <c r="M1661" s="8">
        <v>0.52</v>
      </c>
      <c r="N1661" s="8">
        <v>0.5</v>
      </c>
      <c r="O1661" s="8">
        <v>-1.115E-2</v>
      </c>
      <c r="P1661" s="8">
        <v>0</v>
      </c>
      <c r="Q1661" s="8">
        <v>-8.5599999999999996E-2</v>
      </c>
      <c r="R1661" s="8">
        <v>-4.9959999999999997E-2</v>
      </c>
      <c r="S1661" s="8">
        <v>0</v>
      </c>
      <c r="T1661" s="8">
        <v>2.5600000000000002E-3</v>
      </c>
      <c r="U1661" s="8">
        <v>3.6330000000000001E-2</v>
      </c>
      <c r="V1661">
        <v>0.25373439880190701</v>
      </c>
      <c r="W1661">
        <v>0.25373439880190701</v>
      </c>
      <c r="X1661">
        <v>0.18471864232778801</v>
      </c>
      <c r="Y1661">
        <v>4.9087385212340497E-2</v>
      </c>
      <c r="Z1661">
        <v>7.2589839525163704</v>
      </c>
      <c r="AA1661">
        <v>1.92901234567901</v>
      </c>
    </row>
    <row r="1662" spans="1:27" x14ac:dyDescent="0.35">
      <c r="A1662">
        <v>1661</v>
      </c>
      <c r="B1662" t="s">
        <v>57</v>
      </c>
      <c r="C1662" s="2">
        <v>37</v>
      </c>
      <c r="D1662" t="s">
        <v>13</v>
      </c>
      <c r="E1662">
        <v>9</v>
      </c>
      <c r="F1662" t="s">
        <v>17</v>
      </c>
      <c r="G1662" s="10">
        <v>37</v>
      </c>
      <c r="H1662">
        <v>0.37</v>
      </c>
      <c r="I1662">
        <v>28</v>
      </c>
      <c r="J1662">
        <v>1</v>
      </c>
      <c r="K1662">
        <v>1</v>
      </c>
      <c r="L1662" s="8">
        <v>1.39</v>
      </c>
      <c r="M1662" s="8">
        <v>0.56000000000000005</v>
      </c>
      <c r="N1662" s="8">
        <v>0.5</v>
      </c>
      <c r="O1662" s="8">
        <v>0.16450000000000001</v>
      </c>
      <c r="P1662" s="8">
        <v>-0.56120000000000003</v>
      </c>
      <c r="Q1662" s="8">
        <v>0.29099999999999998</v>
      </c>
      <c r="R1662" s="8">
        <v>0</v>
      </c>
      <c r="S1662" s="8">
        <v>-7.2500000000000004E-3</v>
      </c>
      <c r="T1662" s="8">
        <v>2.5000000000000001E-2</v>
      </c>
      <c r="U1662" s="8">
        <v>2.3E-2</v>
      </c>
      <c r="V1662">
        <v>1.3861638000637999</v>
      </c>
      <c r="W1662">
        <v>1.3861638000637999</v>
      </c>
      <c r="X1662">
        <v>1.07898990196966</v>
      </c>
      <c r="Y1662">
        <v>0.107521008569111</v>
      </c>
      <c r="Z1662">
        <v>42.401623813508898</v>
      </c>
      <c r="AA1662">
        <v>4.2253086419753103</v>
      </c>
    </row>
    <row r="1663" spans="1:27" x14ac:dyDescent="0.35">
      <c r="A1663">
        <v>1662</v>
      </c>
      <c r="B1663" t="s">
        <v>57</v>
      </c>
      <c r="C1663" s="2">
        <v>37</v>
      </c>
      <c r="D1663" t="s">
        <v>13</v>
      </c>
      <c r="E1663">
        <v>9</v>
      </c>
      <c r="F1663" t="s">
        <v>32</v>
      </c>
      <c r="G1663" s="10">
        <v>32.5</v>
      </c>
      <c r="H1663">
        <v>0.32500000000000001</v>
      </c>
      <c r="I1663">
        <v>38</v>
      </c>
      <c r="J1663">
        <v>1</v>
      </c>
      <c r="K1663">
        <v>1</v>
      </c>
      <c r="L1663" s="8">
        <v>1.23</v>
      </c>
      <c r="M1663" s="8">
        <v>0.42</v>
      </c>
      <c r="N1663" s="8">
        <v>0.5</v>
      </c>
      <c r="O1663" s="8">
        <v>-3.9836000000000003E-2</v>
      </c>
      <c r="P1663" s="8">
        <v>1.5505E-3</v>
      </c>
      <c r="Q1663" s="9">
        <v>-6.1835000000000002E-6</v>
      </c>
      <c r="R1663" s="9">
        <v>4.8021999999999998E-8</v>
      </c>
      <c r="S1663" s="8">
        <v>7.3997000000000003E-5</v>
      </c>
      <c r="T1663" s="8">
        <v>0</v>
      </c>
      <c r="U1663" s="9">
        <v>2.9606999999999999E-6</v>
      </c>
      <c r="V1663">
        <v>1.28079250155713</v>
      </c>
      <c r="W1663">
        <v>1.28079250155713</v>
      </c>
      <c r="X1663">
        <v>0.66165740630441505</v>
      </c>
      <c r="Y1663">
        <v>8.2957681008855505E-2</v>
      </c>
      <c r="Z1663">
        <v>26.001493048570399</v>
      </c>
      <c r="AA1663">
        <v>3.26003086419753</v>
      </c>
    </row>
    <row r="1664" spans="1:27" x14ac:dyDescent="0.35">
      <c r="A1664">
        <v>1663</v>
      </c>
      <c r="B1664" t="s">
        <v>57</v>
      </c>
      <c r="C1664" s="2">
        <v>37</v>
      </c>
      <c r="D1664" t="s">
        <v>13</v>
      </c>
      <c r="E1664">
        <v>9</v>
      </c>
      <c r="F1664" t="s">
        <v>17</v>
      </c>
      <c r="G1664" s="10">
        <v>11</v>
      </c>
      <c r="H1664">
        <v>0.11</v>
      </c>
      <c r="I1664">
        <v>10</v>
      </c>
      <c r="J1664">
        <v>1</v>
      </c>
      <c r="K1664">
        <v>1</v>
      </c>
      <c r="L1664" s="8">
        <v>1.39</v>
      </c>
      <c r="M1664" s="8">
        <v>0.56000000000000005</v>
      </c>
      <c r="N1664" s="8">
        <v>0.5</v>
      </c>
      <c r="O1664" s="8">
        <v>0.16450000000000001</v>
      </c>
      <c r="P1664" s="8">
        <v>-0.56120000000000003</v>
      </c>
      <c r="Q1664" s="8">
        <v>0.29099999999999998</v>
      </c>
      <c r="R1664" s="8">
        <v>0</v>
      </c>
      <c r="S1664" s="8">
        <v>-7.2500000000000004E-3</v>
      </c>
      <c r="T1664" s="8">
        <v>2.5000000000000001E-2</v>
      </c>
      <c r="U1664" s="8">
        <v>2.3E-2</v>
      </c>
      <c r="V1664">
        <v>4.6675973387221598E-2</v>
      </c>
      <c r="W1664">
        <v>4.6675973387221598E-2</v>
      </c>
      <c r="X1664">
        <v>3.6332577684613301E-2</v>
      </c>
      <c r="Y1664">
        <v>9.5033177771091208E-3</v>
      </c>
      <c r="Z1664">
        <v>1.4277800824139499</v>
      </c>
      <c r="AA1664">
        <v>0.37345679012345701</v>
      </c>
    </row>
    <row r="1665" spans="1:27" x14ac:dyDescent="0.35">
      <c r="A1665">
        <v>1664</v>
      </c>
      <c r="B1665" t="s">
        <v>57</v>
      </c>
      <c r="C1665" s="2">
        <v>37</v>
      </c>
      <c r="D1665" t="s">
        <v>13</v>
      </c>
      <c r="E1665">
        <v>9</v>
      </c>
      <c r="F1665" t="s">
        <v>17</v>
      </c>
      <c r="G1665" s="10">
        <v>27.5</v>
      </c>
      <c r="H1665">
        <v>0.27500000000000002</v>
      </c>
      <c r="I1665">
        <v>17</v>
      </c>
      <c r="J1665">
        <v>1</v>
      </c>
      <c r="K1665">
        <v>1</v>
      </c>
      <c r="L1665" s="8">
        <v>1.39</v>
      </c>
      <c r="M1665" s="8">
        <v>0.56000000000000005</v>
      </c>
      <c r="N1665" s="8">
        <v>0.5</v>
      </c>
      <c r="O1665" s="8">
        <v>0.16450000000000001</v>
      </c>
      <c r="P1665" s="8">
        <v>-0.56120000000000003</v>
      </c>
      <c r="Q1665" s="8">
        <v>0.29099999999999998</v>
      </c>
      <c r="R1665" s="8">
        <v>0</v>
      </c>
      <c r="S1665" s="8">
        <v>-7.2500000000000004E-3</v>
      </c>
      <c r="T1665" s="8">
        <v>2.5000000000000001E-2</v>
      </c>
      <c r="U1665" s="8">
        <v>2.3E-2</v>
      </c>
      <c r="V1665">
        <v>0.43261883115147898</v>
      </c>
      <c r="W1665">
        <v>0.43261883115147898</v>
      </c>
      <c r="X1665">
        <v>0.33675049816831198</v>
      </c>
      <c r="Y1665">
        <v>5.9395736106932003E-2</v>
      </c>
      <c r="Z1665">
        <v>13.2334583634926</v>
      </c>
      <c r="AA1665">
        <v>2.3341049382716101</v>
      </c>
    </row>
    <row r="1666" spans="1:27" x14ac:dyDescent="0.35">
      <c r="A1666">
        <v>1665</v>
      </c>
      <c r="B1666" t="s">
        <v>57</v>
      </c>
      <c r="C1666" s="2">
        <v>37</v>
      </c>
      <c r="D1666" t="s">
        <v>14</v>
      </c>
      <c r="E1666">
        <v>18</v>
      </c>
      <c r="F1666" t="s">
        <v>32</v>
      </c>
      <c r="G1666" s="10">
        <v>48</v>
      </c>
      <c r="H1666">
        <v>0.48</v>
      </c>
      <c r="I1666">
        <v>38</v>
      </c>
      <c r="J1666">
        <v>1</v>
      </c>
      <c r="K1666">
        <v>1</v>
      </c>
      <c r="L1666" s="8">
        <v>1.23</v>
      </c>
      <c r="M1666" s="8">
        <v>0.42</v>
      </c>
      <c r="N1666" s="8">
        <v>0.5</v>
      </c>
      <c r="O1666" s="8">
        <v>-3.9836000000000003E-2</v>
      </c>
      <c r="P1666" s="8">
        <v>1.5505E-3</v>
      </c>
      <c r="Q1666" s="9">
        <v>-6.1835000000000002E-6</v>
      </c>
      <c r="R1666" s="9">
        <v>4.8021999999999998E-8</v>
      </c>
      <c r="S1666" s="8">
        <v>7.3997000000000003E-5</v>
      </c>
      <c r="T1666" s="8">
        <v>0</v>
      </c>
      <c r="U1666" s="9">
        <v>2.9606999999999999E-6</v>
      </c>
      <c r="V1666">
        <v>2.77919685174317</v>
      </c>
      <c r="W1666">
        <v>2.77919685174317</v>
      </c>
      <c r="X1666">
        <v>1.4357330936105199</v>
      </c>
      <c r="Y1666">
        <v>0.18095573684677199</v>
      </c>
      <c r="Z1666">
        <v>14.105186346218099</v>
      </c>
      <c r="AA1666">
        <v>1.7777777777777799</v>
      </c>
    </row>
    <row r="1667" spans="1:27" x14ac:dyDescent="0.35">
      <c r="A1667">
        <v>1666</v>
      </c>
      <c r="B1667" t="s">
        <v>57</v>
      </c>
      <c r="C1667" s="2">
        <v>37</v>
      </c>
      <c r="D1667" t="s">
        <v>14</v>
      </c>
      <c r="E1667">
        <v>18</v>
      </c>
      <c r="F1667" t="s">
        <v>11</v>
      </c>
      <c r="G1667" s="10">
        <v>47</v>
      </c>
      <c r="H1667">
        <v>0.47</v>
      </c>
      <c r="I1667">
        <v>38</v>
      </c>
      <c r="J1667">
        <v>1</v>
      </c>
      <c r="K1667">
        <v>1</v>
      </c>
      <c r="L1667" s="8">
        <v>1.42</v>
      </c>
      <c r="M1667" s="8">
        <v>0.59</v>
      </c>
      <c r="N1667" s="8">
        <v>0.5</v>
      </c>
      <c r="O1667" s="8">
        <v>-1.115E-2</v>
      </c>
      <c r="P1667" s="8">
        <v>0</v>
      </c>
      <c r="Q1667" s="8">
        <v>-8.5599999999999996E-2</v>
      </c>
      <c r="R1667" s="8">
        <v>-4.9959999999999997E-2</v>
      </c>
      <c r="S1667" s="8">
        <v>0</v>
      </c>
      <c r="T1667" s="8">
        <v>2.5600000000000002E-3</v>
      </c>
      <c r="U1667" s="8">
        <v>3.6330000000000001E-2</v>
      </c>
      <c r="V1667">
        <v>2.7948816821310798</v>
      </c>
      <c r="W1667">
        <v>2.7948816821310798</v>
      </c>
      <c r="X1667">
        <v>2.3415518732894198</v>
      </c>
      <c r="Y1667">
        <v>0.173494454294496</v>
      </c>
      <c r="Z1667">
        <v>23.004293527166599</v>
      </c>
      <c r="AA1667">
        <v>1.7044753086419799</v>
      </c>
    </row>
    <row r="1668" spans="1:27" x14ac:dyDescent="0.35">
      <c r="A1668">
        <v>1667</v>
      </c>
      <c r="B1668" t="s">
        <v>57</v>
      </c>
      <c r="C1668" s="2">
        <v>37</v>
      </c>
      <c r="D1668" t="s">
        <v>14</v>
      </c>
      <c r="E1668">
        <v>18</v>
      </c>
      <c r="F1668" t="s">
        <v>32</v>
      </c>
      <c r="G1668" s="10">
        <v>47.5</v>
      </c>
      <c r="H1668">
        <v>0.47499999999999998</v>
      </c>
      <c r="I1668">
        <v>38</v>
      </c>
      <c r="J1668">
        <v>1</v>
      </c>
      <c r="K1668">
        <v>1</v>
      </c>
      <c r="L1668" s="8">
        <v>1.23</v>
      </c>
      <c r="M1668" s="8">
        <v>0.42</v>
      </c>
      <c r="N1668" s="8">
        <v>0.5</v>
      </c>
      <c r="O1668" s="8">
        <v>-3.9836000000000003E-2</v>
      </c>
      <c r="P1668" s="8">
        <v>1.5505E-3</v>
      </c>
      <c r="Q1668" s="9">
        <v>-6.1835000000000002E-6</v>
      </c>
      <c r="R1668" s="9">
        <v>4.8021999999999998E-8</v>
      </c>
      <c r="S1668" s="8">
        <v>7.3997000000000003E-5</v>
      </c>
      <c r="T1668" s="8">
        <v>0</v>
      </c>
      <c r="U1668" s="9">
        <v>2.9606999999999999E-6</v>
      </c>
      <c r="V1668">
        <v>2.7215615514439002</v>
      </c>
      <c r="W1668">
        <v>2.7215615514439002</v>
      </c>
      <c r="X1668">
        <v>1.4059586974759199</v>
      </c>
      <c r="Y1668">
        <v>0.17720546061654899</v>
      </c>
      <c r="Z1668">
        <v>13.8126713880454</v>
      </c>
      <c r="AA1668">
        <v>1.7409336419753101</v>
      </c>
    </row>
    <row r="1669" spans="1:27" x14ac:dyDescent="0.35">
      <c r="A1669">
        <v>1668</v>
      </c>
      <c r="B1669" t="s">
        <v>57</v>
      </c>
      <c r="C1669" s="2">
        <v>37</v>
      </c>
      <c r="D1669" t="s">
        <v>14</v>
      </c>
      <c r="E1669">
        <v>18</v>
      </c>
      <c r="F1669" t="s">
        <v>32</v>
      </c>
      <c r="G1669" s="10">
        <v>45.5</v>
      </c>
      <c r="H1669">
        <v>0.45500000000000002</v>
      </c>
      <c r="I1669">
        <v>38</v>
      </c>
      <c r="J1669">
        <v>1</v>
      </c>
      <c r="K1669">
        <v>1</v>
      </c>
      <c r="L1669" s="8">
        <v>1.23</v>
      </c>
      <c r="M1669" s="8">
        <v>0.42</v>
      </c>
      <c r="N1669" s="8">
        <v>0.5</v>
      </c>
      <c r="O1669" s="8">
        <v>-3.9836000000000003E-2</v>
      </c>
      <c r="P1669" s="8">
        <v>1.5505E-3</v>
      </c>
      <c r="Q1669" s="9">
        <v>-6.1835000000000002E-6</v>
      </c>
      <c r="R1669" s="9">
        <v>4.8021999999999998E-8</v>
      </c>
      <c r="S1669" s="8">
        <v>7.3997000000000003E-5</v>
      </c>
      <c r="T1669" s="8">
        <v>0</v>
      </c>
      <c r="U1669" s="9">
        <v>2.9606999999999999E-6</v>
      </c>
      <c r="V1669">
        <v>2.4973169182355099</v>
      </c>
      <c r="W1669">
        <v>2.4973169182355099</v>
      </c>
      <c r="X1669">
        <v>1.2901139199604601</v>
      </c>
      <c r="Y1669">
        <v>0.162597054777357</v>
      </c>
      <c r="Z1669">
        <v>12.6745683650228</v>
      </c>
      <c r="AA1669">
        <v>1.5974151234567899</v>
      </c>
    </row>
    <row r="1670" spans="1:27" x14ac:dyDescent="0.35">
      <c r="A1670">
        <v>1669</v>
      </c>
      <c r="B1670" t="s">
        <v>57</v>
      </c>
      <c r="C1670" s="2">
        <v>37</v>
      </c>
      <c r="D1670" t="s">
        <v>14</v>
      </c>
      <c r="E1670">
        <v>18</v>
      </c>
      <c r="F1670" t="s">
        <v>32</v>
      </c>
      <c r="G1670" s="10">
        <v>43.5</v>
      </c>
      <c r="H1670">
        <v>0.435</v>
      </c>
      <c r="I1670">
        <v>38</v>
      </c>
      <c r="J1670">
        <v>1</v>
      </c>
      <c r="K1670">
        <v>1</v>
      </c>
      <c r="L1670" s="8">
        <v>1.23</v>
      </c>
      <c r="M1670" s="8">
        <v>0.42</v>
      </c>
      <c r="N1670" s="8">
        <v>0.5</v>
      </c>
      <c r="O1670" s="8">
        <v>-3.9836000000000003E-2</v>
      </c>
      <c r="P1670" s="8">
        <v>1.5505E-3</v>
      </c>
      <c r="Q1670" s="9">
        <v>-6.1835000000000002E-6</v>
      </c>
      <c r="R1670" s="9">
        <v>4.8021999999999998E-8</v>
      </c>
      <c r="S1670" s="8">
        <v>7.3997000000000003E-5</v>
      </c>
      <c r="T1670" s="8">
        <v>0</v>
      </c>
      <c r="U1670" s="9">
        <v>2.9606999999999999E-6</v>
      </c>
      <c r="V1670">
        <v>2.2830931904059599</v>
      </c>
      <c r="W1670">
        <v>2.2830931904059599</v>
      </c>
      <c r="X1670">
        <v>1.17944594216372</v>
      </c>
      <c r="Y1670">
        <v>0.14861696746888201</v>
      </c>
      <c r="Z1670">
        <v>11.5873241854959</v>
      </c>
      <c r="AA1670">
        <v>1.46006944444444</v>
      </c>
    </row>
    <row r="1671" spans="1:27" x14ac:dyDescent="0.35">
      <c r="A1671">
        <v>1670</v>
      </c>
      <c r="B1671" t="s">
        <v>57</v>
      </c>
      <c r="C1671" s="2">
        <v>37</v>
      </c>
      <c r="D1671" t="s">
        <v>14</v>
      </c>
      <c r="E1671">
        <v>18</v>
      </c>
      <c r="F1671" t="s">
        <v>32</v>
      </c>
      <c r="G1671" s="10">
        <v>62</v>
      </c>
      <c r="H1671">
        <v>0.62</v>
      </c>
      <c r="I1671">
        <v>38</v>
      </c>
      <c r="J1671">
        <v>1</v>
      </c>
      <c r="K1671">
        <v>1</v>
      </c>
      <c r="L1671" s="8">
        <v>1.23</v>
      </c>
      <c r="M1671" s="8">
        <v>0.42</v>
      </c>
      <c r="N1671" s="8">
        <v>0.5</v>
      </c>
      <c r="O1671" s="8">
        <v>-3.9836000000000003E-2</v>
      </c>
      <c r="P1671" s="8">
        <v>1.5505E-3</v>
      </c>
      <c r="Q1671" s="9">
        <v>-6.1835000000000002E-6</v>
      </c>
      <c r="R1671" s="9">
        <v>4.8021999999999998E-8</v>
      </c>
      <c r="S1671" s="8">
        <v>7.3997000000000003E-5</v>
      </c>
      <c r="T1671" s="8">
        <v>0</v>
      </c>
      <c r="U1671" s="9">
        <v>2.9606999999999999E-6</v>
      </c>
      <c r="V1671">
        <v>4.6536132704250797</v>
      </c>
      <c r="W1671">
        <v>4.6536132704250797</v>
      </c>
      <c r="X1671">
        <v>2.4040566155016001</v>
      </c>
      <c r="Y1671">
        <v>0.30190705400997903</v>
      </c>
      <c r="Z1671">
        <v>23.618363816657499</v>
      </c>
      <c r="AA1671">
        <v>2.9660493827160499</v>
      </c>
    </row>
    <row r="1672" spans="1:27" x14ac:dyDescent="0.35">
      <c r="A1672">
        <v>1671</v>
      </c>
      <c r="B1672" t="s">
        <v>57</v>
      </c>
      <c r="C1672" s="2">
        <v>37</v>
      </c>
      <c r="D1672" t="s">
        <v>14</v>
      </c>
      <c r="E1672">
        <v>18</v>
      </c>
      <c r="F1672" t="s">
        <v>32</v>
      </c>
      <c r="G1672" s="10">
        <v>44</v>
      </c>
      <c r="H1672">
        <v>0.44</v>
      </c>
      <c r="I1672">
        <v>38</v>
      </c>
      <c r="J1672">
        <v>1</v>
      </c>
      <c r="K1672">
        <v>1</v>
      </c>
      <c r="L1672" s="8">
        <v>1.23</v>
      </c>
      <c r="M1672" s="8">
        <v>0.42</v>
      </c>
      <c r="N1672" s="8">
        <v>0.5</v>
      </c>
      <c r="O1672" s="8">
        <v>-3.9836000000000003E-2</v>
      </c>
      <c r="P1672" s="8">
        <v>1.5505E-3</v>
      </c>
      <c r="Q1672" s="9">
        <v>-6.1835000000000002E-6</v>
      </c>
      <c r="R1672" s="9">
        <v>4.8021999999999998E-8</v>
      </c>
      <c r="S1672" s="8">
        <v>7.3997000000000003E-5</v>
      </c>
      <c r="T1672" s="8">
        <v>0</v>
      </c>
      <c r="U1672" s="9">
        <v>2.9606999999999999E-6</v>
      </c>
      <c r="V1672">
        <v>2.3357135710655599</v>
      </c>
      <c r="W1672">
        <v>2.3357135710655599</v>
      </c>
      <c r="X1672">
        <v>1.20662963081247</v>
      </c>
      <c r="Y1672">
        <v>0.15205308443374599</v>
      </c>
      <c r="Z1672">
        <v>11.854387050923</v>
      </c>
      <c r="AA1672">
        <v>1.49382716049383</v>
      </c>
    </row>
    <row r="1673" spans="1:27" x14ac:dyDescent="0.35">
      <c r="A1673">
        <v>1672</v>
      </c>
      <c r="B1673" t="s">
        <v>57</v>
      </c>
      <c r="C1673" s="2">
        <v>37</v>
      </c>
      <c r="D1673" t="s">
        <v>14</v>
      </c>
      <c r="E1673">
        <v>18</v>
      </c>
      <c r="F1673" t="s">
        <v>32</v>
      </c>
      <c r="G1673" s="10">
        <v>49</v>
      </c>
      <c r="H1673">
        <v>0.49</v>
      </c>
      <c r="I1673">
        <v>38</v>
      </c>
      <c r="J1673">
        <v>1</v>
      </c>
      <c r="K1673">
        <v>1</v>
      </c>
      <c r="L1673" s="8">
        <v>1.23</v>
      </c>
      <c r="M1673" s="8">
        <v>0.42</v>
      </c>
      <c r="N1673" s="8">
        <v>0.5</v>
      </c>
      <c r="O1673" s="8">
        <v>-3.9836000000000003E-2</v>
      </c>
      <c r="P1673" s="8">
        <v>1.5505E-3</v>
      </c>
      <c r="Q1673" s="9">
        <v>-6.1835000000000002E-6</v>
      </c>
      <c r="R1673" s="9">
        <v>4.8021999999999998E-8</v>
      </c>
      <c r="S1673" s="8">
        <v>7.3997000000000003E-5</v>
      </c>
      <c r="T1673" s="8">
        <v>0</v>
      </c>
      <c r="U1673" s="9">
        <v>2.9606999999999999E-6</v>
      </c>
      <c r="V1673">
        <v>2.8963642399012701</v>
      </c>
      <c r="W1673">
        <v>2.8963642399012701</v>
      </c>
      <c r="X1673">
        <v>1.496261766333</v>
      </c>
      <c r="Y1673">
        <v>0.188574099031727</v>
      </c>
      <c r="Z1673">
        <v>14.699842979710301</v>
      </c>
      <c r="AA1673">
        <v>1.8526234567901201</v>
      </c>
    </row>
    <row r="1674" spans="1:27" x14ac:dyDescent="0.35">
      <c r="A1674">
        <v>1673</v>
      </c>
      <c r="B1674" t="s">
        <v>57</v>
      </c>
      <c r="C1674" s="2">
        <v>37</v>
      </c>
      <c r="D1674" t="s">
        <v>14</v>
      </c>
      <c r="E1674">
        <v>18</v>
      </c>
      <c r="F1674" t="s">
        <v>32</v>
      </c>
      <c r="G1674" s="10">
        <v>43</v>
      </c>
      <c r="H1674">
        <v>0.43</v>
      </c>
      <c r="I1674">
        <v>38</v>
      </c>
      <c r="J1674">
        <v>1</v>
      </c>
      <c r="K1674">
        <v>1</v>
      </c>
      <c r="L1674" s="8">
        <v>1.23</v>
      </c>
      <c r="M1674" s="8">
        <v>0.42</v>
      </c>
      <c r="N1674" s="8">
        <v>0.5</v>
      </c>
      <c r="O1674" s="8">
        <v>-3.9836000000000003E-2</v>
      </c>
      <c r="P1674" s="8">
        <v>1.5505E-3</v>
      </c>
      <c r="Q1674" s="9">
        <v>-6.1835000000000002E-6</v>
      </c>
      <c r="R1674" s="9">
        <v>4.8021999999999998E-8</v>
      </c>
      <c r="S1674" s="8">
        <v>7.3997000000000003E-5</v>
      </c>
      <c r="T1674" s="8">
        <v>0</v>
      </c>
      <c r="U1674" s="9">
        <v>2.9606999999999999E-6</v>
      </c>
      <c r="V1674">
        <v>2.2310946493822899</v>
      </c>
      <c r="W1674">
        <v>2.2310946493822899</v>
      </c>
      <c r="X1674">
        <v>1.15258349587089</v>
      </c>
      <c r="Y1674">
        <v>0.14522012041218799</v>
      </c>
      <c r="Z1674">
        <v>11.3234173267895</v>
      </c>
      <c r="AA1674">
        <v>1.4266975308642</v>
      </c>
    </row>
    <row r="1675" spans="1:27" x14ac:dyDescent="0.35">
      <c r="A1675">
        <v>1674</v>
      </c>
      <c r="B1675" t="s">
        <v>57</v>
      </c>
      <c r="C1675" s="2">
        <v>37</v>
      </c>
      <c r="D1675" t="s">
        <v>14</v>
      </c>
      <c r="E1675">
        <v>18</v>
      </c>
      <c r="F1675" t="s">
        <v>32</v>
      </c>
      <c r="G1675" s="10">
        <v>45</v>
      </c>
      <c r="H1675">
        <v>0.45</v>
      </c>
      <c r="I1675">
        <v>38</v>
      </c>
      <c r="J1675">
        <v>1</v>
      </c>
      <c r="K1675">
        <v>1</v>
      </c>
      <c r="L1675" s="8">
        <v>1.23</v>
      </c>
      <c r="M1675" s="8">
        <v>0.42</v>
      </c>
      <c r="N1675" s="8">
        <v>0.5</v>
      </c>
      <c r="O1675" s="8">
        <v>-3.9836000000000003E-2</v>
      </c>
      <c r="P1675" s="8">
        <v>1.5505E-3</v>
      </c>
      <c r="Q1675" s="9">
        <v>-6.1835000000000002E-6</v>
      </c>
      <c r="R1675" s="9">
        <v>4.8021999999999998E-8</v>
      </c>
      <c r="S1675" s="8">
        <v>7.3997000000000003E-5</v>
      </c>
      <c r="T1675" s="8">
        <v>0</v>
      </c>
      <c r="U1675" s="9">
        <v>2.9606999999999999E-6</v>
      </c>
      <c r="V1675">
        <v>2.44282431824276</v>
      </c>
      <c r="W1675">
        <v>2.44282431824276</v>
      </c>
      <c r="X1675">
        <v>1.2619630428042099</v>
      </c>
      <c r="Y1675">
        <v>0.15904312808798299</v>
      </c>
      <c r="Z1675">
        <v>12.398003472937001</v>
      </c>
      <c r="AA1675">
        <v>1.5625</v>
      </c>
    </row>
    <row r="1676" spans="1:27" x14ac:dyDescent="0.35">
      <c r="A1676">
        <v>1675</v>
      </c>
      <c r="B1676" t="s">
        <v>57</v>
      </c>
      <c r="C1676" s="2">
        <v>37</v>
      </c>
      <c r="D1676" t="s">
        <v>14</v>
      </c>
      <c r="E1676">
        <v>18</v>
      </c>
      <c r="F1676" t="s">
        <v>32</v>
      </c>
      <c r="G1676" s="10">
        <v>48.5</v>
      </c>
      <c r="H1676">
        <v>0.48499999999999999</v>
      </c>
      <c r="I1676">
        <v>38</v>
      </c>
      <c r="J1676">
        <v>1</v>
      </c>
      <c r="K1676">
        <v>1</v>
      </c>
      <c r="L1676" s="8">
        <v>1.23</v>
      </c>
      <c r="M1676" s="8">
        <v>0.42</v>
      </c>
      <c r="N1676" s="8">
        <v>0.5</v>
      </c>
      <c r="O1676" s="8">
        <v>-3.9836000000000003E-2</v>
      </c>
      <c r="P1676" s="8">
        <v>1.5505E-3</v>
      </c>
      <c r="Q1676" s="9">
        <v>-6.1835000000000002E-6</v>
      </c>
      <c r="R1676" s="9">
        <v>4.8021999999999998E-8</v>
      </c>
      <c r="S1676" s="8">
        <v>7.3997000000000003E-5</v>
      </c>
      <c r="T1676" s="8">
        <v>0</v>
      </c>
      <c r="U1676" s="9">
        <v>2.9606999999999999E-6</v>
      </c>
      <c r="V1676">
        <v>2.8374640423164399</v>
      </c>
      <c r="W1676">
        <v>2.8374640423164399</v>
      </c>
      <c r="X1676">
        <v>1.4658339242606699</v>
      </c>
      <c r="Y1676">
        <v>0.18474528298516499</v>
      </c>
      <c r="Z1676">
        <v>14.400908320856599</v>
      </c>
      <c r="AA1676">
        <v>1.81500771604938</v>
      </c>
    </row>
    <row r="1677" spans="1:27" x14ac:dyDescent="0.35">
      <c r="A1677">
        <v>1676</v>
      </c>
      <c r="B1677" t="s">
        <v>57</v>
      </c>
      <c r="C1677" s="2">
        <v>37</v>
      </c>
      <c r="D1677" t="s">
        <v>14</v>
      </c>
      <c r="E1677">
        <v>18</v>
      </c>
      <c r="F1677" t="s">
        <v>32</v>
      </c>
      <c r="G1677" s="10">
        <v>44.5</v>
      </c>
      <c r="H1677">
        <v>0.44500000000000001</v>
      </c>
      <c r="I1677">
        <v>38</v>
      </c>
      <c r="J1677">
        <v>1</v>
      </c>
      <c r="K1677">
        <v>1</v>
      </c>
      <c r="L1677" s="8">
        <v>1.23</v>
      </c>
      <c r="M1677" s="8">
        <v>0.42</v>
      </c>
      <c r="N1677" s="8">
        <v>0.5</v>
      </c>
      <c r="O1677" s="8">
        <v>-3.9836000000000003E-2</v>
      </c>
      <c r="P1677" s="8">
        <v>1.5505E-3</v>
      </c>
      <c r="Q1677" s="9">
        <v>-6.1835000000000002E-6</v>
      </c>
      <c r="R1677" s="9">
        <v>4.8021999999999998E-8</v>
      </c>
      <c r="S1677" s="8">
        <v>7.3997000000000003E-5</v>
      </c>
      <c r="T1677" s="8">
        <v>0</v>
      </c>
      <c r="U1677" s="9">
        <v>2.9606999999999999E-6</v>
      </c>
      <c r="V1677">
        <v>2.3889569080986401</v>
      </c>
      <c r="W1677">
        <v>2.3889569080986401</v>
      </c>
      <c r="X1677">
        <v>1.23413513872376</v>
      </c>
      <c r="Y1677">
        <v>0.15552847130677999</v>
      </c>
      <c r="Z1677">
        <v>12.1246115908202</v>
      </c>
      <c r="AA1677">
        <v>1.52797067901235</v>
      </c>
    </row>
    <row r="1678" spans="1:27" x14ac:dyDescent="0.35">
      <c r="A1678">
        <v>1677</v>
      </c>
      <c r="B1678" t="s">
        <v>57</v>
      </c>
      <c r="C1678" s="2">
        <v>37</v>
      </c>
      <c r="D1678" t="s">
        <v>14</v>
      </c>
      <c r="E1678">
        <v>18</v>
      </c>
      <c r="F1678" t="s">
        <v>32</v>
      </c>
      <c r="G1678" s="10">
        <v>45.5</v>
      </c>
      <c r="H1678">
        <v>0.45500000000000002</v>
      </c>
      <c r="I1678">
        <v>38</v>
      </c>
      <c r="J1678">
        <v>1</v>
      </c>
      <c r="K1678">
        <v>1</v>
      </c>
      <c r="L1678" s="8">
        <v>1.23</v>
      </c>
      <c r="M1678" s="8">
        <v>0.42</v>
      </c>
      <c r="N1678" s="8">
        <v>0.5</v>
      </c>
      <c r="O1678" s="8">
        <v>-3.9836000000000003E-2</v>
      </c>
      <c r="P1678" s="8">
        <v>1.5505E-3</v>
      </c>
      <c r="Q1678" s="9">
        <v>-6.1835000000000002E-6</v>
      </c>
      <c r="R1678" s="9">
        <v>4.8021999999999998E-8</v>
      </c>
      <c r="S1678" s="8">
        <v>7.3997000000000003E-5</v>
      </c>
      <c r="T1678" s="8">
        <v>0</v>
      </c>
      <c r="U1678" s="9">
        <v>2.9606999999999999E-6</v>
      </c>
      <c r="V1678">
        <v>2.4973169182355099</v>
      </c>
      <c r="W1678">
        <v>2.4973169182355099</v>
      </c>
      <c r="X1678">
        <v>1.2901139199604601</v>
      </c>
      <c r="Y1678">
        <v>0.162597054777357</v>
      </c>
      <c r="Z1678">
        <v>12.6745683650228</v>
      </c>
      <c r="AA1678">
        <v>1.5974151234567899</v>
      </c>
    </row>
    <row r="1679" spans="1:27" x14ac:dyDescent="0.35">
      <c r="A1679">
        <v>1678</v>
      </c>
      <c r="B1679" t="s">
        <v>57</v>
      </c>
      <c r="C1679" s="2">
        <v>38</v>
      </c>
      <c r="D1679" t="s">
        <v>10</v>
      </c>
      <c r="E1679">
        <v>4.5</v>
      </c>
      <c r="F1679" t="s">
        <v>34</v>
      </c>
      <c r="G1679" s="10">
        <v>3</v>
      </c>
      <c r="H1679">
        <v>0.03</v>
      </c>
      <c r="I1679">
        <v>3</v>
      </c>
      <c r="J1679">
        <v>1</v>
      </c>
      <c r="K1679">
        <v>1</v>
      </c>
      <c r="L1679" s="8">
        <v>1.4</v>
      </c>
      <c r="M1679" s="8">
        <v>0.52</v>
      </c>
      <c r="N1679" s="8">
        <v>0.5</v>
      </c>
      <c r="O1679" s="8">
        <v>-1.115E-2</v>
      </c>
      <c r="P1679" s="8">
        <v>0</v>
      </c>
      <c r="Q1679" s="8">
        <v>-8.5599999999999996E-2</v>
      </c>
      <c r="R1679" s="8">
        <v>-4.9959999999999997E-2</v>
      </c>
      <c r="S1679" s="8">
        <v>0</v>
      </c>
      <c r="T1679" s="8">
        <v>2.5600000000000002E-3</v>
      </c>
      <c r="U1679" s="8">
        <v>3.6330000000000001E-2</v>
      </c>
      <c r="V1679">
        <v>-1.0260236997105199E-2</v>
      </c>
      <c r="W1679">
        <v>2.4543692606170302E-3</v>
      </c>
      <c r="X1679">
        <v>1.7867808217291901E-3</v>
      </c>
      <c r="Y1679">
        <v>7.0685834705770298E-4</v>
      </c>
      <c r="Z1679">
        <v>0.280864197530864</v>
      </c>
      <c r="AA1679">
        <v>0.11111111111111099</v>
      </c>
    </row>
    <row r="1680" spans="1:27" x14ac:dyDescent="0.35">
      <c r="A1680">
        <v>1679</v>
      </c>
      <c r="B1680" t="s">
        <v>57</v>
      </c>
      <c r="C1680" s="2">
        <v>38</v>
      </c>
      <c r="D1680" t="s">
        <v>10</v>
      </c>
      <c r="E1680">
        <v>4.5</v>
      </c>
      <c r="F1680" t="s">
        <v>34</v>
      </c>
      <c r="G1680" s="10">
        <v>1</v>
      </c>
      <c r="H1680">
        <v>0.01</v>
      </c>
      <c r="I1680">
        <v>2</v>
      </c>
      <c r="J1680">
        <v>1</v>
      </c>
      <c r="K1680">
        <v>1</v>
      </c>
      <c r="L1680" s="8">
        <v>1.4</v>
      </c>
      <c r="M1680" s="8">
        <v>0.52</v>
      </c>
      <c r="N1680" s="8">
        <v>0.5</v>
      </c>
      <c r="O1680" s="8">
        <v>-1.115E-2</v>
      </c>
      <c r="P1680" s="8">
        <v>0</v>
      </c>
      <c r="Q1680" s="8">
        <v>-8.5599999999999996E-2</v>
      </c>
      <c r="R1680" s="8">
        <v>-4.9959999999999997E-2</v>
      </c>
      <c r="S1680" s="8">
        <v>0</v>
      </c>
      <c r="T1680" s="8">
        <v>2.5600000000000002E-3</v>
      </c>
      <c r="U1680" s="8">
        <v>3.6330000000000001E-2</v>
      </c>
      <c r="V1680">
        <v>-1.10034707978142E-2</v>
      </c>
      <c r="W1680">
        <v>1.5707963267949001E-4</v>
      </c>
      <c r="X1680">
        <v>1.1435397259066901E-4</v>
      </c>
      <c r="Y1680">
        <v>7.85398163397448E-5</v>
      </c>
      <c r="Z1680">
        <v>1.7975308641975302E-2</v>
      </c>
      <c r="AA1680">
        <v>1.2345679012345699E-2</v>
      </c>
    </row>
    <row r="1681" spans="1:27" x14ac:dyDescent="0.35">
      <c r="A1681">
        <v>1680</v>
      </c>
      <c r="B1681" t="s">
        <v>57</v>
      </c>
      <c r="C1681" s="2">
        <v>38</v>
      </c>
      <c r="D1681" t="s">
        <v>10</v>
      </c>
      <c r="E1681">
        <v>4.5</v>
      </c>
      <c r="F1681" t="s">
        <v>27</v>
      </c>
      <c r="G1681" s="10">
        <v>3</v>
      </c>
      <c r="H1681">
        <v>0.03</v>
      </c>
      <c r="I1681">
        <v>5</v>
      </c>
      <c r="J1681">
        <v>1</v>
      </c>
      <c r="K1681">
        <v>1</v>
      </c>
      <c r="L1681" s="8">
        <v>1.4</v>
      </c>
      <c r="M1681" s="8">
        <v>0.52</v>
      </c>
      <c r="N1681" s="8">
        <v>0.5</v>
      </c>
      <c r="O1681" s="8">
        <v>-3.9083E-2</v>
      </c>
      <c r="P1681" s="8">
        <v>1.9935E-3</v>
      </c>
      <c r="Q1681" s="8">
        <v>-1.6147999999999999E-5</v>
      </c>
      <c r="R1681" s="9">
        <v>6.4188000000000002E-9</v>
      </c>
      <c r="S1681" s="8">
        <v>-9.834100000000001E-4</v>
      </c>
      <c r="T1681" s="8">
        <v>0</v>
      </c>
      <c r="U1681" s="9">
        <v>3.8372999999999997E-6</v>
      </c>
      <c r="V1681">
        <v>-2.49364823750555E-2</v>
      </c>
      <c r="W1681">
        <v>2.4740042147019599E-3</v>
      </c>
      <c r="X1681">
        <v>1.80107506830303E-3</v>
      </c>
      <c r="Y1681">
        <v>7.0685834705770298E-4</v>
      </c>
      <c r="Z1681">
        <v>0.28311111111111098</v>
      </c>
      <c r="AA1681">
        <v>0.11111111111111099</v>
      </c>
    </row>
    <row r="1682" spans="1:27" x14ac:dyDescent="0.35">
      <c r="A1682">
        <v>1681</v>
      </c>
      <c r="B1682" t="s">
        <v>57</v>
      </c>
      <c r="C1682" s="2">
        <v>38</v>
      </c>
      <c r="D1682" t="s">
        <v>10</v>
      </c>
      <c r="E1682">
        <v>4.5</v>
      </c>
      <c r="F1682" t="s">
        <v>27</v>
      </c>
      <c r="G1682" s="10">
        <v>1</v>
      </c>
      <c r="H1682">
        <v>0.01</v>
      </c>
      <c r="I1682">
        <v>2.5</v>
      </c>
      <c r="J1682">
        <v>1</v>
      </c>
      <c r="K1682">
        <v>1</v>
      </c>
      <c r="L1682" s="8">
        <v>1.4</v>
      </c>
      <c r="M1682" s="8">
        <v>0.52</v>
      </c>
      <c r="N1682" s="8">
        <v>0.5</v>
      </c>
      <c r="O1682" s="8">
        <v>-3.9083E-2</v>
      </c>
      <c r="P1682" s="8">
        <v>1.9935E-3</v>
      </c>
      <c r="Q1682" s="8">
        <v>-1.6147999999999999E-5</v>
      </c>
      <c r="R1682" s="9">
        <v>6.4188000000000002E-9</v>
      </c>
      <c r="S1682" s="8">
        <v>-9.834100000000001E-4</v>
      </c>
      <c r="T1682" s="8">
        <v>0</v>
      </c>
      <c r="U1682" s="9">
        <v>3.8372999999999997E-6</v>
      </c>
      <c r="V1682">
        <v>-3.5343253811427999E-2</v>
      </c>
      <c r="W1682">
        <v>1.5707963267949001E-4</v>
      </c>
      <c r="X1682">
        <v>1.1435397259066901E-4</v>
      </c>
      <c r="Y1682">
        <v>7.85398163397448E-5</v>
      </c>
      <c r="Z1682">
        <v>1.7975308641975302E-2</v>
      </c>
      <c r="AA1682">
        <v>1.2345679012345699E-2</v>
      </c>
    </row>
    <row r="1683" spans="1:27" x14ac:dyDescent="0.35">
      <c r="A1683">
        <v>1682</v>
      </c>
      <c r="B1683" t="s">
        <v>57</v>
      </c>
      <c r="C1683" s="2">
        <v>38</v>
      </c>
      <c r="D1683" t="s">
        <v>10</v>
      </c>
      <c r="E1683">
        <v>4.5</v>
      </c>
      <c r="F1683" t="s">
        <v>34</v>
      </c>
      <c r="G1683" s="10">
        <v>4</v>
      </c>
      <c r="H1683">
        <v>0.04</v>
      </c>
      <c r="I1683">
        <v>5</v>
      </c>
      <c r="J1683">
        <v>1</v>
      </c>
      <c r="K1683">
        <v>1</v>
      </c>
      <c r="L1683" s="8">
        <v>1.4</v>
      </c>
      <c r="M1683" s="8">
        <v>0.52</v>
      </c>
      <c r="N1683" s="8">
        <v>0.5</v>
      </c>
      <c r="O1683" s="8">
        <v>-1.115E-2</v>
      </c>
      <c r="P1683" s="8">
        <v>0</v>
      </c>
      <c r="Q1683" s="8">
        <v>-8.5599999999999996E-2</v>
      </c>
      <c r="R1683" s="8">
        <v>-4.9959999999999997E-2</v>
      </c>
      <c r="S1683" s="8">
        <v>0</v>
      </c>
      <c r="T1683" s="8">
        <v>2.5600000000000002E-3</v>
      </c>
      <c r="U1683" s="8">
        <v>3.6330000000000001E-2</v>
      </c>
      <c r="V1683">
        <v>-8.1238844663112705E-3</v>
      </c>
      <c r="W1683">
        <v>3.36739462556656E-3</v>
      </c>
      <c r="X1683">
        <v>2.4514632874124598E-3</v>
      </c>
      <c r="Y1683">
        <v>1.2566370614359201E-3</v>
      </c>
      <c r="Z1683">
        <v>0.38534567901234601</v>
      </c>
      <c r="AA1683">
        <v>0.19753086419753099</v>
      </c>
    </row>
    <row r="1684" spans="1:27" x14ac:dyDescent="0.35">
      <c r="A1684">
        <v>1683</v>
      </c>
      <c r="B1684" t="s">
        <v>57</v>
      </c>
      <c r="C1684" s="2">
        <v>38</v>
      </c>
      <c r="D1684" t="s">
        <v>13</v>
      </c>
      <c r="E1684">
        <v>9</v>
      </c>
      <c r="F1684" t="s">
        <v>27</v>
      </c>
      <c r="G1684" s="10">
        <v>12.5</v>
      </c>
      <c r="H1684">
        <v>0.125</v>
      </c>
      <c r="I1684">
        <v>12</v>
      </c>
      <c r="J1684">
        <v>1</v>
      </c>
      <c r="K1684">
        <v>1</v>
      </c>
      <c r="L1684" s="8">
        <v>1.4</v>
      </c>
      <c r="M1684" s="8">
        <v>0.52</v>
      </c>
      <c r="N1684" s="8">
        <v>0.5</v>
      </c>
      <c r="O1684" s="8">
        <v>-3.9083E-2</v>
      </c>
      <c r="P1684" s="8">
        <v>1.9935E-3</v>
      </c>
      <c r="Q1684" s="8">
        <v>-1.6147999999999999E-5</v>
      </c>
      <c r="R1684" s="9">
        <v>6.4188000000000002E-9</v>
      </c>
      <c r="S1684" s="8">
        <v>-9.834100000000001E-4</v>
      </c>
      <c r="T1684" s="8">
        <v>0</v>
      </c>
      <c r="U1684" s="9">
        <v>3.8372999999999997E-6</v>
      </c>
      <c r="V1684">
        <v>7.3898300117930499E-2</v>
      </c>
      <c r="W1684">
        <v>7.3898300117930499E-2</v>
      </c>
      <c r="X1684">
        <v>5.3797962485853397E-2</v>
      </c>
      <c r="Y1684">
        <v>1.22718463030851E-2</v>
      </c>
      <c r="Z1684">
        <v>2.1141263352829398</v>
      </c>
      <c r="AA1684">
        <v>0.48225308641975301</v>
      </c>
    </row>
    <row r="1685" spans="1:27" x14ac:dyDescent="0.35">
      <c r="A1685">
        <v>1684</v>
      </c>
      <c r="B1685" t="s">
        <v>57</v>
      </c>
      <c r="C1685" s="2">
        <v>38</v>
      </c>
      <c r="D1685" t="s">
        <v>13</v>
      </c>
      <c r="E1685">
        <v>9</v>
      </c>
      <c r="F1685" t="s">
        <v>27</v>
      </c>
      <c r="G1685" s="10">
        <v>10</v>
      </c>
      <c r="H1685">
        <v>0.1</v>
      </c>
      <c r="I1685">
        <v>12</v>
      </c>
      <c r="J1685">
        <v>1</v>
      </c>
      <c r="K1685">
        <v>1</v>
      </c>
      <c r="L1685" s="8">
        <v>1.4</v>
      </c>
      <c r="M1685" s="8">
        <v>0.52</v>
      </c>
      <c r="N1685" s="8">
        <v>0.5</v>
      </c>
      <c r="O1685" s="8">
        <v>-3.9083E-2</v>
      </c>
      <c r="P1685" s="8">
        <v>1.9935E-3</v>
      </c>
      <c r="Q1685" s="8">
        <v>-1.6147999999999999E-5</v>
      </c>
      <c r="R1685" s="9">
        <v>6.4188000000000002E-9</v>
      </c>
      <c r="S1685" s="8">
        <v>-9.834100000000001E-4</v>
      </c>
      <c r="T1685" s="8">
        <v>0</v>
      </c>
      <c r="U1685" s="9">
        <v>3.8372999999999997E-6</v>
      </c>
      <c r="V1685">
        <v>4.14524750131492E-2</v>
      </c>
      <c r="W1685">
        <v>4.14524750131492E-2</v>
      </c>
      <c r="X1685">
        <v>3.0177401809572599E-2</v>
      </c>
      <c r="Y1685">
        <v>7.85398163397448E-3</v>
      </c>
      <c r="Z1685">
        <v>1.1858969549787099</v>
      </c>
      <c r="AA1685">
        <v>0.30864197530864201</v>
      </c>
    </row>
    <row r="1686" spans="1:27" x14ac:dyDescent="0.35">
      <c r="A1686">
        <v>1685</v>
      </c>
      <c r="B1686" t="s">
        <v>57</v>
      </c>
      <c r="C1686" s="2">
        <v>38</v>
      </c>
      <c r="D1686" t="s">
        <v>13</v>
      </c>
      <c r="E1686">
        <v>9</v>
      </c>
      <c r="F1686" t="s">
        <v>29</v>
      </c>
      <c r="G1686" s="10">
        <v>16.5</v>
      </c>
      <c r="H1686">
        <v>0.16500000000000001</v>
      </c>
      <c r="I1686">
        <v>25</v>
      </c>
      <c r="J1686">
        <v>1</v>
      </c>
      <c r="K1686">
        <v>1</v>
      </c>
      <c r="L1686" s="8">
        <v>1.29</v>
      </c>
      <c r="M1686" s="8">
        <v>0.53</v>
      </c>
      <c r="N1686" s="8">
        <v>0.5</v>
      </c>
      <c r="O1686" s="8">
        <v>-1.1391999999999999E-2</v>
      </c>
      <c r="P1686" s="9">
        <f>-1.001*10^-4</f>
        <v>-1.0009999999999999E-4</v>
      </c>
      <c r="Q1686" s="8">
        <v>2.8289999999999998E-5</v>
      </c>
      <c r="R1686" s="9">
        <v>-1.8694999999999999E-7</v>
      </c>
      <c r="S1686" s="8">
        <v>-5.9573000000000004E-4</v>
      </c>
      <c r="T1686" s="8">
        <v>0</v>
      </c>
      <c r="U1686" s="9">
        <v>3.0811E-6</v>
      </c>
      <c r="V1686">
        <v>0.22547488273552199</v>
      </c>
      <c r="W1686">
        <v>0.22547488273552199</v>
      </c>
      <c r="X1686">
        <v>0.15415717732627601</v>
      </c>
      <c r="Y1686">
        <v>2.1382464998495498E-2</v>
      </c>
      <c r="Z1686">
        <v>6.0579942677952499</v>
      </c>
      <c r="AA1686">
        <v>0.84027777777777801</v>
      </c>
    </row>
    <row r="1687" spans="1:27" x14ac:dyDescent="0.35">
      <c r="A1687">
        <v>1686</v>
      </c>
      <c r="B1687" t="s">
        <v>57</v>
      </c>
      <c r="C1687" s="2">
        <v>38</v>
      </c>
      <c r="D1687" t="s">
        <v>13</v>
      </c>
      <c r="E1687">
        <v>9</v>
      </c>
      <c r="F1687" t="s">
        <v>29</v>
      </c>
      <c r="G1687" s="10">
        <v>15</v>
      </c>
      <c r="H1687">
        <v>0.15</v>
      </c>
      <c r="I1687">
        <v>15</v>
      </c>
      <c r="J1687">
        <v>1</v>
      </c>
      <c r="K1687">
        <v>1</v>
      </c>
      <c r="L1687" s="8">
        <v>1.29</v>
      </c>
      <c r="M1687" s="8">
        <v>0.53</v>
      </c>
      <c r="N1687" s="8">
        <v>0.5</v>
      </c>
      <c r="O1687" s="8">
        <v>-1.1391999999999999E-2</v>
      </c>
      <c r="P1687" s="9">
        <f>-1.001*10^-4</f>
        <v>-1.0009999999999999E-4</v>
      </c>
      <c r="Q1687" s="8">
        <v>2.8289999999999998E-5</v>
      </c>
      <c r="R1687" s="9">
        <v>-1.8694999999999999E-7</v>
      </c>
      <c r="S1687" s="8">
        <v>-5.9573000000000004E-4</v>
      </c>
      <c r="T1687" s="8">
        <v>0</v>
      </c>
      <c r="U1687" s="9">
        <v>3.0811E-6</v>
      </c>
      <c r="V1687">
        <v>0.120845022639667</v>
      </c>
      <c r="W1687">
        <v>0.120845022639667</v>
      </c>
      <c r="X1687">
        <v>8.2621741978740601E-2</v>
      </c>
      <c r="Y1687">
        <v>1.7671458676442601E-2</v>
      </c>
      <c r="Z1687">
        <v>3.24682929451351</v>
      </c>
      <c r="AA1687">
        <v>0.69444444444444497</v>
      </c>
    </row>
    <row r="1688" spans="1:27" x14ac:dyDescent="0.35">
      <c r="A1688">
        <v>1687</v>
      </c>
      <c r="B1688" t="s">
        <v>57</v>
      </c>
      <c r="C1688" s="2">
        <v>38</v>
      </c>
      <c r="D1688" t="s">
        <v>13</v>
      </c>
      <c r="E1688">
        <v>9</v>
      </c>
      <c r="F1688" t="s">
        <v>11</v>
      </c>
      <c r="G1688" s="10">
        <v>21.5</v>
      </c>
      <c r="H1688">
        <v>0.215</v>
      </c>
      <c r="I1688">
        <v>25</v>
      </c>
      <c r="J1688">
        <v>1</v>
      </c>
      <c r="K1688">
        <v>1</v>
      </c>
      <c r="L1688" s="8">
        <v>1.42</v>
      </c>
      <c r="M1688" s="8">
        <v>0.59</v>
      </c>
      <c r="N1688" s="8">
        <v>0.5</v>
      </c>
      <c r="O1688" s="8">
        <v>-1.115E-2</v>
      </c>
      <c r="P1688" s="8">
        <v>0</v>
      </c>
      <c r="Q1688" s="8">
        <v>-8.5599999999999996E-2</v>
      </c>
      <c r="R1688" s="8">
        <v>-4.9959999999999997E-2</v>
      </c>
      <c r="S1688" s="8">
        <v>0</v>
      </c>
      <c r="T1688" s="8">
        <v>2.5600000000000002E-3</v>
      </c>
      <c r="U1688" s="8">
        <v>3.6330000000000001E-2</v>
      </c>
      <c r="V1688">
        <v>0.39199445029267499</v>
      </c>
      <c r="W1688">
        <v>0.39199445029267499</v>
      </c>
      <c r="X1688">
        <v>0.32841295045520302</v>
      </c>
      <c r="Y1688">
        <v>3.6305030103046997E-2</v>
      </c>
      <c r="Z1688">
        <v>12.905813442059101</v>
      </c>
      <c r="AA1688">
        <v>1.4266975308642</v>
      </c>
    </row>
    <row r="1689" spans="1:27" x14ac:dyDescent="0.35">
      <c r="A1689">
        <v>1688</v>
      </c>
      <c r="B1689" t="s">
        <v>57</v>
      </c>
      <c r="C1689" s="2">
        <v>38</v>
      </c>
      <c r="D1689" t="s">
        <v>13</v>
      </c>
      <c r="E1689">
        <v>9</v>
      </c>
      <c r="F1689" t="s">
        <v>17</v>
      </c>
      <c r="G1689" s="10">
        <v>10</v>
      </c>
      <c r="H1689">
        <v>0.1</v>
      </c>
      <c r="I1689">
        <v>13</v>
      </c>
      <c r="J1689">
        <v>1</v>
      </c>
      <c r="K1689">
        <v>1</v>
      </c>
      <c r="L1689" s="8">
        <v>1.39</v>
      </c>
      <c r="M1689" s="8">
        <v>0.56000000000000005</v>
      </c>
      <c r="N1689" s="8">
        <v>0.5</v>
      </c>
      <c r="O1689" s="8">
        <v>0.16450000000000001</v>
      </c>
      <c r="P1689" s="8">
        <v>-0.56120000000000003</v>
      </c>
      <c r="Q1689" s="8">
        <v>0.29099999999999998</v>
      </c>
      <c r="R1689" s="8">
        <v>0</v>
      </c>
      <c r="S1689" s="8">
        <v>-7.2500000000000004E-3</v>
      </c>
      <c r="T1689" s="8">
        <v>2.5000000000000001E-2</v>
      </c>
      <c r="U1689" s="8">
        <v>2.3E-2</v>
      </c>
      <c r="V1689">
        <v>5.4276247488636298E-2</v>
      </c>
      <c r="W1689">
        <v>5.4276247488636298E-2</v>
      </c>
      <c r="X1689">
        <v>4.22486310451545E-2</v>
      </c>
      <c r="Y1689">
        <v>7.85398163397448E-3</v>
      </c>
      <c r="Z1689">
        <v>1.6602662888153199</v>
      </c>
      <c r="AA1689">
        <v>0.30864197530864201</v>
      </c>
    </row>
    <row r="1690" spans="1:27" x14ac:dyDescent="0.35">
      <c r="A1690">
        <v>1689</v>
      </c>
      <c r="B1690" t="s">
        <v>57</v>
      </c>
      <c r="C1690" s="2">
        <v>38</v>
      </c>
      <c r="D1690" t="s">
        <v>13</v>
      </c>
      <c r="E1690">
        <v>9</v>
      </c>
      <c r="F1690" t="s">
        <v>17</v>
      </c>
      <c r="G1690" s="10">
        <v>11</v>
      </c>
      <c r="H1690">
        <v>0.11</v>
      </c>
      <c r="I1690">
        <v>16</v>
      </c>
      <c r="J1690">
        <v>1</v>
      </c>
      <c r="K1690">
        <v>1</v>
      </c>
      <c r="L1690" s="8">
        <v>1.39</v>
      </c>
      <c r="M1690" s="8">
        <v>0.56000000000000005</v>
      </c>
      <c r="N1690" s="8">
        <v>0.5</v>
      </c>
      <c r="O1690" s="8">
        <v>0.16450000000000001</v>
      </c>
      <c r="P1690" s="8">
        <v>-0.56120000000000003</v>
      </c>
      <c r="Q1690" s="8">
        <v>0.29099999999999998</v>
      </c>
      <c r="R1690" s="8">
        <v>0</v>
      </c>
      <c r="S1690" s="8">
        <v>-7.2500000000000004E-3</v>
      </c>
      <c r="T1690" s="8">
        <v>2.5000000000000001E-2</v>
      </c>
      <c r="U1690" s="8">
        <v>2.3E-2</v>
      </c>
      <c r="V1690">
        <v>7.14925176003922E-2</v>
      </c>
      <c r="W1690">
        <v>7.14925176003922E-2</v>
      </c>
      <c r="X1690">
        <v>5.5649775700145301E-2</v>
      </c>
      <c r="Y1690">
        <v>9.5033177771091208E-3</v>
      </c>
      <c r="Z1690">
        <v>2.18689799620577</v>
      </c>
      <c r="AA1690">
        <v>0.37345679012345701</v>
      </c>
    </row>
    <row r="1691" spans="1:27" x14ac:dyDescent="0.35">
      <c r="A1691">
        <v>1690</v>
      </c>
      <c r="B1691" t="s">
        <v>57</v>
      </c>
      <c r="C1691" s="2">
        <v>38</v>
      </c>
      <c r="D1691" t="s">
        <v>13</v>
      </c>
      <c r="E1691">
        <v>9</v>
      </c>
      <c r="F1691" t="s">
        <v>17</v>
      </c>
      <c r="G1691" s="10">
        <v>16</v>
      </c>
      <c r="H1691">
        <v>0.16</v>
      </c>
      <c r="I1691">
        <v>16</v>
      </c>
      <c r="J1691">
        <v>1</v>
      </c>
      <c r="K1691">
        <v>1</v>
      </c>
      <c r="L1691" s="8">
        <v>1.39</v>
      </c>
      <c r="M1691" s="8">
        <v>0.56000000000000005</v>
      </c>
      <c r="N1691" s="8">
        <v>0.5</v>
      </c>
      <c r="O1691" s="8">
        <v>0.16450000000000001</v>
      </c>
      <c r="P1691" s="8">
        <v>-0.56120000000000003</v>
      </c>
      <c r="Q1691" s="8">
        <v>0.29099999999999998</v>
      </c>
      <c r="R1691" s="8">
        <v>0</v>
      </c>
      <c r="S1691" s="8">
        <v>-7.2500000000000004E-3</v>
      </c>
      <c r="T1691" s="8">
        <v>2.5000000000000001E-2</v>
      </c>
      <c r="U1691" s="8">
        <v>2.3E-2</v>
      </c>
      <c r="V1691">
        <v>0.13397621636675</v>
      </c>
      <c r="W1691">
        <v>0.13397621636675</v>
      </c>
      <c r="X1691">
        <v>0.104287086819878</v>
      </c>
      <c r="Y1691">
        <v>2.01061929829747E-2</v>
      </c>
      <c r="Z1691">
        <v>4.0982235476635198</v>
      </c>
      <c r="AA1691">
        <v>0.79012345679012397</v>
      </c>
    </row>
    <row r="1692" spans="1:27" x14ac:dyDescent="0.35">
      <c r="A1692">
        <v>1691</v>
      </c>
      <c r="B1692" t="s">
        <v>57</v>
      </c>
      <c r="C1692" s="2">
        <v>38</v>
      </c>
      <c r="D1692" t="s">
        <v>14</v>
      </c>
      <c r="E1692">
        <v>18</v>
      </c>
      <c r="F1692" t="s">
        <v>32</v>
      </c>
      <c r="G1692" s="10">
        <v>54</v>
      </c>
      <c r="H1692">
        <v>0.54</v>
      </c>
      <c r="I1692">
        <v>38</v>
      </c>
      <c r="J1692">
        <v>1</v>
      </c>
      <c r="K1692">
        <v>1</v>
      </c>
      <c r="L1692" s="8">
        <v>1.23</v>
      </c>
      <c r="M1692" s="8">
        <v>0.42</v>
      </c>
      <c r="N1692" s="8">
        <v>0.5</v>
      </c>
      <c r="O1692" s="8">
        <v>-3.9836000000000003E-2</v>
      </c>
      <c r="P1692" s="8">
        <v>1.5505E-3</v>
      </c>
      <c r="Q1692" s="9">
        <v>-6.1835000000000002E-6</v>
      </c>
      <c r="R1692" s="9">
        <v>4.8021999999999998E-8</v>
      </c>
      <c r="S1692" s="8">
        <v>7.3997000000000003E-5</v>
      </c>
      <c r="T1692" s="8">
        <v>0</v>
      </c>
      <c r="U1692" s="9">
        <v>2.9606999999999999E-6</v>
      </c>
      <c r="V1692">
        <v>3.5204272836496102</v>
      </c>
      <c r="W1692">
        <v>3.5204272836496102</v>
      </c>
      <c r="X1692">
        <v>1.8186527347333901</v>
      </c>
      <c r="Y1692">
        <v>0.22902210444669599</v>
      </c>
      <c r="Z1692">
        <v>17.8671341049637</v>
      </c>
      <c r="AA1692">
        <v>2.25</v>
      </c>
    </row>
    <row r="1693" spans="1:27" x14ac:dyDescent="0.35">
      <c r="A1693">
        <v>1692</v>
      </c>
      <c r="B1693" t="s">
        <v>57</v>
      </c>
      <c r="C1693" s="2">
        <v>38</v>
      </c>
      <c r="D1693" t="s">
        <v>14</v>
      </c>
      <c r="E1693">
        <v>18</v>
      </c>
      <c r="F1693" t="s">
        <v>32</v>
      </c>
      <c r="G1693" s="10">
        <v>46</v>
      </c>
      <c r="H1693">
        <v>0.46</v>
      </c>
      <c r="I1693">
        <v>38</v>
      </c>
      <c r="J1693">
        <v>1</v>
      </c>
      <c r="K1693">
        <v>1</v>
      </c>
      <c r="L1693" s="8">
        <v>1.23</v>
      </c>
      <c r="M1693" s="8">
        <v>0.42</v>
      </c>
      <c r="N1693" s="8">
        <v>0.5</v>
      </c>
      <c r="O1693" s="8">
        <v>-3.9836000000000003E-2</v>
      </c>
      <c r="P1693" s="8">
        <v>1.5505E-3</v>
      </c>
      <c r="Q1693" s="9">
        <v>-6.1835000000000002E-6</v>
      </c>
      <c r="R1693" s="9">
        <v>4.8021999999999998E-8</v>
      </c>
      <c r="S1693" s="8">
        <v>7.3997000000000003E-5</v>
      </c>
      <c r="T1693" s="8">
        <v>0</v>
      </c>
      <c r="U1693" s="9">
        <v>2.9606999999999999E-6</v>
      </c>
      <c r="V1693">
        <v>2.5524358248144301</v>
      </c>
      <c r="W1693">
        <v>2.5524358248144301</v>
      </c>
      <c r="X1693">
        <v>1.31858834709913</v>
      </c>
      <c r="Y1693">
        <v>0.16619025137490001</v>
      </c>
      <c r="Z1693">
        <v>12.9543119348271</v>
      </c>
      <c r="AA1693">
        <v>1.63271604938272</v>
      </c>
    </row>
    <row r="1694" spans="1:27" x14ac:dyDescent="0.35">
      <c r="A1694">
        <v>1693</v>
      </c>
      <c r="B1694" t="s">
        <v>57</v>
      </c>
      <c r="C1694" s="2">
        <v>38</v>
      </c>
      <c r="D1694" t="s">
        <v>14</v>
      </c>
      <c r="E1694">
        <v>18</v>
      </c>
      <c r="F1694" t="s">
        <v>32</v>
      </c>
      <c r="G1694" s="10">
        <v>50</v>
      </c>
      <c r="H1694">
        <v>0.5</v>
      </c>
      <c r="I1694">
        <v>38</v>
      </c>
      <c r="J1694">
        <v>1</v>
      </c>
      <c r="K1694">
        <v>1</v>
      </c>
      <c r="L1694" s="8">
        <v>1.23</v>
      </c>
      <c r="M1694" s="8">
        <v>0.42</v>
      </c>
      <c r="N1694" s="8">
        <v>0.5</v>
      </c>
      <c r="O1694" s="8">
        <v>-3.9836000000000003E-2</v>
      </c>
      <c r="P1694" s="8">
        <v>1.5505E-3</v>
      </c>
      <c r="Q1694" s="9">
        <v>-6.1835000000000002E-6</v>
      </c>
      <c r="R1694" s="9">
        <v>4.8021999999999998E-8</v>
      </c>
      <c r="S1694" s="8">
        <v>7.3997000000000003E-5</v>
      </c>
      <c r="T1694" s="8">
        <v>0</v>
      </c>
      <c r="U1694" s="9">
        <v>2.9606999999999999E-6</v>
      </c>
      <c r="V1694">
        <v>3.0160681230558799</v>
      </c>
      <c r="W1694">
        <v>3.0160681230558799</v>
      </c>
      <c r="X1694">
        <v>1.55810079237067</v>
      </c>
      <c r="Y1694">
        <v>0.19634954084936199</v>
      </c>
      <c r="Z1694">
        <v>15.3073730210611</v>
      </c>
      <c r="AA1694">
        <v>1.92901234567901</v>
      </c>
    </row>
    <row r="1695" spans="1:27" x14ac:dyDescent="0.35">
      <c r="A1695">
        <v>1694</v>
      </c>
      <c r="B1695" t="s">
        <v>57</v>
      </c>
      <c r="C1695" s="2">
        <v>38</v>
      </c>
      <c r="D1695" t="s">
        <v>14</v>
      </c>
      <c r="E1695">
        <v>18</v>
      </c>
      <c r="F1695" t="s">
        <v>32</v>
      </c>
      <c r="G1695" s="10">
        <v>52.5</v>
      </c>
      <c r="H1695">
        <v>0.52500000000000002</v>
      </c>
      <c r="I1695">
        <v>38</v>
      </c>
      <c r="J1695">
        <v>1</v>
      </c>
      <c r="K1695">
        <v>1</v>
      </c>
      <c r="L1695" s="8">
        <v>1.23</v>
      </c>
      <c r="M1695" s="8">
        <v>0.42</v>
      </c>
      <c r="N1695" s="8">
        <v>0.5</v>
      </c>
      <c r="O1695" s="8">
        <v>-3.9836000000000003E-2</v>
      </c>
      <c r="P1695" s="8">
        <v>1.5505E-3</v>
      </c>
      <c r="Q1695" s="9">
        <v>-6.1835000000000002E-6</v>
      </c>
      <c r="R1695" s="9">
        <v>4.8021999999999998E-8</v>
      </c>
      <c r="S1695" s="8">
        <v>7.3997000000000003E-5</v>
      </c>
      <c r="T1695" s="8">
        <v>0</v>
      </c>
      <c r="U1695" s="9">
        <v>2.9606999999999999E-6</v>
      </c>
      <c r="V1695">
        <v>3.32648362527422</v>
      </c>
      <c r="W1695">
        <v>3.32648362527422</v>
      </c>
      <c r="X1695">
        <v>1.7184614408166601</v>
      </c>
      <c r="Y1695">
        <v>0.21647536878642201</v>
      </c>
      <c r="Z1695">
        <v>16.882816840666202</v>
      </c>
      <c r="AA1695">
        <v>2.1267361111111098</v>
      </c>
    </row>
    <row r="1696" spans="1:27" x14ac:dyDescent="0.35">
      <c r="A1696">
        <v>1695</v>
      </c>
      <c r="B1696" t="s">
        <v>57</v>
      </c>
      <c r="C1696" s="2">
        <v>38</v>
      </c>
      <c r="D1696" t="s">
        <v>14</v>
      </c>
      <c r="E1696">
        <v>18</v>
      </c>
      <c r="F1696" t="s">
        <v>32</v>
      </c>
      <c r="G1696" s="10">
        <v>46</v>
      </c>
      <c r="H1696">
        <v>0.46</v>
      </c>
      <c r="I1696">
        <v>38</v>
      </c>
      <c r="J1696">
        <v>1</v>
      </c>
      <c r="K1696">
        <v>1</v>
      </c>
      <c r="L1696" s="8">
        <v>1.23</v>
      </c>
      <c r="M1696" s="8">
        <v>0.42</v>
      </c>
      <c r="N1696" s="8">
        <v>0.5</v>
      </c>
      <c r="O1696" s="8">
        <v>-3.9836000000000003E-2</v>
      </c>
      <c r="P1696" s="8">
        <v>1.5505E-3</v>
      </c>
      <c r="Q1696" s="9">
        <v>-6.1835000000000002E-6</v>
      </c>
      <c r="R1696" s="9">
        <v>4.8021999999999998E-8</v>
      </c>
      <c r="S1696" s="8">
        <v>7.3997000000000003E-5</v>
      </c>
      <c r="T1696" s="8">
        <v>0</v>
      </c>
      <c r="U1696" s="9">
        <v>2.9606999999999999E-6</v>
      </c>
      <c r="V1696">
        <v>2.5524358248144301</v>
      </c>
      <c r="W1696">
        <v>2.5524358248144301</v>
      </c>
      <c r="X1696">
        <v>1.31858834709913</v>
      </c>
      <c r="Y1696">
        <v>0.16619025137490001</v>
      </c>
      <c r="Z1696">
        <v>12.9543119348271</v>
      </c>
      <c r="AA1696">
        <v>1.63271604938272</v>
      </c>
    </row>
    <row r="1697" spans="1:27" x14ac:dyDescent="0.35">
      <c r="A1697">
        <v>1696</v>
      </c>
      <c r="B1697" t="s">
        <v>57</v>
      </c>
      <c r="C1697" s="2">
        <v>38</v>
      </c>
      <c r="D1697" t="s">
        <v>14</v>
      </c>
      <c r="E1697">
        <v>18</v>
      </c>
      <c r="F1697" t="s">
        <v>32</v>
      </c>
      <c r="G1697" s="10">
        <v>46</v>
      </c>
      <c r="H1697">
        <v>0.46</v>
      </c>
      <c r="I1697">
        <v>38</v>
      </c>
      <c r="J1697">
        <v>1</v>
      </c>
      <c r="K1697">
        <v>1</v>
      </c>
      <c r="L1697" s="8">
        <v>1.23</v>
      </c>
      <c r="M1697" s="8">
        <v>0.42</v>
      </c>
      <c r="N1697" s="8">
        <v>0.5</v>
      </c>
      <c r="O1697" s="8">
        <v>-3.9836000000000003E-2</v>
      </c>
      <c r="P1697" s="8">
        <v>1.5505E-3</v>
      </c>
      <c r="Q1697" s="9">
        <v>-6.1835000000000002E-6</v>
      </c>
      <c r="R1697" s="9">
        <v>4.8021999999999998E-8</v>
      </c>
      <c r="S1697" s="8">
        <v>7.3997000000000003E-5</v>
      </c>
      <c r="T1697" s="8">
        <v>0</v>
      </c>
      <c r="U1697" s="9">
        <v>2.9606999999999999E-6</v>
      </c>
      <c r="V1697">
        <v>2.5524358248144301</v>
      </c>
      <c r="W1697">
        <v>2.5524358248144301</v>
      </c>
      <c r="X1697">
        <v>1.31858834709913</v>
      </c>
      <c r="Y1697">
        <v>0.16619025137490001</v>
      </c>
      <c r="Z1697">
        <v>12.9543119348271</v>
      </c>
      <c r="AA1697">
        <v>1.63271604938272</v>
      </c>
    </row>
    <row r="1698" spans="1:27" x14ac:dyDescent="0.35">
      <c r="A1698">
        <v>1697</v>
      </c>
      <c r="B1698" t="s">
        <v>57</v>
      </c>
      <c r="C1698" s="2">
        <v>38</v>
      </c>
      <c r="D1698" t="s">
        <v>14</v>
      </c>
      <c r="E1698">
        <v>18</v>
      </c>
      <c r="F1698" t="s">
        <v>32</v>
      </c>
      <c r="G1698" s="10">
        <v>40</v>
      </c>
      <c r="H1698">
        <v>0.4</v>
      </c>
      <c r="I1698">
        <v>38</v>
      </c>
      <c r="J1698">
        <v>1</v>
      </c>
      <c r="K1698">
        <v>1</v>
      </c>
      <c r="L1698" s="8">
        <v>1.23</v>
      </c>
      <c r="M1698" s="8">
        <v>0.42</v>
      </c>
      <c r="N1698" s="8">
        <v>0.5</v>
      </c>
      <c r="O1698" s="8">
        <v>-3.9836000000000003E-2</v>
      </c>
      <c r="P1698" s="8">
        <v>1.5505E-3</v>
      </c>
      <c r="Q1698" s="9">
        <v>-6.1835000000000002E-6</v>
      </c>
      <c r="R1698" s="9">
        <v>4.8021999999999998E-8</v>
      </c>
      <c r="S1698" s="8">
        <v>7.3997000000000003E-5</v>
      </c>
      <c r="T1698" s="8">
        <v>0</v>
      </c>
      <c r="U1698" s="9">
        <v>2.9606999999999999E-6</v>
      </c>
      <c r="V1698">
        <v>1.93209949829103</v>
      </c>
      <c r="W1698">
        <v>1.93209949829103</v>
      </c>
      <c r="X1698">
        <v>0.99812260081714499</v>
      </c>
      <c r="Y1698">
        <v>0.12566370614359201</v>
      </c>
      <c r="Z1698">
        <v>9.8059349217152594</v>
      </c>
      <c r="AA1698">
        <v>1.2345679012345701</v>
      </c>
    </row>
    <row r="1699" spans="1:27" x14ac:dyDescent="0.35">
      <c r="A1699">
        <v>1698</v>
      </c>
      <c r="B1699" t="s">
        <v>57</v>
      </c>
      <c r="C1699" s="2">
        <v>38</v>
      </c>
      <c r="D1699" t="s">
        <v>14</v>
      </c>
      <c r="E1699">
        <v>18</v>
      </c>
      <c r="F1699" t="s">
        <v>32</v>
      </c>
      <c r="G1699" s="10">
        <v>43</v>
      </c>
      <c r="H1699">
        <v>0.43</v>
      </c>
      <c r="I1699">
        <v>38</v>
      </c>
      <c r="J1699">
        <v>1</v>
      </c>
      <c r="K1699">
        <v>1</v>
      </c>
      <c r="L1699" s="8">
        <v>1.23</v>
      </c>
      <c r="M1699" s="8">
        <v>0.42</v>
      </c>
      <c r="N1699" s="8">
        <v>0.5</v>
      </c>
      <c r="O1699" s="8">
        <v>-3.9836000000000003E-2</v>
      </c>
      <c r="P1699" s="8">
        <v>1.5505E-3</v>
      </c>
      <c r="Q1699" s="9">
        <v>-6.1835000000000002E-6</v>
      </c>
      <c r="R1699" s="9">
        <v>4.8021999999999998E-8</v>
      </c>
      <c r="S1699" s="8">
        <v>7.3997000000000003E-5</v>
      </c>
      <c r="T1699" s="8">
        <v>0</v>
      </c>
      <c r="U1699" s="9">
        <v>2.9606999999999999E-6</v>
      </c>
      <c r="V1699">
        <v>2.2310946493822899</v>
      </c>
      <c r="W1699">
        <v>2.2310946493822899</v>
      </c>
      <c r="X1699">
        <v>1.15258349587089</v>
      </c>
      <c r="Y1699">
        <v>0.14522012041218799</v>
      </c>
      <c r="Z1699">
        <v>11.3234173267895</v>
      </c>
      <c r="AA1699">
        <v>1.4266975308642</v>
      </c>
    </row>
    <row r="1700" spans="1:27" x14ac:dyDescent="0.35">
      <c r="A1700">
        <v>1699</v>
      </c>
      <c r="B1700" t="s">
        <v>57</v>
      </c>
      <c r="C1700" s="2">
        <v>38</v>
      </c>
      <c r="D1700" t="s">
        <v>14</v>
      </c>
      <c r="E1700">
        <v>18</v>
      </c>
      <c r="F1700" t="s">
        <v>32</v>
      </c>
      <c r="G1700" s="10">
        <v>42.5</v>
      </c>
      <c r="H1700">
        <v>0.42499999999999999</v>
      </c>
      <c r="I1700">
        <v>38</v>
      </c>
      <c r="J1700">
        <v>1</v>
      </c>
      <c r="K1700">
        <v>1</v>
      </c>
      <c r="L1700" s="8">
        <v>1.23</v>
      </c>
      <c r="M1700" s="8">
        <v>0.42</v>
      </c>
      <c r="N1700" s="8">
        <v>0.5</v>
      </c>
      <c r="O1700" s="8">
        <v>-3.9836000000000003E-2</v>
      </c>
      <c r="P1700" s="8">
        <v>1.5505E-3</v>
      </c>
      <c r="Q1700" s="9">
        <v>-6.1835000000000002E-6</v>
      </c>
      <c r="R1700" s="9">
        <v>4.8021999999999998E-8</v>
      </c>
      <c r="S1700" s="8">
        <v>7.3997000000000003E-5</v>
      </c>
      <c r="T1700" s="8">
        <v>0</v>
      </c>
      <c r="U1700" s="9">
        <v>2.9606999999999999E-6</v>
      </c>
      <c r="V1700">
        <v>2.1797168312569801</v>
      </c>
      <c r="W1700">
        <v>2.1797168312569801</v>
      </c>
      <c r="X1700">
        <v>1.1260417150273501</v>
      </c>
      <c r="Y1700">
        <v>0.14186254326366399</v>
      </c>
      <c r="Z1700">
        <v>11.0626608070543</v>
      </c>
      <c r="AA1700">
        <v>1.39371141975309</v>
      </c>
    </row>
    <row r="1701" spans="1:27" x14ac:dyDescent="0.35">
      <c r="A1701">
        <v>1700</v>
      </c>
      <c r="B1701" t="s">
        <v>57</v>
      </c>
      <c r="C1701" s="2">
        <v>38</v>
      </c>
      <c r="D1701" t="s">
        <v>14</v>
      </c>
      <c r="E1701">
        <v>18</v>
      </c>
      <c r="F1701" t="s">
        <v>32</v>
      </c>
      <c r="G1701" s="10">
        <v>50.5</v>
      </c>
      <c r="H1701">
        <v>0.505</v>
      </c>
      <c r="I1701">
        <v>38</v>
      </c>
      <c r="J1701">
        <v>1</v>
      </c>
      <c r="K1701">
        <v>1</v>
      </c>
      <c r="L1701" s="8">
        <v>1.23</v>
      </c>
      <c r="M1701" s="8">
        <v>0.42</v>
      </c>
      <c r="N1701" s="8">
        <v>0.5</v>
      </c>
      <c r="O1701" s="8">
        <v>-3.9836000000000003E-2</v>
      </c>
      <c r="P1701" s="8">
        <v>1.5505E-3</v>
      </c>
      <c r="Q1701" s="9">
        <v>-6.1835000000000002E-6</v>
      </c>
      <c r="R1701" s="9">
        <v>4.8021999999999998E-8</v>
      </c>
      <c r="S1701" s="8">
        <v>7.3997000000000003E-5</v>
      </c>
      <c r="T1701" s="8">
        <v>0</v>
      </c>
      <c r="U1701" s="9">
        <v>2.9606999999999999E-6</v>
      </c>
      <c r="V1701">
        <v>3.0768740421007799</v>
      </c>
      <c r="W1701">
        <v>3.0768740421007799</v>
      </c>
      <c r="X1701">
        <v>1.58951313014926</v>
      </c>
      <c r="Y1701">
        <v>0.20029616662043401</v>
      </c>
      <c r="Z1701">
        <v>15.615979739057201</v>
      </c>
      <c r="AA1701">
        <v>1.9677854938271599</v>
      </c>
    </row>
    <row r="1702" spans="1:27" x14ac:dyDescent="0.35">
      <c r="A1702">
        <v>1701</v>
      </c>
      <c r="B1702" t="s">
        <v>57</v>
      </c>
      <c r="C1702" s="2">
        <v>38</v>
      </c>
      <c r="D1702" t="s">
        <v>14</v>
      </c>
      <c r="E1702">
        <v>18</v>
      </c>
      <c r="F1702" t="s">
        <v>32</v>
      </c>
      <c r="G1702" s="10">
        <v>53</v>
      </c>
      <c r="H1702">
        <v>0.53</v>
      </c>
      <c r="I1702">
        <v>38</v>
      </c>
      <c r="J1702">
        <v>1</v>
      </c>
      <c r="K1702">
        <v>1</v>
      </c>
      <c r="L1702" s="8">
        <v>1.23</v>
      </c>
      <c r="M1702" s="8">
        <v>0.42</v>
      </c>
      <c r="N1702" s="8">
        <v>0.5</v>
      </c>
      <c r="O1702" s="8">
        <v>-3.9836000000000003E-2</v>
      </c>
      <c r="P1702" s="8">
        <v>1.5505E-3</v>
      </c>
      <c r="Q1702" s="9">
        <v>-6.1835000000000002E-6</v>
      </c>
      <c r="R1702" s="9">
        <v>4.8021999999999998E-8</v>
      </c>
      <c r="S1702" s="8">
        <v>7.3997000000000003E-5</v>
      </c>
      <c r="T1702" s="8">
        <v>0</v>
      </c>
      <c r="U1702" s="9">
        <v>2.9606999999999999E-6</v>
      </c>
      <c r="V1702">
        <v>3.3904880815038601</v>
      </c>
      <c r="W1702">
        <v>3.3904880815038601</v>
      </c>
      <c r="X1702">
        <v>1.7515261429048901</v>
      </c>
      <c r="Y1702">
        <v>0.22061834409834299</v>
      </c>
      <c r="Z1702">
        <v>17.207657012221901</v>
      </c>
      <c r="AA1702">
        <v>2.1674382716049401</v>
      </c>
    </row>
    <row r="1703" spans="1:27" x14ac:dyDescent="0.35">
      <c r="A1703">
        <v>1702</v>
      </c>
      <c r="B1703" t="s">
        <v>57</v>
      </c>
      <c r="C1703" s="2">
        <v>38</v>
      </c>
      <c r="D1703" t="s">
        <v>14</v>
      </c>
      <c r="E1703">
        <v>18</v>
      </c>
      <c r="F1703" t="s">
        <v>32</v>
      </c>
      <c r="G1703" s="10">
        <v>46</v>
      </c>
      <c r="H1703">
        <v>0.46</v>
      </c>
      <c r="I1703">
        <v>38</v>
      </c>
      <c r="J1703">
        <v>1</v>
      </c>
      <c r="K1703">
        <v>1</v>
      </c>
      <c r="L1703" s="8">
        <v>1.23</v>
      </c>
      <c r="M1703" s="8">
        <v>0.42</v>
      </c>
      <c r="N1703" s="8">
        <v>0.5</v>
      </c>
      <c r="O1703" s="8">
        <v>-3.9836000000000003E-2</v>
      </c>
      <c r="P1703" s="8">
        <v>1.5505E-3</v>
      </c>
      <c r="Q1703" s="9">
        <v>-6.1835000000000002E-6</v>
      </c>
      <c r="R1703" s="9">
        <v>4.8021999999999998E-8</v>
      </c>
      <c r="S1703" s="8">
        <v>7.3997000000000003E-5</v>
      </c>
      <c r="T1703" s="8">
        <v>0</v>
      </c>
      <c r="U1703" s="9">
        <v>2.9606999999999999E-6</v>
      </c>
      <c r="V1703">
        <v>2.5524358248144301</v>
      </c>
      <c r="W1703">
        <v>2.5524358248144301</v>
      </c>
      <c r="X1703">
        <v>1.31858834709913</v>
      </c>
      <c r="Y1703">
        <v>0.16619025137490001</v>
      </c>
      <c r="Z1703">
        <v>12.9543119348271</v>
      </c>
      <c r="AA1703">
        <v>1.63271604938272</v>
      </c>
    </row>
    <row r="1704" spans="1:27" x14ac:dyDescent="0.35">
      <c r="A1704">
        <v>1703</v>
      </c>
      <c r="B1704" t="s">
        <v>57</v>
      </c>
      <c r="C1704" s="2">
        <v>38</v>
      </c>
      <c r="D1704" t="s">
        <v>14</v>
      </c>
      <c r="E1704">
        <v>18</v>
      </c>
      <c r="F1704" t="s">
        <v>32</v>
      </c>
      <c r="G1704" s="10">
        <v>43.5</v>
      </c>
      <c r="H1704">
        <v>0.435</v>
      </c>
      <c r="I1704">
        <v>38</v>
      </c>
      <c r="J1704">
        <v>1</v>
      </c>
      <c r="K1704">
        <v>1</v>
      </c>
      <c r="L1704" s="8">
        <v>1.23</v>
      </c>
      <c r="M1704" s="8">
        <v>0.42</v>
      </c>
      <c r="N1704" s="8">
        <v>0.5</v>
      </c>
      <c r="O1704" s="8">
        <v>-3.9836000000000003E-2</v>
      </c>
      <c r="P1704" s="8">
        <v>1.5505E-3</v>
      </c>
      <c r="Q1704" s="9">
        <v>-6.1835000000000002E-6</v>
      </c>
      <c r="R1704" s="9">
        <v>4.8021999999999998E-8</v>
      </c>
      <c r="S1704" s="8">
        <v>7.3997000000000003E-5</v>
      </c>
      <c r="T1704" s="8">
        <v>0</v>
      </c>
      <c r="U1704" s="9">
        <v>2.9606999999999999E-6</v>
      </c>
      <c r="V1704">
        <v>2.2830931904059599</v>
      </c>
      <c r="W1704">
        <v>2.2830931904059599</v>
      </c>
      <c r="X1704">
        <v>1.17944594216372</v>
      </c>
      <c r="Y1704">
        <v>0.14861696746888201</v>
      </c>
      <c r="Z1704">
        <v>11.5873241854959</v>
      </c>
      <c r="AA1704">
        <v>1.46006944444444</v>
      </c>
    </row>
    <row r="1705" spans="1:27" x14ac:dyDescent="0.35">
      <c r="A1705">
        <v>1704</v>
      </c>
      <c r="B1705" t="s">
        <v>59</v>
      </c>
      <c r="C1705" s="2">
        <v>41</v>
      </c>
      <c r="D1705" t="s">
        <v>10</v>
      </c>
      <c r="E1705">
        <v>4.5</v>
      </c>
      <c r="F1705" t="s">
        <v>34</v>
      </c>
      <c r="G1705" s="10">
        <v>6.5</v>
      </c>
      <c r="H1705">
        <v>6.5000000000000002E-2</v>
      </c>
      <c r="I1705">
        <v>9</v>
      </c>
      <c r="J1705">
        <v>1</v>
      </c>
      <c r="K1705">
        <v>0</v>
      </c>
      <c r="L1705" s="8">
        <v>1.4</v>
      </c>
      <c r="M1705" s="8">
        <v>0.52</v>
      </c>
      <c r="N1705" s="8">
        <v>0.5</v>
      </c>
      <c r="O1705" s="8">
        <v>-1.115E-2</v>
      </c>
      <c r="P1705" s="8">
        <v>0</v>
      </c>
      <c r="Q1705" s="8">
        <v>-8.5599999999999996E-2</v>
      </c>
      <c r="R1705" s="8">
        <v>-4.9959999999999997E-2</v>
      </c>
      <c r="S1705" s="8">
        <v>0</v>
      </c>
      <c r="T1705" s="8">
        <v>2.5600000000000002E-3</v>
      </c>
      <c r="U1705" s="8">
        <v>3.6330000000000001E-2</v>
      </c>
      <c r="V1705">
        <v>3.1943414256782598E-3</v>
      </c>
      <c r="W1705">
        <v>3.1943414256782598E-3</v>
      </c>
      <c r="X1705">
        <v>2.3254805578937698E-3</v>
      </c>
      <c r="Y1705">
        <v>3.31830724035422E-3</v>
      </c>
      <c r="Z1705">
        <v>0.36554244528680702</v>
      </c>
      <c r="AA1705">
        <v>0.52160493827160503</v>
      </c>
    </row>
    <row r="1706" spans="1:27" x14ac:dyDescent="0.35">
      <c r="A1706">
        <v>1705</v>
      </c>
      <c r="B1706" t="s">
        <v>59</v>
      </c>
      <c r="C1706" s="2">
        <v>41</v>
      </c>
      <c r="D1706" t="s">
        <v>10</v>
      </c>
      <c r="E1706">
        <v>4.5</v>
      </c>
      <c r="F1706" t="s">
        <v>34</v>
      </c>
      <c r="G1706" s="10">
        <v>4</v>
      </c>
      <c r="H1706">
        <v>0.04</v>
      </c>
      <c r="I1706">
        <v>6</v>
      </c>
      <c r="J1706">
        <v>1</v>
      </c>
      <c r="K1706">
        <v>0</v>
      </c>
      <c r="L1706" s="8">
        <v>1.4</v>
      </c>
      <c r="M1706" s="8">
        <v>0.52</v>
      </c>
      <c r="N1706" s="8">
        <v>0.5</v>
      </c>
      <c r="O1706" s="8">
        <v>-1.115E-2</v>
      </c>
      <c r="P1706" s="8">
        <v>0</v>
      </c>
      <c r="Q1706" s="8">
        <v>-8.5599999999999996E-2</v>
      </c>
      <c r="R1706" s="8">
        <v>-4.9959999999999997E-2</v>
      </c>
      <c r="S1706" s="8">
        <v>0</v>
      </c>
      <c r="T1706" s="8">
        <v>2.5600000000000002E-3</v>
      </c>
      <c r="U1706" s="8">
        <v>3.6330000000000001E-2</v>
      </c>
      <c r="V1706">
        <v>-7.2284850139571503E-3</v>
      </c>
      <c r="W1706">
        <v>6.7347892511331201E-3</v>
      </c>
      <c r="X1706">
        <v>4.9029265748249101E-3</v>
      </c>
      <c r="Y1706">
        <v>1.2566370614359201E-3</v>
      </c>
      <c r="Z1706">
        <v>0.77069135802469102</v>
      </c>
      <c r="AA1706">
        <v>0.19753086419753099</v>
      </c>
    </row>
    <row r="1707" spans="1:27" x14ac:dyDescent="0.35">
      <c r="A1707">
        <v>1706</v>
      </c>
      <c r="B1707" t="s">
        <v>59</v>
      </c>
      <c r="C1707" s="2">
        <v>41</v>
      </c>
      <c r="D1707" t="s">
        <v>10</v>
      </c>
      <c r="E1707">
        <v>4.5</v>
      </c>
      <c r="F1707" t="s">
        <v>34</v>
      </c>
      <c r="G1707" s="10">
        <v>4.5</v>
      </c>
      <c r="H1707">
        <v>4.4999999999999998E-2</v>
      </c>
      <c r="I1707">
        <v>5</v>
      </c>
      <c r="J1707">
        <v>1</v>
      </c>
      <c r="K1707">
        <v>0</v>
      </c>
      <c r="L1707" s="8">
        <v>1.4</v>
      </c>
      <c r="M1707" s="8">
        <v>0.52</v>
      </c>
      <c r="N1707" s="8">
        <v>0.5</v>
      </c>
      <c r="O1707" s="8">
        <v>-1.115E-2</v>
      </c>
      <c r="P1707" s="8">
        <v>0</v>
      </c>
      <c r="Q1707" s="8">
        <v>-8.5599999999999996E-2</v>
      </c>
      <c r="R1707" s="8">
        <v>-4.9959999999999997E-2</v>
      </c>
      <c r="S1707" s="8">
        <v>0</v>
      </c>
      <c r="T1707" s="8">
        <v>2.5600000000000002E-3</v>
      </c>
      <c r="U1707" s="8">
        <v>3.6330000000000001E-2</v>
      </c>
      <c r="V1707">
        <v>-7.5619515687610104E-3</v>
      </c>
      <c r="W1707">
        <v>7.5398223686154999E-3</v>
      </c>
      <c r="X1707">
        <v>5.4889906843520898E-3</v>
      </c>
      <c r="Y1707">
        <v>1.59043128087983E-3</v>
      </c>
      <c r="Z1707">
        <v>0.86281481481481503</v>
      </c>
      <c r="AA1707">
        <v>0.25</v>
      </c>
    </row>
    <row r="1708" spans="1:27" x14ac:dyDescent="0.35">
      <c r="A1708">
        <v>1707</v>
      </c>
      <c r="B1708" t="s">
        <v>59</v>
      </c>
      <c r="C1708" s="2">
        <v>41</v>
      </c>
      <c r="D1708" t="s">
        <v>10</v>
      </c>
      <c r="E1708">
        <v>4.5</v>
      </c>
      <c r="F1708" t="s">
        <v>34</v>
      </c>
      <c r="G1708" s="10">
        <v>3</v>
      </c>
      <c r="H1708">
        <v>0.03</v>
      </c>
      <c r="I1708">
        <v>3</v>
      </c>
      <c r="J1708">
        <v>1</v>
      </c>
      <c r="K1708">
        <v>0</v>
      </c>
      <c r="L1708" s="8">
        <v>1.4</v>
      </c>
      <c r="M1708" s="8">
        <v>0.52</v>
      </c>
      <c r="N1708" s="8">
        <v>0.5</v>
      </c>
      <c r="O1708" s="8">
        <v>-1.115E-2</v>
      </c>
      <c r="P1708" s="8">
        <v>0</v>
      </c>
      <c r="Q1708" s="8">
        <v>-8.5599999999999996E-2</v>
      </c>
      <c r="R1708" s="8">
        <v>-4.9959999999999997E-2</v>
      </c>
      <c r="S1708" s="8">
        <v>0</v>
      </c>
      <c r="T1708" s="8">
        <v>2.5600000000000002E-3</v>
      </c>
      <c r="U1708" s="8">
        <v>3.6330000000000001E-2</v>
      </c>
      <c r="V1708">
        <v>-1.0260236997105199E-2</v>
      </c>
      <c r="W1708">
        <v>1.96349540849362E-3</v>
      </c>
      <c r="X1708">
        <v>1.4294246573833601E-3</v>
      </c>
      <c r="Y1708">
        <v>7.0685834705770298E-4</v>
      </c>
      <c r="Z1708">
        <v>0.22469135802469101</v>
      </c>
      <c r="AA1708">
        <v>0.11111111111111099</v>
      </c>
    </row>
    <row r="1709" spans="1:27" x14ac:dyDescent="0.35">
      <c r="A1709">
        <v>1708</v>
      </c>
      <c r="B1709" t="s">
        <v>59</v>
      </c>
      <c r="C1709" s="2">
        <v>41</v>
      </c>
      <c r="D1709" t="s">
        <v>10</v>
      </c>
      <c r="E1709">
        <v>4.5</v>
      </c>
      <c r="F1709" t="s">
        <v>34</v>
      </c>
      <c r="G1709" s="10">
        <v>3</v>
      </c>
      <c r="H1709">
        <v>0.03</v>
      </c>
      <c r="I1709">
        <v>3.5</v>
      </c>
      <c r="J1709">
        <v>1</v>
      </c>
      <c r="K1709">
        <v>0</v>
      </c>
      <c r="L1709" s="8">
        <v>1.4</v>
      </c>
      <c r="M1709" s="8">
        <v>0.52</v>
      </c>
      <c r="N1709" s="8">
        <v>0.5</v>
      </c>
      <c r="O1709" s="8">
        <v>-1.115E-2</v>
      </c>
      <c r="P1709" s="8">
        <v>0</v>
      </c>
      <c r="Q1709" s="8">
        <v>-8.5599999999999996E-2</v>
      </c>
      <c r="R1709" s="8">
        <v>-4.9959999999999997E-2</v>
      </c>
      <c r="S1709" s="8">
        <v>0</v>
      </c>
      <c r="T1709" s="8">
        <v>2.5600000000000002E-3</v>
      </c>
      <c r="U1709" s="8">
        <v>3.6330000000000001E-2</v>
      </c>
      <c r="V1709">
        <v>-9.9782466116561108E-3</v>
      </c>
      <c r="W1709">
        <v>2.4543692606170302E-3</v>
      </c>
      <c r="X1709">
        <v>1.7867808217291901E-3</v>
      </c>
      <c r="Y1709">
        <v>7.0685834705770298E-4</v>
      </c>
      <c r="Z1709">
        <v>0.280864197530864</v>
      </c>
      <c r="AA1709">
        <v>0.11111111111111099</v>
      </c>
    </row>
    <row r="1710" spans="1:27" x14ac:dyDescent="0.35">
      <c r="A1710">
        <v>1709</v>
      </c>
      <c r="B1710" t="s">
        <v>59</v>
      </c>
      <c r="C1710" s="2">
        <v>41</v>
      </c>
      <c r="D1710" t="s">
        <v>10</v>
      </c>
      <c r="E1710">
        <v>4.5</v>
      </c>
      <c r="F1710" t="s">
        <v>34</v>
      </c>
      <c r="G1710" s="10">
        <v>5.5</v>
      </c>
      <c r="H1710">
        <v>5.5E-2</v>
      </c>
      <c r="I1710">
        <v>6</v>
      </c>
      <c r="J1710">
        <v>1</v>
      </c>
      <c r="K1710">
        <v>0</v>
      </c>
      <c r="L1710" s="8">
        <v>1.4</v>
      </c>
      <c r="M1710" s="8">
        <v>0.52</v>
      </c>
      <c r="N1710" s="8">
        <v>0.5</v>
      </c>
      <c r="O1710" s="8">
        <v>-1.115E-2</v>
      </c>
      <c r="P1710" s="8">
        <v>0</v>
      </c>
      <c r="Q1710" s="8">
        <v>-8.5599999999999996E-2</v>
      </c>
      <c r="R1710" s="8">
        <v>-4.9959999999999997E-2</v>
      </c>
      <c r="S1710" s="8">
        <v>0</v>
      </c>
      <c r="T1710" s="8">
        <v>2.5600000000000002E-3</v>
      </c>
      <c r="U1710" s="8">
        <v>3.6330000000000001E-2</v>
      </c>
      <c r="V1710">
        <v>-4.8014314959962398E-3</v>
      </c>
      <c r="W1710">
        <v>1.3744467859455401E-2</v>
      </c>
      <c r="X1710">
        <v>1.00059726016835E-2</v>
      </c>
      <c r="Y1710">
        <v>2.3758294442772802E-3</v>
      </c>
      <c r="Z1710">
        <v>1.57283950617284</v>
      </c>
      <c r="AA1710">
        <v>0.37345679012345701</v>
      </c>
    </row>
    <row r="1711" spans="1:27" x14ac:dyDescent="0.35">
      <c r="A1711">
        <v>1710</v>
      </c>
      <c r="B1711" t="s">
        <v>59</v>
      </c>
      <c r="C1711" s="2">
        <v>41</v>
      </c>
      <c r="D1711" t="s">
        <v>10</v>
      </c>
      <c r="E1711">
        <v>4.5</v>
      </c>
      <c r="F1711" t="s">
        <v>60</v>
      </c>
      <c r="G1711" s="10">
        <v>2</v>
      </c>
      <c r="H1711">
        <v>0.02</v>
      </c>
      <c r="I1711">
        <v>2</v>
      </c>
      <c r="J1711">
        <v>1</v>
      </c>
      <c r="K1711">
        <v>0</v>
      </c>
      <c r="L1711" s="8">
        <v>1.3</v>
      </c>
      <c r="M1711" s="8">
        <v>0.38</v>
      </c>
      <c r="N1711" s="8">
        <v>0.5</v>
      </c>
      <c r="O1711" s="8">
        <v>-1.0928999999999999E-2</v>
      </c>
      <c r="P1711" s="8">
        <v>1.3944999999999999E-3</v>
      </c>
      <c r="Q1711" s="9">
        <v>-9.5965000000000004E-6</v>
      </c>
      <c r="R1711" s="9">
        <v>-2.5164E-7</v>
      </c>
      <c r="S1711" s="8">
        <v>-2.7921999999999999E-3</v>
      </c>
      <c r="T1711" s="8">
        <v>0</v>
      </c>
      <c r="U1711" s="9">
        <v>4.8984999999999998E-6</v>
      </c>
      <c r="V1711">
        <v>-7.8060020221190404E-3</v>
      </c>
      <c r="W1711">
        <v>9.4247779607693804E-4</v>
      </c>
      <c r="X1711">
        <v>4.6558403126200699E-4</v>
      </c>
      <c r="Y1711">
        <v>3.1415926535897898E-4</v>
      </c>
      <c r="Z1711">
        <v>7.31851851851852E-2</v>
      </c>
      <c r="AA1711">
        <v>4.9382716049382699E-2</v>
      </c>
    </row>
    <row r="1712" spans="1:27" x14ac:dyDescent="0.35">
      <c r="A1712">
        <v>1711</v>
      </c>
      <c r="B1712" t="s">
        <v>59</v>
      </c>
      <c r="C1712" s="2">
        <v>41</v>
      </c>
      <c r="D1712" t="s">
        <v>10</v>
      </c>
      <c r="E1712">
        <v>4.5</v>
      </c>
      <c r="F1712" t="s">
        <v>34</v>
      </c>
      <c r="G1712" s="10">
        <v>4.5</v>
      </c>
      <c r="H1712">
        <v>4.4999999999999998E-2</v>
      </c>
      <c r="I1712">
        <v>4</v>
      </c>
      <c r="J1712">
        <v>1</v>
      </c>
      <c r="K1712">
        <v>0</v>
      </c>
      <c r="L1712" s="8">
        <v>1.4</v>
      </c>
      <c r="M1712" s="8">
        <v>0.52</v>
      </c>
      <c r="N1712" s="8">
        <v>0.5</v>
      </c>
      <c r="O1712" s="8">
        <v>-1.115E-2</v>
      </c>
      <c r="P1712" s="8">
        <v>0</v>
      </c>
      <c r="Q1712" s="8">
        <v>-8.5599999999999996E-2</v>
      </c>
      <c r="R1712" s="8">
        <v>-4.9959999999999997E-2</v>
      </c>
      <c r="S1712" s="8">
        <v>0</v>
      </c>
      <c r="T1712" s="8">
        <v>2.5600000000000002E-3</v>
      </c>
      <c r="U1712" s="8">
        <v>3.6330000000000001E-2</v>
      </c>
      <c r="V1712">
        <v>-8.6499525664350003E-3</v>
      </c>
      <c r="W1712">
        <v>7.5398223686154999E-3</v>
      </c>
      <c r="X1712">
        <v>5.4889906843520898E-3</v>
      </c>
      <c r="Y1712">
        <v>1.59043128087983E-3</v>
      </c>
      <c r="Z1712">
        <v>0.86281481481481503</v>
      </c>
      <c r="AA1712">
        <v>0.25</v>
      </c>
    </row>
    <row r="1713" spans="1:27" x14ac:dyDescent="0.35">
      <c r="A1713">
        <v>1712</v>
      </c>
      <c r="B1713" t="s">
        <v>59</v>
      </c>
      <c r="C1713" s="2">
        <v>41</v>
      </c>
      <c r="D1713" t="s">
        <v>10</v>
      </c>
      <c r="E1713">
        <v>4.5</v>
      </c>
      <c r="F1713" t="s">
        <v>34</v>
      </c>
      <c r="G1713" s="10">
        <v>3.5</v>
      </c>
      <c r="H1713">
        <v>3.5000000000000003E-2</v>
      </c>
      <c r="I1713">
        <v>6</v>
      </c>
      <c r="J1713">
        <v>1</v>
      </c>
      <c r="K1713">
        <v>0</v>
      </c>
      <c r="L1713" s="8">
        <v>1.4</v>
      </c>
      <c r="M1713" s="8">
        <v>0.52</v>
      </c>
      <c r="N1713" s="8">
        <v>0.5</v>
      </c>
      <c r="O1713" s="8">
        <v>-1.115E-2</v>
      </c>
      <c r="P1713" s="8">
        <v>0</v>
      </c>
      <c r="Q1713" s="8">
        <v>-8.5599999999999996E-2</v>
      </c>
      <c r="R1713" s="8">
        <v>-4.9959999999999997E-2</v>
      </c>
      <c r="S1713" s="8">
        <v>0</v>
      </c>
      <c r="T1713" s="8">
        <v>2.5600000000000002E-3</v>
      </c>
      <c r="U1713" s="8">
        <v>3.6330000000000001E-2</v>
      </c>
      <c r="V1713">
        <v>-7.9269869867941607E-3</v>
      </c>
      <c r="W1713">
        <v>4.2411500823462201E-3</v>
      </c>
      <c r="X1713">
        <v>3.08755725994805E-3</v>
      </c>
      <c r="Y1713">
        <v>9.6211275016187402E-4</v>
      </c>
      <c r="Z1713">
        <v>0.48533333333333301</v>
      </c>
      <c r="AA1713">
        <v>0.15123456790123499</v>
      </c>
    </row>
    <row r="1714" spans="1:27" x14ac:dyDescent="0.35">
      <c r="A1714">
        <v>1713</v>
      </c>
      <c r="B1714" t="s">
        <v>59</v>
      </c>
      <c r="C1714" s="2">
        <v>41</v>
      </c>
      <c r="D1714" t="s">
        <v>10</v>
      </c>
      <c r="E1714">
        <v>4.5</v>
      </c>
      <c r="F1714" t="s">
        <v>34</v>
      </c>
      <c r="G1714" s="10">
        <v>1</v>
      </c>
      <c r="H1714">
        <v>0.01</v>
      </c>
      <c r="I1714">
        <v>3</v>
      </c>
      <c r="J1714">
        <v>1</v>
      </c>
      <c r="K1714">
        <v>0</v>
      </c>
      <c r="L1714" s="8">
        <v>1.4</v>
      </c>
      <c r="M1714" s="8">
        <v>0.52</v>
      </c>
      <c r="N1714" s="8">
        <v>0.5</v>
      </c>
      <c r="O1714" s="8">
        <v>-1.115E-2</v>
      </c>
      <c r="P1714" s="8">
        <v>0</v>
      </c>
      <c r="Q1714" s="8">
        <v>-8.5599999999999996E-2</v>
      </c>
      <c r="R1714" s="8">
        <v>-4.9959999999999997E-2</v>
      </c>
      <c r="S1714" s="8">
        <v>0</v>
      </c>
      <c r="T1714" s="8">
        <v>2.5600000000000002E-3</v>
      </c>
      <c r="U1714" s="8">
        <v>3.6330000000000001E-2</v>
      </c>
      <c r="V1714">
        <v>-1.08871897530931E-2</v>
      </c>
      <c r="W1714">
        <v>1.5707963267949001E-4</v>
      </c>
      <c r="X1714">
        <v>1.1435397259066901E-4</v>
      </c>
      <c r="Y1714">
        <v>7.85398163397448E-5</v>
      </c>
      <c r="Z1714">
        <v>1.7975308641975302E-2</v>
      </c>
      <c r="AA1714">
        <v>1.2345679012345699E-2</v>
      </c>
    </row>
    <row r="1715" spans="1:27" x14ac:dyDescent="0.35">
      <c r="A1715">
        <v>1714</v>
      </c>
      <c r="B1715" t="s">
        <v>59</v>
      </c>
      <c r="C1715" s="2">
        <v>41</v>
      </c>
      <c r="D1715" t="s">
        <v>13</v>
      </c>
      <c r="E1715">
        <v>9</v>
      </c>
      <c r="F1715" t="s">
        <v>11</v>
      </c>
      <c r="G1715" s="10">
        <v>30</v>
      </c>
      <c r="H1715">
        <v>0.3</v>
      </c>
      <c r="I1715">
        <v>32</v>
      </c>
      <c r="J1715">
        <v>1</v>
      </c>
      <c r="K1715">
        <v>0</v>
      </c>
      <c r="L1715" s="8">
        <v>1.42</v>
      </c>
      <c r="M1715" s="8">
        <v>0.59</v>
      </c>
      <c r="N1715" s="8">
        <v>0.5</v>
      </c>
      <c r="O1715" s="8">
        <v>-1.115E-2</v>
      </c>
      <c r="P1715" s="8">
        <v>0</v>
      </c>
      <c r="Q1715" s="8">
        <v>-8.5599999999999996E-2</v>
      </c>
      <c r="R1715" s="8">
        <v>-4.9959999999999997E-2</v>
      </c>
      <c r="S1715" s="8">
        <v>0</v>
      </c>
      <c r="T1715" s="8">
        <v>2.5600000000000002E-3</v>
      </c>
      <c r="U1715" s="8">
        <v>3.6330000000000001E-2</v>
      </c>
      <c r="V1715">
        <v>0.98085801833677999</v>
      </c>
      <c r="W1715">
        <v>0.98085801833677999</v>
      </c>
      <c r="X1715">
        <v>0.82176284776255504</v>
      </c>
      <c r="Y1715">
        <v>7.0685834705770306E-2</v>
      </c>
      <c r="Z1715">
        <v>32.2932393260946</v>
      </c>
      <c r="AA1715">
        <v>2.7777777777777799</v>
      </c>
    </row>
    <row r="1716" spans="1:27" x14ac:dyDescent="0.35">
      <c r="A1716">
        <v>1715</v>
      </c>
      <c r="B1716" t="s">
        <v>59</v>
      </c>
      <c r="C1716" s="2">
        <v>41</v>
      </c>
      <c r="D1716" t="s">
        <v>13</v>
      </c>
      <c r="E1716">
        <v>9</v>
      </c>
      <c r="F1716" t="s">
        <v>11</v>
      </c>
      <c r="G1716" s="10">
        <v>29</v>
      </c>
      <c r="H1716">
        <v>0.28999999999999998</v>
      </c>
      <c r="I1716">
        <v>32</v>
      </c>
      <c r="J1716">
        <v>1</v>
      </c>
      <c r="K1716">
        <v>0</v>
      </c>
      <c r="L1716" s="8">
        <v>1.42</v>
      </c>
      <c r="M1716" s="8">
        <v>0.59</v>
      </c>
      <c r="N1716" s="8">
        <v>0.5</v>
      </c>
      <c r="O1716" s="8">
        <v>-1.115E-2</v>
      </c>
      <c r="P1716" s="8">
        <v>0</v>
      </c>
      <c r="Q1716" s="8">
        <v>-8.5599999999999996E-2</v>
      </c>
      <c r="R1716" s="8">
        <v>-4.9959999999999997E-2</v>
      </c>
      <c r="S1716" s="8">
        <v>0</v>
      </c>
      <c r="T1716" s="8">
        <v>2.5600000000000002E-3</v>
      </c>
      <c r="U1716" s="8">
        <v>3.6330000000000001E-2</v>
      </c>
      <c r="V1716">
        <v>0.91961695874083305</v>
      </c>
      <c r="W1716">
        <v>0.91961695874083305</v>
      </c>
      <c r="X1716">
        <v>0.77045508803306995</v>
      </c>
      <c r="Y1716">
        <v>6.6051985541725394E-2</v>
      </c>
      <c r="Z1716">
        <v>30.276971775497401</v>
      </c>
      <c r="AA1716">
        <v>2.5956790123456801</v>
      </c>
    </row>
    <row r="1717" spans="1:27" x14ac:dyDescent="0.35">
      <c r="A1717">
        <v>1716</v>
      </c>
      <c r="B1717" t="s">
        <v>59</v>
      </c>
      <c r="C1717" s="2">
        <v>41</v>
      </c>
      <c r="D1717" t="s">
        <v>13</v>
      </c>
      <c r="E1717">
        <v>9</v>
      </c>
      <c r="F1717" t="s">
        <v>11</v>
      </c>
      <c r="G1717" s="10">
        <v>21</v>
      </c>
      <c r="H1717">
        <v>0.21</v>
      </c>
      <c r="I1717">
        <v>30</v>
      </c>
      <c r="J1717">
        <v>1</v>
      </c>
      <c r="K1717">
        <v>0</v>
      </c>
      <c r="L1717" s="8">
        <v>1.42</v>
      </c>
      <c r="M1717" s="8">
        <v>0.59</v>
      </c>
      <c r="N1717" s="8">
        <v>0.5</v>
      </c>
      <c r="O1717" s="8">
        <v>-1.115E-2</v>
      </c>
      <c r="P1717" s="8">
        <v>0</v>
      </c>
      <c r="Q1717" s="8">
        <v>-8.5599999999999996E-2</v>
      </c>
      <c r="R1717" s="8">
        <v>-4.9959999999999997E-2</v>
      </c>
      <c r="S1717" s="8">
        <v>0</v>
      </c>
      <c r="T1717" s="8">
        <v>2.5600000000000002E-3</v>
      </c>
      <c r="U1717" s="8">
        <v>3.6330000000000001E-2</v>
      </c>
      <c r="V1717">
        <v>0.462292763036036</v>
      </c>
      <c r="W1717">
        <v>0.462292763036036</v>
      </c>
      <c r="X1717">
        <v>0.38730887687159099</v>
      </c>
      <c r="Y1717">
        <v>3.4636059005827502E-2</v>
      </c>
      <c r="Z1717">
        <v>15.2202771006133</v>
      </c>
      <c r="AA1717">
        <v>1.3611111111111101</v>
      </c>
    </row>
    <row r="1718" spans="1:27" x14ac:dyDescent="0.35">
      <c r="A1718">
        <v>1717</v>
      </c>
      <c r="B1718" t="s">
        <v>59</v>
      </c>
      <c r="C1718" s="2">
        <v>41</v>
      </c>
      <c r="D1718" t="s">
        <v>13</v>
      </c>
      <c r="E1718">
        <v>9</v>
      </c>
      <c r="F1718" t="s">
        <v>11</v>
      </c>
      <c r="G1718" s="10">
        <v>35.5</v>
      </c>
      <c r="H1718">
        <v>0.35499999999999998</v>
      </c>
      <c r="I1718">
        <v>32</v>
      </c>
      <c r="J1718">
        <v>1</v>
      </c>
      <c r="K1718">
        <v>0</v>
      </c>
      <c r="L1718" s="8">
        <v>1.42</v>
      </c>
      <c r="M1718" s="8">
        <v>0.59</v>
      </c>
      <c r="N1718" s="8">
        <v>0.5</v>
      </c>
      <c r="O1718" s="8">
        <v>-1.115E-2</v>
      </c>
      <c r="P1718" s="8">
        <v>0</v>
      </c>
      <c r="Q1718" s="8">
        <v>-8.5599999999999996E-2</v>
      </c>
      <c r="R1718" s="8">
        <v>-4.9959999999999997E-2</v>
      </c>
      <c r="S1718" s="8">
        <v>0</v>
      </c>
      <c r="T1718" s="8">
        <v>2.5600000000000002E-3</v>
      </c>
      <c r="U1718" s="8">
        <v>3.6330000000000001E-2</v>
      </c>
      <c r="V1718">
        <v>1.35044977438067</v>
      </c>
      <c r="W1718">
        <v>1.35044977438067</v>
      </c>
      <c r="X1718">
        <v>1.1314068209761301</v>
      </c>
      <c r="Y1718">
        <v>9.8979803542163403E-2</v>
      </c>
      <c r="Z1718">
        <v>44.461478569441503</v>
      </c>
      <c r="AA1718">
        <v>3.8896604938271602</v>
      </c>
    </row>
    <row r="1719" spans="1:27" x14ac:dyDescent="0.35">
      <c r="A1719">
        <v>1718</v>
      </c>
      <c r="B1719" t="s">
        <v>59</v>
      </c>
      <c r="C1719" s="2">
        <v>41</v>
      </c>
      <c r="D1719" t="s">
        <v>14</v>
      </c>
      <c r="E1719">
        <v>9</v>
      </c>
      <c r="F1719" t="s">
        <v>32</v>
      </c>
      <c r="G1719" s="10">
        <v>39.5</v>
      </c>
      <c r="H1719">
        <v>0.39500000000000002</v>
      </c>
      <c r="I1719">
        <v>28</v>
      </c>
      <c r="J1719">
        <v>0</v>
      </c>
      <c r="K1719">
        <v>0</v>
      </c>
      <c r="L1719" s="8">
        <v>1.23</v>
      </c>
      <c r="M1719" s="8">
        <v>0.42</v>
      </c>
      <c r="N1719" s="8">
        <v>0.5</v>
      </c>
      <c r="O1719" s="8">
        <v>-3.9836000000000003E-2</v>
      </c>
      <c r="P1719" s="8">
        <v>1.5505E-3</v>
      </c>
      <c r="Q1719" s="9">
        <v>-6.1835000000000002E-6</v>
      </c>
      <c r="R1719" s="9">
        <v>4.8021999999999998E-8</v>
      </c>
      <c r="S1719" s="8">
        <v>7.3997000000000003E-5</v>
      </c>
      <c r="T1719" s="8">
        <v>0</v>
      </c>
      <c r="U1719" s="9">
        <v>2.9606999999999999E-6</v>
      </c>
      <c r="V1719">
        <v>1.4277629148178801</v>
      </c>
      <c r="W1719">
        <v>1.4277629148178801</v>
      </c>
      <c r="X1719">
        <v>0.73758232179491501</v>
      </c>
      <c r="Y1719">
        <v>0.122541748444087</v>
      </c>
      <c r="Z1719">
        <v>7.2462884228924498</v>
      </c>
      <c r="AA1719">
        <v>1.20389660493827</v>
      </c>
    </row>
    <row r="1720" spans="1:27" x14ac:dyDescent="0.35">
      <c r="A1720">
        <v>1719</v>
      </c>
      <c r="B1720" t="s">
        <v>59</v>
      </c>
      <c r="C1720" s="2">
        <v>41</v>
      </c>
      <c r="D1720" t="s">
        <v>13</v>
      </c>
      <c r="E1720">
        <v>9</v>
      </c>
      <c r="F1720" t="s">
        <v>29</v>
      </c>
      <c r="G1720" s="10">
        <v>23</v>
      </c>
      <c r="H1720">
        <v>0.23</v>
      </c>
      <c r="I1720">
        <v>24</v>
      </c>
      <c r="J1720">
        <v>1</v>
      </c>
      <c r="K1720">
        <v>0</v>
      </c>
      <c r="L1720" s="8">
        <v>1.29</v>
      </c>
      <c r="M1720" s="8">
        <v>0.53</v>
      </c>
      <c r="N1720" s="8">
        <v>0.5</v>
      </c>
      <c r="O1720" s="8">
        <v>-1.1391999999999999E-2</v>
      </c>
      <c r="P1720" s="9">
        <f>-1.001*10^-4</f>
        <v>-1.0009999999999999E-4</v>
      </c>
      <c r="Q1720" s="8">
        <v>2.8289999999999998E-5</v>
      </c>
      <c r="R1720" s="9">
        <v>-1.8694999999999999E-7</v>
      </c>
      <c r="S1720" s="8">
        <v>-5.9573000000000004E-4</v>
      </c>
      <c r="T1720" s="8">
        <v>0</v>
      </c>
      <c r="U1720" s="9">
        <v>3.0811E-6</v>
      </c>
      <c r="V1720">
        <v>0.43032843759113698</v>
      </c>
      <c r="W1720">
        <v>0.43032843759113698</v>
      </c>
      <c r="X1720">
        <v>0.29421555278106098</v>
      </c>
      <c r="Y1720">
        <v>4.1547562843725003E-2</v>
      </c>
      <c r="Z1720">
        <v>11.561940632004999</v>
      </c>
      <c r="AA1720">
        <v>1.63271604938272</v>
      </c>
    </row>
    <row r="1721" spans="1:27" x14ac:dyDescent="0.35">
      <c r="A1721">
        <v>1720</v>
      </c>
      <c r="B1721" t="s">
        <v>59</v>
      </c>
      <c r="C1721" s="2">
        <v>41</v>
      </c>
      <c r="D1721" t="s">
        <v>13</v>
      </c>
      <c r="E1721">
        <v>9</v>
      </c>
      <c r="F1721" t="s">
        <v>11</v>
      </c>
      <c r="G1721" s="10">
        <v>38</v>
      </c>
      <c r="H1721">
        <v>0.38</v>
      </c>
      <c r="I1721">
        <v>24</v>
      </c>
      <c r="J1721">
        <v>1</v>
      </c>
      <c r="K1721">
        <v>0</v>
      </c>
      <c r="L1721" s="8">
        <v>1.42</v>
      </c>
      <c r="M1721" s="8">
        <v>0.59</v>
      </c>
      <c r="N1721" s="8">
        <v>0.5</v>
      </c>
      <c r="O1721" s="8">
        <v>-1.115E-2</v>
      </c>
      <c r="P1721" s="8">
        <v>0</v>
      </c>
      <c r="Q1721" s="8">
        <v>-8.5599999999999996E-2</v>
      </c>
      <c r="R1721" s="8">
        <v>-4.9959999999999997E-2</v>
      </c>
      <c r="S1721" s="8">
        <v>0</v>
      </c>
      <c r="T1721" s="8">
        <v>2.5600000000000002E-3</v>
      </c>
      <c r="U1721" s="8">
        <v>3.6330000000000001E-2</v>
      </c>
      <c r="V1721">
        <v>1.09783698919515</v>
      </c>
      <c r="W1721">
        <v>1.09783698919515</v>
      </c>
      <c r="X1721">
        <v>0.91976782954769398</v>
      </c>
      <c r="Y1721">
        <v>0.113411494794592</v>
      </c>
      <c r="Z1721">
        <v>36.1445917455356</v>
      </c>
      <c r="AA1721">
        <v>4.4567901234567904</v>
      </c>
    </row>
    <row r="1722" spans="1:27" x14ac:dyDescent="0.35">
      <c r="A1722">
        <v>1721</v>
      </c>
      <c r="B1722" t="s">
        <v>59</v>
      </c>
      <c r="C1722" s="2">
        <v>41</v>
      </c>
      <c r="D1722" t="s">
        <v>14</v>
      </c>
      <c r="E1722">
        <v>18</v>
      </c>
      <c r="F1722" t="s">
        <v>11</v>
      </c>
      <c r="G1722" s="10">
        <v>51</v>
      </c>
      <c r="H1722">
        <v>0.51</v>
      </c>
      <c r="I1722">
        <v>34</v>
      </c>
      <c r="J1722">
        <v>1</v>
      </c>
      <c r="K1722">
        <v>0</v>
      </c>
      <c r="L1722" s="8">
        <v>1.42</v>
      </c>
      <c r="M1722" s="8">
        <v>0.59</v>
      </c>
      <c r="N1722" s="8">
        <v>0.5</v>
      </c>
      <c r="O1722" s="8">
        <v>-1.115E-2</v>
      </c>
      <c r="P1722" s="8">
        <v>0</v>
      </c>
      <c r="Q1722" s="8">
        <v>-8.5599999999999996E-2</v>
      </c>
      <c r="R1722" s="8">
        <v>-4.9959999999999997E-2</v>
      </c>
      <c r="S1722" s="8">
        <v>0</v>
      </c>
      <c r="T1722" s="8">
        <v>2.5600000000000002E-3</v>
      </c>
      <c r="U1722" s="8">
        <v>3.6330000000000001E-2</v>
      </c>
      <c r="V1722">
        <v>2.8739916231503599</v>
      </c>
      <c r="W1722">
        <v>2.8739916231503599</v>
      </c>
      <c r="X1722">
        <v>2.40783018187537</v>
      </c>
      <c r="Y1722">
        <v>0.20428206229967599</v>
      </c>
      <c r="Z1722">
        <v>23.6554367636619</v>
      </c>
      <c r="AA1722">
        <v>2.0069444444444402</v>
      </c>
    </row>
    <row r="1723" spans="1:27" x14ac:dyDescent="0.35">
      <c r="A1723">
        <v>1722</v>
      </c>
      <c r="B1723" t="s">
        <v>59</v>
      </c>
      <c r="C1723" s="2">
        <v>41</v>
      </c>
      <c r="D1723" t="s">
        <v>14</v>
      </c>
      <c r="E1723">
        <v>18</v>
      </c>
      <c r="F1723" t="s">
        <v>11</v>
      </c>
      <c r="G1723" s="10">
        <v>49</v>
      </c>
      <c r="H1723">
        <v>0.49</v>
      </c>
      <c r="I1723">
        <v>34</v>
      </c>
      <c r="J1723">
        <v>1</v>
      </c>
      <c r="K1723">
        <v>0</v>
      </c>
      <c r="L1723" s="8">
        <v>1.42</v>
      </c>
      <c r="M1723" s="8">
        <v>0.59</v>
      </c>
      <c r="N1723" s="8">
        <v>0.5</v>
      </c>
      <c r="O1723" s="8">
        <v>-1.115E-2</v>
      </c>
      <c r="P1723" s="8">
        <v>0</v>
      </c>
      <c r="Q1723" s="8">
        <v>-8.5599999999999996E-2</v>
      </c>
      <c r="R1723" s="8">
        <v>-4.9959999999999997E-2</v>
      </c>
      <c r="S1723" s="8">
        <v>0</v>
      </c>
      <c r="T1723" s="8">
        <v>2.5600000000000002E-3</v>
      </c>
      <c r="U1723" s="8">
        <v>3.6330000000000001E-2</v>
      </c>
      <c r="V1723">
        <v>2.6648360483187599</v>
      </c>
      <c r="W1723">
        <v>2.6648360483187599</v>
      </c>
      <c r="X1723">
        <v>2.2325996412814599</v>
      </c>
      <c r="Y1723">
        <v>0.188574099031727</v>
      </c>
      <c r="Z1723">
        <v>21.933905484884999</v>
      </c>
      <c r="AA1723">
        <v>1.8526234567901201</v>
      </c>
    </row>
    <row r="1724" spans="1:27" x14ac:dyDescent="0.35">
      <c r="A1724">
        <v>1723</v>
      </c>
      <c r="B1724" t="s">
        <v>59</v>
      </c>
      <c r="C1724" s="2">
        <v>41</v>
      </c>
      <c r="D1724" t="s">
        <v>14</v>
      </c>
      <c r="E1724">
        <v>18</v>
      </c>
      <c r="F1724" t="s">
        <v>17</v>
      </c>
      <c r="G1724" s="10">
        <v>49.5</v>
      </c>
      <c r="H1724">
        <v>0.495</v>
      </c>
      <c r="I1724">
        <v>35</v>
      </c>
      <c r="J1724">
        <v>1</v>
      </c>
      <c r="K1724">
        <v>0</v>
      </c>
      <c r="L1724" s="8">
        <v>1.39</v>
      </c>
      <c r="M1724" s="8">
        <v>0.56000000000000005</v>
      </c>
      <c r="N1724" s="8">
        <v>0.5</v>
      </c>
      <c r="O1724" s="8">
        <v>0.16450000000000001</v>
      </c>
      <c r="P1724" s="8">
        <v>-0.56120000000000003</v>
      </c>
      <c r="Q1724" s="8">
        <v>0.29099999999999998</v>
      </c>
      <c r="R1724" s="8">
        <v>0</v>
      </c>
      <c r="S1724" s="8">
        <v>-7.2500000000000004E-3</v>
      </c>
      <c r="T1724" s="8">
        <v>2.5000000000000001E-2</v>
      </c>
      <c r="U1724" s="8">
        <v>2.3E-2</v>
      </c>
      <c r="V1724">
        <v>3.0491933294158602</v>
      </c>
      <c r="W1724">
        <v>3.0491933294158602</v>
      </c>
      <c r="X1724">
        <v>2.37349208761731</v>
      </c>
      <c r="Y1724">
        <v>0.19244218498646001</v>
      </c>
      <c r="Z1724">
        <v>23.318086304555301</v>
      </c>
      <c r="AA1724">
        <v>1.890625</v>
      </c>
    </row>
    <row r="1725" spans="1:27" x14ac:dyDescent="0.35">
      <c r="A1725">
        <v>1724</v>
      </c>
      <c r="B1725" t="s">
        <v>59</v>
      </c>
      <c r="C1725" s="2">
        <v>41</v>
      </c>
      <c r="D1725" t="s">
        <v>14</v>
      </c>
      <c r="E1725">
        <v>18</v>
      </c>
      <c r="F1725" t="s">
        <v>11</v>
      </c>
      <c r="G1725" s="10">
        <v>40</v>
      </c>
      <c r="H1725">
        <v>0.4</v>
      </c>
      <c r="I1725">
        <v>34</v>
      </c>
      <c r="J1725">
        <v>1</v>
      </c>
      <c r="K1725">
        <v>0</v>
      </c>
      <c r="L1725" s="8">
        <v>1.42</v>
      </c>
      <c r="M1725" s="8">
        <v>0.59</v>
      </c>
      <c r="N1725" s="8">
        <v>0.5</v>
      </c>
      <c r="O1725" s="8">
        <v>-1.115E-2</v>
      </c>
      <c r="P1725" s="8">
        <v>0</v>
      </c>
      <c r="Q1725" s="8">
        <v>-8.5599999999999996E-2</v>
      </c>
      <c r="R1725" s="8">
        <v>-4.9959999999999997E-2</v>
      </c>
      <c r="S1725" s="8">
        <v>0</v>
      </c>
      <c r="T1725" s="8">
        <v>2.5600000000000002E-3</v>
      </c>
      <c r="U1725" s="8">
        <v>3.6330000000000001E-2</v>
      </c>
      <c r="V1725">
        <v>1.8144941183715799</v>
      </c>
      <c r="W1725">
        <v>1.8144941183715799</v>
      </c>
      <c r="X1725">
        <v>1.5201831723717101</v>
      </c>
      <c r="Y1725">
        <v>0.12566370614359201</v>
      </c>
      <c r="Z1725">
        <v>14.934855943708399</v>
      </c>
      <c r="AA1725">
        <v>1.2345679012345701</v>
      </c>
    </row>
    <row r="1726" spans="1:27" x14ac:dyDescent="0.35">
      <c r="A1726">
        <v>1725</v>
      </c>
      <c r="B1726" t="s">
        <v>59</v>
      </c>
      <c r="C1726" s="2">
        <v>41</v>
      </c>
      <c r="D1726" t="s">
        <v>14</v>
      </c>
      <c r="E1726">
        <v>18</v>
      </c>
      <c r="F1726" t="s">
        <v>11</v>
      </c>
      <c r="G1726" s="10">
        <v>39.5</v>
      </c>
      <c r="H1726">
        <v>0.39500000000000002</v>
      </c>
      <c r="I1726">
        <v>34</v>
      </c>
      <c r="J1726">
        <v>1</v>
      </c>
      <c r="K1726">
        <v>0</v>
      </c>
      <c r="L1726" s="8">
        <v>1.42</v>
      </c>
      <c r="M1726" s="8">
        <v>0.59</v>
      </c>
      <c r="N1726" s="8">
        <v>0.5</v>
      </c>
      <c r="O1726" s="8">
        <v>-1.115E-2</v>
      </c>
      <c r="P1726" s="8">
        <v>0</v>
      </c>
      <c r="Q1726" s="8">
        <v>-8.5599999999999996E-2</v>
      </c>
      <c r="R1726" s="8">
        <v>-4.9959999999999997E-2</v>
      </c>
      <c r="S1726" s="8">
        <v>0</v>
      </c>
      <c r="T1726" s="8">
        <v>2.5600000000000002E-3</v>
      </c>
      <c r="U1726" s="8">
        <v>3.6330000000000001E-2</v>
      </c>
      <c r="V1726">
        <v>1.77169687419349</v>
      </c>
      <c r="W1726">
        <v>1.77169687419349</v>
      </c>
      <c r="X1726">
        <v>1.48432764119931</v>
      </c>
      <c r="Y1726">
        <v>0.122541748444087</v>
      </c>
      <c r="Z1726">
        <v>14.5825976089384</v>
      </c>
      <c r="AA1726">
        <v>1.20389660493827</v>
      </c>
    </row>
    <row r="1727" spans="1:27" x14ac:dyDescent="0.35">
      <c r="A1727">
        <v>1726</v>
      </c>
      <c r="B1727" t="s">
        <v>59</v>
      </c>
      <c r="C1727" s="2">
        <v>41</v>
      </c>
      <c r="D1727" t="s">
        <v>14</v>
      </c>
      <c r="E1727">
        <v>18</v>
      </c>
      <c r="F1727" t="s">
        <v>11</v>
      </c>
      <c r="G1727" s="10">
        <v>43.5</v>
      </c>
      <c r="H1727">
        <v>0.435</v>
      </c>
      <c r="I1727">
        <v>34</v>
      </c>
      <c r="J1727">
        <v>1</v>
      </c>
      <c r="K1727">
        <v>0</v>
      </c>
      <c r="L1727" s="8">
        <v>1.42</v>
      </c>
      <c r="M1727" s="8">
        <v>0.59</v>
      </c>
      <c r="N1727" s="8">
        <v>0.5</v>
      </c>
      <c r="O1727" s="8">
        <v>-1.115E-2</v>
      </c>
      <c r="P1727" s="8">
        <v>0</v>
      </c>
      <c r="Q1727" s="8">
        <v>-8.5599999999999996E-2</v>
      </c>
      <c r="R1727" s="8">
        <v>-4.9959999999999997E-2</v>
      </c>
      <c r="S1727" s="8">
        <v>0</v>
      </c>
      <c r="T1727" s="8">
        <v>2.5600000000000002E-3</v>
      </c>
      <c r="U1727" s="8">
        <v>3.6330000000000001E-2</v>
      </c>
      <c r="V1727">
        <v>2.1272921353645899</v>
      </c>
      <c r="W1727">
        <v>2.1272921353645899</v>
      </c>
      <c r="X1727">
        <v>1.7822453510084499</v>
      </c>
      <c r="Y1727">
        <v>0.14861696746888201</v>
      </c>
      <c r="Z1727">
        <v>17.509454161453402</v>
      </c>
      <c r="AA1727">
        <v>1.46006944444444</v>
      </c>
    </row>
    <row r="1728" spans="1:27" x14ac:dyDescent="0.35">
      <c r="A1728">
        <v>1727</v>
      </c>
      <c r="B1728" t="s">
        <v>59</v>
      </c>
      <c r="C1728" s="2">
        <v>41</v>
      </c>
      <c r="D1728" t="s">
        <v>13</v>
      </c>
      <c r="E1728">
        <v>18</v>
      </c>
      <c r="F1728" t="s">
        <v>11</v>
      </c>
      <c r="G1728" s="10">
        <v>38</v>
      </c>
      <c r="H1728">
        <v>0.38</v>
      </c>
      <c r="I1728">
        <v>34</v>
      </c>
      <c r="J1728">
        <v>1</v>
      </c>
      <c r="K1728">
        <v>0</v>
      </c>
      <c r="L1728" s="8">
        <v>1.42</v>
      </c>
      <c r="M1728" s="8">
        <v>0.59</v>
      </c>
      <c r="N1728" s="8">
        <v>0.5</v>
      </c>
      <c r="O1728" s="8">
        <v>-1.115E-2</v>
      </c>
      <c r="P1728" s="8">
        <v>0</v>
      </c>
      <c r="Q1728" s="8">
        <v>-8.5599999999999996E-2</v>
      </c>
      <c r="R1728" s="8">
        <v>-4.9959999999999997E-2</v>
      </c>
      <c r="S1728" s="8">
        <v>0</v>
      </c>
      <c r="T1728" s="8">
        <v>2.5600000000000002E-3</v>
      </c>
      <c r="U1728" s="8">
        <v>3.6330000000000001E-2</v>
      </c>
      <c r="V1728">
        <v>1.6461629816047001</v>
      </c>
      <c r="W1728">
        <v>1.6461629816047001</v>
      </c>
      <c r="X1728">
        <v>1.37915534598842</v>
      </c>
      <c r="Y1728">
        <v>0.113411494794592</v>
      </c>
      <c r="Z1728">
        <v>54.197380396461902</v>
      </c>
      <c r="AA1728">
        <v>4.4567901234567904</v>
      </c>
    </row>
    <row r="1729" spans="1:27" x14ac:dyDescent="0.35">
      <c r="A1729">
        <v>1728</v>
      </c>
      <c r="B1729" t="s">
        <v>59</v>
      </c>
      <c r="C1729" s="2">
        <v>41</v>
      </c>
      <c r="D1729" t="s">
        <v>14</v>
      </c>
      <c r="E1729">
        <v>18</v>
      </c>
      <c r="F1729" t="s">
        <v>11</v>
      </c>
      <c r="G1729" s="10">
        <v>51</v>
      </c>
      <c r="H1729">
        <v>0.51</v>
      </c>
      <c r="I1729">
        <v>34</v>
      </c>
      <c r="J1729">
        <v>1</v>
      </c>
      <c r="K1729">
        <v>0</v>
      </c>
      <c r="L1729" s="8">
        <v>1.42</v>
      </c>
      <c r="M1729" s="8">
        <v>0.59</v>
      </c>
      <c r="N1729" s="8">
        <v>0.5</v>
      </c>
      <c r="O1729" s="8">
        <v>-1.115E-2</v>
      </c>
      <c r="P1729" s="8">
        <v>0</v>
      </c>
      <c r="Q1729" s="8">
        <v>-8.5599999999999996E-2</v>
      </c>
      <c r="R1729" s="8">
        <v>-4.9959999999999997E-2</v>
      </c>
      <c r="S1729" s="8">
        <v>0</v>
      </c>
      <c r="T1729" s="8">
        <v>2.5600000000000002E-3</v>
      </c>
      <c r="U1729" s="8">
        <v>3.6330000000000001E-2</v>
      </c>
      <c r="V1729">
        <v>2.8739916231503599</v>
      </c>
      <c r="W1729">
        <v>2.8739916231503599</v>
      </c>
      <c r="X1729">
        <v>2.40783018187537</v>
      </c>
      <c r="Y1729">
        <v>0.20428206229967599</v>
      </c>
      <c r="Z1729">
        <v>23.6554367636619</v>
      </c>
      <c r="AA1729">
        <v>2.0069444444444402</v>
      </c>
    </row>
    <row r="1730" spans="1:27" x14ac:dyDescent="0.35">
      <c r="A1730">
        <v>1729</v>
      </c>
      <c r="B1730" t="s">
        <v>59</v>
      </c>
      <c r="C1730" s="2">
        <v>41</v>
      </c>
      <c r="D1730" t="s">
        <v>14</v>
      </c>
      <c r="E1730">
        <v>18</v>
      </c>
      <c r="F1730" t="s">
        <v>11</v>
      </c>
      <c r="G1730" s="10">
        <v>52.5</v>
      </c>
      <c r="H1730">
        <v>0.52500000000000002</v>
      </c>
      <c r="I1730">
        <v>34</v>
      </c>
      <c r="J1730">
        <v>1</v>
      </c>
      <c r="K1730">
        <v>0</v>
      </c>
      <c r="L1730" s="8">
        <v>1.42</v>
      </c>
      <c r="M1730" s="8">
        <v>0.59</v>
      </c>
      <c r="N1730" s="8">
        <v>0.5</v>
      </c>
      <c r="O1730" s="8">
        <v>-1.115E-2</v>
      </c>
      <c r="P1730" s="8">
        <v>0</v>
      </c>
      <c r="Q1730" s="8">
        <v>-8.5599999999999996E-2</v>
      </c>
      <c r="R1730" s="8">
        <v>-4.9959999999999997E-2</v>
      </c>
      <c r="S1730" s="8">
        <v>0</v>
      </c>
      <c r="T1730" s="8">
        <v>2.5600000000000002E-3</v>
      </c>
      <c r="U1730" s="8">
        <v>3.6330000000000001E-2</v>
      </c>
      <c r="V1730">
        <v>3.0355748819077801</v>
      </c>
      <c r="W1730">
        <v>3.0355748819077801</v>
      </c>
      <c r="X1730">
        <v>2.5432046360623399</v>
      </c>
      <c r="Y1730">
        <v>0.21647536878642201</v>
      </c>
      <c r="Z1730">
        <v>24.9854067360214</v>
      </c>
      <c r="AA1730">
        <v>2.1267361111111098</v>
      </c>
    </row>
    <row r="1731" spans="1:27" x14ac:dyDescent="0.35">
      <c r="A1731">
        <v>1730</v>
      </c>
      <c r="B1731" t="s">
        <v>59</v>
      </c>
      <c r="C1731" s="2">
        <v>40</v>
      </c>
      <c r="D1731" t="s">
        <v>13</v>
      </c>
      <c r="E1731">
        <v>9</v>
      </c>
      <c r="F1731" t="s">
        <v>17</v>
      </c>
      <c r="G1731" s="10">
        <v>23.5</v>
      </c>
      <c r="H1731">
        <v>0.23499999999999999</v>
      </c>
      <c r="I1731">
        <v>16</v>
      </c>
      <c r="J1731">
        <v>1</v>
      </c>
      <c r="K1731">
        <v>0</v>
      </c>
      <c r="L1731" s="8">
        <v>1.39</v>
      </c>
      <c r="M1731" s="8">
        <v>0.56000000000000005</v>
      </c>
      <c r="N1731" s="8">
        <v>0.5</v>
      </c>
      <c r="O1731" s="8">
        <v>0.16450000000000001</v>
      </c>
      <c r="P1731" s="8">
        <v>-0.56120000000000003</v>
      </c>
      <c r="Q1731" s="8">
        <v>0.29099999999999998</v>
      </c>
      <c r="R1731" s="8">
        <v>0</v>
      </c>
      <c r="S1731" s="8">
        <v>-7.2500000000000004E-3</v>
      </c>
      <c r="T1731" s="8">
        <v>2.5000000000000001E-2</v>
      </c>
      <c r="U1731" s="8">
        <v>2.3E-2</v>
      </c>
      <c r="V1731">
        <v>0.28867741420676701</v>
      </c>
      <c r="W1731">
        <v>0.28867741420676701</v>
      </c>
      <c r="X1731">
        <v>0.22470649921854699</v>
      </c>
      <c r="Y1731">
        <v>4.3373613573624098E-2</v>
      </c>
      <c r="Z1731">
        <v>8.8304074309893608</v>
      </c>
      <c r="AA1731">
        <v>1.7044753086419799</v>
      </c>
    </row>
    <row r="1732" spans="1:27" x14ac:dyDescent="0.35">
      <c r="A1732">
        <v>1731</v>
      </c>
      <c r="B1732" t="s">
        <v>59</v>
      </c>
      <c r="C1732" s="2">
        <v>40</v>
      </c>
      <c r="D1732" t="s">
        <v>13</v>
      </c>
      <c r="E1732">
        <v>9</v>
      </c>
      <c r="F1732" t="s">
        <v>17</v>
      </c>
      <c r="G1732" s="10">
        <v>18</v>
      </c>
      <c r="H1732">
        <v>0.18</v>
      </c>
      <c r="I1732">
        <v>14</v>
      </c>
      <c r="J1732">
        <v>1</v>
      </c>
      <c r="K1732">
        <v>0</v>
      </c>
      <c r="L1732" s="8">
        <v>1.39</v>
      </c>
      <c r="M1732" s="8">
        <v>0.56000000000000005</v>
      </c>
      <c r="N1732" s="8">
        <v>0.5</v>
      </c>
      <c r="O1732" s="8">
        <v>0.16450000000000001</v>
      </c>
      <c r="P1732" s="8">
        <v>-0.56120000000000003</v>
      </c>
      <c r="Q1732" s="8">
        <v>0.29099999999999998</v>
      </c>
      <c r="R1732" s="8">
        <v>0</v>
      </c>
      <c r="S1732" s="8">
        <v>-7.2500000000000004E-3</v>
      </c>
      <c r="T1732" s="8">
        <v>2.5000000000000001E-2</v>
      </c>
      <c r="U1732" s="8">
        <v>2.3E-2</v>
      </c>
      <c r="V1732">
        <v>0.139591400612046</v>
      </c>
      <c r="W1732">
        <v>0.139591400612046</v>
      </c>
      <c r="X1732">
        <v>0.108657946236417</v>
      </c>
      <c r="Y1732">
        <v>2.5446900494077301E-2</v>
      </c>
      <c r="Z1732">
        <v>4.2699874690713902</v>
      </c>
      <c r="AA1732">
        <v>1</v>
      </c>
    </row>
    <row r="1733" spans="1:27" x14ac:dyDescent="0.35">
      <c r="A1733">
        <v>1732</v>
      </c>
      <c r="B1733" t="s">
        <v>59</v>
      </c>
      <c r="C1733" s="2">
        <v>40</v>
      </c>
      <c r="D1733" t="s">
        <v>13</v>
      </c>
      <c r="E1733">
        <v>9</v>
      </c>
      <c r="F1733" t="s">
        <v>32</v>
      </c>
      <c r="G1733" s="10">
        <v>38.5</v>
      </c>
      <c r="H1733">
        <v>0.38500000000000001</v>
      </c>
      <c r="I1733">
        <v>34</v>
      </c>
      <c r="J1733">
        <v>1</v>
      </c>
      <c r="K1733">
        <v>0</v>
      </c>
      <c r="L1733" s="8">
        <v>1.23</v>
      </c>
      <c r="M1733" s="8">
        <v>0.42</v>
      </c>
      <c r="N1733" s="8">
        <v>0.5</v>
      </c>
      <c r="O1733" s="8">
        <v>-3.9836000000000003E-2</v>
      </c>
      <c r="P1733" s="8">
        <v>1.5505E-3</v>
      </c>
      <c r="Q1733" s="9">
        <v>-6.1835000000000002E-6</v>
      </c>
      <c r="R1733" s="9">
        <v>4.8021999999999998E-8</v>
      </c>
      <c r="S1733" s="8">
        <v>7.3997000000000003E-5</v>
      </c>
      <c r="T1733" s="8">
        <v>0</v>
      </c>
      <c r="U1733" s="9">
        <v>2.9606999999999999E-6</v>
      </c>
      <c r="V1733">
        <v>1.6173593741660901</v>
      </c>
      <c r="W1733">
        <v>1.6173593741660901</v>
      </c>
      <c r="X1733">
        <v>0.83552785269420105</v>
      </c>
      <c r="Y1733">
        <v>0.116415642769587</v>
      </c>
      <c r="Z1733">
        <v>32.834169838824501</v>
      </c>
      <c r="AA1733">
        <v>4.5748456790123502</v>
      </c>
    </row>
    <row r="1734" spans="1:27" x14ac:dyDescent="0.35">
      <c r="A1734">
        <v>1733</v>
      </c>
      <c r="B1734" t="s">
        <v>59</v>
      </c>
      <c r="C1734" s="2">
        <v>40</v>
      </c>
      <c r="D1734" t="s">
        <v>14</v>
      </c>
      <c r="E1734">
        <v>18</v>
      </c>
      <c r="F1734" t="s">
        <v>32</v>
      </c>
      <c r="G1734" s="10">
        <v>51.5</v>
      </c>
      <c r="H1734">
        <v>0.51500000000000001</v>
      </c>
      <c r="I1734">
        <v>32</v>
      </c>
      <c r="J1734">
        <v>1</v>
      </c>
      <c r="K1734">
        <v>0</v>
      </c>
      <c r="L1734" s="8">
        <v>1.23</v>
      </c>
      <c r="M1734" s="8">
        <v>0.42</v>
      </c>
      <c r="N1734" s="8">
        <v>0.5</v>
      </c>
      <c r="O1734" s="8">
        <v>-3.9836000000000003E-2</v>
      </c>
      <c r="P1734" s="8">
        <v>1.5505E-3</v>
      </c>
      <c r="Q1734" s="9">
        <v>-6.1835000000000002E-6</v>
      </c>
      <c r="R1734" s="9">
        <v>4.8021999999999998E-8</v>
      </c>
      <c r="S1734" s="8">
        <v>7.3997000000000003E-5</v>
      </c>
      <c r="T1734" s="8">
        <v>0</v>
      </c>
      <c r="U1734" s="9">
        <v>2.9606999999999999E-6</v>
      </c>
      <c r="V1734">
        <v>2.7349480439241201</v>
      </c>
      <c r="W1734">
        <v>2.7349480439241201</v>
      </c>
      <c r="X1734">
        <v>1.4128741594912</v>
      </c>
      <c r="Y1734">
        <v>0.208307227887088</v>
      </c>
      <c r="Z1734">
        <v>13.880611509248901</v>
      </c>
      <c r="AA1734">
        <v>2.0464891975308599</v>
      </c>
    </row>
    <row r="1735" spans="1:27" x14ac:dyDescent="0.35">
      <c r="A1735">
        <v>1734</v>
      </c>
      <c r="B1735" t="s">
        <v>59</v>
      </c>
      <c r="C1735" s="2">
        <v>40</v>
      </c>
      <c r="D1735" t="s">
        <v>14</v>
      </c>
      <c r="E1735">
        <v>18</v>
      </c>
      <c r="F1735" t="s">
        <v>11</v>
      </c>
      <c r="G1735" s="10">
        <v>66.5</v>
      </c>
      <c r="H1735">
        <v>0.66500000000000004</v>
      </c>
      <c r="I1735">
        <v>32</v>
      </c>
      <c r="J1735">
        <v>1</v>
      </c>
      <c r="K1735">
        <v>0</v>
      </c>
      <c r="L1735" s="8">
        <v>1.42</v>
      </c>
      <c r="M1735" s="8">
        <v>0.59</v>
      </c>
      <c r="N1735" s="8">
        <v>0.5</v>
      </c>
      <c r="O1735" s="8">
        <v>-1.115E-2</v>
      </c>
      <c r="P1735" s="8">
        <v>0</v>
      </c>
      <c r="Q1735" s="8">
        <v>-8.5599999999999996E-2</v>
      </c>
      <c r="R1735" s="8">
        <v>-4.9959999999999997E-2</v>
      </c>
      <c r="S1735" s="8">
        <v>0</v>
      </c>
      <c r="T1735" s="8">
        <v>2.5600000000000002E-3</v>
      </c>
      <c r="U1735" s="8">
        <v>3.6330000000000001E-2</v>
      </c>
      <c r="V1735">
        <v>4.4049272662228098</v>
      </c>
      <c r="W1735">
        <v>4.4049272662228098</v>
      </c>
      <c r="X1735">
        <v>3.6904480636414698</v>
      </c>
      <c r="Y1735">
        <v>0.34732270280843702</v>
      </c>
      <c r="Z1735">
        <v>36.256361206941499</v>
      </c>
      <c r="AA1735">
        <v>3.4122299382715999</v>
      </c>
    </row>
    <row r="1736" spans="1:27" x14ac:dyDescent="0.35">
      <c r="A1736">
        <v>1735</v>
      </c>
      <c r="B1736" t="s">
        <v>59</v>
      </c>
      <c r="C1736" s="2">
        <v>40</v>
      </c>
      <c r="D1736" t="s">
        <v>14</v>
      </c>
      <c r="E1736">
        <v>18</v>
      </c>
      <c r="F1736" t="s">
        <v>32</v>
      </c>
      <c r="G1736" s="10">
        <v>49</v>
      </c>
      <c r="H1736">
        <v>0.49</v>
      </c>
      <c r="I1736">
        <v>32</v>
      </c>
      <c r="J1736">
        <v>1</v>
      </c>
      <c r="K1736">
        <v>0</v>
      </c>
      <c r="L1736" s="8">
        <v>1.23</v>
      </c>
      <c r="M1736" s="8">
        <v>0.42</v>
      </c>
      <c r="N1736" s="8">
        <v>0.5</v>
      </c>
      <c r="O1736" s="8">
        <v>-3.9836000000000003E-2</v>
      </c>
      <c r="P1736" s="8">
        <v>1.5505E-3</v>
      </c>
      <c r="Q1736" s="9">
        <v>-6.1835000000000002E-6</v>
      </c>
      <c r="R1736" s="9">
        <v>4.8021999999999998E-8</v>
      </c>
      <c r="S1736" s="8">
        <v>7.3997000000000003E-5</v>
      </c>
      <c r="T1736" s="8">
        <v>0</v>
      </c>
      <c r="U1736" s="9">
        <v>2.9606999999999999E-6</v>
      </c>
      <c r="V1736">
        <v>2.4749634286703701</v>
      </c>
      <c r="W1736">
        <v>2.4749634286703701</v>
      </c>
      <c r="X1736">
        <v>1.2785661072511101</v>
      </c>
      <c r="Y1736">
        <v>0.188574099031727</v>
      </c>
      <c r="Z1736">
        <v>12.5611182739986</v>
      </c>
      <c r="AA1736">
        <v>1.8526234567901201</v>
      </c>
    </row>
    <row r="1737" spans="1:27" x14ac:dyDescent="0.35">
      <c r="A1737">
        <v>1736</v>
      </c>
      <c r="B1737" t="s">
        <v>59</v>
      </c>
      <c r="C1737" s="2">
        <v>40</v>
      </c>
      <c r="D1737" t="s">
        <v>14</v>
      </c>
      <c r="E1737">
        <v>18</v>
      </c>
      <c r="F1737" t="s">
        <v>32</v>
      </c>
      <c r="G1737" s="10">
        <v>42.5</v>
      </c>
      <c r="H1737">
        <v>0.42499999999999999</v>
      </c>
      <c r="I1737">
        <v>30</v>
      </c>
      <c r="J1737">
        <v>1</v>
      </c>
      <c r="K1737">
        <v>0</v>
      </c>
      <c r="L1737" s="8">
        <v>1.23</v>
      </c>
      <c r="M1737" s="8">
        <v>0.42</v>
      </c>
      <c r="N1737" s="8">
        <v>0.5</v>
      </c>
      <c r="O1737" s="8">
        <v>-3.9836000000000003E-2</v>
      </c>
      <c r="P1737" s="8">
        <v>1.5505E-3</v>
      </c>
      <c r="Q1737" s="9">
        <v>-6.1835000000000002E-6</v>
      </c>
      <c r="R1737" s="9">
        <v>4.8021999999999998E-8</v>
      </c>
      <c r="S1737" s="8">
        <v>7.3997000000000003E-5</v>
      </c>
      <c r="T1737" s="8">
        <v>0</v>
      </c>
      <c r="U1737" s="9">
        <v>2.9606999999999999E-6</v>
      </c>
      <c r="V1737">
        <v>1.7568823047650699</v>
      </c>
      <c r="W1737">
        <v>1.7568823047650699</v>
      </c>
      <c r="X1737">
        <v>0.90760539864163403</v>
      </c>
      <c r="Y1737">
        <v>0.14186254326366399</v>
      </c>
      <c r="Z1737">
        <v>8.9166596031300092</v>
      </c>
      <c r="AA1737">
        <v>1.39371141975309</v>
      </c>
    </row>
    <row r="1738" spans="1:27" x14ac:dyDescent="0.35">
      <c r="A1738">
        <v>1737</v>
      </c>
      <c r="B1738" t="s">
        <v>59</v>
      </c>
      <c r="C1738" s="2">
        <v>40</v>
      </c>
      <c r="D1738" t="s">
        <v>14</v>
      </c>
      <c r="E1738">
        <v>18</v>
      </c>
      <c r="F1738" t="s">
        <v>34</v>
      </c>
      <c r="G1738" s="10">
        <v>41</v>
      </c>
      <c r="H1738">
        <v>0.41</v>
      </c>
      <c r="I1738">
        <v>30</v>
      </c>
      <c r="J1738">
        <v>1</v>
      </c>
      <c r="K1738">
        <v>0</v>
      </c>
      <c r="L1738" s="8">
        <v>1.4</v>
      </c>
      <c r="M1738" s="8">
        <v>0.52</v>
      </c>
      <c r="N1738" s="8">
        <v>0.5</v>
      </c>
      <c r="O1738" s="8">
        <v>-1.115E-2</v>
      </c>
      <c r="P1738" s="8">
        <v>0</v>
      </c>
      <c r="Q1738" s="8">
        <v>-8.5599999999999996E-2</v>
      </c>
      <c r="R1738" s="8">
        <v>-4.9959999999999997E-2</v>
      </c>
      <c r="S1738" s="8">
        <v>0</v>
      </c>
      <c r="T1738" s="8">
        <v>2.5600000000000002E-3</v>
      </c>
      <c r="U1738" s="8">
        <v>3.6330000000000001E-2</v>
      </c>
      <c r="V1738">
        <v>1.64722331503825</v>
      </c>
      <c r="W1738">
        <v>1.64722331503825</v>
      </c>
      <c r="X1738">
        <v>1.1991785733478499</v>
      </c>
      <c r="Y1738">
        <v>0.132025431267111</v>
      </c>
      <c r="Z1738">
        <v>11.781185036925701</v>
      </c>
      <c r="AA1738">
        <v>1.2970679012345701</v>
      </c>
    </row>
    <row r="1739" spans="1:27" x14ac:dyDescent="0.35">
      <c r="A1739">
        <v>1738</v>
      </c>
      <c r="B1739" t="s">
        <v>59</v>
      </c>
      <c r="C1739" s="2">
        <v>40</v>
      </c>
      <c r="D1739" t="s">
        <v>14</v>
      </c>
      <c r="E1739">
        <v>18</v>
      </c>
      <c r="F1739" t="s">
        <v>32</v>
      </c>
      <c r="G1739" s="10">
        <v>43.5</v>
      </c>
      <c r="H1739">
        <v>0.435</v>
      </c>
      <c r="I1739">
        <v>30</v>
      </c>
      <c r="J1739">
        <v>1</v>
      </c>
      <c r="K1739">
        <v>0</v>
      </c>
      <c r="L1739" s="8">
        <v>1.23</v>
      </c>
      <c r="M1739" s="8">
        <v>0.42</v>
      </c>
      <c r="N1739" s="8">
        <v>0.5</v>
      </c>
      <c r="O1739" s="8">
        <v>-3.9836000000000003E-2</v>
      </c>
      <c r="P1739" s="8">
        <v>1.5505E-3</v>
      </c>
      <c r="Q1739" s="9">
        <v>-6.1835000000000002E-6</v>
      </c>
      <c r="R1739" s="9">
        <v>4.8021999999999998E-8</v>
      </c>
      <c r="S1739" s="8">
        <v>7.3997000000000003E-5</v>
      </c>
      <c r="T1739" s="8">
        <v>0</v>
      </c>
      <c r="U1739" s="9">
        <v>2.9606999999999999E-6</v>
      </c>
      <c r="V1739">
        <v>1.84015465874184</v>
      </c>
      <c r="W1739">
        <v>1.84015465874184</v>
      </c>
      <c r="X1739">
        <v>0.95062389670603598</v>
      </c>
      <c r="Y1739">
        <v>0.14861696746888201</v>
      </c>
      <c r="Z1739">
        <v>9.3392896408669692</v>
      </c>
      <c r="AA1739">
        <v>1.46006944444444</v>
      </c>
    </row>
    <row r="1740" spans="1:27" x14ac:dyDescent="0.35">
      <c r="A1740">
        <v>1739</v>
      </c>
      <c r="B1740" t="s">
        <v>59</v>
      </c>
      <c r="C1740" s="2">
        <v>40</v>
      </c>
      <c r="D1740" t="s">
        <v>14</v>
      </c>
      <c r="E1740">
        <v>18</v>
      </c>
      <c r="F1740" t="s">
        <v>32</v>
      </c>
      <c r="G1740" s="10">
        <v>49.5</v>
      </c>
      <c r="H1740">
        <v>0.495</v>
      </c>
      <c r="I1740">
        <v>30</v>
      </c>
      <c r="J1740">
        <v>1</v>
      </c>
      <c r="K1740">
        <v>0</v>
      </c>
      <c r="L1740" s="8">
        <v>1.23</v>
      </c>
      <c r="M1740" s="8">
        <v>0.42</v>
      </c>
      <c r="N1740" s="8">
        <v>0.5</v>
      </c>
      <c r="O1740" s="8">
        <v>-3.9836000000000003E-2</v>
      </c>
      <c r="P1740" s="8">
        <v>1.5505E-3</v>
      </c>
      <c r="Q1740" s="9">
        <v>-6.1835000000000002E-6</v>
      </c>
      <c r="R1740" s="9">
        <v>4.8021999999999998E-8</v>
      </c>
      <c r="S1740" s="8">
        <v>7.3997000000000003E-5</v>
      </c>
      <c r="T1740" s="8">
        <v>0</v>
      </c>
      <c r="U1740" s="9">
        <v>2.9606999999999999E-6</v>
      </c>
      <c r="V1740">
        <v>2.38251776345375</v>
      </c>
      <c r="W1740">
        <v>2.38251776345375</v>
      </c>
      <c r="X1740">
        <v>1.23080867660021</v>
      </c>
      <c r="Y1740">
        <v>0.19244218498646001</v>
      </c>
      <c r="Z1740">
        <v>12.091931165513399</v>
      </c>
      <c r="AA1740">
        <v>1.890625</v>
      </c>
    </row>
    <row r="1741" spans="1:27" x14ac:dyDescent="0.35">
      <c r="A1741">
        <v>1740</v>
      </c>
      <c r="B1741" t="s">
        <v>59</v>
      </c>
      <c r="C1741" s="2">
        <v>40</v>
      </c>
      <c r="D1741" t="s">
        <v>14</v>
      </c>
      <c r="E1741">
        <v>18</v>
      </c>
      <c r="F1741" t="s">
        <v>17</v>
      </c>
      <c r="G1741" s="10">
        <v>45</v>
      </c>
      <c r="H1741">
        <v>0.45</v>
      </c>
      <c r="I1741">
        <v>30</v>
      </c>
      <c r="J1741">
        <v>1</v>
      </c>
      <c r="K1741">
        <v>0</v>
      </c>
      <c r="L1741" s="8">
        <v>1.39</v>
      </c>
      <c r="M1741" s="8">
        <v>0.56000000000000005</v>
      </c>
      <c r="N1741" s="8">
        <v>0.5</v>
      </c>
      <c r="O1741" s="8">
        <v>0.16450000000000001</v>
      </c>
      <c r="P1741" s="8">
        <v>-0.56120000000000003</v>
      </c>
      <c r="Q1741" s="8">
        <v>0.29099999999999998</v>
      </c>
      <c r="R1741" s="8">
        <v>0</v>
      </c>
      <c r="S1741" s="8">
        <v>-7.2500000000000004E-3</v>
      </c>
      <c r="T1741" s="8">
        <v>2.5000000000000001E-2</v>
      </c>
      <c r="U1741" s="8">
        <v>2.3E-2</v>
      </c>
      <c r="V1741">
        <v>2.17453130013639</v>
      </c>
      <c r="W1741">
        <v>2.17453130013639</v>
      </c>
      <c r="X1741">
        <v>1.69265516402617</v>
      </c>
      <c r="Y1741">
        <v>0.15904312808798299</v>
      </c>
      <c r="Z1741">
        <v>16.629286191653598</v>
      </c>
      <c r="AA1741">
        <v>1.5625</v>
      </c>
    </row>
    <row r="1742" spans="1:27" x14ac:dyDescent="0.35">
      <c r="A1742">
        <v>1741</v>
      </c>
      <c r="B1742" t="s">
        <v>59</v>
      </c>
      <c r="C1742" s="2">
        <v>40</v>
      </c>
      <c r="D1742" t="s">
        <v>14</v>
      </c>
      <c r="E1742">
        <v>18</v>
      </c>
      <c r="F1742" t="s">
        <v>17</v>
      </c>
      <c r="G1742" s="10">
        <v>46</v>
      </c>
      <c r="H1742">
        <v>0.46</v>
      </c>
      <c r="I1742">
        <v>34</v>
      </c>
      <c r="J1742">
        <v>1</v>
      </c>
      <c r="K1742">
        <v>0</v>
      </c>
      <c r="L1742" s="8">
        <v>1.39</v>
      </c>
      <c r="M1742" s="8">
        <v>0.56000000000000005</v>
      </c>
      <c r="N1742" s="8">
        <v>0.5</v>
      </c>
      <c r="O1742" s="8">
        <v>0.16450000000000001</v>
      </c>
      <c r="P1742" s="8">
        <v>-0.56120000000000003</v>
      </c>
      <c r="Q1742" s="8">
        <v>0.29099999999999998</v>
      </c>
      <c r="R1742" s="8">
        <v>0</v>
      </c>
      <c r="S1742" s="8">
        <v>-7.2500000000000004E-3</v>
      </c>
      <c r="T1742" s="8">
        <v>2.5000000000000001E-2</v>
      </c>
      <c r="U1742" s="8">
        <v>2.3E-2</v>
      </c>
      <c r="V1742">
        <v>2.5762163973773502</v>
      </c>
      <c r="W1742">
        <v>2.5762163973773502</v>
      </c>
      <c r="X1742">
        <v>2.0053268437185299</v>
      </c>
      <c r="Y1742">
        <v>0.16619025137490001</v>
      </c>
      <c r="Z1742">
        <v>19.7010913390539</v>
      </c>
      <c r="AA1742">
        <v>1.63271604938272</v>
      </c>
    </row>
    <row r="1743" spans="1:27" x14ac:dyDescent="0.35">
      <c r="A1743">
        <v>1742</v>
      </c>
      <c r="B1743" t="s">
        <v>59</v>
      </c>
      <c r="C1743" s="2">
        <v>40</v>
      </c>
      <c r="D1743" t="s">
        <v>14</v>
      </c>
      <c r="E1743">
        <v>18</v>
      </c>
      <c r="F1743" t="s">
        <v>17</v>
      </c>
      <c r="G1743" s="10">
        <v>46</v>
      </c>
      <c r="H1743">
        <v>0.46</v>
      </c>
      <c r="I1743">
        <v>34</v>
      </c>
      <c r="J1743">
        <v>1</v>
      </c>
      <c r="K1743">
        <v>0</v>
      </c>
      <c r="L1743" s="8">
        <v>1.39</v>
      </c>
      <c r="M1743" s="8">
        <v>0.56000000000000005</v>
      </c>
      <c r="N1743" s="8">
        <v>0.5</v>
      </c>
      <c r="O1743" s="8">
        <v>0.16450000000000001</v>
      </c>
      <c r="P1743" s="8">
        <v>-0.56120000000000003</v>
      </c>
      <c r="Q1743" s="8">
        <v>0.29099999999999998</v>
      </c>
      <c r="R1743" s="8">
        <v>0</v>
      </c>
      <c r="S1743" s="8">
        <v>-7.2500000000000004E-3</v>
      </c>
      <c r="T1743" s="8">
        <v>2.5000000000000001E-2</v>
      </c>
      <c r="U1743" s="8">
        <v>2.3E-2</v>
      </c>
      <c r="V1743">
        <v>2.5762163973773502</v>
      </c>
      <c r="W1743">
        <v>2.5762163973773502</v>
      </c>
      <c r="X1743">
        <v>2.0053268437185299</v>
      </c>
      <c r="Y1743">
        <v>0.16619025137490001</v>
      </c>
      <c r="Z1743">
        <v>19.7010913390539</v>
      </c>
      <c r="AA1743">
        <v>1.63271604938272</v>
      </c>
    </row>
    <row r="1744" spans="1:27" x14ac:dyDescent="0.35">
      <c r="A1744">
        <v>1743</v>
      </c>
      <c r="B1744" t="s">
        <v>59</v>
      </c>
      <c r="C1744" s="2">
        <v>40</v>
      </c>
      <c r="D1744" t="s">
        <v>14</v>
      </c>
      <c r="E1744">
        <v>18</v>
      </c>
      <c r="F1744" t="s">
        <v>17</v>
      </c>
      <c r="G1744" s="10">
        <v>52</v>
      </c>
      <c r="H1744">
        <v>0.52</v>
      </c>
      <c r="I1744">
        <v>34</v>
      </c>
      <c r="J1744">
        <v>1</v>
      </c>
      <c r="K1744">
        <v>0</v>
      </c>
      <c r="L1744" s="8">
        <v>1.39</v>
      </c>
      <c r="M1744" s="8">
        <v>0.56000000000000005</v>
      </c>
      <c r="N1744" s="8">
        <v>0.5</v>
      </c>
      <c r="O1744" s="8">
        <v>0.16450000000000001</v>
      </c>
      <c r="P1744" s="8">
        <v>-0.56120000000000003</v>
      </c>
      <c r="Q1744" s="8">
        <v>0.29099999999999998</v>
      </c>
      <c r="R1744" s="8">
        <v>0</v>
      </c>
      <c r="S1744" s="8">
        <v>-7.2500000000000004E-3</v>
      </c>
      <c r="T1744" s="8">
        <v>2.5000000000000001E-2</v>
      </c>
      <c r="U1744" s="8">
        <v>2.3E-2</v>
      </c>
      <c r="V1744">
        <v>3.2533509435940502</v>
      </c>
      <c r="W1744">
        <v>3.2533509435940502</v>
      </c>
      <c r="X1744">
        <v>2.5324083744936101</v>
      </c>
      <c r="Y1744">
        <v>0.21237166338267</v>
      </c>
      <c r="Z1744">
        <v>24.879340168393099</v>
      </c>
      <c r="AA1744">
        <v>2.0864197530864201</v>
      </c>
    </row>
    <row r="1745" spans="1:27" x14ac:dyDescent="0.35">
      <c r="A1745">
        <v>1744</v>
      </c>
      <c r="B1745" t="s">
        <v>59</v>
      </c>
      <c r="C1745" s="2">
        <v>40</v>
      </c>
      <c r="D1745" t="s">
        <v>14</v>
      </c>
      <c r="E1745">
        <v>18</v>
      </c>
      <c r="F1745" t="s">
        <v>17</v>
      </c>
      <c r="G1745" s="10">
        <v>46</v>
      </c>
      <c r="H1745">
        <v>0.46</v>
      </c>
      <c r="I1745">
        <v>34</v>
      </c>
      <c r="J1745">
        <v>1</v>
      </c>
      <c r="K1745">
        <v>0</v>
      </c>
      <c r="L1745" s="8">
        <v>1.39</v>
      </c>
      <c r="M1745" s="8">
        <v>0.56000000000000005</v>
      </c>
      <c r="N1745" s="8">
        <v>0.5</v>
      </c>
      <c r="O1745" s="8">
        <v>0.16450000000000001</v>
      </c>
      <c r="P1745" s="8">
        <v>-0.56120000000000003</v>
      </c>
      <c r="Q1745" s="8">
        <v>0.29099999999999998</v>
      </c>
      <c r="R1745" s="8">
        <v>0</v>
      </c>
      <c r="S1745" s="8">
        <v>-7.2500000000000004E-3</v>
      </c>
      <c r="T1745" s="8">
        <v>2.5000000000000001E-2</v>
      </c>
      <c r="U1745" s="8">
        <v>2.3E-2</v>
      </c>
      <c r="V1745">
        <v>2.5762163973773502</v>
      </c>
      <c r="W1745">
        <v>2.5762163973773502</v>
      </c>
      <c r="X1745">
        <v>2.0053268437185299</v>
      </c>
      <c r="Y1745">
        <v>0.16619025137490001</v>
      </c>
      <c r="Z1745">
        <v>19.7010913390539</v>
      </c>
      <c r="AA1745">
        <v>1.63271604938272</v>
      </c>
    </row>
    <row r="1746" spans="1:27" x14ac:dyDescent="0.35">
      <c r="A1746">
        <v>1745</v>
      </c>
      <c r="B1746" t="s">
        <v>59</v>
      </c>
      <c r="C1746" s="2">
        <v>40</v>
      </c>
      <c r="D1746" t="s">
        <v>14</v>
      </c>
      <c r="E1746">
        <v>18</v>
      </c>
      <c r="F1746" t="s">
        <v>34</v>
      </c>
      <c r="G1746" s="10">
        <v>54.5</v>
      </c>
      <c r="H1746">
        <v>0.54500000000000004</v>
      </c>
      <c r="I1746">
        <v>34</v>
      </c>
      <c r="J1746">
        <v>1</v>
      </c>
      <c r="K1746">
        <v>0</v>
      </c>
      <c r="L1746" s="8">
        <v>1.4</v>
      </c>
      <c r="M1746" s="8">
        <v>0.52</v>
      </c>
      <c r="N1746" s="8">
        <v>0.5</v>
      </c>
      <c r="O1746" s="8">
        <v>-1.115E-2</v>
      </c>
      <c r="P1746" s="8">
        <v>0</v>
      </c>
      <c r="Q1746" s="8">
        <v>-8.5599999999999996E-2</v>
      </c>
      <c r="R1746" s="8">
        <v>-4.9959999999999997E-2</v>
      </c>
      <c r="S1746" s="8">
        <v>0</v>
      </c>
      <c r="T1746" s="8">
        <v>2.5600000000000002E-3</v>
      </c>
      <c r="U1746" s="8">
        <v>3.6330000000000001E-2</v>
      </c>
      <c r="V1746">
        <v>3.25724835776305</v>
      </c>
      <c r="W1746">
        <v>3.25724835776305</v>
      </c>
      <c r="X1746">
        <v>2.3712768044515</v>
      </c>
      <c r="Y1746">
        <v>0.233282889483127</v>
      </c>
      <c r="Z1746">
        <v>23.296322522692002</v>
      </c>
      <c r="AA1746">
        <v>2.2918595679012301</v>
      </c>
    </row>
    <row r="1747" spans="1:27" x14ac:dyDescent="0.35">
      <c r="A1747">
        <v>1746</v>
      </c>
      <c r="B1747" t="s">
        <v>59</v>
      </c>
      <c r="C1747" s="2">
        <v>40</v>
      </c>
      <c r="D1747" t="s">
        <v>14</v>
      </c>
      <c r="E1747">
        <v>18</v>
      </c>
      <c r="F1747" t="s">
        <v>34</v>
      </c>
      <c r="G1747" s="10">
        <v>61.5</v>
      </c>
      <c r="H1747">
        <v>0.61499999999999999</v>
      </c>
      <c r="I1747">
        <v>34</v>
      </c>
      <c r="J1747">
        <v>1</v>
      </c>
      <c r="K1747">
        <v>0</v>
      </c>
      <c r="L1747" s="8">
        <v>1.4</v>
      </c>
      <c r="M1747" s="8">
        <v>0.52</v>
      </c>
      <c r="N1747" s="8">
        <v>0.5</v>
      </c>
      <c r="O1747" s="8">
        <v>-1.115E-2</v>
      </c>
      <c r="P1747" s="8">
        <v>0</v>
      </c>
      <c r="Q1747" s="8">
        <v>-8.5599999999999996E-2</v>
      </c>
      <c r="R1747" s="8">
        <v>-4.9959999999999997E-2</v>
      </c>
      <c r="S1747" s="8">
        <v>0</v>
      </c>
      <c r="T1747" s="8">
        <v>2.5600000000000002E-3</v>
      </c>
      <c r="U1747" s="8">
        <v>3.6330000000000001E-2</v>
      </c>
      <c r="V1747">
        <v>4.0881429886896701</v>
      </c>
      <c r="W1747">
        <v>4.0881429886896701</v>
      </c>
      <c r="X1747">
        <v>2.9761680957660799</v>
      </c>
      <c r="Y1747">
        <v>0.29705722035100002</v>
      </c>
      <c r="Z1747">
        <v>29.239003945281802</v>
      </c>
      <c r="AA1747">
        <v>2.9184027777777799</v>
      </c>
    </row>
    <row r="1748" spans="1:27" x14ac:dyDescent="0.35">
      <c r="A1748">
        <v>1747</v>
      </c>
      <c r="B1748" t="s">
        <v>59</v>
      </c>
      <c r="C1748" s="2">
        <v>40</v>
      </c>
      <c r="D1748" t="s">
        <v>14</v>
      </c>
      <c r="E1748">
        <v>18</v>
      </c>
      <c r="F1748" t="s">
        <v>32</v>
      </c>
      <c r="G1748" s="10">
        <v>52</v>
      </c>
      <c r="H1748">
        <v>0.52</v>
      </c>
      <c r="I1748">
        <v>34</v>
      </c>
      <c r="J1748">
        <v>1</v>
      </c>
      <c r="K1748">
        <v>0</v>
      </c>
      <c r="L1748" s="8">
        <v>1.23</v>
      </c>
      <c r="M1748" s="8">
        <v>0.42</v>
      </c>
      <c r="N1748" s="8">
        <v>0.5</v>
      </c>
      <c r="O1748" s="8">
        <v>-3.9836000000000003E-2</v>
      </c>
      <c r="P1748" s="8">
        <v>1.5505E-3</v>
      </c>
      <c r="Q1748" s="9">
        <v>-6.1835000000000002E-6</v>
      </c>
      <c r="R1748" s="9">
        <v>4.8021999999999998E-8</v>
      </c>
      <c r="S1748" s="8">
        <v>7.3997000000000003E-5</v>
      </c>
      <c r="T1748" s="8">
        <v>0</v>
      </c>
      <c r="U1748" s="9">
        <v>2.9606999999999999E-6</v>
      </c>
      <c r="V1748">
        <v>2.9467714592493599</v>
      </c>
      <c r="W1748">
        <v>2.9467714592493599</v>
      </c>
      <c r="X1748">
        <v>1.5223021358482201</v>
      </c>
      <c r="Y1748">
        <v>0.21237166338267</v>
      </c>
      <c r="Z1748">
        <v>14.9556734444194</v>
      </c>
      <c r="AA1748">
        <v>2.0864197530864201</v>
      </c>
    </row>
    <row r="1749" spans="1:27" x14ac:dyDescent="0.35">
      <c r="A1749">
        <v>1748</v>
      </c>
      <c r="B1749" t="s">
        <v>59</v>
      </c>
      <c r="C1749" s="2">
        <v>40</v>
      </c>
      <c r="D1749" t="s">
        <v>14</v>
      </c>
      <c r="E1749">
        <v>18</v>
      </c>
      <c r="F1749" t="s">
        <v>34</v>
      </c>
      <c r="G1749" s="10">
        <v>56</v>
      </c>
      <c r="H1749">
        <v>0.56000000000000005</v>
      </c>
      <c r="I1749">
        <v>34</v>
      </c>
      <c r="J1749">
        <v>1</v>
      </c>
      <c r="K1749">
        <v>0</v>
      </c>
      <c r="L1749" s="8">
        <v>1.4</v>
      </c>
      <c r="M1749" s="8">
        <v>0.52</v>
      </c>
      <c r="N1749" s="8">
        <v>0.5</v>
      </c>
      <c r="O1749" s="8">
        <v>-1.115E-2</v>
      </c>
      <c r="P1749" s="8">
        <v>0</v>
      </c>
      <c r="Q1749" s="8">
        <v>-8.5599999999999996E-2</v>
      </c>
      <c r="R1749" s="8">
        <v>-4.9959999999999997E-2</v>
      </c>
      <c r="S1749" s="8">
        <v>0</v>
      </c>
      <c r="T1749" s="8">
        <v>2.5600000000000002E-3</v>
      </c>
      <c r="U1749" s="8">
        <v>3.6330000000000001E-2</v>
      </c>
      <c r="V1749">
        <v>3.4281346496069798</v>
      </c>
      <c r="W1749">
        <v>3.4281346496069798</v>
      </c>
      <c r="X1749">
        <v>2.4956820249138798</v>
      </c>
      <c r="Y1749">
        <v>0.24630086404144</v>
      </c>
      <c r="Z1749">
        <v>24.518526583372498</v>
      </c>
      <c r="AA1749">
        <v>2.4197530864197501</v>
      </c>
    </row>
    <row r="1750" spans="1:27" x14ac:dyDescent="0.35">
      <c r="A1750">
        <v>1749</v>
      </c>
      <c r="B1750" t="s">
        <v>59</v>
      </c>
      <c r="C1750" s="2">
        <v>40</v>
      </c>
      <c r="D1750" t="s">
        <v>14</v>
      </c>
      <c r="E1750">
        <v>18</v>
      </c>
      <c r="F1750" t="s">
        <v>32</v>
      </c>
      <c r="G1750" s="10">
        <v>42.5</v>
      </c>
      <c r="H1750">
        <v>0.42499999999999999</v>
      </c>
      <c r="I1750">
        <v>34</v>
      </c>
      <c r="J1750">
        <v>1</v>
      </c>
      <c r="K1750">
        <v>0</v>
      </c>
      <c r="L1750" s="8">
        <v>1.23</v>
      </c>
      <c r="M1750" s="8">
        <v>0.42</v>
      </c>
      <c r="N1750" s="8">
        <v>0.5</v>
      </c>
      <c r="O1750" s="8">
        <v>-3.9836000000000003E-2</v>
      </c>
      <c r="P1750" s="8">
        <v>1.5505E-3</v>
      </c>
      <c r="Q1750" s="9">
        <v>-6.1835000000000002E-6</v>
      </c>
      <c r="R1750" s="9">
        <v>4.8021999999999998E-8</v>
      </c>
      <c r="S1750" s="8">
        <v>7.3997000000000003E-5</v>
      </c>
      <c r="T1750" s="8">
        <v>0</v>
      </c>
      <c r="U1750" s="9">
        <v>2.9606999999999999E-6</v>
      </c>
      <c r="V1750">
        <v>1.96829956801102</v>
      </c>
      <c r="W1750">
        <v>1.96829956801102</v>
      </c>
      <c r="X1750">
        <v>1.0168235568344901</v>
      </c>
      <c r="Y1750">
        <v>0.14186254326366399</v>
      </c>
      <c r="Z1750">
        <v>9.9896602050921306</v>
      </c>
      <c r="AA1750">
        <v>1.39371141975309</v>
      </c>
    </row>
    <row r="1751" spans="1:27" x14ac:dyDescent="0.35">
      <c r="A1751">
        <v>1750</v>
      </c>
      <c r="B1751" t="s">
        <v>59</v>
      </c>
      <c r="C1751" s="2">
        <v>40</v>
      </c>
      <c r="D1751" t="s">
        <v>14</v>
      </c>
      <c r="E1751">
        <v>18</v>
      </c>
      <c r="F1751" t="s">
        <v>11</v>
      </c>
      <c r="G1751" s="10">
        <v>42.5</v>
      </c>
      <c r="H1751">
        <v>0.42499999999999999</v>
      </c>
      <c r="I1751">
        <v>32</v>
      </c>
      <c r="J1751">
        <v>1</v>
      </c>
      <c r="K1751">
        <v>0</v>
      </c>
      <c r="L1751" s="8">
        <v>1.42</v>
      </c>
      <c r="M1751" s="8">
        <v>0.59</v>
      </c>
      <c r="N1751" s="8">
        <v>0.5</v>
      </c>
      <c r="O1751" s="8">
        <v>-1.115E-2</v>
      </c>
      <c r="P1751" s="8">
        <v>0</v>
      </c>
      <c r="Q1751" s="8">
        <v>-8.5599999999999996E-2</v>
      </c>
      <c r="R1751" s="8">
        <v>-4.9959999999999997E-2</v>
      </c>
      <c r="S1751" s="8">
        <v>0</v>
      </c>
      <c r="T1751" s="8">
        <v>2.5600000000000002E-3</v>
      </c>
      <c r="U1751" s="8">
        <v>3.6330000000000001E-2</v>
      </c>
      <c r="V1751">
        <v>1.8992057668272799</v>
      </c>
      <c r="W1751">
        <v>1.8992057668272799</v>
      </c>
      <c r="X1751">
        <v>1.59115459144789</v>
      </c>
      <c r="Y1751">
        <v>0.14186254326366399</v>
      </c>
      <c r="Z1751">
        <v>15.6321060773023</v>
      </c>
      <c r="AA1751">
        <v>1.39371141975309</v>
      </c>
    </row>
    <row r="1752" spans="1:27" x14ac:dyDescent="0.35">
      <c r="A1752">
        <v>1751</v>
      </c>
      <c r="B1752" t="s">
        <v>59</v>
      </c>
      <c r="C1752" s="2">
        <v>40</v>
      </c>
      <c r="D1752" t="s">
        <v>14</v>
      </c>
      <c r="E1752">
        <v>18</v>
      </c>
      <c r="F1752" t="s">
        <v>32</v>
      </c>
      <c r="G1752" s="10">
        <v>44</v>
      </c>
      <c r="H1752">
        <v>0.44</v>
      </c>
      <c r="I1752">
        <v>32</v>
      </c>
      <c r="J1752">
        <v>1</v>
      </c>
      <c r="K1752">
        <v>0</v>
      </c>
      <c r="L1752" s="8">
        <v>1.23</v>
      </c>
      <c r="M1752" s="8">
        <v>0.42</v>
      </c>
      <c r="N1752" s="8">
        <v>0.5</v>
      </c>
      <c r="O1752" s="8">
        <v>-3.9836000000000003E-2</v>
      </c>
      <c r="P1752" s="8">
        <v>1.5505E-3</v>
      </c>
      <c r="Q1752" s="9">
        <v>-6.1835000000000002E-6</v>
      </c>
      <c r="R1752" s="9">
        <v>4.8021999999999998E-8</v>
      </c>
      <c r="S1752" s="8">
        <v>7.3997000000000003E-5</v>
      </c>
      <c r="T1752" s="8">
        <v>0</v>
      </c>
      <c r="U1752" s="9">
        <v>2.9606999999999999E-6</v>
      </c>
      <c r="V1752">
        <v>1.9958391761580101</v>
      </c>
      <c r="W1752">
        <v>1.9958391761580101</v>
      </c>
      <c r="X1752">
        <v>1.0310505184032299</v>
      </c>
      <c r="Y1752">
        <v>0.15205308443374599</v>
      </c>
      <c r="Z1752">
        <v>10.1294312704528</v>
      </c>
      <c r="AA1752">
        <v>1.49382716049383</v>
      </c>
    </row>
    <row r="1753" spans="1:27" x14ac:dyDescent="0.35">
      <c r="A1753">
        <v>1752</v>
      </c>
      <c r="B1753" t="s">
        <v>59</v>
      </c>
      <c r="C1753" s="2">
        <v>40</v>
      </c>
      <c r="D1753" t="s">
        <v>14</v>
      </c>
      <c r="E1753">
        <v>18</v>
      </c>
      <c r="F1753" t="s">
        <v>32</v>
      </c>
      <c r="G1753" s="10">
        <v>42.5</v>
      </c>
      <c r="H1753">
        <v>0.42499999999999999</v>
      </c>
      <c r="I1753">
        <v>32</v>
      </c>
      <c r="J1753">
        <v>1</v>
      </c>
      <c r="K1753">
        <v>0</v>
      </c>
      <c r="L1753" s="8">
        <v>1.23</v>
      </c>
      <c r="M1753" s="8">
        <v>0.42</v>
      </c>
      <c r="N1753" s="8">
        <v>0.5</v>
      </c>
      <c r="O1753" s="8">
        <v>-3.9836000000000003E-2</v>
      </c>
      <c r="P1753" s="8">
        <v>1.5505E-3</v>
      </c>
      <c r="Q1753" s="9">
        <v>-6.1835000000000002E-6</v>
      </c>
      <c r="R1753" s="9">
        <v>4.8021999999999998E-8</v>
      </c>
      <c r="S1753" s="8">
        <v>7.3997000000000003E-5</v>
      </c>
      <c r="T1753" s="8">
        <v>0</v>
      </c>
      <c r="U1753" s="9">
        <v>2.9606999999999999E-6</v>
      </c>
      <c r="V1753">
        <v>1.86259093638804</v>
      </c>
      <c r="W1753">
        <v>1.86259093638804</v>
      </c>
      <c r="X1753">
        <v>0.96221447773806301</v>
      </c>
      <c r="Y1753">
        <v>0.14186254326366399</v>
      </c>
      <c r="Z1753">
        <v>9.4531599041110699</v>
      </c>
      <c r="AA1753">
        <v>1.39371141975309</v>
      </c>
    </row>
    <row r="1754" spans="1:27" x14ac:dyDescent="0.35">
      <c r="A1754">
        <v>1753</v>
      </c>
      <c r="B1754" t="s">
        <v>59</v>
      </c>
      <c r="C1754" s="2">
        <v>39</v>
      </c>
      <c r="D1754" t="s">
        <v>10</v>
      </c>
      <c r="E1754">
        <v>4.5</v>
      </c>
      <c r="F1754" t="s">
        <v>34</v>
      </c>
      <c r="G1754" s="10">
        <v>2</v>
      </c>
      <c r="H1754">
        <v>0.02</v>
      </c>
      <c r="I1754">
        <v>2.5</v>
      </c>
      <c r="J1754">
        <v>1</v>
      </c>
      <c r="K1754">
        <v>0</v>
      </c>
      <c r="L1754" s="8">
        <v>1.4</v>
      </c>
      <c r="M1754" s="8">
        <v>0.52</v>
      </c>
      <c r="N1754" s="8">
        <v>0.5</v>
      </c>
      <c r="O1754" s="8">
        <v>-1.115E-2</v>
      </c>
      <c r="P1754" s="8">
        <v>0</v>
      </c>
      <c r="Q1754" s="8">
        <v>-8.5599999999999996E-2</v>
      </c>
      <c r="R1754" s="8">
        <v>-4.9959999999999997E-2</v>
      </c>
      <c r="S1754" s="8">
        <v>0</v>
      </c>
      <c r="T1754" s="8">
        <v>2.5600000000000002E-3</v>
      </c>
      <c r="U1754" s="8">
        <v>3.6330000000000001E-2</v>
      </c>
      <c r="V1754">
        <v>-1.07396412558058E-2</v>
      </c>
      <c r="W1754">
        <v>1.2566370614359201E-3</v>
      </c>
      <c r="X1754">
        <v>9.1483178072534696E-4</v>
      </c>
      <c r="Y1754">
        <v>3.1415926535897898E-4</v>
      </c>
      <c r="Z1754">
        <v>0.143802469135802</v>
      </c>
      <c r="AA1754">
        <v>4.9382716049382699E-2</v>
      </c>
    </row>
    <row r="1755" spans="1:27" x14ac:dyDescent="0.35">
      <c r="A1755">
        <v>1754</v>
      </c>
      <c r="B1755" t="s">
        <v>59</v>
      </c>
      <c r="C1755" s="2">
        <v>39</v>
      </c>
      <c r="D1755" t="s">
        <v>10</v>
      </c>
      <c r="E1755">
        <v>4.5</v>
      </c>
      <c r="F1755" t="s">
        <v>11</v>
      </c>
      <c r="G1755" s="10">
        <v>1</v>
      </c>
      <c r="H1755">
        <v>0.01</v>
      </c>
      <c r="I1755">
        <v>2.5</v>
      </c>
      <c r="J1755">
        <v>1</v>
      </c>
      <c r="K1755">
        <v>0</v>
      </c>
      <c r="L1755" s="8">
        <v>1.42</v>
      </c>
      <c r="M1755" s="8">
        <v>0.59</v>
      </c>
      <c r="N1755" s="8">
        <v>0.5</v>
      </c>
      <c r="O1755" s="8">
        <v>-1.115E-2</v>
      </c>
      <c r="P1755" s="8">
        <v>0</v>
      </c>
      <c r="Q1755" s="8">
        <v>-8.5599999999999996E-2</v>
      </c>
      <c r="R1755" s="8">
        <v>-4.9959999999999997E-2</v>
      </c>
      <c r="S1755" s="8">
        <v>0</v>
      </c>
      <c r="T1755" s="8">
        <v>2.5600000000000002E-3</v>
      </c>
      <c r="U1755" s="8">
        <v>3.6330000000000001E-2</v>
      </c>
      <c r="V1755">
        <v>-1.0945330275453601E-2</v>
      </c>
      <c r="W1755">
        <v>1.96349540849362E-4</v>
      </c>
      <c r="X1755">
        <v>1.64501645323596E-4</v>
      </c>
      <c r="Y1755">
        <v>7.85398163397448E-5</v>
      </c>
      <c r="Z1755">
        <v>2.5858024691357999E-2</v>
      </c>
      <c r="AA1755">
        <v>1.2345679012345699E-2</v>
      </c>
    </row>
    <row r="1756" spans="1:27" x14ac:dyDescent="0.35">
      <c r="A1756">
        <v>1755</v>
      </c>
      <c r="B1756" t="s">
        <v>59</v>
      </c>
      <c r="C1756" s="2">
        <v>39</v>
      </c>
      <c r="D1756" t="s">
        <v>10</v>
      </c>
      <c r="E1756">
        <v>4.5</v>
      </c>
      <c r="F1756" t="s">
        <v>11</v>
      </c>
      <c r="G1756" s="10">
        <v>1</v>
      </c>
      <c r="H1756">
        <v>0.01</v>
      </c>
      <c r="I1756">
        <v>2</v>
      </c>
      <c r="J1756">
        <v>1</v>
      </c>
      <c r="K1756">
        <v>0</v>
      </c>
      <c r="L1756" s="8">
        <v>1.42</v>
      </c>
      <c r="M1756" s="8">
        <v>0.59</v>
      </c>
      <c r="N1756" s="8">
        <v>0.5</v>
      </c>
      <c r="O1756" s="8">
        <v>-1.115E-2</v>
      </c>
      <c r="P1756" s="8">
        <v>0</v>
      </c>
      <c r="Q1756" s="8">
        <v>-8.5599999999999996E-2</v>
      </c>
      <c r="R1756" s="8">
        <v>-4.9959999999999997E-2</v>
      </c>
      <c r="S1756" s="8">
        <v>0</v>
      </c>
      <c r="T1756" s="8">
        <v>2.5600000000000002E-3</v>
      </c>
      <c r="U1756" s="8">
        <v>3.6330000000000001E-2</v>
      </c>
      <c r="V1756">
        <v>-1.10034707978142E-2</v>
      </c>
      <c r="W1756">
        <v>1.96349540849362E-4</v>
      </c>
      <c r="X1756">
        <v>1.64501645323596E-4</v>
      </c>
      <c r="Y1756">
        <v>7.85398163397448E-5</v>
      </c>
      <c r="Z1756">
        <v>2.5858024691357999E-2</v>
      </c>
      <c r="AA1756">
        <v>1.2345679012345699E-2</v>
      </c>
    </row>
    <row r="1757" spans="1:27" x14ac:dyDescent="0.35">
      <c r="A1757">
        <v>1756</v>
      </c>
      <c r="B1757" t="s">
        <v>59</v>
      </c>
      <c r="C1757" s="2">
        <v>39</v>
      </c>
      <c r="D1757" t="s">
        <v>14</v>
      </c>
      <c r="E1757">
        <v>18</v>
      </c>
      <c r="F1757" t="s">
        <v>11</v>
      </c>
      <c r="G1757" s="10">
        <v>69.5</v>
      </c>
      <c r="H1757">
        <v>0.69499999999999995</v>
      </c>
      <c r="I1757">
        <v>38</v>
      </c>
      <c r="J1757">
        <v>1</v>
      </c>
      <c r="K1757">
        <v>0</v>
      </c>
      <c r="L1757" s="8">
        <v>1.42</v>
      </c>
      <c r="M1757" s="8">
        <v>0.59</v>
      </c>
      <c r="N1757" s="8">
        <v>0.5</v>
      </c>
      <c r="O1757" s="8">
        <v>-1.115E-2</v>
      </c>
      <c r="P1757" s="8">
        <v>0</v>
      </c>
      <c r="Q1757" s="8">
        <v>-8.5599999999999996E-2</v>
      </c>
      <c r="R1757" s="8">
        <v>-4.9959999999999997E-2</v>
      </c>
      <c r="S1757" s="8">
        <v>0</v>
      </c>
      <c r="T1757" s="8">
        <v>2.5600000000000002E-3</v>
      </c>
      <c r="U1757" s="8">
        <v>3.6330000000000001E-2</v>
      </c>
      <c r="V1757">
        <v>5.85454714314473</v>
      </c>
      <c r="W1757">
        <v>5.85454714314473</v>
      </c>
      <c r="X1757">
        <v>4.90493959652665</v>
      </c>
      <c r="Y1757">
        <v>0.37936694787505199</v>
      </c>
      <c r="Z1757">
        <v>48.187986565085403</v>
      </c>
      <c r="AA1757">
        <v>3.7270447530864201</v>
      </c>
    </row>
    <row r="1758" spans="1:27" x14ac:dyDescent="0.35">
      <c r="A1758">
        <v>1757</v>
      </c>
      <c r="B1758" t="s">
        <v>59</v>
      </c>
      <c r="C1758" s="2">
        <v>39</v>
      </c>
      <c r="D1758" t="s">
        <v>14</v>
      </c>
      <c r="E1758">
        <v>18</v>
      </c>
      <c r="F1758" t="s">
        <v>32</v>
      </c>
      <c r="G1758" s="10">
        <v>49.5</v>
      </c>
      <c r="H1758">
        <v>0.495</v>
      </c>
      <c r="I1758">
        <v>34</v>
      </c>
      <c r="J1758">
        <v>1</v>
      </c>
      <c r="K1758">
        <v>0</v>
      </c>
      <c r="L1758" s="8">
        <v>1.23</v>
      </c>
      <c r="M1758" s="8">
        <v>0.42</v>
      </c>
      <c r="N1758" s="8">
        <v>0.5</v>
      </c>
      <c r="O1758" s="8">
        <v>-3.9836000000000003E-2</v>
      </c>
      <c r="P1758" s="8">
        <v>1.5505E-3</v>
      </c>
      <c r="Q1758" s="9">
        <v>-6.1835000000000002E-6</v>
      </c>
      <c r="R1758" s="9">
        <v>4.8021999999999998E-8</v>
      </c>
      <c r="S1758" s="8">
        <v>7.3997000000000003E-5</v>
      </c>
      <c r="T1758" s="8">
        <v>0</v>
      </c>
      <c r="U1758" s="9">
        <v>2.9606999999999999E-6</v>
      </c>
      <c r="V1758">
        <v>2.6692081623444901</v>
      </c>
      <c r="W1758">
        <v>2.6692081623444901</v>
      </c>
      <c r="X1758">
        <v>1.37891293666716</v>
      </c>
      <c r="Y1758">
        <v>0.19244218498646001</v>
      </c>
      <c r="Z1758">
        <v>13.546963578021</v>
      </c>
      <c r="AA1758">
        <v>1.890625</v>
      </c>
    </row>
    <row r="1759" spans="1:27" x14ac:dyDescent="0.35">
      <c r="A1759">
        <v>1758</v>
      </c>
      <c r="B1759" t="s">
        <v>59</v>
      </c>
      <c r="C1759" s="2">
        <v>39</v>
      </c>
      <c r="D1759" t="s">
        <v>14</v>
      </c>
      <c r="E1759">
        <v>18</v>
      </c>
      <c r="F1759" t="s">
        <v>11</v>
      </c>
      <c r="G1759" s="10">
        <v>81.5</v>
      </c>
      <c r="H1759">
        <v>0.81499999999999995</v>
      </c>
      <c r="I1759">
        <v>34</v>
      </c>
      <c r="J1759">
        <v>1</v>
      </c>
      <c r="K1759">
        <v>0</v>
      </c>
      <c r="L1759" s="8">
        <v>1.42</v>
      </c>
      <c r="M1759" s="8">
        <v>0.59</v>
      </c>
      <c r="N1759" s="8">
        <v>0.5</v>
      </c>
      <c r="O1759" s="8">
        <v>-1.115E-2</v>
      </c>
      <c r="P1759" s="8">
        <v>0</v>
      </c>
      <c r="Q1759" s="8">
        <v>-8.5599999999999996E-2</v>
      </c>
      <c r="R1759" s="8">
        <v>-4.9959999999999997E-2</v>
      </c>
      <c r="S1759" s="8">
        <v>0</v>
      </c>
      <c r="T1759" s="8">
        <v>2.5600000000000002E-3</v>
      </c>
      <c r="U1759" s="8">
        <v>3.6330000000000001E-2</v>
      </c>
      <c r="V1759">
        <v>6.9096188598839596</v>
      </c>
      <c r="W1759">
        <v>6.9096188598839596</v>
      </c>
      <c r="X1759">
        <v>5.7888786808107797</v>
      </c>
      <c r="Y1759">
        <v>0.52168109508267002</v>
      </c>
      <c r="Z1759">
        <v>56.872139321624999</v>
      </c>
      <c r="AA1759">
        <v>5.1251929012345698</v>
      </c>
    </row>
    <row r="1760" spans="1:27" x14ac:dyDescent="0.35">
      <c r="A1760">
        <v>1759</v>
      </c>
      <c r="B1760" t="s">
        <v>59</v>
      </c>
      <c r="C1760" s="2">
        <v>39</v>
      </c>
      <c r="D1760" t="s">
        <v>14</v>
      </c>
      <c r="E1760">
        <v>18</v>
      </c>
      <c r="F1760" t="s">
        <v>32</v>
      </c>
      <c r="G1760" s="10">
        <v>47.5</v>
      </c>
      <c r="H1760">
        <v>0.47499999999999998</v>
      </c>
      <c r="I1760">
        <v>34</v>
      </c>
      <c r="J1760">
        <v>1</v>
      </c>
      <c r="K1760">
        <v>0</v>
      </c>
      <c r="L1760" s="8">
        <v>1.23</v>
      </c>
      <c r="M1760" s="8">
        <v>0.42</v>
      </c>
      <c r="N1760" s="8">
        <v>0.5</v>
      </c>
      <c r="O1760" s="8">
        <v>-3.9836000000000003E-2</v>
      </c>
      <c r="P1760" s="8">
        <v>1.5505E-3</v>
      </c>
      <c r="Q1760" s="9">
        <v>-6.1835000000000002E-6</v>
      </c>
      <c r="R1760" s="9">
        <v>4.8021999999999998E-8</v>
      </c>
      <c r="S1760" s="8">
        <v>7.3997000000000003E-5</v>
      </c>
      <c r="T1760" s="8">
        <v>0</v>
      </c>
      <c r="U1760" s="9">
        <v>2.9606999999999999E-6</v>
      </c>
      <c r="V1760">
        <v>2.4575466002473898</v>
      </c>
      <c r="W1760">
        <v>2.4575466002473898</v>
      </c>
      <c r="X1760">
        <v>1.2695685736878</v>
      </c>
      <c r="Y1760">
        <v>0.17720546061654899</v>
      </c>
      <c r="Z1760">
        <v>12.4727230923791</v>
      </c>
      <c r="AA1760">
        <v>1.7409336419753101</v>
      </c>
    </row>
    <row r="1761" spans="1:27" x14ac:dyDescent="0.35">
      <c r="A1761">
        <v>1760</v>
      </c>
      <c r="B1761" t="s">
        <v>59</v>
      </c>
      <c r="C1761" s="2">
        <v>39</v>
      </c>
      <c r="D1761" t="s">
        <v>14</v>
      </c>
      <c r="E1761">
        <v>18</v>
      </c>
      <c r="F1761" t="s">
        <v>32</v>
      </c>
      <c r="G1761" s="10">
        <v>65</v>
      </c>
      <c r="H1761">
        <v>0.65</v>
      </c>
      <c r="I1761">
        <v>34</v>
      </c>
      <c r="J1761">
        <v>1</v>
      </c>
      <c r="K1761">
        <v>0</v>
      </c>
      <c r="L1761" s="8">
        <v>1.23</v>
      </c>
      <c r="M1761" s="8">
        <v>0.42</v>
      </c>
      <c r="N1761" s="8">
        <v>0.5</v>
      </c>
      <c r="O1761" s="8">
        <v>-3.9836000000000003E-2</v>
      </c>
      <c r="P1761" s="8">
        <v>1.5505E-3</v>
      </c>
      <c r="Q1761" s="9">
        <v>-6.1835000000000002E-6</v>
      </c>
      <c r="R1761" s="9">
        <v>4.8021999999999998E-8</v>
      </c>
      <c r="S1761" s="8">
        <v>7.3997000000000003E-5</v>
      </c>
      <c r="T1761" s="8">
        <v>0</v>
      </c>
      <c r="U1761" s="9">
        <v>2.9606999999999999E-6</v>
      </c>
      <c r="V1761">
        <v>4.6279509863238797</v>
      </c>
      <c r="W1761">
        <v>4.6279509863238797</v>
      </c>
      <c r="X1761">
        <v>2.3907994795349201</v>
      </c>
      <c r="Y1761">
        <v>0.33183072403542202</v>
      </c>
      <c r="Z1761">
        <v>23.488120685772401</v>
      </c>
      <c r="AA1761">
        <v>3.26003086419753</v>
      </c>
    </row>
    <row r="1762" spans="1:27" x14ac:dyDescent="0.35">
      <c r="A1762">
        <v>1761</v>
      </c>
      <c r="B1762" t="s">
        <v>59</v>
      </c>
      <c r="C1762" s="2">
        <v>39</v>
      </c>
      <c r="D1762" t="s">
        <v>14</v>
      </c>
      <c r="E1762">
        <v>18</v>
      </c>
      <c r="F1762" t="s">
        <v>17</v>
      </c>
      <c r="G1762" s="10">
        <v>48</v>
      </c>
      <c r="H1762">
        <v>0.48</v>
      </c>
      <c r="I1762">
        <v>34</v>
      </c>
      <c r="J1762">
        <v>1</v>
      </c>
      <c r="K1762">
        <v>0</v>
      </c>
      <c r="L1762" s="8">
        <v>1.39</v>
      </c>
      <c r="M1762" s="8">
        <v>0.56000000000000005</v>
      </c>
      <c r="N1762" s="8">
        <v>0.5</v>
      </c>
      <c r="O1762" s="8">
        <v>0.16450000000000001</v>
      </c>
      <c r="P1762" s="8">
        <v>-0.56120000000000003</v>
      </c>
      <c r="Q1762" s="8">
        <v>0.29099999999999998</v>
      </c>
      <c r="R1762" s="8">
        <v>0</v>
      </c>
      <c r="S1762" s="8">
        <v>-7.2500000000000004E-3</v>
      </c>
      <c r="T1762" s="8">
        <v>2.5000000000000001E-2</v>
      </c>
      <c r="U1762" s="8">
        <v>2.3E-2</v>
      </c>
      <c r="V1762">
        <v>2.7934558443650199</v>
      </c>
      <c r="W1762">
        <v>2.7934558443650199</v>
      </c>
      <c r="X1762">
        <v>2.1744260292537301</v>
      </c>
      <c r="Y1762">
        <v>0.18095573684677199</v>
      </c>
      <c r="Z1762">
        <v>21.362385860704599</v>
      </c>
      <c r="AA1762">
        <v>1.7777777777777799</v>
      </c>
    </row>
    <row r="1763" spans="1:27" x14ac:dyDescent="0.35">
      <c r="A1763">
        <v>1762</v>
      </c>
      <c r="B1763" t="s">
        <v>59</v>
      </c>
      <c r="C1763" s="2">
        <v>39</v>
      </c>
      <c r="D1763" t="s">
        <v>14</v>
      </c>
      <c r="E1763">
        <v>18</v>
      </c>
      <c r="F1763" t="s">
        <v>32</v>
      </c>
      <c r="G1763" s="10">
        <v>46.5</v>
      </c>
      <c r="H1763">
        <v>0.46500000000000002</v>
      </c>
      <c r="I1763">
        <v>34</v>
      </c>
      <c r="J1763">
        <v>1</v>
      </c>
      <c r="K1763">
        <v>0</v>
      </c>
      <c r="L1763" s="8">
        <v>1.23</v>
      </c>
      <c r="M1763" s="8">
        <v>0.42</v>
      </c>
      <c r="N1763" s="8">
        <v>0.5</v>
      </c>
      <c r="O1763" s="8">
        <v>-3.9836000000000003E-2</v>
      </c>
      <c r="P1763" s="8">
        <v>1.5505E-3</v>
      </c>
      <c r="Q1763" s="9">
        <v>-6.1835000000000002E-6</v>
      </c>
      <c r="R1763" s="9">
        <v>4.8021999999999998E-8</v>
      </c>
      <c r="S1763" s="8">
        <v>7.3997000000000003E-5</v>
      </c>
      <c r="T1763" s="8">
        <v>0</v>
      </c>
      <c r="U1763" s="9">
        <v>2.9606999999999999E-6</v>
      </c>
      <c r="V1763">
        <v>2.3551542761147002</v>
      </c>
      <c r="W1763">
        <v>2.3551542761147002</v>
      </c>
      <c r="X1763">
        <v>1.2166726990408501</v>
      </c>
      <c r="Y1763">
        <v>0.16982271788061301</v>
      </c>
      <c r="Z1763">
        <v>11.953053961562301</v>
      </c>
      <c r="AA1763">
        <v>1.6684027777777799</v>
      </c>
    </row>
    <row r="1764" spans="1:27" x14ac:dyDescent="0.35">
      <c r="A1764">
        <v>1763</v>
      </c>
      <c r="B1764" t="s">
        <v>59</v>
      </c>
      <c r="C1764" s="2">
        <v>39</v>
      </c>
      <c r="D1764" t="s">
        <v>14</v>
      </c>
      <c r="E1764">
        <v>18</v>
      </c>
      <c r="F1764" t="s">
        <v>11</v>
      </c>
      <c r="G1764" s="10">
        <v>73</v>
      </c>
      <c r="H1764">
        <v>0.73</v>
      </c>
      <c r="I1764">
        <v>38</v>
      </c>
      <c r="J1764">
        <v>1</v>
      </c>
      <c r="K1764">
        <v>0</v>
      </c>
      <c r="L1764" s="8">
        <v>1.42</v>
      </c>
      <c r="M1764" s="8">
        <v>0.59</v>
      </c>
      <c r="N1764" s="8">
        <v>0.5</v>
      </c>
      <c r="O1764" s="8">
        <v>-1.115E-2</v>
      </c>
      <c r="P1764" s="8">
        <v>0</v>
      </c>
      <c r="Q1764" s="8">
        <v>-8.5599999999999996E-2</v>
      </c>
      <c r="R1764" s="8">
        <v>-4.9959999999999997E-2</v>
      </c>
      <c r="S1764" s="8">
        <v>0</v>
      </c>
      <c r="T1764" s="8">
        <v>2.5600000000000002E-3</v>
      </c>
      <c r="U1764" s="8">
        <v>3.6330000000000001E-2</v>
      </c>
      <c r="V1764">
        <v>6.4200850686063404</v>
      </c>
      <c r="W1764">
        <v>6.4200850686063404</v>
      </c>
      <c r="X1764">
        <v>5.3787472704783896</v>
      </c>
      <c r="Y1764">
        <v>0.4185386812745</v>
      </c>
      <c r="Z1764">
        <v>52.842852823375097</v>
      </c>
      <c r="AA1764">
        <v>4.1118827160493803</v>
      </c>
    </row>
    <row r="1765" spans="1:27" x14ac:dyDescent="0.35">
      <c r="A1765">
        <v>1764</v>
      </c>
      <c r="B1765" t="s">
        <v>59</v>
      </c>
      <c r="C1765" s="2">
        <v>39</v>
      </c>
      <c r="D1765" t="s">
        <v>14</v>
      </c>
      <c r="E1765">
        <v>18</v>
      </c>
      <c r="F1765" t="s">
        <v>32</v>
      </c>
      <c r="G1765" s="10">
        <v>42.5</v>
      </c>
      <c r="H1765">
        <v>0.42499999999999999</v>
      </c>
      <c r="I1765">
        <v>38</v>
      </c>
      <c r="J1765">
        <v>1</v>
      </c>
      <c r="K1765">
        <v>0</v>
      </c>
      <c r="L1765" s="8">
        <v>1.23</v>
      </c>
      <c r="M1765" s="8">
        <v>0.42</v>
      </c>
      <c r="N1765" s="8">
        <v>0.5</v>
      </c>
      <c r="O1765" s="8">
        <v>-3.9836000000000003E-2</v>
      </c>
      <c r="P1765" s="8">
        <v>1.5505E-3</v>
      </c>
      <c r="Q1765" s="9">
        <v>-6.1835000000000002E-6</v>
      </c>
      <c r="R1765" s="9">
        <v>4.8021999999999998E-8</v>
      </c>
      <c r="S1765" s="8">
        <v>7.3997000000000003E-5</v>
      </c>
      <c r="T1765" s="8">
        <v>0</v>
      </c>
      <c r="U1765" s="9">
        <v>2.9606999999999999E-6</v>
      </c>
      <c r="V1765">
        <v>2.1797168312569801</v>
      </c>
      <c r="W1765">
        <v>2.1797168312569801</v>
      </c>
      <c r="X1765">
        <v>1.1260417150273501</v>
      </c>
      <c r="Y1765">
        <v>0.14186254326366399</v>
      </c>
      <c r="Z1765">
        <v>11.0626608070543</v>
      </c>
      <c r="AA1765">
        <v>1.39371141975309</v>
      </c>
    </row>
    <row r="1766" spans="1:27" x14ac:dyDescent="0.35">
      <c r="A1766">
        <v>1765</v>
      </c>
      <c r="B1766" t="s">
        <v>59</v>
      </c>
      <c r="C1766" s="2">
        <v>39</v>
      </c>
      <c r="D1766" t="s">
        <v>14</v>
      </c>
      <c r="E1766">
        <v>18</v>
      </c>
      <c r="F1766" t="s">
        <v>32</v>
      </c>
      <c r="G1766" s="10">
        <v>44</v>
      </c>
      <c r="H1766">
        <v>0.44</v>
      </c>
      <c r="I1766">
        <v>38</v>
      </c>
      <c r="J1766">
        <v>1</v>
      </c>
      <c r="K1766">
        <v>0</v>
      </c>
      <c r="L1766" s="8">
        <v>1.23</v>
      </c>
      <c r="M1766" s="8">
        <v>0.42</v>
      </c>
      <c r="N1766" s="8">
        <v>0.5</v>
      </c>
      <c r="O1766" s="8">
        <v>-3.9836000000000003E-2</v>
      </c>
      <c r="P1766" s="8">
        <v>1.5505E-3</v>
      </c>
      <c r="Q1766" s="9">
        <v>-6.1835000000000002E-6</v>
      </c>
      <c r="R1766" s="9">
        <v>4.8021999999999998E-8</v>
      </c>
      <c r="S1766" s="8">
        <v>7.3997000000000003E-5</v>
      </c>
      <c r="T1766" s="8">
        <v>0</v>
      </c>
      <c r="U1766" s="9">
        <v>2.9606999999999999E-6</v>
      </c>
      <c r="V1766">
        <v>2.3357135710655599</v>
      </c>
      <c r="W1766">
        <v>2.3357135710655599</v>
      </c>
      <c r="X1766">
        <v>1.20662963081247</v>
      </c>
      <c r="Y1766">
        <v>0.15205308443374599</v>
      </c>
      <c r="Z1766">
        <v>11.854387050923</v>
      </c>
      <c r="AA1766">
        <v>1.49382716049383</v>
      </c>
    </row>
    <row r="1767" spans="1:27" x14ac:dyDescent="0.35">
      <c r="A1767">
        <v>1766</v>
      </c>
      <c r="B1767" t="s">
        <v>59</v>
      </c>
      <c r="C1767" s="2">
        <v>39</v>
      </c>
      <c r="D1767" t="s">
        <v>14</v>
      </c>
      <c r="E1767">
        <v>18</v>
      </c>
      <c r="F1767" t="s">
        <v>32</v>
      </c>
      <c r="G1767" s="10">
        <v>59</v>
      </c>
      <c r="H1767">
        <v>0.59</v>
      </c>
      <c r="I1767">
        <v>38</v>
      </c>
      <c r="J1767">
        <v>1</v>
      </c>
      <c r="K1767">
        <v>0</v>
      </c>
      <c r="L1767" s="8">
        <v>1.23</v>
      </c>
      <c r="M1767" s="8">
        <v>0.42</v>
      </c>
      <c r="N1767" s="8">
        <v>0.5</v>
      </c>
      <c r="O1767" s="8">
        <v>-3.9836000000000003E-2</v>
      </c>
      <c r="P1767" s="8">
        <v>1.5505E-3</v>
      </c>
      <c r="Q1767" s="9">
        <v>-6.1835000000000002E-6</v>
      </c>
      <c r="R1767" s="9">
        <v>4.8021999999999998E-8</v>
      </c>
      <c r="S1767" s="8">
        <v>7.3997000000000003E-5</v>
      </c>
      <c r="T1767" s="8">
        <v>0</v>
      </c>
      <c r="U1767" s="9">
        <v>2.9606999999999999E-6</v>
      </c>
      <c r="V1767">
        <v>4.2090194398746199</v>
      </c>
      <c r="W1767">
        <v>4.2090194398746199</v>
      </c>
      <c r="X1767">
        <v>2.1743794426392302</v>
      </c>
      <c r="Y1767">
        <v>0.27339710067865203</v>
      </c>
      <c r="Z1767">
        <v>21.361928176137901</v>
      </c>
      <c r="AA1767">
        <v>2.68595679012346</v>
      </c>
    </row>
    <row r="1768" spans="1:27" x14ac:dyDescent="0.35">
      <c r="A1768">
        <v>1767</v>
      </c>
      <c r="B1768" t="s">
        <v>59</v>
      </c>
      <c r="C1768" s="2">
        <v>39</v>
      </c>
      <c r="D1768" t="s">
        <v>14</v>
      </c>
      <c r="E1768">
        <v>18</v>
      </c>
      <c r="F1768" t="s">
        <v>32</v>
      </c>
      <c r="G1768" s="10">
        <v>79</v>
      </c>
      <c r="H1768">
        <v>0.79</v>
      </c>
      <c r="I1768">
        <v>38</v>
      </c>
      <c r="J1768">
        <v>1</v>
      </c>
      <c r="K1768">
        <v>0</v>
      </c>
      <c r="L1768" s="8">
        <v>1.23</v>
      </c>
      <c r="M1768" s="8">
        <v>0.42</v>
      </c>
      <c r="N1768" s="8">
        <v>0.5</v>
      </c>
      <c r="O1768" s="8">
        <v>-3.9836000000000003E-2</v>
      </c>
      <c r="P1768" s="8">
        <v>1.5505E-3</v>
      </c>
      <c r="Q1768" s="9">
        <v>-6.1835000000000002E-6</v>
      </c>
      <c r="R1768" s="9">
        <v>4.8021999999999998E-8</v>
      </c>
      <c r="S1768" s="8">
        <v>7.3997000000000003E-5</v>
      </c>
      <c r="T1768" s="8">
        <v>0</v>
      </c>
      <c r="U1768" s="9">
        <v>2.9606999999999999E-6</v>
      </c>
      <c r="V1768">
        <v>7.6310139408225801</v>
      </c>
      <c r="W1768">
        <v>7.6310139408225801</v>
      </c>
      <c r="X1768">
        <v>3.9421818018289398</v>
      </c>
      <c r="Y1768">
        <v>0.49016699377634698</v>
      </c>
      <c r="Z1768">
        <v>38.729488909135299</v>
      </c>
      <c r="AA1768">
        <v>4.8155864197530898</v>
      </c>
    </row>
    <row r="1769" spans="1:27" x14ac:dyDescent="0.35">
      <c r="A1769">
        <v>1768</v>
      </c>
      <c r="B1769" t="s">
        <v>59</v>
      </c>
      <c r="C1769" s="2">
        <v>39</v>
      </c>
      <c r="D1769" t="s">
        <v>14</v>
      </c>
      <c r="E1769">
        <v>18</v>
      </c>
      <c r="F1769" t="s">
        <v>32</v>
      </c>
      <c r="G1769" s="10">
        <v>50</v>
      </c>
      <c r="H1769">
        <v>0.5</v>
      </c>
      <c r="I1769">
        <v>38</v>
      </c>
      <c r="J1769">
        <v>1</v>
      </c>
      <c r="K1769">
        <v>0</v>
      </c>
      <c r="L1769" s="8">
        <v>1.23</v>
      </c>
      <c r="M1769" s="8">
        <v>0.42</v>
      </c>
      <c r="N1769" s="8">
        <v>0.5</v>
      </c>
      <c r="O1769" s="8">
        <v>-3.9836000000000003E-2</v>
      </c>
      <c r="P1769" s="8">
        <v>1.5505E-3</v>
      </c>
      <c r="Q1769" s="9">
        <v>-6.1835000000000002E-6</v>
      </c>
      <c r="R1769" s="9">
        <v>4.8021999999999998E-8</v>
      </c>
      <c r="S1769" s="8">
        <v>7.3997000000000003E-5</v>
      </c>
      <c r="T1769" s="8">
        <v>0</v>
      </c>
      <c r="U1769" s="9">
        <v>2.9606999999999999E-6</v>
      </c>
      <c r="V1769">
        <v>3.0160681230558799</v>
      </c>
      <c r="W1769">
        <v>3.0160681230558799</v>
      </c>
      <c r="X1769">
        <v>1.55810079237067</v>
      </c>
      <c r="Y1769">
        <v>0.19634954084936199</v>
      </c>
      <c r="Z1769">
        <v>15.3073730210611</v>
      </c>
      <c r="AA1769">
        <v>1.92901234567901</v>
      </c>
    </row>
    <row r="1770" spans="1:27" x14ac:dyDescent="0.35">
      <c r="A1770">
        <v>1769</v>
      </c>
      <c r="B1770" t="s">
        <v>59</v>
      </c>
      <c r="C1770" s="2">
        <v>39</v>
      </c>
      <c r="D1770" t="s">
        <v>14</v>
      </c>
      <c r="E1770">
        <v>18</v>
      </c>
      <c r="F1770" t="s">
        <v>32</v>
      </c>
      <c r="G1770" s="10">
        <v>67.5</v>
      </c>
      <c r="H1770">
        <v>0.67500000000000004</v>
      </c>
      <c r="I1770">
        <v>38</v>
      </c>
      <c r="J1770">
        <v>1</v>
      </c>
      <c r="K1770">
        <v>0</v>
      </c>
      <c r="L1770" s="8">
        <v>1.23</v>
      </c>
      <c r="M1770" s="8">
        <v>0.42</v>
      </c>
      <c r="N1770" s="8">
        <v>0.5</v>
      </c>
      <c r="O1770" s="8">
        <v>-3.9836000000000003E-2</v>
      </c>
      <c r="P1770" s="8">
        <v>1.5505E-3</v>
      </c>
      <c r="Q1770" s="9">
        <v>-6.1835000000000002E-6</v>
      </c>
      <c r="R1770" s="9">
        <v>4.8021999999999998E-8</v>
      </c>
      <c r="S1770" s="8">
        <v>7.3997000000000003E-5</v>
      </c>
      <c r="T1770" s="8">
        <v>0</v>
      </c>
      <c r="U1770" s="9">
        <v>2.9606999999999999E-6</v>
      </c>
      <c r="V1770">
        <v>5.5308813442661799</v>
      </c>
      <c r="W1770">
        <v>5.5308813442661799</v>
      </c>
      <c r="X1770">
        <v>2.8572533024479099</v>
      </c>
      <c r="Y1770">
        <v>0.35784703819796199</v>
      </c>
      <c r="Z1770">
        <v>28.070739922853502</v>
      </c>
      <c r="AA1770">
        <v>3.515625</v>
      </c>
    </row>
    <row r="1771" spans="1:27" x14ac:dyDescent="0.35">
      <c r="A1771">
        <v>1770</v>
      </c>
      <c r="B1771" t="s">
        <v>59</v>
      </c>
      <c r="C1771" s="2">
        <v>39</v>
      </c>
      <c r="D1771" t="s">
        <v>14</v>
      </c>
      <c r="E1771">
        <v>18</v>
      </c>
      <c r="F1771" t="s">
        <v>32</v>
      </c>
      <c r="G1771" s="10">
        <v>43.5</v>
      </c>
      <c r="H1771">
        <v>0.435</v>
      </c>
      <c r="I1771">
        <v>38</v>
      </c>
      <c r="J1771">
        <v>1</v>
      </c>
      <c r="K1771">
        <v>0</v>
      </c>
      <c r="L1771" s="8">
        <v>1.23</v>
      </c>
      <c r="M1771" s="8">
        <v>0.42</v>
      </c>
      <c r="N1771" s="8">
        <v>0.5</v>
      </c>
      <c r="O1771" s="8">
        <v>-3.9836000000000003E-2</v>
      </c>
      <c r="P1771" s="8">
        <v>1.5505E-3</v>
      </c>
      <c r="Q1771" s="9">
        <v>-6.1835000000000002E-6</v>
      </c>
      <c r="R1771" s="9">
        <v>4.8021999999999998E-8</v>
      </c>
      <c r="S1771" s="8">
        <v>7.3997000000000003E-5</v>
      </c>
      <c r="T1771" s="8">
        <v>0</v>
      </c>
      <c r="U1771" s="9">
        <v>2.9606999999999999E-6</v>
      </c>
      <c r="V1771">
        <v>2.2830931904059599</v>
      </c>
      <c r="W1771">
        <v>2.2830931904059599</v>
      </c>
      <c r="X1771">
        <v>1.17944594216372</v>
      </c>
      <c r="Y1771">
        <v>0.14861696746888201</v>
      </c>
      <c r="Z1771">
        <v>11.5873241854959</v>
      </c>
      <c r="AA1771">
        <v>1.46006944444444</v>
      </c>
    </row>
    <row r="1772" spans="1:27" x14ac:dyDescent="0.35">
      <c r="A1772">
        <v>1771</v>
      </c>
      <c r="B1772" t="s">
        <v>59</v>
      </c>
      <c r="C1772" s="2">
        <v>39</v>
      </c>
      <c r="D1772" t="s">
        <v>14</v>
      </c>
      <c r="E1772">
        <v>18</v>
      </c>
      <c r="F1772" t="s">
        <v>17</v>
      </c>
      <c r="G1772" s="10">
        <v>53</v>
      </c>
      <c r="H1772">
        <v>0.53</v>
      </c>
      <c r="I1772">
        <v>38</v>
      </c>
      <c r="J1772">
        <v>1</v>
      </c>
      <c r="K1772">
        <v>0</v>
      </c>
      <c r="L1772" s="8">
        <v>1.39</v>
      </c>
      <c r="M1772" s="8">
        <v>0.56000000000000005</v>
      </c>
      <c r="N1772" s="8">
        <v>0.5</v>
      </c>
      <c r="O1772" s="8">
        <v>0.16450000000000001</v>
      </c>
      <c r="P1772" s="8">
        <v>-0.56120000000000003</v>
      </c>
      <c r="Q1772" s="8">
        <v>0.29099999999999998</v>
      </c>
      <c r="R1772" s="8">
        <v>0</v>
      </c>
      <c r="S1772" s="8">
        <v>-7.2500000000000004E-3</v>
      </c>
      <c r="T1772" s="8">
        <v>2.5000000000000001E-2</v>
      </c>
      <c r="U1772" s="8">
        <v>2.3E-2</v>
      </c>
      <c r="V1772">
        <v>3.7661823844192202</v>
      </c>
      <c r="W1772">
        <v>3.7661823844192202</v>
      </c>
      <c r="X1772">
        <v>2.9315963680319199</v>
      </c>
      <c r="Y1772">
        <v>0.22061834409834299</v>
      </c>
      <c r="Z1772">
        <v>28.801114390279501</v>
      </c>
      <c r="AA1772">
        <v>2.1674382716049401</v>
      </c>
    </row>
    <row r="1773" spans="1:27" x14ac:dyDescent="0.35">
      <c r="A1773">
        <v>1772</v>
      </c>
      <c r="B1773" t="s">
        <v>59</v>
      </c>
      <c r="C1773" s="2">
        <v>39</v>
      </c>
      <c r="D1773" t="s">
        <v>14</v>
      </c>
      <c r="E1773">
        <v>18</v>
      </c>
      <c r="F1773" t="s">
        <v>32</v>
      </c>
      <c r="G1773" s="10">
        <v>46.5</v>
      </c>
      <c r="H1773">
        <v>0.46500000000000002</v>
      </c>
      <c r="I1773">
        <v>38</v>
      </c>
      <c r="J1773">
        <v>1</v>
      </c>
      <c r="K1773">
        <v>0</v>
      </c>
      <c r="L1773" s="8">
        <v>1.23</v>
      </c>
      <c r="M1773" s="8">
        <v>0.42</v>
      </c>
      <c r="N1773" s="8">
        <v>0.5</v>
      </c>
      <c r="O1773" s="8">
        <v>-3.9836000000000003E-2</v>
      </c>
      <c r="P1773" s="8">
        <v>1.5505E-3</v>
      </c>
      <c r="Q1773" s="9">
        <v>-6.1835000000000002E-6</v>
      </c>
      <c r="R1773" s="9">
        <v>4.8021999999999998E-8</v>
      </c>
      <c r="S1773" s="8">
        <v>7.3997000000000003E-5</v>
      </c>
      <c r="T1773" s="8">
        <v>0</v>
      </c>
      <c r="U1773" s="9">
        <v>2.9606999999999999E-6</v>
      </c>
      <c r="V1773">
        <v>2.60818215471709</v>
      </c>
      <c r="W1773">
        <v>2.60818215471709</v>
      </c>
      <c r="X1773">
        <v>1.34738690112685</v>
      </c>
      <c r="Y1773">
        <v>0.16982271788061301</v>
      </c>
      <c r="Z1773">
        <v>13.2372398500993</v>
      </c>
      <c r="AA1773">
        <v>1.6684027777777799</v>
      </c>
    </row>
    <row r="1774" spans="1:27" x14ac:dyDescent="0.35">
      <c r="A1774">
        <v>1773</v>
      </c>
      <c r="B1774" t="s">
        <v>123</v>
      </c>
      <c r="C1774" s="2">
        <v>8</v>
      </c>
      <c r="D1774" t="s">
        <v>10</v>
      </c>
      <c r="E1774">
        <v>4.5</v>
      </c>
      <c r="F1774" t="s">
        <v>20</v>
      </c>
      <c r="G1774" s="10">
        <v>1</v>
      </c>
      <c r="H1774">
        <v>0.01</v>
      </c>
      <c r="I1774">
        <v>2.5</v>
      </c>
      <c r="J1774">
        <v>1</v>
      </c>
      <c r="K1774">
        <v>1</v>
      </c>
      <c r="L1774" s="8">
        <v>1.4</v>
      </c>
      <c r="M1774" s="8">
        <v>0.52</v>
      </c>
      <c r="N1774" s="8">
        <v>0.5</v>
      </c>
      <c r="O1774" s="8">
        <v>-1.0343E-2</v>
      </c>
      <c r="P1774" s="9">
        <v>-1.4341E-3</v>
      </c>
      <c r="Q1774" s="8">
        <v>3.4520999999999997E-5</v>
      </c>
      <c r="R1774" s="9">
        <v>-1.3052999999999999E-7</v>
      </c>
      <c r="S1774" s="8">
        <v>7.7114999999999996E-4</v>
      </c>
      <c r="T1774" s="8">
        <v>0</v>
      </c>
      <c r="U1774" s="9">
        <v>3.0230999999999999E-6</v>
      </c>
      <c r="V1774">
        <v>-1.2509229657615899E-2</v>
      </c>
      <c r="W1774">
        <v>1.96349540849362E-4</v>
      </c>
      <c r="X1774">
        <v>1.4294246573833599E-4</v>
      </c>
      <c r="Y1774">
        <v>7.85398163397448E-5</v>
      </c>
      <c r="Z1774">
        <v>2.2469135802469099E-2</v>
      </c>
      <c r="AA1774">
        <v>1.2345679012345699E-2</v>
      </c>
    </row>
    <row r="1775" spans="1:27" x14ac:dyDescent="0.35">
      <c r="A1775">
        <v>1774</v>
      </c>
      <c r="B1775" t="s">
        <v>123</v>
      </c>
      <c r="C1775" s="2">
        <v>8</v>
      </c>
      <c r="D1775" t="s">
        <v>10</v>
      </c>
      <c r="E1775">
        <v>4.5</v>
      </c>
      <c r="F1775" t="s">
        <v>20</v>
      </c>
      <c r="G1775" s="10">
        <v>2.5</v>
      </c>
      <c r="H1775">
        <v>2.5000000000000001E-2</v>
      </c>
      <c r="I1775">
        <v>2.5</v>
      </c>
      <c r="J1775">
        <v>1</v>
      </c>
      <c r="K1775">
        <v>1</v>
      </c>
      <c r="L1775" s="8">
        <v>1.4</v>
      </c>
      <c r="M1775" s="8">
        <v>0.52</v>
      </c>
      <c r="N1775" s="8">
        <v>0.5</v>
      </c>
      <c r="O1775" s="8">
        <v>-1.0343E-2</v>
      </c>
      <c r="P1775" s="9">
        <v>-1.4341E-3</v>
      </c>
      <c r="Q1775" s="8">
        <v>3.4520999999999997E-5</v>
      </c>
      <c r="R1775" s="9">
        <v>-1.3052999999999999E-7</v>
      </c>
      <c r="S1775" s="8">
        <v>7.7114999999999996E-4</v>
      </c>
      <c r="T1775" s="8">
        <v>0</v>
      </c>
      <c r="U1775" s="9">
        <v>3.0230999999999999E-6</v>
      </c>
      <c r="V1775">
        <v>-1.71461294803163E-2</v>
      </c>
      <c r="W1775">
        <v>1.5707963267948999E-3</v>
      </c>
      <c r="X1775">
        <v>1.1435397259066801E-3</v>
      </c>
      <c r="Y1775">
        <v>4.90873852123405E-4</v>
      </c>
      <c r="Z1775">
        <v>0.17975308641975299</v>
      </c>
      <c r="AA1775">
        <v>7.7160493827160503E-2</v>
      </c>
    </row>
    <row r="1776" spans="1:27" x14ac:dyDescent="0.35">
      <c r="A1776">
        <v>1775</v>
      </c>
      <c r="B1776" t="s">
        <v>123</v>
      </c>
      <c r="C1776" s="2">
        <v>8</v>
      </c>
      <c r="D1776" t="s">
        <v>10</v>
      </c>
      <c r="E1776">
        <v>4.5</v>
      </c>
      <c r="F1776" t="s">
        <v>20</v>
      </c>
      <c r="G1776" s="10">
        <v>5</v>
      </c>
      <c r="H1776">
        <v>0.05</v>
      </c>
      <c r="I1776">
        <v>2</v>
      </c>
      <c r="J1776">
        <v>1</v>
      </c>
      <c r="K1776">
        <v>1</v>
      </c>
      <c r="L1776" s="8">
        <v>1.4</v>
      </c>
      <c r="M1776" s="8">
        <v>0.52</v>
      </c>
      <c r="N1776" s="8">
        <v>0.5</v>
      </c>
      <c r="O1776" s="8">
        <v>-1.0343E-2</v>
      </c>
      <c r="P1776" s="9">
        <v>-1.4341E-3</v>
      </c>
      <c r="Q1776" s="8">
        <v>3.4520999999999997E-5</v>
      </c>
      <c r="R1776" s="9">
        <v>-1.3052999999999999E-7</v>
      </c>
      <c r="S1776" s="8">
        <v>7.7114999999999996E-4</v>
      </c>
      <c r="T1776" s="8">
        <v>0</v>
      </c>
      <c r="U1776" s="9">
        <v>3.0230999999999999E-6</v>
      </c>
      <c r="V1776">
        <v>-2.1823840892953701E-2</v>
      </c>
      <c r="W1776">
        <v>6.3617251235193297E-3</v>
      </c>
      <c r="X1776">
        <v>4.6313358899220704E-3</v>
      </c>
      <c r="Y1776">
        <v>1.96349540849362E-3</v>
      </c>
      <c r="Z1776">
        <v>0.72799999999999998</v>
      </c>
      <c r="AA1776">
        <v>0.30864197530864201</v>
      </c>
    </row>
    <row r="1777" spans="1:27" x14ac:dyDescent="0.35">
      <c r="A1777">
        <v>1776</v>
      </c>
      <c r="B1777" t="s">
        <v>123</v>
      </c>
      <c r="C1777" s="2">
        <v>8</v>
      </c>
      <c r="D1777" t="s">
        <v>10</v>
      </c>
      <c r="E1777">
        <v>4.5</v>
      </c>
      <c r="F1777" t="s">
        <v>20</v>
      </c>
      <c r="G1777" s="10">
        <v>2</v>
      </c>
      <c r="H1777">
        <v>0.02</v>
      </c>
      <c r="I1777">
        <v>4</v>
      </c>
      <c r="J1777">
        <v>1</v>
      </c>
      <c r="K1777">
        <v>1</v>
      </c>
      <c r="L1777" s="8">
        <v>1.4</v>
      </c>
      <c r="M1777" s="8">
        <v>0.52</v>
      </c>
      <c r="N1777" s="8">
        <v>0.5</v>
      </c>
      <c r="O1777" s="8">
        <v>-1.0343E-2</v>
      </c>
      <c r="P1777" s="9">
        <v>-1.4341E-3</v>
      </c>
      <c r="Q1777" s="8">
        <v>3.4520999999999997E-5</v>
      </c>
      <c r="R1777" s="9">
        <v>-1.3052999999999999E-7</v>
      </c>
      <c r="S1777" s="8">
        <v>7.7114999999999996E-4</v>
      </c>
      <c r="T1777" s="8">
        <v>0</v>
      </c>
      <c r="U1777" s="9">
        <v>3.0230999999999999E-6</v>
      </c>
      <c r="V1777">
        <v>-1.44612707722279E-2</v>
      </c>
      <c r="W1777">
        <v>1.4137166941154101E-3</v>
      </c>
      <c r="X1777">
        <v>1.02918575331602E-3</v>
      </c>
      <c r="Y1777">
        <v>3.1415926535897898E-4</v>
      </c>
      <c r="Z1777">
        <v>0.16177777777777799</v>
      </c>
      <c r="AA1777">
        <v>4.9382716049382699E-2</v>
      </c>
    </row>
    <row r="1778" spans="1:27" x14ac:dyDescent="0.35">
      <c r="A1778">
        <v>1777</v>
      </c>
      <c r="B1778" t="s">
        <v>123</v>
      </c>
      <c r="C1778" s="2">
        <v>8</v>
      </c>
      <c r="D1778" t="s">
        <v>10</v>
      </c>
      <c r="E1778">
        <v>4.5</v>
      </c>
      <c r="F1778" t="s">
        <v>20</v>
      </c>
      <c r="G1778" s="10">
        <v>3</v>
      </c>
      <c r="H1778">
        <v>0.03</v>
      </c>
      <c r="I1778">
        <v>5</v>
      </c>
      <c r="J1778">
        <v>1</v>
      </c>
      <c r="K1778">
        <v>1</v>
      </c>
      <c r="L1778" s="8">
        <v>1.4</v>
      </c>
      <c r="M1778" s="8">
        <v>0.52</v>
      </c>
      <c r="N1778" s="8">
        <v>0.5</v>
      </c>
      <c r="O1778" s="8">
        <v>-1.0343E-2</v>
      </c>
      <c r="P1778" s="9">
        <v>-1.4341E-3</v>
      </c>
      <c r="Q1778" s="8">
        <v>3.4520999999999997E-5</v>
      </c>
      <c r="R1778" s="9">
        <v>-1.3052999999999999E-7</v>
      </c>
      <c r="S1778" s="8">
        <v>7.7114999999999996E-4</v>
      </c>
      <c r="T1778" s="8">
        <v>0</v>
      </c>
      <c r="U1778" s="9">
        <v>3.0230999999999999E-6</v>
      </c>
      <c r="V1778">
        <v>-1.57035662348145E-2</v>
      </c>
      <c r="W1778">
        <v>2.94524311274043E-3</v>
      </c>
      <c r="X1778">
        <v>2.1441369860750298E-3</v>
      </c>
      <c r="Y1778">
        <v>7.0685834705770298E-4</v>
      </c>
      <c r="Z1778">
        <v>0.33703703703703702</v>
      </c>
      <c r="AA1778">
        <v>0.11111111111111099</v>
      </c>
    </row>
    <row r="1779" spans="1:27" x14ac:dyDescent="0.35">
      <c r="A1779">
        <v>1778</v>
      </c>
      <c r="B1779" t="s">
        <v>123</v>
      </c>
      <c r="C1779" s="2">
        <v>8</v>
      </c>
      <c r="D1779" t="s">
        <v>10</v>
      </c>
      <c r="E1779">
        <v>4.5</v>
      </c>
      <c r="F1779" t="s">
        <v>20</v>
      </c>
      <c r="G1779" s="10">
        <v>3</v>
      </c>
      <c r="H1779">
        <v>0.03</v>
      </c>
      <c r="I1779">
        <v>2</v>
      </c>
      <c r="J1779">
        <v>1</v>
      </c>
      <c r="K1779">
        <v>1</v>
      </c>
      <c r="L1779" s="8">
        <v>1.4</v>
      </c>
      <c r="M1779" s="8">
        <v>0.52</v>
      </c>
      <c r="N1779" s="8">
        <v>0.5</v>
      </c>
      <c r="O1779" s="8">
        <v>-1.0343E-2</v>
      </c>
      <c r="P1779" s="9">
        <v>-1.4341E-3</v>
      </c>
      <c r="Q1779" s="8">
        <v>3.4520999999999997E-5</v>
      </c>
      <c r="R1779" s="9">
        <v>-1.3052999999999999E-7</v>
      </c>
      <c r="S1779" s="8">
        <v>7.7114999999999996E-4</v>
      </c>
      <c r="T1779" s="8">
        <v>0</v>
      </c>
      <c r="U1779" s="9">
        <v>3.0230999999999999E-6</v>
      </c>
      <c r="V1779">
        <v>-1.8822609863567701E-2</v>
      </c>
      <c r="W1779">
        <v>2.94524311274043E-3</v>
      </c>
      <c r="X1779">
        <v>2.1441369860750298E-3</v>
      </c>
      <c r="Y1779">
        <v>7.0685834705770298E-4</v>
      </c>
      <c r="Z1779">
        <v>0.33703703703703702</v>
      </c>
      <c r="AA1779">
        <v>0.11111111111111099</v>
      </c>
    </row>
    <row r="1780" spans="1:27" x14ac:dyDescent="0.35">
      <c r="A1780">
        <v>1779</v>
      </c>
      <c r="B1780" t="s">
        <v>123</v>
      </c>
      <c r="C1780" s="2">
        <v>8</v>
      </c>
      <c r="D1780" t="s">
        <v>10</v>
      </c>
      <c r="E1780">
        <v>4.5</v>
      </c>
      <c r="F1780" t="s">
        <v>20</v>
      </c>
      <c r="G1780" s="10">
        <v>4</v>
      </c>
      <c r="H1780">
        <v>0.04</v>
      </c>
      <c r="I1780">
        <v>6</v>
      </c>
      <c r="J1780">
        <v>1</v>
      </c>
      <c r="K1780">
        <v>1</v>
      </c>
      <c r="L1780" s="8">
        <v>1.4</v>
      </c>
      <c r="M1780" s="8">
        <v>0.52</v>
      </c>
      <c r="N1780" s="8">
        <v>0.5</v>
      </c>
      <c r="O1780" s="8">
        <v>-1.0343E-2</v>
      </c>
      <c r="P1780" s="9">
        <v>-1.4341E-3</v>
      </c>
      <c r="Q1780" s="8">
        <v>3.4520999999999997E-5</v>
      </c>
      <c r="R1780" s="9">
        <v>-1.3052999999999999E-7</v>
      </c>
      <c r="S1780" s="8">
        <v>7.7114999999999996E-4</v>
      </c>
      <c r="T1780" s="8">
        <v>0</v>
      </c>
      <c r="U1780" s="9">
        <v>3.0230999999999999E-6</v>
      </c>
      <c r="V1780">
        <v>-1.5680885334223901E-2</v>
      </c>
      <c r="W1780">
        <v>3.36739462556656E-3</v>
      </c>
      <c r="X1780">
        <v>2.4514632874124598E-3</v>
      </c>
      <c r="Y1780">
        <v>1.2566370614359201E-3</v>
      </c>
      <c r="Z1780">
        <v>0.38534567901234601</v>
      </c>
      <c r="AA1780">
        <v>0.19753086419753099</v>
      </c>
    </row>
    <row r="1781" spans="1:27" x14ac:dyDescent="0.35">
      <c r="A1781">
        <v>1780</v>
      </c>
      <c r="B1781" t="s">
        <v>123</v>
      </c>
      <c r="C1781" s="2">
        <v>8</v>
      </c>
      <c r="D1781" t="s">
        <v>13</v>
      </c>
      <c r="E1781">
        <v>9</v>
      </c>
      <c r="F1781" t="s">
        <v>63</v>
      </c>
      <c r="G1781" s="10">
        <v>16</v>
      </c>
      <c r="H1781">
        <v>0.16</v>
      </c>
      <c r="I1781">
        <v>13.5</v>
      </c>
      <c r="J1781">
        <v>1</v>
      </c>
      <c r="K1781">
        <v>1</v>
      </c>
      <c r="L1781" s="8">
        <v>1.4</v>
      </c>
      <c r="M1781" s="8">
        <v>0.52</v>
      </c>
      <c r="N1781" s="8">
        <v>0.5</v>
      </c>
      <c r="O1781" s="8">
        <v>-2.1489999999999999E-2</v>
      </c>
      <c r="P1781" s="8">
        <v>9.5069000000000002E-4</v>
      </c>
      <c r="Q1781" s="9">
        <v>-4.3068E-6</v>
      </c>
      <c r="R1781" s="9">
        <v>-7.0328999999999994E-8</v>
      </c>
      <c r="S1781" s="8">
        <v>-7.4299000000000001E-4</v>
      </c>
      <c r="T1781" s="8">
        <v>0</v>
      </c>
      <c r="U1781" s="9">
        <v>3.7969E-6</v>
      </c>
      <c r="V1781">
        <v>0.12596278345818501</v>
      </c>
      <c r="W1781">
        <v>0.12596278345818501</v>
      </c>
      <c r="X1781">
        <v>9.1700906357558801E-2</v>
      </c>
      <c r="Y1781">
        <v>2.01061929829747E-2</v>
      </c>
      <c r="Z1781">
        <v>3.6036179093364198</v>
      </c>
      <c r="AA1781">
        <v>0.79012345679012397</v>
      </c>
    </row>
    <row r="1782" spans="1:27" x14ac:dyDescent="0.35">
      <c r="A1782">
        <v>1781</v>
      </c>
      <c r="B1782" t="s">
        <v>123</v>
      </c>
      <c r="C1782" s="2">
        <v>8</v>
      </c>
      <c r="D1782" t="s">
        <v>13</v>
      </c>
      <c r="E1782">
        <v>9</v>
      </c>
      <c r="F1782" t="s">
        <v>21</v>
      </c>
      <c r="G1782" s="10">
        <v>13</v>
      </c>
      <c r="H1782">
        <v>0.13</v>
      </c>
      <c r="I1782">
        <v>12</v>
      </c>
      <c r="J1782">
        <v>1</v>
      </c>
      <c r="K1782">
        <v>1</v>
      </c>
      <c r="L1782" s="8">
        <v>1.29</v>
      </c>
      <c r="M1782" s="8">
        <v>0.53</v>
      </c>
      <c r="N1782" s="8">
        <v>0.5</v>
      </c>
      <c r="O1782" s="8">
        <v>0.16450000000000001</v>
      </c>
      <c r="P1782" s="9">
        <v>-0.56120000000000003</v>
      </c>
      <c r="Q1782" s="8">
        <v>0.29099999999999998</v>
      </c>
      <c r="R1782" s="9">
        <v>0</v>
      </c>
      <c r="S1782" s="8">
        <v>-7.2500000000000004E-3</v>
      </c>
      <c r="T1782" s="8">
        <v>2.5000000000000001E-2</v>
      </c>
      <c r="U1782" s="9">
        <v>2.3E-2</v>
      </c>
      <c r="V1782">
        <v>6.5397590107263495E-2</v>
      </c>
      <c r="W1782">
        <v>6.5397590107263495E-2</v>
      </c>
      <c r="X1782">
        <v>4.47123323563361E-2</v>
      </c>
      <c r="Y1782">
        <v>1.3273228961416901E-2</v>
      </c>
      <c r="Z1782">
        <v>1.75708363251323</v>
      </c>
      <c r="AA1782">
        <v>0.52160493827160503</v>
      </c>
    </row>
    <row r="1783" spans="1:27" x14ac:dyDescent="0.35">
      <c r="A1783">
        <v>1782</v>
      </c>
      <c r="B1783" t="s">
        <v>123</v>
      </c>
      <c r="C1783" s="2">
        <v>8</v>
      </c>
      <c r="D1783" t="s">
        <v>13</v>
      </c>
      <c r="E1783">
        <v>9</v>
      </c>
      <c r="F1783" t="s">
        <v>21</v>
      </c>
      <c r="G1783" s="10">
        <v>8.5</v>
      </c>
      <c r="H1783">
        <v>8.5000000000000006E-2</v>
      </c>
      <c r="I1783">
        <v>8</v>
      </c>
      <c r="J1783">
        <v>1</v>
      </c>
      <c r="K1783">
        <v>1</v>
      </c>
      <c r="L1783" s="8">
        <v>1.29</v>
      </c>
      <c r="M1783" s="8">
        <v>0.53</v>
      </c>
      <c r="N1783" s="8">
        <v>0.5</v>
      </c>
      <c r="O1783" s="8">
        <v>0.16450000000000001</v>
      </c>
      <c r="P1783" s="9">
        <v>-0.56120000000000003</v>
      </c>
      <c r="Q1783" s="8">
        <v>0.29099999999999998</v>
      </c>
      <c r="R1783" s="9">
        <v>0</v>
      </c>
      <c r="S1783" s="8">
        <v>-7.2500000000000004E-3</v>
      </c>
      <c r="T1783" s="8">
        <v>2.5000000000000001E-2</v>
      </c>
      <c r="U1783" s="9">
        <v>2.3E-2</v>
      </c>
      <c r="V1783">
        <v>4.3918070953474699E-2</v>
      </c>
      <c r="W1783">
        <v>4.3918070953474699E-2</v>
      </c>
      <c r="X1783">
        <v>3.00267851108907E-2</v>
      </c>
      <c r="Y1783">
        <v>5.6745017305465601E-3</v>
      </c>
      <c r="Z1783">
        <v>1.1799780927299699</v>
      </c>
      <c r="AA1783">
        <v>0.22299382716049401</v>
      </c>
    </row>
    <row r="1784" spans="1:27" x14ac:dyDescent="0.35">
      <c r="A1784">
        <v>1783</v>
      </c>
      <c r="B1784" t="s">
        <v>123</v>
      </c>
      <c r="C1784" s="2">
        <v>8</v>
      </c>
      <c r="D1784" t="s">
        <v>13</v>
      </c>
      <c r="E1784">
        <v>9</v>
      </c>
      <c r="F1784" t="s">
        <v>21</v>
      </c>
      <c r="G1784" s="10">
        <v>22.5</v>
      </c>
      <c r="H1784">
        <v>0.22500000000000001</v>
      </c>
      <c r="I1784">
        <v>18</v>
      </c>
      <c r="J1784">
        <v>1</v>
      </c>
      <c r="K1784">
        <v>1</v>
      </c>
      <c r="L1784" s="8">
        <v>1.29</v>
      </c>
      <c r="M1784" s="8">
        <v>0.53</v>
      </c>
      <c r="N1784" s="8">
        <v>0.5</v>
      </c>
      <c r="O1784" s="8">
        <v>0.16450000000000001</v>
      </c>
      <c r="P1784" s="9">
        <v>-0.56120000000000003</v>
      </c>
      <c r="Q1784" s="8">
        <v>0.29099999999999998</v>
      </c>
      <c r="R1784" s="9">
        <v>0</v>
      </c>
      <c r="S1784" s="8">
        <v>-7.2500000000000004E-3</v>
      </c>
      <c r="T1784" s="8">
        <v>2.5000000000000001E-2</v>
      </c>
      <c r="U1784" s="9">
        <v>2.3E-2</v>
      </c>
      <c r="V1784">
        <v>0.30764970138481301</v>
      </c>
      <c r="W1784">
        <v>0.30764970138481301</v>
      </c>
      <c r="X1784">
        <v>0.21034010083679699</v>
      </c>
      <c r="Y1784">
        <v>3.9760782021995802E-2</v>
      </c>
      <c r="Z1784">
        <v>8.2658436490429406</v>
      </c>
      <c r="AA1784">
        <v>1.5625</v>
      </c>
    </row>
    <row r="1785" spans="1:27" x14ac:dyDescent="0.35">
      <c r="A1785">
        <v>1784</v>
      </c>
      <c r="B1785" t="s">
        <v>123</v>
      </c>
      <c r="C1785" s="2">
        <v>8</v>
      </c>
      <c r="D1785" t="s">
        <v>13</v>
      </c>
      <c r="E1785">
        <v>9</v>
      </c>
      <c r="F1785" t="s">
        <v>20</v>
      </c>
      <c r="G1785" s="10">
        <v>9</v>
      </c>
      <c r="H1785">
        <v>0.09</v>
      </c>
      <c r="I1785">
        <v>7</v>
      </c>
      <c r="J1785">
        <v>1</v>
      </c>
      <c r="K1785">
        <v>1</v>
      </c>
      <c r="L1785" s="8">
        <v>1.4</v>
      </c>
      <c r="M1785" s="8">
        <v>0.52</v>
      </c>
      <c r="N1785" s="8">
        <v>0.5</v>
      </c>
      <c r="O1785" s="8">
        <v>-1.0343E-2</v>
      </c>
      <c r="P1785" s="9">
        <v>-1.4341E-3</v>
      </c>
      <c r="Q1785" s="8">
        <v>3.4520999999999997E-5</v>
      </c>
      <c r="R1785" s="9">
        <v>-1.3052999999999999E-7</v>
      </c>
      <c r="S1785" s="8">
        <v>7.7114999999999996E-4</v>
      </c>
      <c r="T1785" s="8">
        <v>0</v>
      </c>
      <c r="U1785" s="9">
        <v>3.0230999999999999E-6</v>
      </c>
      <c r="V1785">
        <v>-3.9287530569834701E-3</v>
      </c>
      <c r="W1785">
        <v>7.79287052286337E-5</v>
      </c>
      <c r="X1785">
        <v>5.6732097406445301E-5</v>
      </c>
      <c r="Y1785">
        <v>6.3617251235193297E-3</v>
      </c>
      <c r="Z1785">
        <v>2.2294305516559702E-3</v>
      </c>
      <c r="AA1785">
        <v>0.25</v>
      </c>
    </row>
    <row r="1786" spans="1:27" x14ac:dyDescent="0.35">
      <c r="A1786">
        <v>1785</v>
      </c>
      <c r="B1786" t="s">
        <v>123</v>
      </c>
      <c r="C1786" s="2">
        <v>8</v>
      </c>
      <c r="D1786" t="s">
        <v>13</v>
      </c>
      <c r="E1786">
        <v>9</v>
      </c>
      <c r="F1786" t="s">
        <v>20</v>
      </c>
      <c r="G1786" s="10">
        <v>16</v>
      </c>
      <c r="H1786">
        <v>0.16</v>
      </c>
      <c r="I1786">
        <v>13</v>
      </c>
      <c r="J1786">
        <v>1</v>
      </c>
      <c r="K1786">
        <v>1</v>
      </c>
      <c r="L1786" s="8">
        <v>1.4</v>
      </c>
      <c r="M1786" s="8">
        <v>0.52</v>
      </c>
      <c r="N1786" s="8">
        <v>0.5</v>
      </c>
      <c r="O1786" s="8">
        <v>-1.0343E-2</v>
      </c>
      <c r="P1786" s="9">
        <v>-1.4341E-3</v>
      </c>
      <c r="Q1786" s="8">
        <v>3.4520999999999997E-5</v>
      </c>
      <c r="R1786" s="9">
        <v>-1.3052999999999999E-7</v>
      </c>
      <c r="S1786" s="8">
        <v>7.7114999999999996E-4</v>
      </c>
      <c r="T1786" s="8">
        <v>0</v>
      </c>
      <c r="U1786" s="9">
        <v>3.0230999999999999E-6</v>
      </c>
      <c r="V1786">
        <v>9.7536967502923594E-2</v>
      </c>
      <c r="W1786">
        <v>9.7536967502923594E-2</v>
      </c>
      <c r="X1786">
        <v>7.1006912342128303E-2</v>
      </c>
      <c r="Y1786">
        <v>2.01061929829747E-2</v>
      </c>
      <c r="Z1786">
        <v>2.7903953315907799</v>
      </c>
      <c r="AA1786">
        <v>0.79012345679012397</v>
      </c>
    </row>
    <row r="1787" spans="1:27" x14ac:dyDescent="0.35">
      <c r="A1787">
        <v>1786</v>
      </c>
      <c r="B1787" t="s">
        <v>123</v>
      </c>
      <c r="C1787" s="2">
        <v>8</v>
      </c>
      <c r="D1787" t="s">
        <v>13</v>
      </c>
      <c r="E1787">
        <v>9</v>
      </c>
      <c r="F1787" t="s">
        <v>20</v>
      </c>
      <c r="G1787" s="10">
        <v>39</v>
      </c>
      <c r="H1787">
        <v>0.39</v>
      </c>
      <c r="I1787">
        <v>25</v>
      </c>
      <c r="J1787">
        <v>1</v>
      </c>
      <c r="K1787">
        <v>1</v>
      </c>
      <c r="L1787" s="8">
        <v>1.4</v>
      </c>
      <c r="M1787" s="8">
        <v>0.52</v>
      </c>
      <c r="N1787" s="8">
        <v>0.5</v>
      </c>
      <c r="O1787" s="8">
        <v>-1.0343E-2</v>
      </c>
      <c r="P1787" s="9">
        <v>-1.4341E-3</v>
      </c>
      <c r="Q1787" s="8">
        <v>3.4520999999999997E-5</v>
      </c>
      <c r="R1787" s="9">
        <v>-1.3052999999999999E-7</v>
      </c>
      <c r="S1787" s="8">
        <v>7.7114999999999996E-4</v>
      </c>
      <c r="T1787" s="8">
        <v>0</v>
      </c>
      <c r="U1787" s="9">
        <v>3.0230999999999999E-6</v>
      </c>
      <c r="V1787">
        <v>1.2459101677823901</v>
      </c>
      <c r="W1787">
        <v>1.2459101677823901</v>
      </c>
      <c r="X1787">
        <v>0.90702260214557995</v>
      </c>
      <c r="Y1787">
        <v>0.119459060652752</v>
      </c>
      <c r="Z1787">
        <v>35.643735957417903</v>
      </c>
      <c r="AA1787">
        <v>4.6944444444444402</v>
      </c>
    </row>
    <row r="1788" spans="1:27" x14ac:dyDescent="0.35">
      <c r="A1788">
        <v>1787</v>
      </c>
      <c r="B1788" t="s">
        <v>123</v>
      </c>
      <c r="C1788" s="2">
        <v>8</v>
      </c>
      <c r="D1788" t="s">
        <v>13</v>
      </c>
      <c r="E1788">
        <v>9</v>
      </c>
      <c r="F1788" t="s">
        <v>20</v>
      </c>
      <c r="G1788" s="10">
        <v>23</v>
      </c>
      <c r="H1788">
        <v>0.23</v>
      </c>
      <c r="I1788">
        <v>22</v>
      </c>
      <c r="J1788">
        <v>1</v>
      </c>
      <c r="K1788">
        <v>1</v>
      </c>
      <c r="L1788" s="8">
        <v>1.4</v>
      </c>
      <c r="M1788" s="8">
        <v>0.52</v>
      </c>
      <c r="N1788" s="8">
        <v>0.5</v>
      </c>
      <c r="O1788" s="8">
        <v>-1.0343E-2</v>
      </c>
      <c r="P1788" s="9">
        <v>-1.4341E-3</v>
      </c>
      <c r="Q1788" s="8">
        <v>3.4520999999999997E-5</v>
      </c>
      <c r="R1788" s="9">
        <v>-1.3052999999999999E-7</v>
      </c>
      <c r="S1788" s="8">
        <v>7.7114999999999996E-4</v>
      </c>
      <c r="T1788" s="8">
        <v>0</v>
      </c>
      <c r="U1788" s="9">
        <v>3.0230999999999999E-6</v>
      </c>
      <c r="V1788">
        <v>0.38123173061403098</v>
      </c>
      <c r="W1788">
        <v>0.38123173061403098</v>
      </c>
      <c r="X1788">
        <v>0.27753669988701501</v>
      </c>
      <c r="Y1788">
        <v>4.1547562843725003E-2</v>
      </c>
      <c r="Z1788">
        <v>10.9065031299828</v>
      </c>
      <c r="AA1788">
        <v>1.63271604938272</v>
      </c>
    </row>
    <row r="1789" spans="1:27" x14ac:dyDescent="0.35">
      <c r="A1789">
        <v>1788</v>
      </c>
      <c r="B1789" t="s">
        <v>123</v>
      </c>
      <c r="C1789" s="2">
        <v>8</v>
      </c>
      <c r="D1789" t="s">
        <v>13</v>
      </c>
      <c r="E1789">
        <v>9</v>
      </c>
      <c r="F1789" t="s">
        <v>20</v>
      </c>
      <c r="G1789" s="10">
        <v>23.5</v>
      </c>
      <c r="H1789">
        <v>0.23499999999999999</v>
      </c>
      <c r="I1789">
        <v>22</v>
      </c>
      <c r="J1789">
        <v>1</v>
      </c>
      <c r="K1789">
        <v>1</v>
      </c>
      <c r="L1789" s="8">
        <v>1.4</v>
      </c>
      <c r="M1789" s="8">
        <v>0.52</v>
      </c>
      <c r="N1789" s="8">
        <v>0.5</v>
      </c>
      <c r="O1789" s="8">
        <v>-1.0343E-2</v>
      </c>
      <c r="P1789" s="9">
        <v>-1.4341E-3</v>
      </c>
      <c r="Q1789" s="8">
        <v>3.4520999999999997E-5</v>
      </c>
      <c r="R1789" s="9">
        <v>-1.3052999999999999E-7</v>
      </c>
      <c r="S1789" s="8">
        <v>7.7114999999999996E-4</v>
      </c>
      <c r="T1789" s="8">
        <v>0</v>
      </c>
      <c r="U1789" s="9">
        <v>3.0230999999999999E-6</v>
      </c>
      <c r="V1789">
        <v>0.39888023733891298</v>
      </c>
      <c r="W1789">
        <v>0.39888023733891298</v>
      </c>
      <c r="X1789">
        <v>0.29038481278272898</v>
      </c>
      <c r="Y1789">
        <v>4.3373613573624098E-2</v>
      </c>
      <c r="Z1789">
        <v>11.411402062515</v>
      </c>
      <c r="AA1789">
        <v>1.7044753086419799</v>
      </c>
    </row>
    <row r="1790" spans="1:27" x14ac:dyDescent="0.35">
      <c r="A1790">
        <v>1789</v>
      </c>
      <c r="B1790" t="s">
        <v>123</v>
      </c>
      <c r="C1790" s="2">
        <v>8</v>
      </c>
      <c r="D1790" t="s">
        <v>13</v>
      </c>
      <c r="E1790">
        <v>9</v>
      </c>
      <c r="F1790" t="s">
        <v>27</v>
      </c>
      <c r="G1790" s="10">
        <v>9</v>
      </c>
      <c r="H1790">
        <v>0.09</v>
      </c>
      <c r="I1790">
        <v>8</v>
      </c>
      <c r="J1790">
        <v>1</v>
      </c>
      <c r="K1790">
        <v>1</v>
      </c>
      <c r="L1790" s="8">
        <v>1.4</v>
      </c>
      <c r="M1790" s="8">
        <v>0.52</v>
      </c>
      <c r="N1790" s="8">
        <v>0.5</v>
      </c>
      <c r="O1790" s="8">
        <v>-3.9083E-2</v>
      </c>
      <c r="P1790" s="8">
        <v>1.9935E-3</v>
      </c>
      <c r="Q1790" s="8">
        <v>-1.6147999999999999E-5</v>
      </c>
      <c r="R1790" s="9">
        <v>6.4188000000000002E-9</v>
      </c>
      <c r="S1790" s="8">
        <v>-9.834100000000001E-4</v>
      </c>
      <c r="T1790" s="8">
        <v>0</v>
      </c>
      <c r="U1790" s="9">
        <v>3.8372999999999997E-6</v>
      </c>
      <c r="V1790">
        <v>2.1191834468170499E-2</v>
      </c>
      <c r="W1790">
        <v>2.1191834468170499E-2</v>
      </c>
      <c r="X1790">
        <v>1.54276554928281E-2</v>
      </c>
      <c r="Y1790">
        <v>6.3617251235193297E-3</v>
      </c>
      <c r="Z1790">
        <v>0.60626855111170996</v>
      </c>
      <c r="AA1790">
        <v>0.25</v>
      </c>
    </row>
    <row r="1791" spans="1:27" x14ac:dyDescent="0.35">
      <c r="A1791">
        <v>1790</v>
      </c>
      <c r="B1791" t="s">
        <v>123</v>
      </c>
      <c r="C1791" s="2">
        <v>8</v>
      </c>
      <c r="D1791" t="s">
        <v>14</v>
      </c>
      <c r="E1791">
        <v>18</v>
      </c>
      <c r="F1791" t="s">
        <v>17</v>
      </c>
      <c r="G1791" s="10">
        <v>41</v>
      </c>
      <c r="H1791">
        <v>0.41</v>
      </c>
      <c r="I1791">
        <v>30</v>
      </c>
      <c r="J1791">
        <v>1</v>
      </c>
      <c r="K1791">
        <v>1</v>
      </c>
      <c r="L1791" s="8">
        <v>1.39</v>
      </c>
      <c r="M1791" s="8">
        <v>0.56000000000000005</v>
      </c>
      <c r="N1791" s="8">
        <v>0.5</v>
      </c>
      <c r="O1791" s="8">
        <v>0.16450000000000001</v>
      </c>
      <c r="P1791" s="8">
        <v>-0.56120000000000003</v>
      </c>
      <c r="Q1791" s="8">
        <v>0.29099999999999998</v>
      </c>
      <c r="R1791" s="8">
        <v>0</v>
      </c>
      <c r="S1791" s="8">
        <v>-7.2500000000000004E-3</v>
      </c>
      <c r="T1791" s="8">
        <v>2.5000000000000001E-2</v>
      </c>
      <c r="U1791" s="8">
        <v>2.3E-2</v>
      </c>
      <c r="V1791">
        <v>1.8177423744555601</v>
      </c>
      <c r="W1791">
        <v>1.8177423744555601</v>
      </c>
      <c r="X1791">
        <v>1.4149306642762101</v>
      </c>
      <c r="Y1791">
        <v>0.132025431267111</v>
      </c>
      <c r="Z1791">
        <v>13.900815392089999</v>
      </c>
      <c r="AA1791">
        <v>1.2970679012345701</v>
      </c>
    </row>
    <row r="1792" spans="1:27" x14ac:dyDescent="0.35">
      <c r="A1792">
        <v>1791</v>
      </c>
      <c r="B1792" t="s">
        <v>123</v>
      </c>
      <c r="C1792" s="2">
        <v>8</v>
      </c>
      <c r="D1792" t="s">
        <v>14</v>
      </c>
      <c r="E1792">
        <v>18</v>
      </c>
      <c r="F1792" t="s">
        <v>17</v>
      </c>
      <c r="G1792" s="10">
        <v>40</v>
      </c>
      <c r="H1792">
        <v>0.4</v>
      </c>
      <c r="I1792">
        <v>29</v>
      </c>
      <c r="J1792">
        <v>1</v>
      </c>
      <c r="K1792">
        <v>1</v>
      </c>
      <c r="L1792" s="8">
        <v>1.39</v>
      </c>
      <c r="M1792" s="8">
        <v>0.56000000000000005</v>
      </c>
      <c r="N1792" s="8">
        <v>0.5</v>
      </c>
      <c r="O1792" s="8">
        <v>0.16450000000000001</v>
      </c>
      <c r="P1792" s="8">
        <v>-0.56120000000000003</v>
      </c>
      <c r="Q1792" s="8">
        <v>0.29099999999999998</v>
      </c>
      <c r="R1792" s="8">
        <v>0</v>
      </c>
      <c r="S1792" s="8">
        <v>-7.2500000000000004E-3</v>
      </c>
      <c r="T1792" s="8">
        <v>2.5000000000000001E-2</v>
      </c>
      <c r="U1792" s="8">
        <v>2.3E-2</v>
      </c>
      <c r="V1792">
        <v>1.6729001132621799</v>
      </c>
      <c r="W1792">
        <v>1.6729001132621799</v>
      </c>
      <c r="X1792">
        <v>1.30218544816328</v>
      </c>
      <c r="Y1792">
        <v>0.12566370614359201</v>
      </c>
      <c r="Z1792">
        <v>12.793163635649501</v>
      </c>
      <c r="AA1792">
        <v>1.2345679012345701</v>
      </c>
    </row>
    <row r="1793" spans="1:27" x14ac:dyDescent="0.35">
      <c r="A1793">
        <v>1792</v>
      </c>
      <c r="B1793" t="s">
        <v>123</v>
      </c>
      <c r="C1793" s="2">
        <v>8</v>
      </c>
      <c r="D1793" t="s">
        <v>14</v>
      </c>
      <c r="E1793">
        <v>18</v>
      </c>
      <c r="F1793" t="s">
        <v>17</v>
      </c>
      <c r="G1793" s="10">
        <v>48</v>
      </c>
      <c r="H1793">
        <v>0.48</v>
      </c>
      <c r="I1793">
        <v>34</v>
      </c>
      <c r="J1793">
        <v>1</v>
      </c>
      <c r="K1793">
        <v>1</v>
      </c>
      <c r="L1793" s="8">
        <v>1.39</v>
      </c>
      <c r="M1793" s="8">
        <v>0.56000000000000005</v>
      </c>
      <c r="N1793" s="8">
        <v>0.5</v>
      </c>
      <c r="O1793" s="8">
        <v>0.16450000000000001</v>
      </c>
      <c r="P1793" s="8">
        <v>-0.56120000000000003</v>
      </c>
      <c r="Q1793" s="8">
        <v>0.29099999999999998</v>
      </c>
      <c r="R1793" s="8">
        <v>0</v>
      </c>
      <c r="S1793" s="8">
        <v>-7.2500000000000004E-3</v>
      </c>
      <c r="T1793" s="8">
        <v>2.5000000000000001E-2</v>
      </c>
      <c r="U1793" s="8">
        <v>2.3E-2</v>
      </c>
      <c r="V1793">
        <v>2.7934558443650199</v>
      </c>
      <c r="W1793">
        <v>2.7934558443650199</v>
      </c>
      <c r="X1793">
        <v>2.1744260292537301</v>
      </c>
      <c r="Y1793">
        <v>0.18095573684677199</v>
      </c>
      <c r="Z1793">
        <v>21.362385860704599</v>
      </c>
      <c r="AA1793">
        <v>1.7777777777777799</v>
      </c>
    </row>
    <row r="1794" spans="1:27" x14ac:dyDescent="0.35">
      <c r="A1794">
        <v>1793</v>
      </c>
      <c r="B1794" t="s">
        <v>123</v>
      </c>
      <c r="C1794" s="2">
        <v>8</v>
      </c>
      <c r="D1794" t="s">
        <v>14</v>
      </c>
      <c r="E1794">
        <v>18</v>
      </c>
      <c r="F1794" t="s">
        <v>17</v>
      </c>
      <c r="G1794" s="10">
        <v>51</v>
      </c>
      <c r="H1794">
        <v>0.51</v>
      </c>
      <c r="I1794">
        <v>34</v>
      </c>
      <c r="J1794">
        <v>1</v>
      </c>
      <c r="K1794">
        <v>1</v>
      </c>
      <c r="L1794" s="8">
        <v>1.39</v>
      </c>
      <c r="M1794" s="8">
        <v>0.56000000000000005</v>
      </c>
      <c r="N1794" s="8">
        <v>0.5</v>
      </c>
      <c r="O1794" s="8">
        <v>0.16450000000000001</v>
      </c>
      <c r="P1794" s="8">
        <v>-0.56120000000000003</v>
      </c>
      <c r="Q1794" s="8">
        <v>0.29099999999999998</v>
      </c>
      <c r="R1794" s="8">
        <v>0</v>
      </c>
      <c r="S1794" s="8">
        <v>-7.2500000000000004E-3</v>
      </c>
      <c r="T1794" s="8">
        <v>2.5000000000000001E-2</v>
      </c>
      <c r="U1794" s="8">
        <v>2.3E-2</v>
      </c>
      <c r="V1794">
        <v>3.13520014313008</v>
      </c>
      <c r="W1794">
        <v>3.13520014313008</v>
      </c>
      <c r="X1794">
        <v>2.4404397914124498</v>
      </c>
      <c r="Y1794">
        <v>0.20428206229967599</v>
      </c>
      <c r="Z1794">
        <v>23.975805933422599</v>
      </c>
      <c r="AA1794">
        <v>2.0069444444444402</v>
      </c>
    </row>
    <row r="1795" spans="1:27" x14ac:dyDescent="0.35">
      <c r="A1795">
        <v>1794</v>
      </c>
      <c r="B1795" t="s">
        <v>123</v>
      </c>
      <c r="C1795" s="2">
        <v>8</v>
      </c>
      <c r="D1795" t="s">
        <v>14</v>
      </c>
      <c r="E1795">
        <v>18</v>
      </c>
      <c r="F1795" t="s">
        <v>17</v>
      </c>
      <c r="G1795" s="10">
        <v>51</v>
      </c>
      <c r="H1795">
        <v>0.51</v>
      </c>
      <c r="I1795">
        <v>34</v>
      </c>
      <c r="J1795">
        <v>1</v>
      </c>
      <c r="K1795">
        <v>1</v>
      </c>
      <c r="L1795" s="8">
        <v>1.39</v>
      </c>
      <c r="M1795" s="8">
        <v>0.56000000000000005</v>
      </c>
      <c r="N1795" s="8">
        <v>0.5</v>
      </c>
      <c r="O1795" s="8">
        <v>0.16450000000000001</v>
      </c>
      <c r="P1795" s="8">
        <v>-0.56120000000000003</v>
      </c>
      <c r="Q1795" s="8">
        <v>0.29099999999999998</v>
      </c>
      <c r="R1795" s="8">
        <v>0</v>
      </c>
      <c r="S1795" s="8">
        <v>-7.2500000000000004E-3</v>
      </c>
      <c r="T1795" s="8">
        <v>2.5000000000000001E-2</v>
      </c>
      <c r="U1795" s="8">
        <v>2.3E-2</v>
      </c>
      <c r="V1795">
        <v>3.13520014313008</v>
      </c>
      <c r="W1795">
        <v>3.13520014313008</v>
      </c>
      <c r="X1795">
        <v>2.4404397914124498</v>
      </c>
      <c r="Y1795">
        <v>0.20428206229967599</v>
      </c>
      <c r="Z1795">
        <v>23.975805933422599</v>
      </c>
      <c r="AA1795">
        <v>2.0069444444444402</v>
      </c>
    </row>
    <row r="1796" spans="1:27" x14ac:dyDescent="0.35">
      <c r="A1796">
        <v>1795</v>
      </c>
      <c r="B1796" t="s">
        <v>123</v>
      </c>
      <c r="C1796" s="2">
        <v>8</v>
      </c>
      <c r="D1796" t="s">
        <v>14</v>
      </c>
      <c r="E1796">
        <v>18</v>
      </c>
      <c r="F1796" t="s">
        <v>17</v>
      </c>
      <c r="G1796" s="10">
        <v>51</v>
      </c>
      <c r="H1796">
        <v>0.51</v>
      </c>
      <c r="I1796">
        <v>34</v>
      </c>
      <c r="J1796">
        <v>1</v>
      </c>
      <c r="K1796">
        <v>1</v>
      </c>
      <c r="L1796" s="8">
        <v>1.39</v>
      </c>
      <c r="M1796" s="8">
        <v>0.56000000000000005</v>
      </c>
      <c r="N1796" s="8">
        <v>0.5</v>
      </c>
      <c r="O1796" s="8">
        <v>0.16450000000000001</v>
      </c>
      <c r="P1796" s="8">
        <v>-0.56120000000000003</v>
      </c>
      <c r="Q1796" s="8">
        <v>0.29099999999999998</v>
      </c>
      <c r="R1796" s="8">
        <v>0</v>
      </c>
      <c r="S1796" s="8">
        <v>-7.2500000000000004E-3</v>
      </c>
      <c r="T1796" s="8">
        <v>2.5000000000000001E-2</v>
      </c>
      <c r="U1796" s="8">
        <v>2.3E-2</v>
      </c>
      <c r="V1796">
        <v>3.13520014313008</v>
      </c>
      <c r="W1796">
        <v>3.13520014313008</v>
      </c>
      <c r="X1796">
        <v>2.4404397914124498</v>
      </c>
      <c r="Y1796">
        <v>0.20428206229967599</v>
      </c>
      <c r="Z1796">
        <v>23.975805933422599</v>
      </c>
      <c r="AA1796">
        <v>2.0069444444444402</v>
      </c>
    </row>
    <row r="1797" spans="1:27" x14ac:dyDescent="0.35">
      <c r="A1797">
        <v>1796</v>
      </c>
      <c r="B1797" t="s">
        <v>123</v>
      </c>
      <c r="C1797" s="2">
        <v>8</v>
      </c>
      <c r="D1797" t="s">
        <v>14</v>
      </c>
      <c r="E1797">
        <v>18</v>
      </c>
      <c r="F1797" t="s">
        <v>20</v>
      </c>
      <c r="G1797" s="10">
        <v>54.5</v>
      </c>
      <c r="H1797">
        <v>0.54500000000000004</v>
      </c>
      <c r="I1797">
        <v>30</v>
      </c>
      <c r="J1797">
        <v>1</v>
      </c>
      <c r="K1797">
        <v>1</v>
      </c>
      <c r="L1797" s="8">
        <v>1.4</v>
      </c>
      <c r="M1797" s="8">
        <v>0.52</v>
      </c>
      <c r="N1797" s="8">
        <v>0.5</v>
      </c>
      <c r="O1797" s="8">
        <v>-1.0343E-2</v>
      </c>
      <c r="P1797" s="9">
        <v>-1.4341E-3</v>
      </c>
      <c r="Q1797" s="8">
        <v>3.4520999999999997E-5</v>
      </c>
      <c r="R1797" s="9">
        <v>-1.3052999999999999E-7</v>
      </c>
      <c r="S1797" s="8">
        <v>7.7114999999999996E-4</v>
      </c>
      <c r="T1797" s="8">
        <v>0</v>
      </c>
      <c r="U1797" s="9">
        <v>3.0230999999999999E-6</v>
      </c>
      <c r="V1797">
        <v>2.7827588469753799</v>
      </c>
      <c r="W1797">
        <v>2.7827588469753799</v>
      </c>
      <c r="X1797">
        <v>2.0258484405980801</v>
      </c>
      <c r="Y1797">
        <v>0.233282889483127</v>
      </c>
      <c r="Z1797">
        <v>19.9027032886538</v>
      </c>
      <c r="AA1797">
        <v>2.2918595679012301</v>
      </c>
    </row>
    <row r="1798" spans="1:27" x14ac:dyDescent="0.35">
      <c r="A1798">
        <v>1797</v>
      </c>
      <c r="B1798" t="s">
        <v>123</v>
      </c>
      <c r="C1798" s="2">
        <v>8</v>
      </c>
      <c r="D1798" t="s">
        <v>14</v>
      </c>
      <c r="E1798">
        <v>18</v>
      </c>
      <c r="F1798" t="s">
        <v>20</v>
      </c>
      <c r="G1798" s="10">
        <v>48</v>
      </c>
      <c r="H1798">
        <v>0.48</v>
      </c>
      <c r="I1798">
        <v>30</v>
      </c>
      <c r="J1798">
        <v>1</v>
      </c>
      <c r="K1798">
        <v>1</v>
      </c>
      <c r="L1798" s="8">
        <v>1.4</v>
      </c>
      <c r="M1798" s="8">
        <v>0.52</v>
      </c>
      <c r="N1798" s="8">
        <v>0.5</v>
      </c>
      <c r="O1798" s="8">
        <v>-1.0343E-2</v>
      </c>
      <c r="P1798" s="9">
        <v>-1.4341E-3</v>
      </c>
      <c r="Q1798" s="8">
        <v>3.4520999999999997E-5</v>
      </c>
      <c r="R1798" s="9">
        <v>-1.3052999999999999E-7</v>
      </c>
      <c r="S1798" s="8">
        <v>7.7114999999999996E-4</v>
      </c>
      <c r="T1798" s="8">
        <v>0</v>
      </c>
      <c r="U1798" s="9">
        <v>3.0230999999999999E-6</v>
      </c>
      <c r="V1798">
        <v>2.1962532559632502</v>
      </c>
      <c r="W1798">
        <v>2.1962532559632502</v>
      </c>
      <c r="X1798">
        <v>1.59887237034125</v>
      </c>
      <c r="Y1798">
        <v>0.18095573684677199</v>
      </c>
      <c r="Z1798">
        <v>15.707928463757099</v>
      </c>
      <c r="AA1798">
        <v>1.7777777777777799</v>
      </c>
    </row>
    <row r="1799" spans="1:27" x14ac:dyDescent="0.35">
      <c r="A1799">
        <v>1798</v>
      </c>
      <c r="B1799" t="s">
        <v>123</v>
      </c>
      <c r="C1799" s="2">
        <v>7</v>
      </c>
      <c r="D1799" t="s">
        <v>13</v>
      </c>
      <c r="E1799">
        <v>9</v>
      </c>
      <c r="F1799" t="s">
        <v>20</v>
      </c>
      <c r="G1799" s="10">
        <v>21</v>
      </c>
      <c r="H1799">
        <v>0.21</v>
      </c>
      <c r="I1799">
        <v>15</v>
      </c>
      <c r="J1799">
        <v>1</v>
      </c>
      <c r="K1799">
        <v>1</v>
      </c>
      <c r="L1799" s="8">
        <v>1.4</v>
      </c>
      <c r="M1799" s="8">
        <v>0.52</v>
      </c>
      <c r="N1799" s="8">
        <v>0.5</v>
      </c>
      <c r="O1799" s="8">
        <v>-1.0343E-2</v>
      </c>
      <c r="P1799" s="9">
        <v>-1.4341E-3</v>
      </c>
      <c r="Q1799" s="8">
        <v>3.4520999999999997E-5</v>
      </c>
      <c r="R1799" s="9">
        <v>-1.3052999999999999E-7</v>
      </c>
      <c r="S1799" s="8">
        <v>7.7114999999999996E-4</v>
      </c>
      <c r="T1799" s="8">
        <v>0</v>
      </c>
      <c r="U1799" s="9">
        <v>3.0230999999999999E-6</v>
      </c>
      <c r="V1799">
        <v>0.21675309337475901</v>
      </c>
      <c r="W1799">
        <v>0.21675309337475901</v>
      </c>
      <c r="X1799">
        <v>0.15779625197682401</v>
      </c>
      <c r="Y1799">
        <v>3.4636059005827502E-2</v>
      </c>
      <c r="Z1799">
        <v>6.2010008650582398</v>
      </c>
      <c r="AA1799">
        <v>1.3611111111111101</v>
      </c>
    </row>
    <row r="1800" spans="1:27" x14ac:dyDescent="0.35">
      <c r="A1800">
        <v>1799</v>
      </c>
      <c r="B1800" t="s">
        <v>123</v>
      </c>
      <c r="C1800" s="2">
        <v>7</v>
      </c>
      <c r="D1800" t="s">
        <v>13</v>
      </c>
      <c r="E1800">
        <v>9</v>
      </c>
      <c r="F1800" t="s">
        <v>20</v>
      </c>
      <c r="G1800" s="10">
        <v>12.5</v>
      </c>
      <c r="H1800">
        <v>0.125</v>
      </c>
      <c r="I1800">
        <v>12</v>
      </c>
      <c r="J1800">
        <v>1</v>
      </c>
      <c r="K1800">
        <v>1</v>
      </c>
      <c r="L1800" s="8">
        <v>1.4</v>
      </c>
      <c r="M1800" s="8">
        <v>0.52</v>
      </c>
      <c r="N1800" s="8">
        <v>0.5</v>
      </c>
      <c r="O1800" s="8">
        <v>-1.0343E-2</v>
      </c>
      <c r="P1800" s="9">
        <v>-1.4341E-3</v>
      </c>
      <c r="Q1800" s="8">
        <v>3.4520999999999997E-5</v>
      </c>
      <c r="R1800" s="9">
        <v>-1.3052999999999999E-7</v>
      </c>
      <c r="S1800" s="8">
        <v>7.7114999999999996E-4</v>
      </c>
      <c r="T1800" s="8">
        <v>0</v>
      </c>
      <c r="U1800" s="9">
        <v>3.0230999999999999E-6</v>
      </c>
      <c r="V1800">
        <v>4.3868763774947001E-2</v>
      </c>
      <c r="W1800">
        <v>4.3868763774947001E-2</v>
      </c>
      <c r="X1800">
        <v>3.1936460028161397E-2</v>
      </c>
      <c r="Y1800">
        <v>1.22718463030851E-2</v>
      </c>
      <c r="Z1800">
        <v>1.25502357489842</v>
      </c>
      <c r="AA1800">
        <v>0.48225308641975301</v>
      </c>
    </row>
    <row r="1801" spans="1:27" x14ac:dyDescent="0.35">
      <c r="A1801">
        <v>1800</v>
      </c>
      <c r="B1801" t="s">
        <v>123</v>
      </c>
      <c r="C1801" s="2">
        <v>7</v>
      </c>
      <c r="D1801" t="s">
        <v>13</v>
      </c>
      <c r="E1801">
        <v>9</v>
      </c>
      <c r="F1801" t="s">
        <v>21</v>
      </c>
      <c r="G1801" s="10">
        <v>25.5</v>
      </c>
      <c r="H1801">
        <v>0.255</v>
      </c>
      <c r="I1801">
        <v>20</v>
      </c>
      <c r="J1801">
        <v>1</v>
      </c>
      <c r="K1801">
        <v>1</v>
      </c>
      <c r="L1801" s="8">
        <v>1.29</v>
      </c>
      <c r="M1801" s="8">
        <v>0.53</v>
      </c>
      <c r="N1801" s="8">
        <v>0.5</v>
      </c>
      <c r="O1801" s="8">
        <v>0.16450000000000001</v>
      </c>
      <c r="P1801" s="9">
        <v>-0.56120000000000003</v>
      </c>
      <c r="Q1801" s="8">
        <v>0.29099999999999998</v>
      </c>
      <c r="R1801" s="9">
        <v>0</v>
      </c>
      <c r="S1801" s="8">
        <v>-7.2500000000000004E-3</v>
      </c>
      <c r="T1801" s="8">
        <v>2.5000000000000001E-2</v>
      </c>
      <c r="U1801" s="9">
        <v>2.3E-2</v>
      </c>
      <c r="V1801">
        <v>0.45244234570988501</v>
      </c>
      <c r="W1801">
        <v>0.45244234570988501</v>
      </c>
      <c r="X1801">
        <v>0.30933483176184901</v>
      </c>
      <c r="Y1801">
        <v>5.1070515574919102E-2</v>
      </c>
      <c r="Z1801">
        <v>12.156090751950099</v>
      </c>
      <c r="AA1801">
        <v>2.0069444444444402</v>
      </c>
    </row>
    <row r="1802" spans="1:27" x14ac:dyDescent="0.35">
      <c r="A1802">
        <v>1801</v>
      </c>
      <c r="B1802" t="s">
        <v>123</v>
      </c>
      <c r="C1802" s="2">
        <v>7</v>
      </c>
      <c r="D1802" t="s">
        <v>14</v>
      </c>
      <c r="E1802">
        <v>18</v>
      </c>
      <c r="F1802" t="s">
        <v>17</v>
      </c>
      <c r="G1802" s="10">
        <v>55.5</v>
      </c>
      <c r="H1802">
        <v>0.55500000000000005</v>
      </c>
      <c r="I1802">
        <v>36</v>
      </c>
      <c r="J1802">
        <v>1</v>
      </c>
      <c r="K1802">
        <v>1</v>
      </c>
      <c r="L1802" s="8">
        <v>1.39</v>
      </c>
      <c r="M1802" s="8">
        <v>0.56000000000000005</v>
      </c>
      <c r="N1802" s="8">
        <v>0.5</v>
      </c>
      <c r="O1802" s="8">
        <v>0.16450000000000001</v>
      </c>
      <c r="P1802" s="8">
        <v>-0.56120000000000003</v>
      </c>
      <c r="Q1802" s="8">
        <v>0.29099999999999998</v>
      </c>
      <c r="R1802" s="8">
        <v>0</v>
      </c>
      <c r="S1802" s="8">
        <v>-7.2500000000000004E-3</v>
      </c>
      <c r="T1802" s="8">
        <v>2.5000000000000001E-2</v>
      </c>
      <c r="U1802" s="8">
        <v>2.3E-2</v>
      </c>
      <c r="V1802">
        <v>3.8960812312524702</v>
      </c>
      <c r="W1802">
        <v>3.8960812312524702</v>
      </c>
      <c r="X1802">
        <v>3.0327096304069299</v>
      </c>
      <c r="Y1802">
        <v>0.24192226928049901</v>
      </c>
      <c r="Z1802">
        <v>29.794489422324499</v>
      </c>
      <c r="AA1802">
        <v>2.3767361111111098</v>
      </c>
    </row>
    <row r="1803" spans="1:27" x14ac:dyDescent="0.35">
      <c r="A1803">
        <v>1802</v>
      </c>
      <c r="B1803" t="s">
        <v>123</v>
      </c>
      <c r="C1803" s="2">
        <v>7</v>
      </c>
      <c r="D1803" t="s">
        <v>14</v>
      </c>
      <c r="E1803">
        <v>18</v>
      </c>
      <c r="F1803" t="s">
        <v>17</v>
      </c>
      <c r="G1803" s="10">
        <v>61</v>
      </c>
      <c r="H1803">
        <v>0.61</v>
      </c>
      <c r="I1803">
        <v>36</v>
      </c>
      <c r="J1803">
        <v>1</v>
      </c>
      <c r="K1803">
        <v>1</v>
      </c>
      <c r="L1803" s="8">
        <v>1.39</v>
      </c>
      <c r="M1803" s="8">
        <v>0.56000000000000005</v>
      </c>
      <c r="N1803" s="8">
        <v>0.5</v>
      </c>
      <c r="O1803" s="8">
        <v>0.16450000000000001</v>
      </c>
      <c r="P1803" s="8">
        <v>-0.56120000000000003</v>
      </c>
      <c r="Q1803" s="8">
        <v>0.29099999999999998</v>
      </c>
      <c r="R1803" s="8">
        <v>0</v>
      </c>
      <c r="S1803" s="8">
        <v>-7.2500000000000004E-3</v>
      </c>
      <c r="T1803" s="8">
        <v>2.5000000000000001E-2</v>
      </c>
      <c r="U1803" s="8">
        <v>2.3E-2</v>
      </c>
      <c r="V1803">
        <v>4.6622715640972396</v>
      </c>
      <c r="W1803">
        <v>4.6622715640972396</v>
      </c>
      <c r="X1803">
        <v>3.6291121854932902</v>
      </c>
      <c r="Y1803">
        <v>0.292246656600191</v>
      </c>
      <c r="Z1803">
        <v>35.653774281252403</v>
      </c>
      <c r="AA1803">
        <v>2.8711419753086398</v>
      </c>
    </row>
    <row r="1804" spans="1:27" x14ac:dyDescent="0.35">
      <c r="A1804">
        <v>1803</v>
      </c>
      <c r="B1804" t="s">
        <v>123</v>
      </c>
      <c r="C1804" s="2">
        <v>7</v>
      </c>
      <c r="D1804" t="s">
        <v>14</v>
      </c>
      <c r="E1804">
        <v>18</v>
      </c>
      <c r="F1804" t="s">
        <v>34</v>
      </c>
      <c r="G1804" s="10">
        <v>76.5</v>
      </c>
      <c r="H1804">
        <v>0.76500000000000001</v>
      </c>
      <c r="I1804">
        <v>30</v>
      </c>
      <c r="J1804">
        <v>1</v>
      </c>
      <c r="K1804">
        <v>1</v>
      </c>
      <c r="L1804" s="8">
        <v>1.4</v>
      </c>
      <c r="M1804" s="8">
        <v>0.52</v>
      </c>
      <c r="N1804" s="8">
        <v>0.5</v>
      </c>
      <c r="O1804" s="8">
        <v>-1.115E-2</v>
      </c>
      <c r="P1804" s="8">
        <v>0</v>
      </c>
      <c r="Q1804" s="8">
        <v>-8.5599999999999996E-2</v>
      </c>
      <c r="R1804" s="8">
        <v>-4.9959999999999997E-2</v>
      </c>
      <c r="S1804" s="8">
        <v>0</v>
      </c>
      <c r="T1804" s="8">
        <v>2.5600000000000002E-3</v>
      </c>
      <c r="U1804" s="8">
        <v>3.6330000000000001E-2</v>
      </c>
      <c r="V1804">
        <v>5.2806848364252597</v>
      </c>
      <c r="W1804">
        <v>5.2806848364252597</v>
      </c>
      <c r="X1804">
        <v>3.8443385609175902</v>
      </c>
      <c r="Y1804">
        <v>0.45963464017427202</v>
      </c>
      <c r="Z1804">
        <v>37.768239807951701</v>
      </c>
      <c r="AA1804">
        <v>4.515625</v>
      </c>
    </row>
    <row r="1805" spans="1:27" x14ac:dyDescent="0.35">
      <c r="A1805">
        <v>1804</v>
      </c>
      <c r="B1805" t="s">
        <v>123</v>
      </c>
      <c r="C1805" s="2">
        <v>7</v>
      </c>
      <c r="D1805" t="s">
        <v>14</v>
      </c>
      <c r="E1805">
        <v>18</v>
      </c>
      <c r="F1805" t="s">
        <v>17</v>
      </c>
      <c r="G1805" s="10">
        <v>43</v>
      </c>
      <c r="H1805">
        <v>0.43</v>
      </c>
      <c r="I1805">
        <v>30</v>
      </c>
      <c r="J1805">
        <v>1</v>
      </c>
      <c r="K1805">
        <v>1</v>
      </c>
      <c r="L1805" s="8">
        <v>1.39</v>
      </c>
      <c r="M1805" s="8">
        <v>0.56000000000000005</v>
      </c>
      <c r="N1805" s="8">
        <v>0.5</v>
      </c>
      <c r="O1805" s="8">
        <v>0.16450000000000001</v>
      </c>
      <c r="P1805" s="8">
        <v>-0.56120000000000003</v>
      </c>
      <c r="Q1805" s="8">
        <v>0.29099999999999998</v>
      </c>
      <c r="R1805" s="8">
        <v>0</v>
      </c>
      <c r="S1805" s="8">
        <v>-7.2500000000000004E-3</v>
      </c>
      <c r="T1805" s="8">
        <v>2.5000000000000001E-2</v>
      </c>
      <c r="U1805" s="8">
        <v>2.3E-2</v>
      </c>
      <c r="V1805">
        <v>1.9922640045289901</v>
      </c>
      <c r="W1805">
        <v>1.9922640045289901</v>
      </c>
      <c r="X1805">
        <v>1.55077830112536</v>
      </c>
      <c r="Y1805">
        <v>0.14522012041218799</v>
      </c>
      <c r="Z1805">
        <v>15.2354340903552</v>
      </c>
      <c r="AA1805">
        <v>1.4266975308642</v>
      </c>
    </row>
    <row r="1806" spans="1:27" x14ac:dyDescent="0.35">
      <c r="A1806">
        <v>1805</v>
      </c>
      <c r="B1806" t="s">
        <v>123</v>
      </c>
      <c r="C1806" s="2">
        <v>7</v>
      </c>
      <c r="D1806" t="s">
        <v>14</v>
      </c>
      <c r="E1806">
        <v>18</v>
      </c>
      <c r="F1806" t="s">
        <v>17</v>
      </c>
      <c r="G1806" s="10">
        <v>50.5</v>
      </c>
      <c r="H1806">
        <v>0.505</v>
      </c>
      <c r="I1806">
        <v>30</v>
      </c>
      <c r="J1806">
        <v>1</v>
      </c>
      <c r="K1806">
        <v>1</v>
      </c>
      <c r="L1806" s="8">
        <v>1.39</v>
      </c>
      <c r="M1806" s="8">
        <v>0.56000000000000005</v>
      </c>
      <c r="N1806" s="8">
        <v>0.5</v>
      </c>
      <c r="O1806" s="8">
        <v>0.16450000000000001</v>
      </c>
      <c r="P1806" s="8">
        <v>-0.56120000000000003</v>
      </c>
      <c r="Q1806" s="8">
        <v>0.29099999999999998</v>
      </c>
      <c r="R1806" s="8">
        <v>0</v>
      </c>
      <c r="S1806" s="8">
        <v>-7.2500000000000004E-3</v>
      </c>
      <c r="T1806" s="8">
        <v>2.5000000000000001E-2</v>
      </c>
      <c r="U1806" s="8">
        <v>2.3E-2</v>
      </c>
      <c r="V1806">
        <v>2.7157049509663098</v>
      </c>
      <c r="W1806">
        <v>2.7157049509663098</v>
      </c>
      <c r="X1806">
        <v>2.1139047338321801</v>
      </c>
      <c r="Y1806">
        <v>0.20029616662043401</v>
      </c>
      <c r="Z1806">
        <v>20.767801704614101</v>
      </c>
      <c r="AA1806">
        <v>1.9677854938271599</v>
      </c>
    </row>
    <row r="1807" spans="1:27" x14ac:dyDescent="0.35">
      <c r="A1807">
        <v>1806</v>
      </c>
      <c r="B1807" t="s">
        <v>123</v>
      </c>
      <c r="C1807" s="2">
        <v>7</v>
      </c>
      <c r="D1807" t="s">
        <v>14</v>
      </c>
      <c r="E1807">
        <v>18</v>
      </c>
      <c r="F1807" t="s">
        <v>17</v>
      </c>
      <c r="G1807" s="10">
        <v>42</v>
      </c>
      <c r="H1807">
        <v>0.42</v>
      </c>
      <c r="I1807">
        <v>30</v>
      </c>
      <c r="J1807">
        <v>1</v>
      </c>
      <c r="K1807">
        <v>1</v>
      </c>
      <c r="L1807" s="8">
        <v>1.39</v>
      </c>
      <c r="M1807" s="8">
        <v>0.56000000000000005</v>
      </c>
      <c r="N1807" s="8">
        <v>0.5</v>
      </c>
      <c r="O1807" s="8">
        <v>0.16450000000000001</v>
      </c>
      <c r="P1807" s="8">
        <v>-0.56120000000000003</v>
      </c>
      <c r="Q1807" s="8">
        <v>0.29099999999999998</v>
      </c>
      <c r="R1807" s="8">
        <v>0</v>
      </c>
      <c r="S1807" s="8">
        <v>-7.2500000000000004E-3</v>
      </c>
      <c r="T1807" s="8">
        <v>2.5000000000000001E-2</v>
      </c>
      <c r="U1807" s="8">
        <v>2.3E-2</v>
      </c>
      <c r="V1807">
        <v>1.9040349813005299</v>
      </c>
      <c r="W1807">
        <v>1.9040349813005299</v>
      </c>
      <c r="X1807">
        <v>1.4821008294443301</v>
      </c>
      <c r="Y1807">
        <v>0.13854423602331001</v>
      </c>
      <c r="Z1807">
        <v>14.5607205658434</v>
      </c>
      <c r="AA1807">
        <v>1.3611111111111101</v>
      </c>
    </row>
    <row r="1808" spans="1:27" x14ac:dyDescent="0.35">
      <c r="A1808">
        <v>1807</v>
      </c>
      <c r="B1808" t="s">
        <v>123</v>
      </c>
      <c r="C1808" s="2">
        <v>7</v>
      </c>
      <c r="D1808" t="s">
        <v>14</v>
      </c>
      <c r="E1808">
        <v>18</v>
      </c>
      <c r="F1808" t="s">
        <v>17</v>
      </c>
      <c r="G1808" s="10">
        <v>40.5</v>
      </c>
      <c r="H1808">
        <v>0.40500000000000003</v>
      </c>
      <c r="I1808">
        <v>30</v>
      </c>
      <c r="J1808">
        <v>1</v>
      </c>
      <c r="K1808">
        <v>1</v>
      </c>
      <c r="L1808" s="8">
        <v>1.39</v>
      </c>
      <c r="M1808" s="8">
        <v>0.56000000000000005</v>
      </c>
      <c r="N1808" s="8">
        <v>0.5</v>
      </c>
      <c r="O1808" s="8">
        <v>0.16450000000000001</v>
      </c>
      <c r="P1808" s="8">
        <v>-0.56120000000000003</v>
      </c>
      <c r="Q1808" s="8">
        <v>0.29099999999999998</v>
      </c>
      <c r="R1808" s="8">
        <v>0</v>
      </c>
      <c r="S1808" s="8">
        <v>-7.2500000000000004E-3</v>
      </c>
      <c r="T1808" s="8">
        <v>2.5000000000000001E-2</v>
      </c>
      <c r="U1808" s="8">
        <v>2.3E-2</v>
      </c>
      <c r="V1808">
        <v>1.77532222717689</v>
      </c>
      <c r="W1808">
        <v>1.77532222717689</v>
      </c>
      <c r="X1808">
        <v>1.38191082163449</v>
      </c>
      <c r="Y1808">
        <v>0.128824933751266</v>
      </c>
      <c r="Z1808">
        <v>13.576415936747599</v>
      </c>
      <c r="AA1808">
        <v>1.265625</v>
      </c>
    </row>
    <row r="1809" spans="1:27" x14ac:dyDescent="0.35">
      <c r="A1809">
        <v>1808</v>
      </c>
      <c r="B1809" t="s">
        <v>123</v>
      </c>
      <c r="C1809" s="2">
        <v>7</v>
      </c>
      <c r="D1809" t="s">
        <v>14</v>
      </c>
      <c r="E1809">
        <v>18</v>
      </c>
      <c r="F1809" t="s">
        <v>17</v>
      </c>
      <c r="G1809" s="10">
        <v>50</v>
      </c>
      <c r="H1809">
        <v>0.5</v>
      </c>
      <c r="I1809">
        <v>33.5</v>
      </c>
      <c r="J1809">
        <v>1</v>
      </c>
      <c r="K1809">
        <v>1</v>
      </c>
      <c r="L1809" s="8">
        <v>1.39</v>
      </c>
      <c r="M1809" s="8">
        <v>0.56000000000000005</v>
      </c>
      <c r="N1809" s="8">
        <v>0.5</v>
      </c>
      <c r="O1809" s="8">
        <v>0.16450000000000001</v>
      </c>
      <c r="P1809" s="8">
        <v>-0.56120000000000003</v>
      </c>
      <c r="Q1809" s="8">
        <v>0.29099999999999998</v>
      </c>
      <c r="R1809" s="8">
        <v>0</v>
      </c>
      <c r="S1809" s="8">
        <v>-7.2500000000000004E-3</v>
      </c>
      <c r="T1809" s="8">
        <v>2.5000000000000001E-2</v>
      </c>
      <c r="U1809" s="8">
        <v>2.3E-2</v>
      </c>
      <c r="V1809">
        <v>2.9747822930325198</v>
      </c>
      <c r="W1809">
        <v>2.9747822930325198</v>
      </c>
      <c r="X1809">
        <v>2.31557053689651</v>
      </c>
      <c r="Y1809">
        <v>0.19634954084936199</v>
      </c>
      <c r="Z1809">
        <v>22.749043026236698</v>
      </c>
      <c r="AA1809">
        <v>1.92901234567901</v>
      </c>
    </row>
    <row r="1810" spans="1:27" x14ac:dyDescent="0.35">
      <c r="A1810">
        <v>1809</v>
      </c>
      <c r="B1810" t="s">
        <v>123</v>
      </c>
      <c r="C1810" s="2">
        <v>6</v>
      </c>
      <c r="D1810" t="s">
        <v>10</v>
      </c>
      <c r="E1810">
        <v>4.5</v>
      </c>
      <c r="F1810" t="s">
        <v>20</v>
      </c>
      <c r="G1810" s="10">
        <v>1</v>
      </c>
      <c r="H1810">
        <v>0.01</v>
      </c>
      <c r="I1810">
        <v>2</v>
      </c>
      <c r="J1810">
        <v>1</v>
      </c>
      <c r="K1810">
        <v>1</v>
      </c>
      <c r="L1810" s="8">
        <v>1.4</v>
      </c>
      <c r="M1810" s="8">
        <v>0.52</v>
      </c>
      <c r="N1810" s="8">
        <v>0.5</v>
      </c>
      <c r="O1810" s="8">
        <v>-1.0343E-2</v>
      </c>
      <c r="P1810" s="9">
        <v>-1.4341E-3</v>
      </c>
      <c r="Q1810" s="8">
        <v>3.4520999999999997E-5</v>
      </c>
      <c r="R1810" s="9">
        <v>-1.3052999999999999E-7</v>
      </c>
      <c r="S1810" s="8">
        <v>7.7114999999999996E-4</v>
      </c>
      <c r="T1810" s="8">
        <v>0</v>
      </c>
      <c r="U1810" s="9">
        <v>3.0230999999999999E-6</v>
      </c>
      <c r="V1810">
        <v>-1.29097230581483E-2</v>
      </c>
      <c r="W1810">
        <v>1.5707963267949001E-4</v>
      </c>
      <c r="X1810">
        <v>1.1435397259066901E-4</v>
      </c>
      <c r="Y1810">
        <v>7.85398163397448E-5</v>
      </c>
      <c r="Z1810">
        <v>1.7975308641975302E-2</v>
      </c>
      <c r="AA1810">
        <v>1.2345679012345699E-2</v>
      </c>
    </row>
    <row r="1811" spans="1:27" x14ac:dyDescent="0.35">
      <c r="A1811">
        <v>1810</v>
      </c>
      <c r="B1811" t="s">
        <v>123</v>
      </c>
      <c r="C1811" s="2">
        <v>6</v>
      </c>
      <c r="D1811" t="s">
        <v>13</v>
      </c>
      <c r="E1811">
        <v>9</v>
      </c>
      <c r="F1811" t="s">
        <v>34</v>
      </c>
      <c r="G1811" s="10">
        <v>28.5</v>
      </c>
      <c r="H1811">
        <v>0.28499999999999998</v>
      </c>
      <c r="I1811">
        <v>21</v>
      </c>
      <c r="J1811">
        <v>1</v>
      </c>
      <c r="K1811">
        <v>1</v>
      </c>
      <c r="L1811" s="8">
        <v>1.4</v>
      </c>
      <c r="M1811" s="8">
        <v>0.52</v>
      </c>
      <c r="N1811" s="8">
        <v>0.5</v>
      </c>
      <c r="O1811" s="8">
        <v>-1.115E-2</v>
      </c>
      <c r="P1811" s="8">
        <v>0</v>
      </c>
      <c r="Q1811" s="8">
        <v>-8.5599999999999996E-2</v>
      </c>
      <c r="R1811" s="8">
        <v>-4.9959999999999997E-2</v>
      </c>
      <c r="S1811" s="8">
        <v>0</v>
      </c>
      <c r="T1811" s="8">
        <v>2.5600000000000002E-3</v>
      </c>
      <c r="U1811" s="8">
        <v>3.6330000000000001E-2</v>
      </c>
      <c r="V1811">
        <v>0.54411195937208601</v>
      </c>
      <c r="W1811">
        <v>0.54411195937208601</v>
      </c>
      <c r="X1811">
        <v>0.39611350642287901</v>
      </c>
      <c r="Y1811">
        <v>6.3793965821957704E-2</v>
      </c>
      <c r="Z1811">
        <v>15.566277178435699</v>
      </c>
      <c r="AA1811">
        <v>2.5069444444444402</v>
      </c>
    </row>
    <row r="1812" spans="1:27" x14ac:dyDescent="0.35">
      <c r="A1812">
        <v>1811</v>
      </c>
      <c r="B1812" t="s">
        <v>123</v>
      </c>
      <c r="C1812" s="2">
        <v>6</v>
      </c>
      <c r="D1812" t="s">
        <v>13</v>
      </c>
      <c r="E1812">
        <v>9</v>
      </c>
      <c r="F1812" t="s">
        <v>20</v>
      </c>
      <c r="G1812" s="10">
        <v>19</v>
      </c>
      <c r="H1812">
        <v>0.19</v>
      </c>
      <c r="I1812">
        <v>13.5</v>
      </c>
      <c r="J1812">
        <v>1</v>
      </c>
      <c r="K1812">
        <v>1</v>
      </c>
      <c r="L1812" s="8">
        <v>1.4</v>
      </c>
      <c r="M1812" s="8">
        <v>0.52</v>
      </c>
      <c r="N1812" s="8">
        <v>0.5</v>
      </c>
      <c r="O1812" s="8">
        <v>-1.0343E-2</v>
      </c>
      <c r="P1812" s="9">
        <v>-1.4341E-3</v>
      </c>
      <c r="Q1812" s="8">
        <v>3.4520999999999997E-5</v>
      </c>
      <c r="R1812" s="9">
        <v>-1.3052999999999999E-7</v>
      </c>
      <c r="S1812" s="8">
        <v>7.7114999999999996E-4</v>
      </c>
      <c r="T1812" s="8">
        <v>0</v>
      </c>
      <c r="U1812" s="9">
        <v>3.0230999999999999E-6</v>
      </c>
      <c r="V1812">
        <v>0.155111099093584</v>
      </c>
      <c r="W1812">
        <v>0.155111099093584</v>
      </c>
      <c r="X1812">
        <v>0.11292088014012901</v>
      </c>
      <c r="Y1812">
        <v>2.8352873698647901E-2</v>
      </c>
      <c r="Z1812">
        <v>4.4375101858244497</v>
      </c>
      <c r="AA1812">
        <v>1.1141975308642</v>
      </c>
    </row>
    <row r="1813" spans="1:27" x14ac:dyDescent="0.35">
      <c r="A1813">
        <v>1812</v>
      </c>
      <c r="B1813" t="s">
        <v>123</v>
      </c>
      <c r="C1813" s="2">
        <v>6</v>
      </c>
      <c r="D1813" t="s">
        <v>13</v>
      </c>
      <c r="E1813">
        <v>9</v>
      </c>
      <c r="F1813" t="s">
        <v>20</v>
      </c>
      <c r="G1813" s="10">
        <v>14.5</v>
      </c>
      <c r="H1813">
        <v>0.14499999999999999</v>
      </c>
      <c r="I1813">
        <v>16</v>
      </c>
      <c r="J1813">
        <v>1</v>
      </c>
      <c r="K1813">
        <v>1</v>
      </c>
      <c r="L1813" s="8">
        <v>1.4</v>
      </c>
      <c r="M1813" s="8">
        <v>0.52</v>
      </c>
      <c r="N1813" s="8">
        <v>0.5</v>
      </c>
      <c r="O1813" s="8">
        <v>-1.0343E-2</v>
      </c>
      <c r="P1813" s="9">
        <v>-1.4341E-3</v>
      </c>
      <c r="Q1813" s="8">
        <v>3.4520999999999997E-5</v>
      </c>
      <c r="R1813" s="9">
        <v>-1.3052999999999999E-7</v>
      </c>
      <c r="S1813" s="8">
        <v>7.7114999999999996E-4</v>
      </c>
      <c r="T1813" s="8">
        <v>0</v>
      </c>
      <c r="U1813" s="9">
        <v>3.0230999999999999E-6</v>
      </c>
      <c r="V1813">
        <v>9.6334148039466994E-2</v>
      </c>
      <c r="W1813">
        <v>9.6334148039466994E-2</v>
      </c>
      <c r="X1813">
        <v>7.0131259772732005E-2</v>
      </c>
      <c r="Y1813">
        <v>1.65129963854313E-2</v>
      </c>
      <c r="Z1813">
        <v>2.7559843600227398</v>
      </c>
      <c r="AA1813">
        <v>0.64891975308642003</v>
      </c>
    </row>
    <row r="1814" spans="1:27" x14ac:dyDescent="0.35">
      <c r="A1814">
        <v>1813</v>
      </c>
      <c r="B1814" t="s">
        <v>123</v>
      </c>
      <c r="C1814" s="2">
        <v>6</v>
      </c>
      <c r="D1814" t="s">
        <v>14</v>
      </c>
      <c r="E1814">
        <v>18</v>
      </c>
      <c r="F1814" t="s">
        <v>17</v>
      </c>
      <c r="G1814" s="10">
        <v>57</v>
      </c>
      <c r="H1814">
        <v>0.56999999999999995</v>
      </c>
      <c r="I1814">
        <v>28</v>
      </c>
      <c r="J1814">
        <v>1</v>
      </c>
      <c r="K1814">
        <v>1</v>
      </c>
      <c r="L1814" s="8">
        <v>1.39</v>
      </c>
      <c r="M1814" s="8">
        <v>0.56000000000000005</v>
      </c>
      <c r="N1814" s="8">
        <v>0.5</v>
      </c>
      <c r="O1814" s="8">
        <v>0.16450000000000001</v>
      </c>
      <c r="P1814" s="8">
        <v>-0.56120000000000003</v>
      </c>
      <c r="Q1814" s="8">
        <v>0.29099999999999998</v>
      </c>
      <c r="R1814" s="8">
        <v>0</v>
      </c>
      <c r="S1814" s="8">
        <v>-7.2500000000000004E-3</v>
      </c>
      <c r="T1814" s="8">
        <v>2.5000000000000001E-2</v>
      </c>
      <c r="U1814" s="8">
        <v>2.3E-2</v>
      </c>
      <c r="V1814">
        <v>3.2082534737509398</v>
      </c>
      <c r="W1814">
        <v>3.2082534737509398</v>
      </c>
      <c r="X1814">
        <v>2.49730450396773</v>
      </c>
      <c r="Y1814">
        <v>0.25517586328783098</v>
      </c>
      <c r="Z1814">
        <v>24.534466432846799</v>
      </c>
      <c r="AA1814">
        <v>2.5069444444444402</v>
      </c>
    </row>
    <row r="1815" spans="1:27" x14ac:dyDescent="0.35">
      <c r="A1815">
        <v>1814</v>
      </c>
      <c r="B1815" t="s">
        <v>123</v>
      </c>
      <c r="C1815" s="2">
        <v>6</v>
      </c>
      <c r="D1815" t="s">
        <v>14</v>
      </c>
      <c r="E1815">
        <v>18</v>
      </c>
      <c r="F1815" t="s">
        <v>17</v>
      </c>
      <c r="G1815" s="10">
        <v>59</v>
      </c>
      <c r="H1815">
        <v>0.59</v>
      </c>
      <c r="I1815">
        <v>29</v>
      </c>
      <c r="J1815">
        <v>1</v>
      </c>
      <c r="K1815">
        <v>1</v>
      </c>
      <c r="L1815" s="8">
        <v>1.39</v>
      </c>
      <c r="M1815" s="8">
        <v>0.56000000000000005</v>
      </c>
      <c r="N1815" s="8">
        <v>0.5</v>
      </c>
      <c r="O1815" s="8">
        <v>0.16450000000000001</v>
      </c>
      <c r="P1815" s="8">
        <v>-0.56120000000000003</v>
      </c>
      <c r="Q1815" s="8">
        <v>0.29099999999999998</v>
      </c>
      <c r="R1815" s="8">
        <v>0</v>
      </c>
      <c r="S1815" s="8">
        <v>-7.2500000000000004E-3</v>
      </c>
      <c r="T1815" s="8">
        <v>2.5000000000000001E-2</v>
      </c>
      <c r="U1815" s="8">
        <v>2.3E-2</v>
      </c>
      <c r="V1815">
        <v>3.5491734989826198</v>
      </c>
      <c r="W1815">
        <v>3.5491734989826198</v>
      </c>
      <c r="X1815">
        <v>2.7626766516080701</v>
      </c>
      <c r="Y1815">
        <v>0.27339710067865203</v>
      </c>
      <c r="Z1815">
        <v>27.141583041234</v>
      </c>
      <c r="AA1815">
        <v>2.68595679012346</v>
      </c>
    </row>
    <row r="1816" spans="1:27" x14ac:dyDescent="0.35">
      <c r="A1816">
        <v>1815</v>
      </c>
      <c r="B1816" t="s">
        <v>123</v>
      </c>
      <c r="C1816" s="2">
        <v>6</v>
      </c>
      <c r="D1816" t="s">
        <v>14</v>
      </c>
      <c r="E1816">
        <v>18</v>
      </c>
      <c r="F1816" t="s">
        <v>17</v>
      </c>
      <c r="G1816" s="10">
        <v>65.5</v>
      </c>
      <c r="H1816">
        <v>0.65500000000000003</v>
      </c>
      <c r="I1816">
        <v>33</v>
      </c>
      <c r="J1816">
        <v>1</v>
      </c>
      <c r="K1816">
        <v>1</v>
      </c>
      <c r="L1816" s="8">
        <v>1.39</v>
      </c>
      <c r="M1816" s="8">
        <v>0.56000000000000005</v>
      </c>
      <c r="N1816" s="8">
        <v>0.5</v>
      </c>
      <c r="O1816" s="8">
        <v>0.16450000000000001</v>
      </c>
      <c r="P1816" s="8">
        <v>-0.56120000000000003</v>
      </c>
      <c r="Q1816" s="8">
        <v>0.29099999999999998</v>
      </c>
      <c r="R1816" s="8">
        <v>0</v>
      </c>
      <c r="S1816" s="8">
        <v>-7.2500000000000004E-3</v>
      </c>
      <c r="T1816" s="8">
        <v>2.5000000000000001E-2</v>
      </c>
      <c r="U1816" s="8">
        <v>2.3E-2</v>
      </c>
      <c r="V1816">
        <v>4.9141050326073596</v>
      </c>
      <c r="W1816">
        <v>4.9141050326073596</v>
      </c>
      <c r="X1816">
        <v>3.8251393573815702</v>
      </c>
      <c r="Y1816">
        <v>0.33695544705158997</v>
      </c>
      <c r="Z1816">
        <v>37.5796195520143</v>
      </c>
      <c r="AA1816">
        <v>3.3103780864197501</v>
      </c>
    </row>
    <row r="1817" spans="1:27" x14ac:dyDescent="0.35">
      <c r="A1817">
        <v>1816</v>
      </c>
      <c r="B1817" t="s">
        <v>123</v>
      </c>
      <c r="C1817" s="2">
        <v>6</v>
      </c>
      <c r="D1817" t="s">
        <v>14</v>
      </c>
      <c r="E1817">
        <v>18</v>
      </c>
      <c r="F1817" t="s">
        <v>17</v>
      </c>
      <c r="G1817" s="10">
        <v>51.5</v>
      </c>
      <c r="H1817">
        <v>0.51500000000000001</v>
      </c>
      <c r="I1817">
        <v>33</v>
      </c>
      <c r="J1817">
        <v>1</v>
      </c>
      <c r="K1817">
        <v>1</v>
      </c>
      <c r="L1817" s="8">
        <v>1.39</v>
      </c>
      <c r="M1817" s="8">
        <v>0.56000000000000005</v>
      </c>
      <c r="N1817" s="8">
        <v>0.5</v>
      </c>
      <c r="O1817" s="8">
        <v>0.16450000000000001</v>
      </c>
      <c r="P1817" s="8">
        <v>-0.56120000000000003</v>
      </c>
      <c r="Q1817" s="8">
        <v>0.29099999999999998</v>
      </c>
      <c r="R1817" s="8">
        <v>0</v>
      </c>
      <c r="S1817" s="8">
        <v>-7.2500000000000004E-3</v>
      </c>
      <c r="T1817" s="8">
        <v>2.5000000000000001E-2</v>
      </c>
      <c r="U1817" s="8">
        <v>2.3E-2</v>
      </c>
      <c r="V1817">
        <v>3.10060647178162</v>
      </c>
      <c r="W1817">
        <v>3.10060647178162</v>
      </c>
      <c r="X1817">
        <v>2.41351207763481</v>
      </c>
      <c r="Y1817">
        <v>0.208307227887088</v>
      </c>
      <c r="Z1817">
        <v>23.711257862195701</v>
      </c>
      <c r="AA1817">
        <v>2.0464891975308599</v>
      </c>
    </row>
    <row r="1818" spans="1:27" x14ac:dyDescent="0.35">
      <c r="A1818">
        <v>1817</v>
      </c>
      <c r="B1818" t="s">
        <v>123</v>
      </c>
      <c r="C1818" s="2">
        <v>6</v>
      </c>
      <c r="D1818" t="s">
        <v>14</v>
      </c>
      <c r="E1818">
        <v>18</v>
      </c>
      <c r="F1818" t="s">
        <v>17</v>
      </c>
      <c r="G1818" s="10">
        <v>51.5</v>
      </c>
      <c r="H1818">
        <v>0.51500000000000001</v>
      </c>
      <c r="I1818">
        <v>33</v>
      </c>
      <c r="J1818">
        <v>1</v>
      </c>
      <c r="K1818">
        <v>1</v>
      </c>
      <c r="L1818" s="8">
        <v>1.39</v>
      </c>
      <c r="M1818" s="8">
        <v>0.56000000000000005</v>
      </c>
      <c r="N1818" s="8">
        <v>0.5</v>
      </c>
      <c r="O1818" s="8">
        <v>0.16450000000000001</v>
      </c>
      <c r="P1818" s="8">
        <v>-0.56120000000000003</v>
      </c>
      <c r="Q1818" s="8">
        <v>0.29099999999999998</v>
      </c>
      <c r="R1818" s="8">
        <v>0</v>
      </c>
      <c r="S1818" s="8">
        <v>-7.2500000000000004E-3</v>
      </c>
      <c r="T1818" s="8">
        <v>2.5000000000000001E-2</v>
      </c>
      <c r="U1818" s="8">
        <v>2.3E-2</v>
      </c>
      <c r="V1818">
        <v>3.10060647178162</v>
      </c>
      <c r="W1818">
        <v>3.10060647178162</v>
      </c>
      <c r="X1818">
        <v>2.41351207763481</v>
      </c>
      <c r="Y1818">
        <v>0.208307227887088</v>
      </c>
      <c r="Z1818">
        <v>23.711257862195701</v>
      </c>
      <c r="AA1818">
        <v>2.0464891975308599</v>
      </c>
    </row>
    <row r="1819" spans="1:27" x14ac:dyDescent="0.35">
      <c r="A1819">
        <v>1818</v>
      </c>
      <c r="B1819" t="s">
        <v>123</v>
      </c>
      <c r="C1819" s="2">
        <v>6</v>
      </c>
      <c r="D1819" t="s">
        <v>14</v>
      </c>
      <c r="E1819">
        <v>18</v>
      </c>
      <c r="F1819" t="s">
        <v>17</v>
      </c>
      <c r="G1819" s="10">
        <v>57</v>
      </c>
      <c r="H1819">
        <v>0.56999999999999995</v>
      </c>
      <c r="I1819">
        <v>33</v>
      </c>
      <c r="J1819">
        <v>1</v>
      </c>
      <c r="K1819">
        <v>1</v>
      </c>
      <c r="L1819" s="8">
        <v>1.39</v>
      </c>
      <c r="M1819" s="8">
        <v>0.56000000000000005</v>
      </c>
      <c r="N1819" s="8">
        <v>0.5</v>
      </c>
      <c r="O1819" s="8">
        <v>0.16450000000000001</v>
      </c>
      <c r="P1819" s="8">
        <v>-0.56120000000000003</v>
      </c>
      <c r="Q1819" s="8">
        <v>0.29099999999999998</v>
      </c>
      <c r="R1819" s="8">
        <v>0</v>
      </c>
      <c r="S1819" s="8">
        <v>-7.2500000000000004E-3</v>
      </c>
      <c r="T1819" s="8">
        <v>2.5000000000000001E-2</v>
      </c>
      <c r="U1819" s="8">
        <v>2.3E-2</v>
      </c>
      <c r="V1819">
        <v>3.7646049143593099</v>
      </c>
      <c r="W1819">
        <v>3.7646049143593099</v>
      </c>
      <c r="X1819">
        <v>2.9303684653372901</v>
      </c>
      <c r="Y1819">
        <v>0.25517586328783098</v>
      </c>
      <c r="Z1819">
        <v>28.789051008582799</v>
      </c>
      <c r="AA1819">
        <v>2.5069444444444402</v>
      </c>
    </row>
    <row r="1820" spans="1:27" x14ac:dyDescent="0.35">
      <c r="A1820">
        <v>1819</v>
      </c>
      <c r="B1820" t="s">
        <v>123</v>
      </c>
      <c r="C1820" s="2">
        <v>6</v>
      </c>
      <c r="D1820" t="s">
        <v>14</v>
      </c>
      <c r="E1820">
        <v>18</v>
      </c>
      <c r="F1820" t="s">
        <v>17</v>
      </c>
      <c r="G1820" s="10">
        <v>61.5</v>
      </c>
      <c r="H1820">
        <v>0.61499999999999999</v>
      </c>
      <c r="I1820">
        <v>35</v>
      </c>
      <c r="J1820">
        <v>1</v>
      </c>
      <c r="K1820">
        <v>1</v>
      </c>
      <c r="L1820" s="8">
        <v>1.39</v>
      </c>
      <c r="M1820" s="8">
        <v>0.56000000000000005</v>
      </c>
      <c r="N1820" s="8">
        <v>0.5</v>
      </c>
      <c r="O1820" s="8">
        <v>0.16450000000000001</v>
      </c>
      <c r="P1820" s="8">
        <v>-0.56120000000000003</v>
      </c>
      <c r="Q1820" s="8">
        <v>0.29099999999999998</v>
      </c>
      <c r="R1820" s="8">
        <v>0</v>
      </c>
      <c r="S1820" s="8">
        <v>-7.2500000000000004E-3</v>
      </c>
      <c r="T1820" s="8">
        <v>2.5000000000000001E-2</v>
      </c>
      <c r="U1820" s="8">
        <v>2.3E-2</v>
      </c>
      <c r="V1820">
        <v>4.6083290540021498</v>
      </c>
      <c r="W1820">
        <v>4.6083290540021498</v>
      </c>
      <c r="X1820">
        <v>3.5871233356352699</v>
      </c>
      <c r="Y1820">
        <v>0.29705722035100002</v>
      </c>
      <c r="Z1820">
        <v>35.2412598979409</v>
      </c>
      <c r="AA1820">
        <v>2.9184027777777799</v>
      </c>
    </row>
    <row r="1821" spans="1:27" x14ac:dyDescent="0.35">
      <c r="A1821">
        <v>1820</v>
      </c>
      <c r="B1821" t="s">
        <v>123</v>
      </c>
      <c r="C1821" s="2">
        <v>6</v>
      </c>
      <c r="D1821" t="s">
        <v>14</v>
      </c>
      <c r="E1821">
        <v>18</v>
      </c>
      <c r="F1821" t="s">
        <v>17</v>
      </c>
      <c r="G1821" s="10">
        <v>57.5</v>
      </c>
      <c r="H1821">
        <v>0.57499999999999996</v>
      </c>
      <c r="I1821">
        <v>35</v>
      </c>
      <c r="J1821">
        <v>1</v>
      </c>
      <c r="K1821">
        <v>1</v>
      </c>
      <c r="L1821" s="8">
        <v>1.39</v>
      </c>
      <c r="M1821" s="8">
        <v>0.56000000000000005</v>
      </c>
      <c r="N1821" s="8">
        <v>0.5</v>
      </c>
      <c r="O1821" s="8">
        <v>0.16450000000000001</v>
      </c>
      <c r="P1821" s="8">
        <v>-0.56120000000000003</v>
      </c>
      <c r="Q1821" s="8">
        <v>0.29099999999999998</v>
      </c>
      <c r="R1821" s="8">
        <v>0</v>
      </c>
      <c r="S1821" s="8">
        <v>-7.2500000000000004E-3</v>
      </c>
      <c r="T1821" s="8">
        <v>2.5000000000000001E-2</v>
      </c>
      <c r="U1821" s="8">
        <v>2.3E-2</v>
      </c>
      <c r="V1821">
        <v>4.0540024692512198</v>
      </c>
      <c r="W1821">
        <v>4.0540024692512198</v>
      </c>
      <c r="X1821">
        <v>3.15563552206515</v>
      </c>
      <c r="Y1821">
        <v>0.25967226777328101</v>
      </c>
      <c r="Z1821">
        <v>31.002159995866801</v>
      </c>
      <c r="AA1821">
        <v>2.5511188271604901</v>
      </c>
    </row>
    <row r="1822" spans="1:27" x14ac:dyDescent="0.35">
      <c r="A1822">
        <v>1821</v>
      </c>
      <c r="B1822" t="s">
        <v>123</v>
      </c>
      <c r="C1822" s="2">
        <v>6</v>
      </c>
      <c r="D1822" t="s">
        <v>14</v>
      </c>
      <c r="E1822">
        <v>18</v>
      </c>
      <c r="F1822" t="s">
        <v>17</v>
      </c>
      <c r="G1822" s="10">
        <v>53.5</v>
      </c>
      <c r="H1822">
        <v>0.53500000000000003</v>
      </c>
      <c r="I1822">
        <v>35</v>
      </c>
      <c r="J1822">
        <v>1</v>
      </c>
      <c r="K1822">
        <v>1</v>
      </c>
      <c r="L1822" s="8">
        <v>1.39</v>
      </c>
      <c r="M1822" s="8">
        <v>0.56000000000000005</v>
      </c>
      <c r="N1822" s="8">
        <v>0.5</v>
      </c>
      <c r="O1822" s="8">
        <v>0.16450000000000001</v>
      </c>
      <c r="P1822" s="8">
        <v>-0.56120000000000003</v>
      </c>
      <c r="Q1822" s="8">
        <v>0.29099999999999998</v>
      </c>
      <c r="R1822" s="8">
        <v>0</v>
      </c>
      <c r="S1822" s="8">
        <v>-7.2500000000000004E-3</v>
      </c>
      <c r="T1822" s="8">
        <v>2.5000000000000001E-2</v>
      </c>
      <c r="U1822" s="8">
        <v>2.3E-2</v>
      </c>
      <c r="V1822">
        <v>3.5342905610557902</v>
      </c>
      <c r="W1822">
        <v>3.5342905610557902</v>
      </c>
      <c r="X1822">
        <v>2.7510917727258302</v>
      </c>
      <c r="Y1822">
        <v>0.224800589318435</v>
      </c>
      <c r="Z1822">
        <v>27.027768798071602</v>
      </c>
      <c r="AA1822">
        <v>2.2085262345679002</v>
      </c>
    </row>
    <row r="1823" spans="1:27" x14ac:dyDescent="0.35">
      <c r="A1823">
        <v>1822</v>
      </c>
      <c r="B1823" t="s">
        <v>123</v>
      </c>
      <c r="C1823" s="2">
        <v>6</v>
      </c>
      <c r="D1823" t="s">
        <v>14</v>
      </c>
      <c r="E1823">
        <v>18</v>
      </c>
      <c r="F1823" t="s">
        <v>17</v>
      </c>
      <c r="G1823" s="10">
        <v>45.5</v>
      </c>
      <c r="H1823">
        <v>0.45500000000000002</v>
      </c>
      <c r="I1823">
        <v>28</v>
      </c>
      <c r="J1823">
        <v>1</v>
      </c>
      <c r="K1823">
        <v>1</v>
      </c>
      <c r="L1823" s="8">
        <v>1.39</v>
      </c>
      <c r="M1823" s="8">
        <v>0.56000000000000005</v>
      </c>
      <c r="N1823" s="8">
        <v>0.5</v>
      </c>
      <c r="O1823" s="8">
        <v>0.16450000000000001</v>
      </c>
      <c r="P1823" s="8">
        <v>-0.56120000000000003</v>
      </c>
      <c r="Q1823" s="8">
        <v>0.29099999999999998</v>
      </c>
      <c r="R1823" s="8">
        <v>0</v>
      </c>
      <c r="S1823" s="8">
        <v>-7.2500000000000004E-3</v>
      </c>
      <c r="T1823" s="8">
        <v>2.5000000000000001E-2</v>
      </c>
      <c r="U1823" s="8">
        <v>2.3E-2</v>
      </c>
      <c r="V1823">
        <v>2.07034742825652</v>
      </c>
      <c r="W1823">
        <v>2.07034742825652</v>
      </c>
      <c r="X1823">
        <v>1.61155843815488</v>
      </c>
      <c r="Y1823">
        <v>0.162597054777357</v>
      </c>
      <c r="Z1823">
        <v>15.8325612045558</v>
      </c>
      <c r="AA1823">
        <v>1.5974151234567899</v>
      </c>
    </row>
    <row r="1824" spans="1:27" x14ac:dyDescent="0.35">
      <c r="A1824">
        <v>1823</v>
      </c>
      <c r="B1824" t="s">
        <v>126</v>
      </c>
      <c r="C1824" s="2">
        <v>65</v>
      </c>
      <c r="D1824" t="s">
        <v>10</v>
      </c>
      <c r="E1824">
        <v>4.5</v>
      </c>
      <c r="F1824" t="s">
        <v>27</v>
      </c>
      <c r="G1824" s="10">
        <v>3</v>
      </c>
      <c r="H1824">
        <v>0.03</v>
      </c>
      <c r="I1824">
        <v>2.5</v>
      </c>
      <c r="J1824">
        <v>1</v>
      </c>
      <c r="K1824">
        <v>0</v>
      </c>
      <c r="L1824" s="8">
        <v>1.4</v>
      </c>
      <c r="M1824" s="8">
        <v>0.52</v>
      </c>
      <c r="N1824" s="8">
        <v>0.5</v>
      </c>
      <c r="O1824" s="8">
        <v>-3.9083E-2</v>
      </c>
      <c r="P1824" s="8">
        <v>1.9935E-3</v>
      </c>
      <c r="Q1824" s="8">
        <v>-1.6147999999999999E-5</v>
      </c>
      <c r="R1824" s="9">
        <v>6.4188000000000002E-9</v>
      </c>
      <c r="S1824" s="8">
        <v>-9.834100000000001E-4</v>
      </c>
      <c r="T1824" s="8">
        <v>0</v>
      </c>
      <c r="U1824" s="9">
        <v>3.8372999999999997E-6</v>
      </c>
      <c r="V1824">
        <v>-2.33300916168422E-2</v>
      </c>
      <c r="W1824">
        <v>3.5342917352885199E-3</v>
      </c>
      <c r="X1824">
        <v>2.57296438329004E-3</v>
      </c>
      <c r="Y1824">
        <v>7.0685834705770298E-4</v>
      </c>
      <c r="Z1824">
        <v>0.404444444444444</v>
      </c>
      <c r="AA1824">
        <v>0.11111111111111099</v>
      </c>
    </row>
    <row r="1825" spans="1:27" x14ac:dyDescent="0.35">
      <c r="A1825">
        <v>1824</v>
      </c>
      <c r="B1825" t="s">
        <v>126</v>
      </c>
      <c r="C1825" s="2">
        <v>65</v>
      </c>
      <c r="D1825" t="s">
        <v>13</v>
      </c>
      <c r="E1825">
        <v>9</v>
      </c>
      <c r="F1825" t="s">
        <v>17</v>
      </c>
      <c r="G1825" s="10">
        <v>36</v>
      </c>
      <c r="H1825">
        <v>0.36</v>
      </c>
      <c r="I1825">
        <v>23</v>
      </c>
      <c r="J1825">
        <v>1</v>
      </c>
      <c r="K1825">
        <v>0</v>
      </c>
      <c r="L1825" s="8">
        <v>1.39</v>
      </c>
      <c r="M1825" s="8">
        <v>0.56000000000000005</v>
      </c>
      <c r="N1825" s="8">
        <v>0.5</v>
      </c>
      <c r="O1825" s="8">
        <v>0.16450000000000001</v>
      </c>
      <c r="P1825" s="8">
        <v>-0.56120000000000003</v>
      </c>
      <c r="Q1825" s="8">
        <v>0.29099999999999998</v>
      </c>
      <c r="R1825" s="8">
        <v>0</v>
      </c>
      <c r="S1825" s="8">
        <v>-7.2500000000000004E-3</v>
      </c>
      <c r="T1825" s="8">
        <v>2.5000000000000001E-2</v>
      </c>
      <c r="U1825" s="8">
        <v>2.3E-2</v>
      </c>
      <c r="V1825">
        <v>1.0622200312156</v>
      </c>
      <c r="W1825">
        <v>1.0622200312156</v>
      </c>
      <c r="X1825">
        <v>0.82683207229822497</v>
      </c>
      <c r="Y1825">
        <v>0.101787601976309</v>
      </c>
      <c r="Z1825">
        <v>32.492447262512997</v>
      </c>
      <c r="AA1825">
        <v>4</v>
      </c>
    </row>
    <row r="1826" spans="1:27" x14ac:dyDescent="0.35">
      <c r="A1826">
        <v>1825</v>
      </c>
      <c r="B1826" t="s">
        <v>126</v>
      </c>
      <c r="C1826" s="2">
        <v>65</v>
      </c>
      <c r="D1826" t="s">
        <v>13</v>
      </c>
      <c r="E1826">
        <v>9</v>
      </c>
      <c r="F1826" t="s">
        <v>21</v>
      </c>
      <c r="G1826" s="10">
        <v>18.5</v>
      </c>
      <c r="H1826">
        <v>0.185</v>
      </c>
      <c r="I1826">
        <v>13</v>
      </c>
      <c r="J1826">
        <v>1</v>
      </c>
      <c r="K1826">
        <v>0</v>
      </c>
      <c r="L1826" s="8">
        <v>1.29</v>
      </c>
      <c r="M1826" s="8">
        <v>0.53</v>
      </c>
      <c r="N1826" s="8">
        <v>0.5</v>
      </c>
      <c r="O1826" s="8">
        <v>0.16450000000000001</v>
      </c>
      <c r="P1826" s="9">
        <v>-0.56120000000000003</v>
      </c>
      <c r="Q1826" s="8">
        <v>0.29099999999999998</v>
      </c>
      <c r="R1826" s="9">
        <v>0</v>
      </c>
      <c r="S1826" s="8">
        <v>-7.2500000000000004E-3</v>
      </c>
      <c r="T1826" s="8">
        <v>2.5000000000000001E-2</v>
      </c>
      <c r="U1826" s="9">
        <v>2.3E-2</v>
      </c>
      <c r="V1826">
        <v>0.13226628008618399</v>
      </c>
      <c r="W1826">
        <v>0.13226628008618399</v>
      </c>
      <c r="X1826">
        <v>9.0430455694924E-2</v>
      </c>
      <c r="Y1826">
        <v>2.68802521422777E-2</v>
      </c>
      <c r="Z1826">
        <v>3.5536923530616802</v>
      </c>
      <c r="AA1826">
        <v>1.05632716049383</v>
      </c>
    </row>
    <row r="1827" spans="1:27" x14ac:dyDescent="0.35">
      <c r="A1827">
        <v>1826</v>
      </c>
      <c r="B1827" t="s">
        <v>126</v>
      </c>
      <c r="C1827" s="2">
        <v>65</v>
      </c>
      <c r="D1827" t="s">
        <v>13</v>
      </c>
      <c r="E1827">
        <v>9</v>
      </c>
      <c r="F1827" t="s">
        <v>17</v>
      </c>
      <c r="G1827" s="10">
        <v>28.5</v>
      </c>
      <c r="H1827">
        <v>0.28499999999999998</v>
      </c>
      <c r="I1827">
        <v>20</v>
      </c>
      <c r="J1827">
        <v>1</v>
      </c>
      <c r="K1827">
        <v>0</v>
      </c>
      <c r="L1827" s="8">
        <v>1.39</v>
      </c>
      <c r="M1827" s="8">
        <v>0.56000000000000005</v>
      </c>
      <c r="N1827" s="8">
        <v>0.5</v>
      </c>
      <c r="O1827" s="8">
        <v>0.16450000000000001</v>
      </c>
      <c r="P1827" s="8">
        <v>-0.56120000000000003</v>
      </c>
      <c r="Q1827" s="8">
        <v>0.29099999999999998</v>
      </c>
      <c r="R1827" s="8">
        <v>0</v>
      </c>
      <c r="S1827" s="8">
        <v>-7.2500000000000004E-3</v>
      </c>
      <c r="T1827" s="8">
        <v>2.5000000000000001E-2</v>
      </c>
      <c r="U1827" s="8">
        <v>2.3E-2</v>
      </c>
      <c r="V1827">
        <v>0.56674996266242705</v>
      </c>
      <c r="W1827">
        <v>0.56674996266242705</v>
      </c>
      <c r="X1827">
        <v>0.441158170936434</v>
      </c>
      <c r="Y1827">
        <v>6.3793965821957704E-2</v>
      </c>
      <c r="Z1827">
        <v>17.336420639484601</v>
      </c>
      <c r="AA1827">
        <v>2.5069444444444402</v>
      </c>
    </row>
    <row r="1828" spans="1:27" x14ac:dyDescent="0.35">
      <c r="A1828">
        <v>1827</v>
      </c>
      <c r="B1828" t="s">
        <v>126</v>
      </c>
      <c r="C1828" s="2">
        <v>65</v>
      </c>
      <c r="D1828" t="s">
        <v>13</v>
      </c>
      <c r="E1828">
        <v>9</v>
      </c>
      <c r="F1828" t="s">
        <v>21</v>
      </c>
      <c r="G1828" s="10">
        <v>15.5</v>
      </c>
      <c r="H1828">
        <v>0.155</v>
      </c>
      <c r="I1828">
        <v>10</v>
      </c>
      <c r="J1828">
        <v>1</v>
      </c>
      <c r="K1828">
        <v>0</v>
      </c>
      <c r="L1828" s="8">
        <v>1.29</v>
      </c>
      <c r="M1828" s="8">
        <v>0.53</v>
      </c>
      <c r="N1828" s="8">
        <v>0.5</v>
      </c>
      <c r="O1828" s="8">
        <v>0.16450000000000001</v>
      </c>
      <c r="P1828" s="9">
        <v>-0.56120000000000003</v>
      </c>
      <c r="Q1828" s="8">
        <v>0.29099999999999998</v>
      </c>
      <c r="R1828" s="9">
        <v>0</v>
      </c>
      <c r="S1828" s="8">
        <v>-7.2500000000000004E-3</v>
      </c>
      <c r="T1828" s="8">
        <v>2.5000000000000001E-2</v>
      </c>
      <c r="U1828" s="9">
        <v>2.3E-2</v>
      </c>
      <c r="V1828">
        <v>6.4000221789988196E-2</v>
      </c>
      <c r="W1828">
        <v>6.4000221789988196E-2</v>
      </c>
      <c r="X1828">
        <v>4.37569516378149E-2</v>
      </c>
      <c r="Y1828">
        <v>1.88691908756237E-2</v>
      </c>
      <c r="Z1828">
        <v>1.7195395426645099</v>
      </c>
      <c r="AA1828">
        <v>0.74151234567901203</v>
      </c>
    </row>
    <row r="1829" spans="1:27" x14ac:dyDescent="0.35">
      <c r="A1829">
        <v>1828</v>
      </c>
      <c r="B1829" t="s">
        <v>126</v>
      </c>
      <c r="C1829" s="2">
        <v>65</v>
      </c>
      <c r="D1829" t="s">
        <v>13</v>
      </c>
      <c r="E1829">
        <v>9</v>
      </c>
      <c r="F1829" t="s">
        <v>21</v>
      </c>
      <c r="G1829" s="10">
        <v>17</v>
      </c>
      <c r="H1829">
        <v>0.17</v>
      </c>
      <c r="I1829">
        <v>12</v>
      </c>
      <c r="J1829">
        <v>1</v>
      </c>
      <c r="K1829">
        <v>0</v>
      </c>
      <c r="L1829" s="8">
        <v>1.29</v>
      </c>
      <c r="M1829" s="8">
        <v>0.53</v>
      </c>
      <c r="N1829" s="8">
        <v>0.5</v>
      </c>
      <c r="O1829" s="8">
        <v>0.16450000000000001</v>
      </c>
      <c r="P1829" s="9">
        <v>-0.56120000000000003</v>
      </c>
      <c r="Q1829" s="8">
        <v>0.29099999999999998</v>
      </c>
      <c r="R1829" s="9">
        <v>0</v>
      </c>
      <c r="S1829" s="8">
        <v>-7.2500000000000004E-3</v>
      </c>
      <c r="T1829" s="8">
        <v>2.5000000000000001E-2</v>
      </c>
      <c r="U1829" s="9">
        <v>2.3E-2</v>
      </c>
      <c r="V1829">
        <v>9.9727018407569396E-2</v>
      </c>
      <c r="W1829">
        <v>9.9727018407569396E-2</v>
      </c>
      <c r="X1829">
        <v>6.8183362485255194E-2</v>
      </c>
      <c r="Y1829">
        <v>2.2698006922186299E-2</v>
      </c>
      <c r="Z1829">
        <v>2.67943683361848</v>
      </c>
      <c r="AA1829">
        <v>0.89197530864197505</v>
      </c>
    </row>
    <row r="1830" spans="1:27" x14ac:dyDescent="0.35">
      <c r="A1830">
        <v>1829</v>
      </c>
      <c r="B1830" t="s">
        <v>126</v>
      </c>
      <c r="C1830" s="2">
        <v>65</v>
      </c>
      <c r="D1830" t="s">
        <v>13</v>
      </c>
      <c r="E1830">
        <v>9</v>
      </c>
      <c r="F1830" t="s">
        <v>21</v>
      </c>
      <c r="G1830" s="10">
        <v>25</v>
      </c>
      <c r="H1830">
        <v>0.25</v>
      </c>
      <c r="I1830">
        <v>18.5</v>
      </c>
      <c r="J1830">
        <v>1</v>
      </c>
      <c r="K1830">
        <v>0</v>
      </c>
      <c r="L1830" s="8">
        <v>1.29</v>
      </c>
      <c r="M1830" s="8">
        <v>0.53</v>
      </c>
      <c r="N1830" s="8">
        <v>0.5</v>
      </c>
      <c r="O1830" s="8">
        <v>0.16450000000000001</v>
      </c>
      <c r="P1830" s="9">
        <v>-0.56120000000000003</v>
      </c>
      <c r="Q1830" s="8">
        <v>0.29099999999999998</v>
      </c>
      <c r="R1830" s="9">
        <v>0</v>
      </c>
      <c r="S1830" s="8">
        <v>-7.2500000000000004E-3</v>
      </c>
      <c r="T1830" s="8">
        <v>2.5000000000000001E-2</v>
      </c>
      <c r="U1830" s="9">
        <v>2.3E-2</v>
      </c>
      <c r="V1830">
        <v>0.39482942335895499</v>
      </c>
      <c r="W1830">
        <v>0.39482942335895499</v>
      </c>
      <c r="X1830">
        <v>0.26994487675051698</v>
      </c>
      <c r="Y1830">
        <v>4.9087385212340497E-2</v>
      </c>
      <c r="Z1830">
        <v>10.6081633326364</v>
      </c>
      <c r="AA1830">
        <v>1.92901234567901</v>
      </c>
    </row>
    <row r="1831" spans="1:27" x14ac:dyDescent="0.35">
      <c r="A1831">
        <v>1830</v>
      </c>
      <c r="B1831" t="s">
        <v>126</v>
      </c>
      <c r="C1831" s="2">
        <v>65</v>
      </c>
      <c r="D1831" t="s">
        <v>13</v>
      </c>
      <c r="E1831">
        <v>9</v>
      </c>
      <c r="F1831" t="s">
        <v>17</v>
      </c>
      <c r="G1831" s="10">
        <v>27</v>
      </c>
      <c r="H1831">
        <v>0.27</v>
      </c>
      <c r="I1831">
        <v>21</v>
      </c>
      <c r="J1831">
        <v>1</v>
      </c>
      <c r="K1831">
        <v>0</v>
      </c>
      <c r="L1831" s="8">
        <v>1.39</v>
      </c>
      <c r="M1831" s="8">
        <v>0.56000000000000005</v>
      </c>
      <c r="N1831" s="8">
        <v>0.5</v>
      </c>
      <c r="O1831" s="8">
        <v>0.16450000000000001</v>
      </c>
      <c r="P1831" s="8">
        <v>-0.56120000000000003</v>
      </c>
      <c r="Q1831" s="8">
        <v>0.29099999999999998</v>
      </c>
      <c r="R1831" s="8">
        <v>0</v>
      </c>
      <c r="S1831" s="8">
        <v>-7.2500000000000004E-3</v>
      </c>
      <c r="T1831" s="8">
        <v>2.5000000000000001E-2</v>
      </c>
      <c r="U1831" s="8">
        <v>2.3E-2</v>
      </c>
      <c r="V1831">
        <v>0.53843255389351996</v>
      </c>
      <c r="W1831">
        <v>0.53843255389351996</v>
      </c>
      <c r="X1831">
        <v>0.41911589995071602</v>
      </c>
      <c r="Y1831">
        <v>5.7255526111673997E-2</v>
      </c>
      <c r="Z1831">
        <v>16.4702141248308</v>
      </c>
      <c r="AA1831">
        <v>2.25</v>
      </c>
    </row>
    <row r="1832" spans="1:27" x14ac:dyDescent="0.35">
      <c r="A1832">
        <v>1831</v>
      </c>
      <c r="B1832" t="s">
        <v>126</v>
      </c>
      <c r="C1832" s="2">
        <v>65</v>
      </c>
      <c r="D1832" t="s">
        <v>13</v>
      </c>
      <c r="E1832">
        <v>9</v>
      </c>
      <c r="F1832" t="s">
        <v>17</v>
      </c>
      <c r="G1832" s="10">
        <v>34</v>
      </c>
      <c r="H1832">
        <v>0.34</v>
      </c>
      <c r="I1832">
        <v>23</v>
      </c>
      <c r="J1832">
        <v>1</v>
      </c>
      <c r="K1832">
        <v>0</v>
      </c>
      <c r="L1832" s="8">
        <v>1.39</v>
      </c>
      <c r="M1832" s="8">
        <v>0.56000000000000005</v>
      </c>
      <c r="N1832" s="8">
        <v>0.5</v>
      </c>
      <c r="O1832" s="8">
        <v>0.16450000000000001</v>
      </c>
      <c r="P1832" s="8">
        <v>-0.56120000000000003</v>
      </c>
      <c r="Q1832" s="8">
        <v>0.29099999999999998</v>
      </c>
      <c r="R1832" s="8">
        <v>0</v>
      </c>
      <c r="S1832" s="8">
        <v>-7.2500000000000004E-3</v>
      </c>
      <c r="T1832" s="8">
        <v>2.5000000000000001E-2</v>
      </c>
      <c r="U1832" s="8">
        <v>2.3E-2</v>
      </c>
      <c r="V1832">
        <v>0.94804989311870602</v>
      </c>
      <c r="W1832">
        <v>0.94804989311870602</v>
      </c>
      <c r="X1832">
        <v>0.73796203680360095</v>
      </c>
      <c r="Y1832">
        <v>9.0792027688745003E-2</v>
      </c>
      <c r="Z1832">
        <v>29.000075548507699</v>
      </c>
      <c r="AA1832">
        <v>3.5679012345679002</v>
      </c>
    </row>
    <row r="1833" spans="1:27" x14ac:dyDescent="0.35">
      <c r="A1833">
        <v>1832</v>
      </c>
      <c r="B1833" t="s">
        <v>126</v>
      </c>
      <c r="C1833" s="2">
        <v>65</v>
      </c>
      <c r="D1833" t="s">
        <v>13</v>
      </c>
      <c r="E1833">
        <v>9</v>
      </c>
      <c r="F1833" t="s">
        <v>17</v>
      </c>
      <c r="G1833" s="10">
        <v>25.5</v>
      </c>
      <c r="H1833">
        <v>0.255</v>
      </c>
      <c r="I1833">
        <v>14.5</v>
      </c>
      <c r="J1833">
        <v>0</v>
      </c>
      <c r="K1833">
        <v>0</v>
      </c>
      <c r="L1833" s="8">
        <v>1.39</v>
      </c>
      <c r="M1833" s="8">
        <v>0.56000000000000005</v>
      </c>
      <c r="N1833" s="8">
        <v>0.5</v>
      </c>
      <c r="O1833" s="8">
        <v>0.16450000000000001</v>
      </c>
      <c r="P1833" s="8">
        <v>-0.56120000000000003</v>
      </c>
      <c r="Q1833" s="8">
        <v>0.29099999999999998</v>
      </c>
      <c r="R1833" s="8">
        <v>0</v>
      </c>
      <c r="S1833" s="8">
        <v>-7.2500000000000004E-3</v>
      </c>
      <c r="T1833" s="8">
        <v>2.5000000000000001E-2</v>
      </c>
      <c r="U1833" s="8">
        <v>2.3E-2</v>
      </c>
      <c r="V1833">
        <v>0.30098121848151699</v>
      </c>
      <c r="W1833">
        <v>0.30098121848151699</v>
      </c>
      <c r="X1833">
        <v>0.234283780466013</v>
      </c>
      <c r="Y1833">
        <v>5.1070515574919102E-2</v>
      </c>
      <c r="Z1833">
        <v>9.2067708018327004</v>
      </c>
      <c r="AA1833">
        <v>2.0069444444444402</v>
      </c>
    </row>
    <row r="1834" spans="1:27" x14ac:dyDescent="0.35">
      <c r="A1834">
        <v>1833</v>
      </c>
      <c r="B1834" t="s">
        <v>126</v>
      </c>
      <c r="C1834" s="2">
        <v>65</v>
      </c>
      <c r="D1834" t="s">
        <v>13</v>
      </c>
      <c r="E1834">
        <v>9</v>
      </c>
      <c r="F1834" t="s">
        <v>17</v>
      </c>
      <c r="G1834" s="10">
        <v>29</v>
      </c>
      <c r="H1834">
        <v>0.28999999999999998</v>
      </c>
      <c r="I1834">
        <v>25</v>
      </c>
      <c r="J1834">
        <v>1</v>
      </c>
      <c r="K1834">
        <v>0</v>
      </c>
      <c r="L1834" s="8">
        <v>1.39</v>
      </c>
      <c r="M1834" s="8">
        <v>0.56000000000000005</v>
      </c>
      <c r="N1834" s="8">
        <v>0.5</v>
      </c>
      <c r="O1834" s="8">
        <v>0.16450000000000001</v>
      </c>
      <c r="P1834" s="8">
        <v>-0.56120000000000003</v>
      </c>
      <c r="Q1834" s="8">
        <v>0.29099999999999998</v>
      </c>
      <c r="R1834" s="8">
        <v>0</v>
      </c>
      <c r="S1834" s="8">
        <v>-7.2500000000000004E-3</v>
      </c>
      <c r="T1834" s="8">
        <v>2.5000000000000001E-2</v>
      </c>
      <c r="U1834" s="8">
        <v>2.3E-2</v>
      </c>
      <c r="V1834">
        <v>0.76018495757069704</v>
      </c>
      <c r="W1834">
        <v>0.76018495757069704</v>
      </c>
      <c r="X1834">
        <v>0.59172797097303098</v>
      </c>
      <c r="Y1834">
        <v>6.6051985541725394E-2</v>
      </c>
      <c r="Z1834">
        <v>23.253439887924799</v>
      </c>
      <c r="AA1834">
        <v>2.5956790123456801</v>
      </c>
    </row>
    <row r="1835" spans="1:27" x14ac:dyDescent="0.35">
      <c r="A1835">
        <v>1834</v>
      </c>
      <c r="B1835" t="s">
        <v>126</v>
      </c>
      <c r="C1835" s="2">
        <v>65</v>
      </c>
      <c r="D1835" t="s">
        <v>13</v>
      </c>
      <c r="E1835">
        <v>9</v>
      </c>
      <c r="F1835" t="s">
        <v>17</v>
      </c>
      <c r="G1835" s="10">
        <v>29</v>
      </c>
      <c r="H1835">
        <v>0.28999999999999998</v>
      </c>
      <c r="I1835">
        <v>25</v>
      </c>
      <c r="J1835">
        <v>1</v>
      </c>
      <c r="K1835">
        <v>0</v>
      </c>
      <c r="L1835" s="8">
        <v>1.39</v>
      </c>
      <c r="M1835" s="8">
        <v>0.56000000000000005</v>
      </c>
      <c r="N1835" s="8">
        <v>0.5</v>
      </c>
      <c r="O1835" s="8">
        <v>0.16450000000000001</v>
      </c>
      <c r="P1835" s="8">
        <v>-0.56120000000000003</v>
      </c>
      <c r="Q1835" s="8">
        <v>0.29099999999999998</v>
      </c>
      <c r="R1835" s="8">
        <v>0</v>
      </c>
      <c r="S1835" s="8">
        <v>-7.2500000000000004E-3</v>
      </c>
      <c r="T1835" s="8">
        <v>2.5000000000000001E-2</v>
      </c>
      <c r="U1835" s="8">
        <v>2.3E-2</v>
      </c>
      <c r="V1835">
        <v>0.76018495757069704</v>
      </c>
      <c r="W1835">
        <v>0.76018495757069704</v>
      </c>
      <c r="X1835">
        <v>0.59172797097303098</v>
      </c>
      <c r="Y1835">
        <v>6.6051985541725394E-2</v>
      </c>
      <c r="Z1835">
        <v>23.253439887924799</v>
      </c>
      <c r="AA1835">
        <v>2.5956790123456801</v>
      </c>
    </row>
    <row r="1836" spans="1:27" x14ac:dyDescent="0.35">
      <c r="A1836">
        <v>1835</v>
      </c>
      <c r="B1836" t="s">
        <v>126</v>
      </c>
      <c r="C1836" s="2">
        <v>65</v>
      </c>
      <c r="D1836" t="s">
        <v>13</v>
      </c>
      <c r="E1836">
        <v>9</v>
      </c>
      <c r="F1836" t="s">
        <v>21</v>
      </c>
      <c r="G1836" s="10">
        <v>10</v>
      </c>
      <c r="H1836">
        <v>0.1</v>
      </c>
      <c r="I1836">
        <v>4</v>
      </c>
      <c r="J1836">
        <v>1</v>
      </c>
      <c r="K1836">
        <v>0</v>
      </c>
      <c r="L1836" s="8">
        <v>1.29</v>
      </c>
      <c r="M1836" s="8">
        <v>0.53</v>
      </c>
      <c r="N1836" s="8">
        <v>0.5</v>
      </c>
      <c r="O1836" s="8">
        <v>0.16450000000000001</v>
      </c>
      <c r="P1836" s="9">
        <v>-0.56120000000000003</v>
      </c>
      <c r="Q1836" s="8">
        <v>0.29099999999999998</v>
      </c>
      <c r="R1836" s="9">
        <v>0</v>
      </c>
      <c r="S1836" s="8">
        <v>-7.2500000000000004E-3</v>
      </c>
      <c r="T1836" s="8">
        <v>2.5000000000000001E-2</v>
      </c>
      <c r="U1836" s="9">
        <v>2.3E-2</v>
      </c>
      <c r="V1836">
        <v>2.8410331672610999E-2</v>
      </c>
      <c r="W1836">
        <v>2.8410331672610999E-2</v>
      </c>
      <c r="X1836">
        <v>1.9424143764564101E-2</v>
      </c>
      <c r="Y1836">
        <v>7.85398163397448E-3</v>
      </c>
      <c r="Z1836">
        <v>0.76332061616246805</v>
      </c>
      <c r="AA1836">
        <v>0.30864197530864201</v>
      </c>
    </row>
    <row r="1837" spans="1:27" x14ac:dyDescent="0.35">
      <c r="A1837">
        <v>1836</v>
      </c>
      <c r="B1837" t="s">
        <v>126</v>
      </c>
      <c r="C1837" s="2">
        <v>65</v>
      </c>
      <c r="D1837" t="s">
        <v>13</v>
      </c>
      <c r="E1837">
        <v>9</v>
      </c>
      <c r="F1837" t="s">
        <v>21</v>
      </c>
      <c r="G1837" s="10">
        <v>33.5</v>
      </c>
      <c r="H1837">
        <v>0.33500000000000002</v>
      </c>
      <c r="I1837">
        <v>28</v>
      </c>
      <c r="J1837">
        <v>1</v>
      </c>
      <c r="K1837">
        <v>0</v>
      </c>
      <c r="L1837" s="8">
        <v>1.29</v>
      </c>
      <c r="M1837" s="8">
        <v>0.53</v>
      </c>
      <c r="N1837" s="8">
        <v>0.5</v>
      </c>
      <c r="O1837" s="8">
        <v>0.16450000000000001</v>
      </c>
      <c r="P1837" s="9">
        <v>-0.56120000000000003</v>
      </c>
      <c r="Q1837" s="8">
        <v>0.29099999999999998</v>
      </c>
      <c r="R1837" s="9">
        <v>0</v>
      </c>
      <c r="S1837" s="8">
        <v>-7.2500000000000004E-3</v>
      </c>
      <c r="T1837" s="8">
        <v>2.5000000000000001E-2</v>
      </c>
      <c r="U1837" s="9">
        <v>2.3E-2</v>
      </c>
      <c r="V1837">
        <v>1.1431990661145801</v>
      </c>
      <c r="W1837">
        <v>1.1431990661145801</v>
      </c>
      <c r="X1837">
        <v>0.78160520150253499</v>
      </c>
      <c r="Y1837">
        <v>8.8141308887278599E-2</v>
      </c>
      <c r="Z1837">
        <v>30.7151435470285</v>
      </c>
      <c r="AA1837">
        <v>3.4637345679012399</v>
      </c>
    </row>
    <row r="1838" spans="1:27" x14ac:dyDescent="0.35">
      <c r="A1838">
        <v>1837</v>
      </c>
      <c r="B1838" t="s">
        <v>126</v>
      </c>
      <c r="C1838" s="2">
        <v>65</v>
      </c>
      <c r="D1838" t="s">
        <v>14</v>
      </c>
      <c r="E1838">
        <v>18</v>
      </c>
      <c r="F1838" t="s">
        <v>17</v>
      </c>
      <c r="G1838" s="10">
        <v>56.5</v>
      </c>
      <c r="H1838">
        <v>0.56499999999999995</v>
      </c>
      <c r="I1838">
        <v>33</v>
      </c>
      <c r="J1838">
        <v>1</v>
      </c>
      <c r="K1838">
        <v>0</v>
      </c>
      <c r="L1838" s="8">
        <v>1.39</v>
      </c>
      <c r="M1838" s="8">
        <v>0.56000000000000005</v>
      </c>
      <c r="N1838" s="8">
        <v>0.5</v>
      </c>
      <c r="O1838" s="8">
        <v>0.16450000000000001</v>
      </c>
      <c r="P1838" s="8">
        <v>-0.56120000000000003</v>
      </c>
      <c r="Q1838" s="8">
        <v>0.29099999999999998</v>
      </c>
      <c r="R1838" s="8">
        <v>0</v>
      </c>
      <c r="S1838" s="8">
        <v>-7.2500000000000004E-3</v>
      </c>
      <c r="T1838" s="8">
        <v>2.5000000000000001E-2</v>
      </c>
      <c r="U1838" s="8">
        <v>2.3E-2</v>
      </c>
      <c r="V1838">
        <v>3.70165064842424</v>
      </c>
      <c r="W1838">
        <v>3.70165064842424</v>
      </c>
      <c r="X1838">
        <v>2.8813648647334298</v>
      </c>
      <c r="Y1838">
        <v>0.25071872871055001</v>
      </c>
      <c r="Z1838">
        <v>28.307621053928099</v>
      </c>
      <c r="AA1838">
        <v>2.46315586419753</v>
      </c>
    </row>
    <row r="1839" spans="1:27" x14ac:dyDescent="0.35">
      <c r="A1839">
        <v>1838</v>
      </c>
      <c r="B1839" t="s">
        <v>126</v>
      </c>
      <c r="C1839" s="2">
        <v>65</v>
      </c>
      <c r="D1839" t="s">
        <v>14</v>
      </c>
      <c r="E1839">
        <v>18</v>
      </c>
      <c r="F1839" t="s">
        <v>21</v>
      </c>
      <c r="G1839" s="10">
        <v>43</v>
      </c>
      <c r="H1839">
        <v>0.43</v>
      </c>
      <c r="I1839">
        <v>33</v>
      </c>
      <c r="J1839">
        <v>1</v>
      </c>
      <c r="K1839">
        <v>0</v>
      </c>
      <c r="L1839" s="8">
        <v>1.29</v>
      </c>
      <c r="M1839" s="8">
        <v>0.53</v>
      </c>
      <c r="N1839" s="8">
        <v>0.5</v>
      </c>
      <c r="O1839" s="8">
        <v>0.16450000000000001</v>
      </c>
      <c r="P1839" s="9">
        <v>-0.56120000000000003</v>
      </c>
      <c r="Q1839" s="8">
        <v>0.29099999999999998</v>
      </c>
      <c r="R1839" s="9">
        <v>0</v>
      </c>
      <c r="S1839" s="8">
        <v>-7.2500000000000004E-3</v>
      </c>
      <c r="T1839" s="8">
        <v>2.5000000000000001E-2</v>
      </c>
      <c r="U1839" s="9">
        <v>2.3E-2</v>
      </c>
      <c r="V1839">
        <v>2.1977477675168</v>
      </c>
      <c r="W1839">
        <v>2.1977477675168</v>
      </c>
      <c r="X1839">
        <v>1.5026001486512299</v>
      </c>
      <c r="Y1839">
        <v>0.14522012041218799</v>
      </c>
      <c r="Z1839">
        <v>14.762113651139501</v>
      </c>
      <c r="AA1839">
        <v>1.4266975308642</v>
      </c>
    </row>
    <row r="1840" spans="1:27" x14ac:dyDescent="0.35">
      <c r="A1840">
        <v>1839</v>
      </c>
      <c r="B1840" t="s">
        <v>126</v>
      </c>
      <c r="C1840" s="2">
        <v>65</v>
      </c>
      <c r="D1840" t="s">
        <v>14</v>
      </c>
      <c r="E1840">
        <v>18</v>
      </c>
      <c r="F1840" t="s">
        <v>17</v>
      </c>
      <c r="G1840" s="10">
        <v>47</v>
      </c>
      <c r="H1840">
        <v>0.47</v>
      </c>
      <c r="I1840">
        <v>33</v>
      </c>
      <c r="J1840">
        <v>1</v>
      </c>
      <c r="K1840">
        <v>0</v>
      </c>
      <c r="L1840" s="8">
        <v>1.39</v>
      </c>
      <c r="M1840" s="8">
        <v>0.56000000000000005</v>
      </c>
      <c r="N1840" s="8">
        <v>0.5</v>
      </c>
      <c r="O1840" s="8">
        <v>0.16450000000000001</v>
      </c>
      <c r="P1840" s="8">
        <v>-0.56120000000000003</v>
      </c>
      <c r="Q1840" s="8">
        <v>0.29099999999999998</v>
      </c>
      <c r="R1840" s="8">
        <v>0</v>
      </c>
      <c r="S1840" s="8">
        <v>-7.2500000000000004E-3</v>
      </c>
      <c r="T1840" s="8">
        <v>2.5000000000000001E-2</v>
      </c>
      <c r="U1840" s="8">
        <v>2.3E-2</v>
      </c>
      <c r="V1840">
        <v>2.6039688995586601</v>
      </c>
      <c r="W1840">
        <v>2.6039688995586601</v>
      </c>
      <c r="X1840">
        <v>2.0269293914164601</v>
      </c>
      <c r="Y1840">
        <v>0.173494454294496</v>
      </c>
      <c r="Z1840">
        <v>19.9133229593936</v>
      </c>
      <c r="AA1840">
        <v>1.7044753086419799</v>
      </c>
    </row>
    <row r="1841" spans="1:27" x14ac:dyDescent="0.35">
      <c r="A1841">
        <v>1840</v>
      </c>
      <c r="B1841" t="s">
        <v>126</v>
      </c>
      <c r="C1841" s="2">
        <v>65</v>
      </c>
      <c r="D1841" t="s">
        <v>14</v>
      </c>
      <c r="E1841">
        <v>18</v>
      </c>
      <c r="F1841" t="s">
        <v>17</v>
      </c>
      <c r="G1841" s="10">
        <v>42</v>
      </c>
      <c r="H1841">
        <v>0.42</v>
      </c>
      <c r="I1841">
        <v>33</v>
      </c>
      <c r="J1841">
        <v>1</v>
      </c>
      <c r="K1841">
        <v>0</v>
      </c>
      <c r="L1841" s="8">
        <v>1.39</v>
      </c>
      <c r="M1841" s="8">
        <v>0.56000000000000005</v>
      </c>
      <c r="N1841" s="8">
        <v>0.5</v>
      </c>
      <c r="O1841" s="8">
        <v>0.16450000000000001</v>
      </c>
      <c r="P1841" s="8">
        <v>-0.56120000000000003</v>
      </c>
      <c r="Q1841" s="8">
        <v>0.29099999999999998</v>
      </c>
      <c r="R1841" s="8">
        <v>0</v>
      </c>
      <c r="S1841" s="8">
        <v>-7.2500000000000004E-3</v>
      </c>
      <c r="T1841" s="8">
        <v>2.5000000000000001E-2</v>
      </c>
      <c r="U1841" s="8">
        <v>2.3E-2</v>
      </c>
      <c r="V1841">
        <v>2.1013740268169001</v>
      </c>
      <c r="W1841">
        <v>2.1013740268169001</v>
      </c>
      <c r="X1841">
        <v>1.63570954247428</v>
      </c>
      <c r="Y1841">
        <v>0.13854423602331001</v>
      </c>
      <c r="Z1841">
        <v>16.069830811565701</v>
      </c>
      <c r="AA1841">
        <v>1.3611111111111101</v>
      </c>
    </row>
    <row r="1842" spans="1:27" x14ac:dyDescent="0.35">
      <c r="A1842">
        <v>1841</v>
      </c>
      <c r="B1842" t="s">
        <v>126</v>
      </c>
      <c r="C1842" s="2">
        <v>65</v>
      </c>
      <c r="D1842" t="s">
        <v>14</v>
      </c>
      <c r="E1842">
        <v>18</v>
      </c>
      <c r="F1842" t="s">
        <v>17</v>
      </c>
      <c r="G1842" s="10">
        <v>45</v>
      </c>
      <c r="H1842">
        <v>0.45</v>
      </c>
      <c r="I1842">
        <v>33</v>
      </c>
      <c r="J1842">
        <v>1</v>
      </c>
      <c r="K1842">
        <v>0</v>
      </c>
      <c r="L1842" s="8">
        <v>1.39</v>
      </c>
      <c r="M1842" s="8">
        <v>0.56000000000000005</v>
      </c>
      <c r="N1842" s="8">
        <v>0.5</v>
      </c>
      <c r="O1842" s="8">
        <v>0.16450000000000001</v>
      </c>
      <c r="P1842" s="8">
        <v>-0.56120000000000003</v>
      </c>
      <c r="Q1842" s="8">
        <v>0.29099999999999998</v>
      </c>
      <c r="R1842" s="8">
        <v>0</v>
      </c>
      <c r="S1842" s="8">
        <v>-7.2500000000000004E-3</v>
      </c>
      <c r="T1842" s="8">
        <v>2.5000000000000001E-2</v>
      </c>
      <c r="U1842" s="8">
        <v>2.3E-2</v>
      </c>
      <c r="V1842">
        <v>2.3967130996892698</v>
      </c>
      <c r="W1842">
        <v>2.3967130996892698</v>
      </c>
      <c r="X1842">
        <v>1.8656014767981299</v>
      </c>
      <c r="Y1842">
        <v>0.15904312808798299</v>
      </c>
      <c r="Z1842">
        <v>18.328376350121101</v>
      </c>
      <c r="AA1842">
        <v>1.5625</v>
      </c>
    </row>
    <row r="1843" spans="1:27" x14ac:dyDescent="0.35">
      <c r="A1843">
        <v>1842</v>
      </c>
      <c r="B1843" t="s">
        <v>126</v>
      </c>
      <c r="C1843" s="2">
        <v>65</v>
      </c>
      <c r="D1843" t="s">
        <v>14</v>
      </c>
      <c r="E1843">
        <v>18</v>
      </c>
      <c r="F1843" t="s">
        <v>17</v>
      </c>
      <c r="G1843" s="10">
        <v>46.5</v>
      </c>
      <c r="H1843">
        <v>0.46500000000000002</v>
      </c>
      <c r="I1843">
        <v>33</v>
      </c>
      <c r="J1843">
        <v>1</v>
      </c>
      <c r="K1843">
        <v>0</v>
      </c>
      <c r="L1843" s="8">
        <v>1.39</v>
      </c>
      <c r="M1843" s="8">
        <v>0.56000000000000005</v>
      </c>
      <c r="N1843" s="8">
        <v>0.5</v>
      </c>
      <c r="O1843" s="8">
        <v>0.16450000000000001</v>
      </c>
      <c r="P1843" s="8">
        <v>-0.56120000000000003</v>
      </c>
      <c r="Q1843" s="8">
        <v>0.29099999999999998</v>
      </c>
      <c r="R1843" s="8">
        <v>0</v>
      </c>
      <c r="S1843" s="8">
        <v>-7.2500000000000004E-3</v>
      </c>
      <c r="T1843" s="8">
        <v>2.5000000000000001E-2</v>
      </c>
      <c r="U1843" s="8">
        <v>2.3E-2</v>
      </c>
      <c r="V1843">
        <v>2.5513777182447201</v>
      </c>
      <c r="W1843">
        <v>2.5513777182447201</v>
      </c>
      <c r="X1843">
        <v>1.98599241588169</v>
      </c>
      <c r="Y1843">
        <v>0.16982271788061301</v>
      </c>
      <c r="Z1843">
        <v>19.511142588307798</v>
      </c>
      <c r="AA1843">
        <v>1.6684027777777799</v>
      </c>
    </row>
    <row r="1844" spans="1:27" x14ac:dyDescent="0.35">
      <c r="A1844">
        <v>1843</v>
      </c>
      <c r="B1844" t="s">
        <v>126</v>
      </c>
      <c r="C1844" s="2">
        <v>65</v>
      </c>
      <c r="D1844" t="s">
        <v>14</v>
      </c>
      <c r="E1844">
        <v>18</v>
      </c>
      <c r="F1844" t="s">
        <v>16</v>
      </c>
      <c r="G1844" s="10">
        <v>60</v>
      </c>
      <c r="H1844">
        <v>0.6</v>
      </c>
      <c r="I1844">
        <v>36</v>
      </c>
      <c r="J1844">
        <v>1</v>
      </c>
      <c r="K1844">
        <v>0</v>
      </c>
      <c r="L1844" s="8">
        <v>1.3</v>
      </c>
      <c r="M1844" s="8">
        <v>0.46</v>
      </c>
      <c r="N1844" s="8">
        <v>0.5</v>
      </c>
      <c r="O1844" s="8">
        <v>-3.0880000000000001E-2</v>
      </c>
      <c r="P1844" s="8">
        <v>1.4885E-3</v>
      </c>
      <c r="Q1844" s="9">
        <v>-4.9257000000000001E-6</v>
      </c>
      <c r="R1844" s="9">
        <v>-1.2312999999999999E-7</v>
      </c>
      <c r="S1844" s="8">
        <v>-1.1638E-3</v>
      </c>
      <c r="T1844" s="8">
        <v>0</v>
      </c>
      <c r="U1844" s="9">
        <v>4.1134000000000003E-6</v>
      </c>
      <c r="V1844">
        <v>4.4695934117162599</v>
      </c>
      <c r="W1844">
        <v>4.4695934117162599</v>
      </c>
      <c r="X1844">
        <v>2.67281686020632</v>
      </c>
      <c r="Y1844">
        <v>0.282743338823081</v>
      </c>
      <c r="Z1844">
        <v>26.2587663753825</v>
      </c>
      <c r="AA1844">
        <v>2.7777777777777799</v>
      </c>
    </row>
    <row r="1845" spans="1:27" x14ac:dyDescent="0.35">
      <c r="A1845">
        <v>1844</v>
      </c>
      <c r="B1845" t="s">
        <v>126</v>
      </c>
      <c r="C1845" s="2">
        <v>65</v>
      </c>
      <c r="D1845" t="s">
        <v>14</v>
      </c>
      <c r="E1845">
        <v>18</v>
      </c>
      <c r="F1845" t="s">
        <v>17</v>
      </c>
      <c r="G1845" s="10">
        <v>47.5</v>
      </c>
      <c r="H1845">
        <v>0.47499999999999998</v>
      </c>
      <c r="I1845">
        <v>33</v>
      </c>
      <c r="J1845">
        <v>1</v>
      </c>
      <c r="K1845">
        <v>0</v>
      </c>
      <c r="L1845" s="8">
        <v>1.39</v>
      </c>
      <c r="M1845" s="8">
        <v>0.56000000000000005</v>
      </c>
      <c r="N1845" s="8">
        <v>0.5</v>
      </c>
      <c r="O1845" s="8">
        <v>0.16450000000000001</v>
      </c>
      <c r="P1845" s="8">
        <v>-0.56120000000000003</v>
      </c>
      <c r="Q1845" s="8">
        <v>0.29099999999999998</v>
      </c>
      <c r="R1845" s="8">
        <v>0</v>
      </c>
      <c r="S1845" s="8">
        <v>-7.2500000000000004E-3</v>
      </c>
      <c r="T1845" s="8">
        <v>2.5000000000000001E-2</v>
      </c>
      <c r="U1845" s="8">
        <v>2.3E-2</v>
      </c>
      <c r="V1845">
        <v>2.6570782351036399</v>
      </c>
      <c r="W1845">
        <v>2.6570782351036399</v>
      </c>
      <c r="X1845">
        <v>2.0682696982046802</v>
      </c>
      <c r="Y1845">
        <v>0.17720546061654899</v>
      </c>
      <c r="Z1845">
        <v>20.3194658096578</v>
      </c>
      <c r="AA1845">
        <v>1.7409336419753101</v>
      </c>
    </row>
    <row r="1846" spans="1:27" x14ac:dyDescent="0.35">
      <c r="A1846">
        <v>1845</v>
      </c>
      <c r="B1846" t="s">
        <v>126</v>
      </c>
      <c r="C1846" s="2">
        <v>65</v>
      </c>
      <c r="D1846" t="s">
        <v>14</v>
      </c>
      <c r="E1846">
        <v>18</v>
      </c>
      <c r="F1846" t="s">
        <v>17</v>
      </c>
      <c r="G1846" s="10">
        <v>44</v>
      </c>
      <c r="H1846">
        <v>0.44</v>
      </c>
      <c r="I1846">
        <v>33</v>
      </c>
      <c r="J1846">
        <v>1</v>
      </c>
      <c r="K1846">
        <v>0</v>
      </c>
      <c r="L1846" s="8">
        <v>1.39</v>
      </c>
      <c r="M1846" s="8">
        <v>0.56000000000000005</v>
      </c>
      <c r="N1846" s="8">
        <v>0.5</v>
      </c>
      <c r="O1846" s="8">
        <v>0.16450000000000001</v>
      </c>
      <c r="P1846" s="8">
        <v>-0.56120000000000003</v>
      </c>
      <c r="Q1846" s="8">
        <v>0.29099999999999998</v>
      </c>
      <c r="R1846" s="8">
        <v>0</v>
      </c>
      <c r="S1846" s="8">
        <v>-7.2500000000000004E-3</v>
      </c>
      <c r="T1846" s="8">
        <v>2.5000000000000001E-2</v>
      </c>
      <c r="U1846" s="8">
        <v>2.3E-2</v>
      </c>
      <c r="V1846">
        <v>2.2961941251409201</v>
      </c>
      <c r="W1846">
        <v>2.2961941251409201</v>
      </c>
      <c r="X1846">
        <v>1.7873575070096901</v>
      </c>
      <c r="Y1846">
        <v>0.15205308443374599</v>
      </c>
      <c r="Z1846">
        <v>17.559677920555501</v>
      </c>
      <c r="AA1846">
        <v>1.49382716049383</v>
      </c>
    </row>
    <row r="1847" spans="1:27" x14ac:dyDescent="0.35">
      <c r="A1847">
        <v>1846</v>
      </c>
      <c r="B1847" t="s">
        <v>126</v>
      </c>
      <c r="C1847" s="2">
        <v>65</v>
      </c>
      <c r="D1847" t="s">
        <v>14</v>
      </c>
      <c r="E1847">
        <v>18</v>
      </c>
      <c r="F1847" t="s">
        <v>17</v>
      </c>
      <c r="G1847" s="10">
        <v>47.5</v>
      </c>
      <c r="H1847">
        <v>0.47499999999999998</v>
      </c>
      <c r="I1847">
        <v>33</v>
      </c>
      <c r="J1847">
        <v>1</v>
      </c>
      <c r="K1847">
        <v>0</v>
      </c>
      <c r="L1847" s="8">
        <v>1.39</v>
      </c>
      <c r="M1847" s="8">
        <v>0.56000000000000005</v>
      </c>
      <c r="N1847" s="8">
        <v>0.5</v>
      </c>
      <c r="O1847" s="8">
        <v>0.16450000000000001</v>
      </c>
      <c r="P1847" s="8">
        <v>-0.56120000000000003</v>
      </c>
      <c r="Q1847" s="8">
        <v>0.29099999999999998</v>
      </c>
      <c r="R1847" s="8">
        <v>0</v>
      </c>
      <c r="S1847" s="8">
        <v>-7.2500000000000004E-3</v>
      </c>
      <c r="T1847" s="8">
        <v>2.5000000000000001E-2</v>
      </c>
      <c r="U1847" s="8">
        <v>2.3E-2</v>
      </c>
      <c r="V1847">
        <v>2.6570782351036399</v>
      </c>
      <c r="W1847">
        <v>2.6570782351036399</v>
      </c>
      <c r="X1847">
        <v>2.0682696982046802</v>
      </c>
      <c r="Y1847">
        <v>0.17720546061654899</v>
      </c>
      <c r="Z1847">
        <v>20.3194658096578</v>
      </c>
      <c r="AA1847">
        <v>1.7409336419753101</v>
      </c>
    </row>
    <row r="1848" spans="1:27" x14ac:dyDescent="0.35">
      <c r="A1848">
        <v>1847</v>
      </c>
      <c r="B1848" t="s">
        <v>126</v>
      </c>
      <c r="C1848" s="2">
        <v>65</v>
      </c>
      <c r="D1848" t="s">
        <v>14</v>
      </c>
      <c r="E1848">
        <v>18</v>
      </c>
      <c r="F1848" t="s">
        <v>17</v>
      </c>
      <c r="G1848" s="10">
        <v>45.5</v>
      </c>
      <c r="H1848">
        <v>0.45500000000000002</v>
      </c>
      <c r="I1848">
        <v>33</v>
      </c>
      <c r="J1848">
        <v>1</v>
      </c>
      <c r="K1848">
        <v>0</v>
      </c>
      <c r="L1848" s="8">
        <v>1.39</v>
      </c>
      <c r="M1848" s="8">
        <v>0.56000000000000005</v>
      </c>
      <c r="N1848" s="8">
        <v>0.5</v>
      </c>
      <c r="O1848" s="8">
        <v>0.16450000000000001</v>
      </c>
      <c r="P1848" s="8">
        <v>-0.56120000000000003</v>
      </c>
      <c r="Q1848" s="8">
        <v>0.29099999999999998</v>
      </c>
      <c r="R1848" s="8">
        <v>0</v>
      </c>
      <c r="S1848" s="8">
        <v>-7.2500000000000004E-3</v>
      </c>
      <c r="T1848" s="8">
        <v>2.5000000000000001E-2</v>
      </c>
      <c r="U1848" s="8">
        <v>2.3E-2</v>
      </c>
      <c r="V1848">
        <v>2.4477498183100299</v>
      </c>
      <c r="W1848">
        <v>2.4477498183100299</v>
      </c>
      <c r="X1848">
        <v>1.9053284585725301</v>
      </c>
      <c r="Y1848">
        <v>0.162597054777357</v>
      </c>
      <c r="Z1848">
        <v>18.718669283671598</v>
      </c>
      <c r="AA1848">
        <v>1.5974151234567899</v>
      </c>
    </row>
    <row r="1849" spans="1:27" x14ac:dyDescent="0.35">
      <c r="A1849">
        <v>1848</v>
      </c>
      <c r="B1849" t="s">
        <v>126</v>
      </c>
      <c r="C1849" s="2">
        <v>63</v>
      </c>
      <c r="D1849" t="s">
        <v>10</v>
      </c>
      <c r="E1849">
        <v>4.5</v>
      </c>
      <c r="F1849" t="s">
        <v>20</v>
      </c>
      <c r="G1849" s="10">
        <v>6.5</v>
      </c>
      <c r="H1849">
        <v>6.5000000000000002E-2</v>
      </c>
      <c r="I1849">
        <v>5.5</v>
      </c>
      <c r="J1849">
        <v>1</v>
      </c>
      <c r="K1849">
        <v>0</v>
      </c>
      <c r="L1849" s="8">
        <v>1.4</v>
      </c>
      <c r="M1849" s="8">
        <v>0.52</v>
      </c>
      <c r="N1849" s="8">
        <v>0.5</v>
      </c>
      <c r="O1849" s="8">
        <v>-1.0343E-2</v>
      </c>
      <c r="P1849" s="9">
        <v>-1.4341E-3</v>
      </c>
      <c r="Q1849" s="8">
        <v>3.4520999999999997E-5</v>
      </c>
      <c r="R1849" s="9">
        <v>-1.3052999999999999E-7</v>
      </c>
      <c r="S1849" s="8">
        <v>7.7114999999999996E-4</v>
      </c>
      <c r="T1849" s="8">
        <v>0</v>
      </c>
      <c r="U1849" s="9">
        <v>3.0230999999999999E-6</v>
      </c>
      <c r="V1849">
        <v>-1.5169712427889901E-2</v>
      </c>
      <c r="W1849">
        <v>1.90066355542182E-2</v>
      </c>
      <c r="X1849">
        <v>1.3836830683470899E-2</v>
      </c>
      <c r="Y1849">
        <v>3.31830724035422E-3</v>
      </c>
      <c r="Z1849">
        <v>2.17501234567901</v>
      </c>
      <c r="AA1849">
        <v>0.52160493827160503</v>
      </c>
    </row>
    <row r="1850" spans="1:27" x14ac:dyDescent="0.35">
      <c r="A1850">
        <v>1849</v>
      </c>
      <c r="B1850" t="s">
        <v>126</v>
      </c>
      <c r="C1850" s="2">
        <v>63</v>
      </c>
      <c r="D1850" t="s">
        <v>10</v>
      </c>
      <c r="E1850">
        <v>4.5</v>
      </c>
      <c r="F1850" t="s">
        <v>20</v>
      </c>
      <c r="G1850" s="10">
        <v>1.5</v>
      </c>
      <c r="H1850">
        <v>1.4999999999999999E-2</v>
      </c>
      <c r="I1850">
        <v>2.5</v>
      </c>
      <c r="J1850">
        <v>1</v>
      </c>
      <c r="K1850">
        <v>0</v>
      </c>
      <c r="L1850" s="8">
        <v>1.4</v>
      </c>
      <c r="M1850" s="8">
        <v>0.52</v>
      </c>
      <c r="N1850" s="8">
        <v>0.5</v>
      </c>
      <c r="O1850" s="8">
        <v>-1.0343E-2</v>
      </c>
      <c r="P1850" s="9">
        <v>-1.4341E-3</v>
      </c>
      <c r="Q1850" s="8">
        <v>3.4520999999999997E-5</v>
      </c>
      <c r="R1850" s="9">
        <v>-1.3052999999999999E-7</v>
      </c>
      <c r="S1850" s="8">
        <v>7.7114999999999996E-4</v>
      </c>
      <c r="T1850" s="8">
        <v>0</v>
      </c>
      <c r="U1850" s="9">
        <v>3.0230999999999999E-6</v>
      </c>
      <c r="V1850">
        <v>-1.4252395116707801E-2</v>
      </c>
      <c r="W1850">
        <v>2.7488935718910702E-4</v>
      </c>
      <c r="X1850">
        <v>2.0011945203367E-4</v>
      </c>
      <c r="Y1850">
        <v>1.7671458676442599E-4</v>
      </c>
      <c r="Z1850">
        <v>3.1456790123456799E-2</v>
      </c>
      <c r="AA1850">
        <v>2.7777777777777801E-2</v>
      </c>
    </row>
    <row r="1851" spans="1:27" x14ac:dyDescent="0.35">
      <c r="A1851">
        <v>1850</v>
      </c>
      <c r="B1851" t="s">
        <v>126</v>
      </c>
      <c r="C1851" s="2">
        <v>63</v>
      </c>
      <c r="D1851" t="s">
        <v>10</v>
      </c>
      <c r="E1851">
        <v>4.5</v>
      </c>
      <c r="F1851" t="s">
        <v>20</v>
      </c>
      <c r="G1851" s="10">
        <v>1.5</v>
      </c>
      <c r="H1851">
        <v>1.4999999999999999E-2</v>
      </c>
      <c r="I1851">
        <v>2.5</v>
      </c>
      <c r="J1851">
        <v>1</v>
      </c>
      <c r="K1851">
        <v>0</v>
      </c>
      <c r="L1851" s="8">
        <v>1.4</v>
      </c>
      <c r="M1851" s="8">
        <v>0.52</v>
      </c>
      <c r="N1851" s="8">
        <v>0.5</v>
      </c>
      <c r="O1851" s="8">
        <v>-1.0343E-2</v>
      </c>
      <c r="P1851" s="9">
        <v>-1.4341E-3</v>
      </c>
      <c r="Q1851" s="8">
        <v>3.4520999999999997E-5</v>
      </c>
      <c r="R1851" s="9">
        <v>-1.3052999999999999E-7</v>
      </c>
      <c r="S1851" s="8">
        <v>7.7114999999999996E-4</v>
      </c>
      <c r="T1851" s="8">
        <v>0</v>
      </c>
      <c r="U1851" s="9">
        <v>3.0230999999999999E-6</v>
      </c>
      <c r="V1851">
        <v>-1.4252395116707801E-2</v>
      </c>
      <c r="W1851">
        <v>2.7488935718910702E-4</v>
      </c>
      <c r="X1851">
        <v>2.0011945203367E-4</v>
      </c>
      <c r="Y1851">
        <v>1.7671458676442599E-4</v>
      </c>
      <c r="Z1851">
        <v>3.1456790123456799E-2</v>
      </c>
      <c r="AA1851">
        <v>2.7777777777777801E-2</v>
      </c>
    </row>
    <row r="1852" spans="1:27" x14ac:dyDescent="0.35">
      <c r="A1852">
        <v>1851</v>
      </c>
      <c r="B1852" t="s">
        <v>126</v>
      </c>
      <c r="C1852" s="2">
        <v>63</v>
      </c>
      <c r="D1852" t="s">
        <v>10</v>
      </c>
      <c r="E1852">
        <v>4.5</v>
      </c>
      <c r="F1852" t="s">
        <v>20</v>
      </c>
      <c r="G1852" s="10">
        <v>1.5</v>
      </c>
      <c r="H1852">
        <v>1.4999999999999999E-2</v>
      </c>
      <c r="I1852">
        <v>2</v>
      </c>
      <c r="J1852">
        <v>1</v>
      </c>
      <c r="K1852">
        <v>0</v>
      </c>
      <c r="L1852" s="8">
        <v>1.4</v>
      </c>
      <c r="M1852" s="8">
        <v>0.52</v>
      </c>
      <c r="N1852" s="8">
        <v>0.5</v>
      </c>
      <c r="O1852" s="8">
        <v>-1.0343E-2</v>
      </c>
      <c r="P1852" s="9">
        <v>-1.4341E-3</v>
      </c>
      <c r="Q1852" s="8">
        <v>3.4520999999999997E-5</v>
      </c>
      <c r="R1852" s="9">
        <v>-1.3052999999999999E-7</v>
      </c>
      <c r="S1852" s="8">
        <v>7.7114999999999996E-4</v>
      </c>
      <c r="T1852" s="8">
        <v>0</v>
      </c>
      <c r="U1852" s="9">
        <v>3.0230999999999999E-6</v>
      </c>
      <c r="V1852">
        <v>-1.4671536517905899E-2</v>
      </c>
      <c r="W1852">
        <v>2.7488935718910702E-4</v>
      </c>
      <c r="X1852">
        <v>2.0011945203367E-4</v>
      </c>
      <c r="Y1852">
        <v>1.7671458676442599E-4</v>
      </c>
      <c r="Z1852">
        <v>3.1456790123456799E-2</v>
      </c>
      <c r="AA1852">
        <v>2.7777777777777801E-2</v>
      </c>
    </row>
    <row r="1853" spans="1:27" x14ac:dyDescent="0.35">
      <c r="A1853">
        <v>1852</v>
      </c>
      <c r="B1853" t="s">
        <v>126</v>
      </c>
      <c r="C1853" s="2">
        <v>63</v>
      </c>
      <c r="D1853" t="s">
        <v>10</v>
      </c>
      <c r="E1853">
        <v>4.5</v>
      </c>
      <c r="F1853" t="s">
        <v>20</v>
      </c>
      <c r="G1853" s="10">
        <v>2.5</v>
      </c>
      <c r="H1853">
        <v>2.5000000000000001E-2</v>
      </c>
      <c r="I1853">
        <v>3</v>
      </c>
      <c r="J1853">
        <v>1</v>
      </c>
      <c r="K1853">
        <v>0</v>
      </c>
      <c r="L1853" s="8">
        <v>1.4</v>
      </c>
      <c r="M1853" s="8">
        <v>0.52</v>
      </c>
      <c r="N1853" s="8">
        <v>0.5</v>
      </c>
      <c r="O1853" s="8">
        <v>-1.0343E-2</v>
      </c>
      <c r="P1853" s="9">
        <v>-1.4341E-3</v>
      </c>
      <c r="Q1853" s="8">
        <v>3.4520999999999997E-5</v>
      </c>
      <c r="R1853" s="9">
        <v>-1.3052999999999999E-7</v>
      </c>
      <c r="S1853" s="8">
        <v>7.7114999999999996E-4</v>
      </c>
      <c r="T1853" s="8">
        <v>0</v>
      </c>
      <c r="U1853" s="9">
        <v>3.0230999999999999E-6</v>
      </c>
      <c r="V1853">
        <v>-1.6667314476988399E-2</v>
      </c>
      <c r="W1853">
        <v>1.5707963267948999E-3</v>
      </c>
      <c r="X1853">
        <v>1.1435397259066801E-3</v>
      </c>
      <c r="Y1853">
        <v>4.90873852123405E-4</v>
      </c>
      <c r="Z1853">
        <v>0.17975308641975299</v>
      </c>
      <c r="AA1853">
        <v>7.7160493827160503E-2</v>
      </c>
    </row>
    <row r="1854" spans="1:27" x14ac:dyDescent="0.35">
      <c r="A1854">
        <v>1853</v>
      </c>
      <c r="B1854" t="s">
        <v>126</v>
      </c>
      <c r="C1854" s="2">
        <v>63</v>
      </c>
      <c r="D1854" t="s">
        <v>10</v>
      </c>
      <c r="E1854">
        <v>4.5</v>
      </c>
      <c r="F1854" t="s">
        <v>20</v>
      </c>
      <c r="G1854" s="10">
        <v>3</v>
      </c>
      <c r="H1854">
        <v>0.03</v>
      </c>
      <c r="I1854">
        <v>4.5</v>
      </c>
      <c r="J1854">
        <v>1</v>
      </c>
      <c r="K1854">
        <v>0</v>
      </c>
      <c r="L1854" s="8">
        <v>1.4</v>
      </c>
      <c r="M1854" s="8">
        <v>0.52</v>
      </c>
      <c r="N1854" s="8">
        <v>0.5</v>
      </c>
      <c r="O1854" s="8">
        <v>-1.0343E-2</v>
      </c>
      <c r="P1854" s="9">
        <v>-1.4341E-3</v>
      </c>
      <c r="Q1854" s="8">
        <v>3.4520999999999997E-5</v>
      </c>
      <c r="R1854" s="9">
        <v>-1.3052999999999999E-7</v>
      </c>
      <c r="S1854" s="8">
        <v>7.7114999999999996E-4</v>
      </c>
      <c r="T1854" s="8">
        <v>0</v>
      </c>
      <c r="U1854" s="9">
        <v>3.0230999999999999E-6</v>
      </c>
      <c r="V1854">
        <v>-1.6223406839606699E-2</v>
      </c>
      <c r="W1854">
        <v>3.4361169648638402E-3</v>
      </c>
      <c r="X1854">
        <v>2.5014931504208698E-3</v>
      </c>
      <c r="Y1854">
        <v>7.0685834705770298E-4</v>
      </c>
      <c r="Z1854">
        <v>0.39320987654320999</v>
      </c>
      <c r="AA1854">
        <v>0.11111111111111099</v>
      </c>
    </row>
    <row r="1855" spans="1:27" x14ac:dyDescent="0.35">
      <c r="A1855">
        <v>1854</v>
      </c>
      <c r="B1855" t="s">
        <v>126</v>
      </c>
      <c r="C1855" s="2">
        <v>63</v>
      </c>
      <c r="D1855" t="s">
        <v>10</v>
      </c>
      <c r="E1855">
        <v>4.5</v>
      </c>
      <c r="F1855" t="s">
        <v>20</v>
      </c>
      <c r="G1855" s="10">
        <v>1</v>
      </c>
      <c r="H1855">
        <v>0.01</v>
      </c>
      <c r="I1855">
        <v>2</v>
      </c>
      <c r="J1855">
        <v>1</v>
      </c>
      <c r="K1855">
        <v>0</v>
      </c>
      <c r="L1855" s="8">
        <v>1.4</v>
      </c>
      <c r="M1855" s="8">
        <v>0.52</v>
      </c>
      <c r="N1855" s="8">
        <v>0.5</v>
      </c>
      <c r="O1855" s="8">
        <v>-1.0343E-2</v>
      </c>
      <c r="P1855" s="9">
        <v>-1.4341E-3</v>
      </c>
      <c r="Q1855" s="8">
        <v>3.4520999999999997E-5</v>
      </c>
      <c r="R1855" s="9">
        <v>-1.3052999999999999E-7</v>
      </c>
      <c r="S1855" s="8">
        <v>7.7114999999999996E-4</v>
      </c>
      <c r="T1855" s="8">
        <v>0</v>
      </c>
      <c r="U1855" s="9">
        <v>3.0230999999999999E-6</v>
      </c>
      <c r="V1855">
        <v>-1.29097230581483E-2</v>
      </c>
      <c r="W1855">
        <v>1.5707963267949001E-4</v>
      </c>
      <c r="X1855">
        <v>1.1435397259066901E-4</v>
      </c>
      <c r="Y1855">
        <v>7.85398163397448E-5</v>
      </c>
      <c r="Z1855">
        <v>1.7975308641975302E-2</v>
      </c>
      <c r="AA1855">
        <v>1.2345679012345699E-2</v>
      </c>
    </row>
    <row r="1856" spans="1:27" x14ac:dyDescent="0.35">
      <c r="A1856">
        <v>1855</v>
      </c>
      <c r="B1856" t="s">
        <v>126</v>
      </c>
      <c r="C1856" s="2">
        <v>63</v>
      </c>
      <c r="D1856" t="s">
        <v>10</v>
      </c>
      <c r="E1856">
        <v>4.5</v>
      </c>
      <c r="F1856" t="s">
        <v>20</v>
      </c>
      <c r="G1856" s="10">
        <v>2</v>
      </c>
      <c r="H1856">
        <v>0.02</v>
      </c>
      <c r="I1856">
        <v>2.5</v>
      </c>
      <c r="J1856">
        <v>1</v>
      </c>
      <c r="K1856">
        <v>0</v>
      </c>
      <c r="L1856" s="8">
        <v>1.4</v>
      </c>
      <c r="M1856" s="8">
        <v>0.52</v>
      </c>
      <c r="N1856" s="8">
        <v>0.5</v>
      </c>
      <c r="O1856" s="8">
        <v>-1.0343E-2</v>
      </c>
      <c r="P1856" s="9">
        <v>-1.4341E-3</v>
      </c>
      <c r="Q1856" s="8">
        <v>3.4520999999999997E-5</v>
      </c>
      <c r="R1856" s="9">
        <v>-1.3052999999999999E-7</v>
      </c>
      <c r="S1856" s="8">
        <v>7.7114999999999996E-4</v>
      </c>
      <c r="T1856" s="8">
        <v>0</v>
      </c>
      <c r="U1856" s="9">
        <v>3.0230999999999999E-6</v>
      </c>
      <c r="V1856">
        <v>-1.5797016578617502E-2</v>
      </c>
      <c r="W1856">
        <v>1.4137166941154101E-3</v>
      </c>
      <c r="X1856">
        <v>1.02918575331602E-3</v>
      </c>
      <c r="Y1856">
        <v>3.1415926535897898E-4</v>
      </c>
      <c r="Z1856">
        <v>0.16177777777777799</v>
      </c>
      <c r="AA1856">
        <v>4.9382716049382699E-2</v>
      </c>
    </row>
    <row r="1857" spans="1:27" x14ac:dyDescent="0.35">
      <c r="A1857">
        <v>1856</v>
      </c>
      <c r="B1857" t="s">
        <v>126</v>
      </c>
      <c r="C1857" s="2">
        <v>63</v>
      </c>
      <c r="D1857" t="s">
        <v>10</v>
      </c>
      <c r="E1857">
        <v>4.5</v>
      </c>
      <c r="F1857" t="s">
        <v>20</v>
      </c>
      <c r="G1857" s="10">
        <v>1</v>
      </c>
      <c r="H1857">
        <v>0.01</v>
      </c>
      <c r="I1857">
        <v>2.5</v>
      </c>
      <c r="J1857">
        <v>1</v>
      </c>
      <c r="K1857">
        <v>0</v>
      </c>
      <c r="L1857" s="8">
        <v>1.4</v>
      </c>
      <c r="M1857" s="8">
        <v>0.52</v>
      </c>
      <c r="N1857" s="8">
        <v>0.5</v>
      </c>
      <c r="O1857" s="8">
        <v>-1.0343E-2</v>
      </c>
      <c r="P1857" s="9">
        <v>-1.4341E-3</v>
      </c>
      <c r="Q1857" s="8">
        <v>3.4520999999999997E-5</v>
      </c>
      <c r="R1857" s="9">
        <v>-1.3052999999999999E-7</v>
      </c>
      <c r="S1857" s="8">
        <v>7.7114999999999996E-4</v>
      </c>
      <c r="T1857" s="8">
        <v>0</v>
      </c>
      <c r="U1857" s="9">
        <v>3.0230999999999999E-6</v>
      </c>
      <c r="V1857">
        <v>-1.2509229657615899E-2</v>
      </c>
      <c r="W1857">
        <v>1.96349540849362E-4</v>
      </c>
      <c r="X1857">
        <v>1.4294246573833599E-4</v>
      </c>
      <c r="Y1857">
        <v>7.85398163397448E-5</v>
      </c>
      <c r="Z1857">
        <v>2.2469135802469099E-2</v>
      </c>
      <c r="AA1857">
        <v>1.2345679012345699E-2</v>
      </c>
    </row>
    <row r="1858" spans="1:27" x14ac:dyDescent="0.35">
      <c r="A1858">
        <v>1857</v>
      </c>
      <c r="B1858" t="s">
        <v>126</v>
      </c>
      <c r="C1858" s="2">
        <v>63</v>
      </c>
      <c r="D1858" t="s">
        <v>10</v>
      </c>
      <c r="E1858">
        <v>4.5</v>
      </c>
      <c r="F1858" t="s">
        <v>20</v>
      </c>
      <c r="G1858" s="10">
        <v>1.5</v>
      </c>
      <c r="H1858">
        <v>1.4999999999999999E-2</v>
      </c>
      <c r="I1858">
        <v>3</v>
      </c>
      <c r="J1858">
        <v>1</v>
      </c>
      <c r="K1858">
        <v>0</v>
      </c>
      <c r="L1858" s="8">
        <v>1.4</v>
      </c>
      <c r="M1858" s="8">
        <v>0.52</v>
      </c>
      <c r="N1858" s="8">
        <v>0.5</v>
      </c>
      <c r="O1858" s="8">
        <v>-1.0343E-2</v>
      </c>
      <c r="P1858" s="9">
        <v>-1.4341E-3</v>
      </c>
      <c r="Q1858" s="8">
        <v>3.4520999999999997E-5</v>
      </c>
      <c r="R1858" s="9">
        <v>-1.3052999999999999E-7</v>
      </c>
      <c r="S1858" s="8">
        <v>7.7114999999999996E-4</v>
      </c>
      <c r="T1858" s="8">
        <v>0</v>
      </c>
      <c r="U1858" s="9">
        <v>3.0230999999999999E-6</v>
      </c>
      <c r="V1858">
        <v>-1.3833253715509799E-2</v>
      </c>
      <c r="W1858">
        <v>2.7488935718910702E-4</v>
      </c>
      <c r="X1858">
        <v>2.0011945203367E-4</v>
      </c>
      <c r="Y1858">
        <v>1.7671458676442599E-4</v>
      </c>
      <c r="Z1858">
        <v>3.1456790123456799E-2</v>
      </c>
      <c r="AA1858">
        <v>2.7777777777777801E-2</v>
      </c>
    </row>
    <row r="1859" spans="1:27" x14ac:dyDescent="0.35">
      <c r="A1859">
        <v>1858</v>
      </c>
      <c r="B1859" t="s">
        <v>126</v>
      </c>
      <c r="C1859" s="2">
        <v>63</v>
      </c>
      <c r="D1859" t="s">
        <v>10</v>
      </c>
      <c r="E1859">
        <v>4.5</v>
      </c>
      <c r="F1859" t="s">
        <v>20</v>
      </c>
      <c r="G1859" s="10">
        <v>1.5</v>
      </c>
      <c r="H1859">
        <v>1.4999999999999999E-2</v>
      </c>
      <c r="I1859">
        <v>3.5</v>
      </c>
      <c r="J1859">
        <v>1</v>
      </c>
      <c r="K1859">
        <v>0</v>
      </c>
      <c r="L1859" s="8">
        <v>1.4</v>
      </c>
      <c r="M1859" s="8">
        <v>0.52</v>
      </c>
      <c r="N1859" s="8">
        <v>0.5</v>
      </c>
      <c r="O1859" s="8">
        <v>-1.0343E-2</v>
      </c>
      <c r="P1859" s="9">
        <v>-1.4341E-3</v>
      </c>
      <c r="Q1859" s="8">
        <v>3.4520999999999997E-5</v>
      </c>
      <c r="R1859" s="9">
        <v>-1.3052999999999999E-7</v>
      </c>
      <c r="S1859" s="8">
        <v>7.7114999999999996E-4</v>
      </c>
      <c r="T1859" s="8">
        <v>0</v>
      </c>
      <c r="U1859" s="9">
        <v>3.0230999999999999E-6</v>
      </c>
      <c r="V1859">
        <v>-1.3414112314311701E-2</v>
      </c>
      <c r="W1859">
        <v>2.7488935718910702E-4</v>
      </c>
      <c r="X1859">
        <v>2.0011945203367E-4</v>
      </c>
      <c r="Y1859">
        <v>1.7671458676442599E-4</v>
      </c>
      <c r="Z1859">
        <v>3.1456790123456799E-2</v>
      </c>
      <c r="AA1859">
        <v>2.7777777777777801E-2</v>
      </c>
    </row>
    <row r="1860" spans="1:27" x14ac:dyDescent="0.35">
      <c r="A1860">
        <v>1859</v>
      </c>
      <c r="B1860" t="s">
        <v>126</v>
      </c>
      <c r="C1860" s="2">
        <v>63</v>
      </c>
      <c r="D1860" t="s">
        <v>10</v>
      </c>
      <c r="E1860">
        <v>4.5</v>
      </c>
      <c r="F1860" t="s">
        <v>20</v>
      </c>
      <c r="G1860" s="10">
        <v>3</v>
      </c>
      <c r="H1860">
        <v>0.03</v>
      </c>
      <c r="I1860">
        <v>6.5</v>
      </c>
      <c r="J1860">
        <v>1</v>
      </c>
      <c r="K1860">
        <v>0</v>
      </c>
      <c r="L1860" s="8">
        <v>1.4</v>
      </c>
      <c r="M1860" s="8">
        <v>0.52</v>
      </c>
      <c r="N1860" s="8">
        <v>0.5</v>
      </c>
      <c r="O1860" s="8">
        <v>-1.0343E-2</v>
      </c>
      <c r="P1860" s="9">
        <v>-1.4341E-3</v>
      </c>
      <c r="Q1860" s="8">
        <v>3.4520999999999997E-5</v>
      </c>
      <c r="R1860" s="9">
        <v>-1.3052999999999999E-7</v>
      </c>
      <c r="S1860" s="8">
        <v>7.7114999999999996E-4</v>
      </c>
      <c r="T1860" s="8">
        <v>0</v>
      </c>
      <c r="U1860" s="9">
        <v>3.0230999999999999E-6</v>
      </c>
      <c r="V1860">
        <v>-1.4144044420437899E-2</v>
      </c>
      <c r="W1860">
        <v>1.96349540849362E-3</v>
      </c>
      <c r="X1860">
        <v>1.4294246573833601E-3</v>
      </c>
      <c r="Y1860">
        <v>7.0685834705770298E-4</v>
      </c>
      <c r="Z1860">
        <v>0.22469135802469101</v>
      </c>
      <c r="AA1860">
        <v>0.11111111111111099</v>
      </c>
    </row>
    <row r="1861" spans="1:27" x14ac:dyDescent="0.35">
      <c r="A1861">
        <v>1860</v>
      </c>
      <c r="B1861" t="s">
        <v>126</v>
      </c>
      <c r="C1861" s="2">
        <v>63</v>
      </c>
      <c r="D1861" t="s">
        <v>10</v>
      </c>
      <c r="E1861">
        <v>4.5</v>
      </c>
      <c r="F1861" t="s">
        <v>20</v>
      </c>
      <c r="G1861" s="10">
        <v>3.5</v>
      </c>
      <c r="H1861">
        <v>3.5000000000000003E-2</v>
      </c>
      <c r="I1861">
        <v>6.5</v>
      </c>
      <c r="J1861">
        <v>1</v>
      </c>
      <c r="K1861">
        <v>0</v>
      </c>
      <c r="L1861" s="8">
        <v>1.4</v>
      </c>
      <c r="M1861" s="8">
        <v>0.52</v>
      </c>
      <c r="N1861" s="8">
        <v>0.5</v>
      </c>
      <c r="O1861" s="8">
        <v>-1.0343E-2</v>
      </c>
      <c r="P1861" s="9">
        <v>-1.4341E-3</v>
      </c>
      <c r="Q1861" s="8">
        <v>3.4520999999999997E-5</v>
      </c>
      <c r="R1861" s="9">
        <v>-1.3052999999999999E-7</v>
      </c>
      <c r="S1861" s="8">
        <v>7.7114999999999996E-4</v>
      </c>
      <c r="T1861" s="8">
        <v>0</v>
      </c>
      <c r="U1861" s="9">
        <v>3.0230999999999999E-6</v>
      </c>
      <c r="V1861">
        <v>-1.4723368098784601E-2</v>
      </c>
      <c r="W1861">
        <v>4.2411500823462201E-3</v>
      </c>
      <c r="X1861">
        <v>3.08755725994805E-3</v>
      </c>
      <c r="Y1861">
        <v>9.6211275016187402E-4</v>
      </c>
      <c r="Z1861">
        <v>0.48533333333333301</v>
      </c>
      <c r="AA1861">
        <v>0.15123456790123499</v>
      </c>
    </row>
    <row r="1862" spans="1:27" x14ac:dyDescent="0.35">
      <c r="A1862">
        <v>1861</v>
      </c>
      <c r="B1862" t="s">
        <v>126</v>
      </c>
      <c r="C1862" s="2">
        <v>63</v>
      </c>
      <c r="D1862" t="s">
        <v>10</v>
      </c>
      <c r="E1862">
        <v>4.5</v>
      </c>
      <c r="F1862" t="s">
        <v>20</v>
      </c>
      <c r="G1862" s="10">
        <v>6.5</v>
      </c>
      <c r="H1862">
        <v>6.5000000000000002E-2</v>
      </c>
      <c r="I1862">
        <v>8</v>
      </c>
      <c r="J1862">
        <v>1</v>
      </c>
      <c r="K1862">
        <v>0</v>
      </c>
      <c r="L1862" s="8">
        <v>1.4</v>
      </c>
      <c r="M1862" s="8">
        <v>0.52</v>
      </c>
      <c r="N1862" s="8">
        <v>0.5</v>
      </c>
      <c r="O1862" s="8">
        <v>-1.0343E-2</v>
      </c>
      <c r="P1862" s="9">
        <v>-1.4341E-3</v>
      </c>
      <c r="Q1862" s="8">
        <v>3.4520999999999997E-5</v>
      </c>
      <c r="R1862" s="9">
        <v>-1.3052999999999999E-7</v>
      </c>
      <c r="S1862" s="8">
        <v>7.7114999999999996E-4</v>
      </c>
      <c r="T1862" s="8">
        <v>0</v>
      </c>
      <c r="U1862" s="9">
        <v>3.0230999999999999E-6</v>
      </c>
      <c r="V1862">
        <v>-1.0090325315406301E-2</v>
      </c>
      <c r="W1862">
        <v>1.90066355542182E-2</v>
      </c>
      <c r="X1862">
        <v>1.3836830683470899E-2</v>
      </c>
      <c r="Y1862">
        <v>3.31830724035422E-3</v>
      </c>
      <c r="Z1862">
        <v>2.17501234567901</v>
      </c>
      <c r="AA1862">
        <v>0.52160493827160503</v>
      </c>
    </row>
    <row r="1863" spans="1:27" x14ac:dyDescent="0.35">
      <c r="A1863">
        <v>1862</v>
      </c>
      <c r="B1863" t="s">
        <v>126</v>
      </c>
      <c r="C1863" s="2">
        <v>63</v>
      </c>
      <c r="D1863" t="s">
        <v>10</v>
      </c>
      <c r="E1863">
        <v>4.5</v>
      </c>
      <c r="F1863" t="s">
        <v>20</v>
      </c>
      <c r="G1863" s="10">
        <v>1.5</v>
      </c>
      <c r="H1863">
        <v>1.4999999999999999E-2</v>
      </c>
      <c r="I1863">
        <v>2</v>
      </c>
      <c r="J1863">
        <v>0</v>
      </c>
      <c r="K1863">
        <v>0</v>
      </c>
      <c r="L1863" s="8">
        <v>1.4</v>
      </c>
      <c r="M1863" s="8">
        <v>0.52</v>
      </c>
      <c r="N1863" s="8">
        <v>0.5</v>
      </c>
      <c r="O1863" s="8">
        <v>-1.0343E-2</v>
      </c>
      <c r="P1863" s="9">
        <v>-1.4341E-3</v>
      </c>
      <c r="Q1863" s="8">
        <v>3.4520999999999997E-5</v>
      </c>
      <c r="R1863" s="9">
        <v>-1.3052999999999999E-7</v>
      </c>
      <c r="S1863" s="8">
        <v>7.7114999999999996E-4</v>
      </c>
      <c r="T1863" s="8">
        <v>0</v>
      </c>
      <c r="U1863" s="9">
        <v>3.0230999999999999E-6</v>
      </c>
      <c r="V1863">
        <v>-1.4671536517905899E-2</v>
      </c>
      <c r="W1863">
        <v>2.7488935718910702E-4</v>
      </c>
      <c r="X1863">
        <v>2.0011945203367E-4</v>
      </c>
      <c r="Y1863">
        <v>1.7671458676442599E-4</v>
      </c>
      <c r="Z1863">
        <v>3.1456790123456799E-2</v>
      </c>
      <c r="AA1863">
        <v>2.7777777777777801E-2</v>
      </c>
    </row>
    <row r="1864" spans="1:27" x14ac:dyDescent="0.35">
      <c r="A1864">
        <v>1863</v>
      </c>
      <c r="B1864" t="s">
        <v>126</v>
      </c>
      <c r="C1864" s="2">
        <v>63</v>
      </c>
      <c r="D1864" t="s">
        <v>13</v>
      </c>
      <c r="E1864">
        <v>9</v>
      </c>
      <c r="F1864" t="s">
        <v>20</v>
      </c>
      <c r="G1864" s="10">
        <v>14.5</v>
      </c>
      <c r="H1864">
        <v>0.14499999999999999</v>
      </c>
      <c r="I1864">
        <v>12</v>
      </c>
      <c r="J1864">
        <v>1</v>
      </c>
      <c r="K1864">
        <v>0</v>
      </c>
      <c r="L1864" s="8">
        <v>1.4</v>
      </c>
      <c r="M1864" s="8">
        <v>0.52</v>
      </c>
      <c r="N1864" s="8">
        <v>0.5</v>
      </c>
      <c r="O1864" s="8">
        <v>-1.0343E-2</v>
      </c>
      <c r="P1864" s="9">
        <v>-1.4341E-3</v>
      </c>
      <c r="Q1864" s="8">
        <v>3.4520999999999997E-5</v>
      </c>
      <c r="R1864" s="9">
        <v>-1.3052999999999999E-7</v>
      </c>
      <c r="S1864" s="8">
        <v>7.7114999999999996E-4</v>
      </c>
      <c r="T1864" s="8">
        <v>0</v>
      </c>
      <c r="U1864" s="9">
        <v>3.0230999999999999E-6</v>
      </c>
      <c r="V1864">
        <v>6.8156798343858099E-2</v>
      </c>
      <c r="W1864">
        <v>6.8156798343858099E-2</v>
      </c>
      <c r="X1864">
        <v>4.9618149194328699E-2</v>
      </c>
      <c r="Y1864">
        <v>1.65129963854313E-2</v>
      </c>
      <c r="Z1864">
        <v>1.94987005218483</v>
      </c>
      <c r="AA1864">
        <v>0.64891975308642003</v>
      </c>
    </row>
    <row r="1865" spans="1:27" x14ac:dyDescent="0.35">
      <c r="A1865">
        <v>1864</v>
      </c>
      <c r="B1865" t="s">
        <v>126</v>
      </c>
      <c r="C1865" s="2">
        <v>63</v>
      </c>
      <c r="D1865" t="s">
        <v>13</v>
      </c>
      <c r="E1865">
        <v>9</v>
      </c>
      <c r="F1865" t="s">
        <v>20</v>
      </c>
      <c r="G1865" s="10">
        <v>11.5</v>
      </c>
      <c r="H1865">
        <v>0.115</v>
      </c>
      <c r="I1865">
        <v>13</v>
      </c>
      <c r="J1865">
        <v>1</v>
      </c>
      <c r="K1865">
        <v>0</v>
      </c>
      <c r="L1865" s="8">
        <v>1.4</v>
      </c>
      <c r="M1865" s="8">
        <v>0.52</v>
      </c>
      <c r="N1865" s="8">
        <v>0.5</v>
      </c>
      <c r="O1865" s="8">
        <v>-1.0343E-2</v>
      </c>
      <c r="P1865" s="9">
        <v>-1.4341E-3</v>
      </c>
      <c r="Q1865" s="8">
        <v>3.4520999999999997E-5</v>
      </c>
      <c r="R1865" s="9">
        <v>-1.3052999999999999E-7</v>
      </c>
      <c r="S1865" s="8">
        <v>7.7114999999999996E-4</v>
      </c>
      <c r="T1865" s="8">
        <v>0</v>
      </c>
      <c r="U1865" s="9">
        <v>3.0230999999999999E-6</v>
      </c>
      <c r="V1865">
        <v>3.80706068166747E-2</v>
      </c>
      <c r="W1865">
        <v>3.80706068166747E-2</v>
      </c>
      <c r="X1865">
        <v>2.7715401762539199E-2</v>
      </c>
      <c r="Y1865">
        <v>1.0386890710931299E-2</v>
      </c>
      <c r="Z1865">
        <v>1.0891464667372699</v>
      </c>
      <c r="AA1865">
        <v>0.40817901234567899</v>
      </c>
    </row>
    <row r="1866" spans="1:27" x14ac:dyDescent="0.35">
      <c r="A1866">
        <v>1865</v>
      </c>
      <c r="B1866" t="s">
        <v>126</v>
      </c>
      <c r="C1866" s="2">
        <v>63</v>
      </c>
      <c r="D1866" t="s">
        <v>13</v>
      </c>
      <c r="E1866">
        <v>9</v>
      </c>
      <c r="F1866" t="s">
        <v>17</v>
      </c>
      <c r="G1866" s="10">
        <v>30</v>
      </c>
      <c r="H1866">
        <v>0.3</v>
      </c>
      <c r="I1866">
        <v>25</v>
      </c>
      <c r="J1866">
        <v>1</v>
      </c>
      <c r="K1866">
        <v>0</v>
      </c>
      <c r="L1866" s="8">
        <v>1.39</v>
      </c>
      <c r="M1866" s="8">
        <v>0.56000000000000005</v>
      </c>
      <c r="N1866" s="8">
        <v>0.5</v>
      </c>
      <c r="O1866" s="8">
        <v>0.16450000000000001</v>
      </c>
      <c r="P1866" s="8">
        <v>-0.56120000000000003</v>
      </c>
      <c r="Q1866" s="8">
        <v>0.29099999999999998</v>
      </c>
      <c r="R1866" s="8">
        <v>0</v>
      </c>
      <c r="S1866" s="8">
        <v>-7.2500000000000004E-3</v>
      </c>
      <c r="T1866" s="8">
        <v>2.5000000000000001E-2</v>
      </c>
      <c r="U1866" s="8">
        <v>2.3E-2</v>
      </c>
      <c r="V1866">
        <v>0.81261705041061305</v>
      </c>
      <c r="W1866">
        <v>0.81261705041061305</v>
      </c>
      <c r="X1866">
        <v>0.63254111203962105</v>
      </c>
      <c r="Y1866">
        <v>7.0685834705770306E-2</v>
      </c>
      <c r="Z1866">
        <v>24.857294985172899</v>
      </c>
      <c r="AA1866">
        <v>2.7777777777777799</v>
      </c>
    </row>
    <row r="1867" spans="1:27" x14ac:dyDescent="0.35">
      <c r="A1867">
        <v>1866</v>
      </c>
      <c r="B1867" t="s">
        <v>126</v>
      </c>
      <c r="C1867" s="2">
        <v>63</v>
      </c>
      <c r="D1867" t="s">
        <v>13</v>
      </c>
      <c r="E1867">
        <v>9</v>
      </c>
      <c r="F1867" t="s">
        <v>21</v>
      </c>
      <c r="G1867" s="10">
        <v>28</v>
      </c>
      <c r="H1867">
        <v>0.28000000000000003</v>
      </c>
      <c r="I1867">
        <v>25</v>
      </c>
      <c r="J1867">
        <v>1</v>
      </c>
      <c r="K1867">
        <v>0</v>
      </c>
      <c r="L1867" s="8">
        <v>1.29</v>
      </c>
      <c r="M1867" s="8">
        <v>0.53</v>
      </c>
      <c r="N1867" s="8">
        <v>0.5</v>
      </c>
      <c r="O1867" s="8">
        <v>0.16450000000000001</v>
      </c>
      <c r="P1867" s="9">
        <v>-0.56120000000000003</v>
      </c>
      <c r="Q1867" s="8">
        <v>0.29099999999999998</v>
      </c>
      <c r="R1867" s="9">
        <v>0</v>
      </c>
      <c r="S1867" s="8">
        <v>-7.2500000000000004E-3</v>
      </c>
      <c r="T1867" s="8">
        <v>2.5000000000000001E-2</v>
      </c>
      <c r="U1867" s="9">
        <v>2.3E-2</v>
      </c>
      <c r="V1867">
        <v>0.70946228021305002</v>
      </c>
      <c r="W1867">
        <v>0.70946228021305002</v>
      </c>
      <c r="X1867">
        <v>0.48505936098166202</v>
      </c>
      <c r="Y1867">
        <v>6.1575216010359902E-2</v>
      </c>
      <c r="Z1867">
        <v>19.061628393389501</v>
      </c>
      <c r="AA1867">
        <v>2.4197530864197501</v>
      </c>
    </row>
    <row r="1868" spans="1:27" x14ac:dyDescent="0.35">
      <c r="A1868">
        <v>1867</v>
      </c>
      <c r="B1868" t="s">
        <v>126</v>
      </c>
      <c r="C1868" s="2">
        <v>63</v>
      </c>
      <c r="D1868" t="s">
        <v>13</v>
      </c>
      <c r="E1868">
        <v>9</v>
      </c>
      <c r="F1868" t="s">
        <v>21</v>
      </c>
      <c r="G1868" s="10">
        <v>17</v>
      </c>
      <c r="H1868">
        <v>0.17</v>
      </c>
      <c r="I1868">
        <v>14</v>
      </c>
      <c r="J1868">
        <v>1</v>
      </c>
      <c r="K1868">
        <v>0</v>
      </c>
      <c r="L1868" s="8">
        <v>1.29</v>
      </c>
      <c r="M1868" s="8">
        <v>0.53</v>
      </c>
      <c r="N1868" s="8">
        <v>0.5</v>
      </c>
      <c r="O1868" s="8">
        <v>0.16450000000000001</v>
      </c>
      <c r="P1868" s="9">
        <v>-0.56120000000000003</v>
      </c>
      <c r="Q1868" s="8">
        <v>0.29099999999999998</v>
      </c>
      <c r="R1868" s="9">
        <v>0</v>
      </c>
      <c r="S1868" s="8">
        <v>-7.2500000000000004E-3</v>
      </c>
      <c r="T1868" s="8">
        <v>2.5000000000000001E-2</v>
      </c>
      <c r="U1868" s="9">
        <v>2.3E-2</v>
      </c>
      <c r="V1868">
        <v>0.125051208053891</v>
      </c>
      <c r="W1868">
        <v>0.125051208053891</v>
      </c>
      <c r="X1868">
        <v>8.5497510946445102E-2</v>
      </c>
      <c r="Y1868">
        <v>2.2698006922186299E-2</v>
      </c>
      <c r="Z1868">
        <v>3.3598398738716502</v>
      </c>
      <c r="AA1868">
        <v>0.89197530864197505</v>
      </c>
    </row>
    <row r="1869" spans="1:27" x14ac:dyDescent="0.35">
      <c r="A1869">
        <v>1868</v>
      </c>
      <c r="B1869" t="s">
        <v>126</v>
      </c>
      <c r="C1869" s="2">
        <v>63</v>
      </c>
      <c r="D1869" t="s">
        <v>13</v>
      </c>
      <c r="E1869">
        <v>9</v>
      </c>
      <c r="F1869" t="s">
        <v>17</v>
      </c>
      <c r="G1869" s="10">
        <v>32.5</v>
      </c>
      <c r="H1869">
        <v>0.32500000000000001</v>
      </c>
      <c r="I1869">
        <v>25</v>
      </c>
      <c r="J1869">
        <v>1</v>
      </c>
      <c r="K1869">
        <v>0</v>
      </c>
      <c r="L1869" s="8">
        <v>1.39</v>
      </c>
      <c r="M1869" s="8">
        <v>0.56000000000000005</v>
      </c>
      <c r="N1869" s="8">
        <v>0.5</v>
      </c>
      <c r="O1869" s="8">
        <v>0.16450000000000001</v>
      </c>
      <c r="P1869" s="8">
        <v>-0.56120000000000003</v>
      </c>
      <c r="Q1869" s="8">
        <v>0.29099999999999998</v>
      </c>
      <c r="R1869" s="8">
        <v>0</v>
      </c>
      <c r="S1869" s="8">
        <v>-7.2500000000000004E-3</v>
      </c>
      <c r="T1869" s="8">
        <v>2.5000000000000001E-2</v>
      </c>
      <c r="U1869" s="8">
        <v>2.3E-2</v>
      </c>
      <c r="V1869">
        <v>0.95117597524532904</v>
      </c>
      <c r="W1869">
        <v>0.95117597524532904</v>
      </c>
      <c r="X1869">
        <v>0.74039537913096398</v>
      </c>
      <c r="Y1869">
        <v>8.2957681008855505E-2</v>
      </c>
      <c r="Z1869">
        <v>29.095699859528601</v>
      </c>
      <c r="AA1869">
        <v>3.26003086419753</v>
      </c>
    </row>
    <row r="1870" spans="1:27" x14ac:dyDescent="0.35">
      <c r="A1870">
        <v>1869</v>
      </c>
      <c r="B1870" t="s">
        <v>126</v>
      </c>
      <c r="C1870" s="2">
        <v>63</v>
      </c>
      <c r="D1870" t="s">
        <v>13</v>
      </c>
      <c r="E1870">
        <v>9</v>
      </c>
      <c r="F1870" t="s">
        <v>34</v>
      </c>
      <c r="G1870" s="10">
        <v>25</v>
      </c>
      <c r="H1870">
        <v>0.25</v>
      </c>
      <c r="I1870">
        <v>20</v>
      </c>
      <c r="J1870">
        <v>1</v>
      </c>
      <c r="K1870">
        <v>0</v>
      </c>
      <c r="L1870" s="8">
        <v>1.4</v>
      </c>
      <c r="M1870" s="8">
        <v>0.52</v>
      </c>
      <c r="N1870" s="8">
        <v>0.5</v>
      </c>
      <c r="O1870" s="8">
        <v>-1.115E-2</v>
      </c>
      <c r="P1870" s="8">
        <v>0</v>
      </c>
      <c r="Q1870" s="8">
        <v>-8.5599999999999996E-2</v>
      </c>
      <c r="R1870" s="8">
        <v>-4.9959999999999997E-2</v>
      </c>
      <c r="S1870" s="8">
        <v>0</v>
      </c>
      <c r="T1870" s="8">
        <v>2.5600000000000002E-3</v>
      </c>
      <c r="U1870" s="8">
        <v>3.6330000000000001E-2</v>
      </c>
      <c r="V1870">
        <v>0.40025913755103298</v>
      </c>
      <c r="W1870">
        <v>0.40025913755103298</v>
      </c>
      <c r="X1870">
        <v>0.29138865213715198</v>
      </c>
      <c r="Y1870">
        <v>4.9087385212340497E-2</v>
      </c>
      <c r="Z1870">
        <v>11.450850456422801</v>
      </c>
      <c r="AA1870">
        <v>1.92901234567901</v>
      </c>
    </row>
    <row r="1871" spans="1:27" x14ac:dyDescent="0.35">
      <c r="A1871">
        <v>1870</v>
      </c>
      <c r="B1871" t="s">
        <v>126</v>
      </c>
      <c r="C1871" s="2">
        <v>63</v>
      </c>
      <c r="D1871" t="s">
        <v>13</v>
      </c>
      <c r="E1871">
        <v>9</v>
      </c>
      <c r="F1871" t="s">
        <v>34</v>
      </c>
      <c r="G1871" s="10">
        <v>13</v>
      </c>
      <c r="H1871">
        <v>0.13</v>
      </c>
      <c r="I1871">
        <v>14</v>
      </c>
      <c r="J1871">
        <v>1</v>
      </c>
      <c r="K1871">
        <v>0</v>
      </c>
      <c r="L1871" s="8">
        <v>1.4</v>
      </c>
      <c r="M1871" s="8">
        <v>0.52</v>
      </c>
      <c r="N1871" s="8">
        <v>0.5</v>
      </c>
      <c r="O1871" s="8">
        <v>-1.115E-2</v>
      </c>
      <c r="P1871" s="8">
        <v>0</v>
      </c>
      <c r="Q1871" s="8">
        <v>-8.5599999999999996E-2</v>
      </c>
      <c r="R1871" s="8">
        <v>-4.9959999999999997E-2</v>
      </c>
      <c r="S1871" s="8">
        <v>0</v>
      </c>
      <c r="T1871" s="8">
        <v>2.5600000000000002E-3</v>
      </c>
      <c r="U1871" s="8">
        <v>3.6330000000000001E-2</v>
      </c>
      <c r="V1871">
        <v>7.0642170738224402E-2</v>
      </c>
      <c r="W1871">
        <v>7.0642170738224402E-2</v>
      </c>
      <c r="X1871">
        <v>5.1427500297427299E-2</v>
      </c>
      <c r="Y1871">
        <v>1.3273228961416901E-2</v>
      </c>
      <c r="Z1871">
        <v>2.02097305757913</v>
      </c>
      <c r="AA1871">
        <v>0.52160493827160503</v>
      </c>
    </row>
    <row r="1872" spans="1:27" x14ac:dyDescent="0.35">
      <c r="A1872">
        <v>1871</v>
      </c>
      <c r="B1872" t="s">
        <v>126</v>
      </c>
      <c r="C1872" s="2">
        <v>63</v>
      </c>
      <c r="D1872" t="s">
        <v>13</v>
      </c>
      <c r="E1872">
        <v>9</v>
      </c>
      <c r="F1872" t="s">
        <v>17</v>
      </c>
      <c r="G1872" s="10">
        <v>14.5</v>
      </c>
      <c r="H1872">
        <v>0.14499999999999999</v>
      </c>
      <c r="I1872">
        <v>20</v>
      </c>
      <c r="J1872">
        <v>1</v>
      </c>
      <c r="K1872">
        <v>0</v>
      </c>
      <c r="L1872" s="8">
        <v>1.39</v>
      </c>
      <c r="M1872" s="8">
        <v>0.56000000000000005</v>
      </c>
      <c r="N1872" s="8">
        <v>0.5</v>
      </c>
      <c r="O1872" s="8">
        <v>0.16450000000000001</v>
      </c>
      <c r="P1872" s="8">
        <v>-0.56120000000000003</v>
      </c>
      <c r="Q1872" s="8">
        <v>0.29099999999999998</v>
      </c>
      <c r="R1872" s="8">
        <v>0</v>
      </c>
      <c r="S1872" s="8">
        <v>-7.2500000000000004E-3</v>
      </c>
      <c r="T1872" s="8">
        <v>2.5000000000000001E-2</v>
      </c>
      <c r="U1872" s="8">
        <v>2.3E-2</v>
      </c>
      <c r="V1872">
        <v>0.147460339624255</v>
      </c>
      <c r="W1872">
        <v>0.147460339624255</v>
      </c>
      <c r="X1872">
        <v>0.11478312836352</v>
      </c>
      <c r="Y1872">
        <v>1.65129963854313E-2</v>
      </c>
      <c r="Z1872">
        <v>4.5106919166927799</v>
      </c>
      <c r="AA1872">
        <v>0.64891975308642003</v>
      </c>
    </row>
    <row r="1873" spans="1:27" x14ac:dyDescent="0.35">
      <c r="A1873">
        <v>1872</v>
      </c>
      <c r="B1873" t="s">
        <v>126</v>
      </c>
      <c r="C1873" s="2">
        <v>63</v>
      </c>
      <c r="D1873" t="s">
        <v>13</v>
      </c>
      <c r="E1873">
        <v>9</v>
      </c>
      <c r="F1873" t="s">
        <v>17</v>
      </c>
      <c r="G1873" s="10">
        <v>35</v>
      </c>
      <c r="H1873">
        <v>0.35</v>
      </c>
      <c r="I1873">
        <v>25</v>
      </c>
      <c r="J1873">
        <v>1</v>
      </c>
      <c r="K1873">
        <v>0</v>
      </c>
      <c r="L1873" s="8">
        <v>1.39</v>
      </c>
      <c r="M1873" s="8">
        <v>0.56000000000000005</v>
      </c>
      <c r="N1873" s="8">
        <v>0.5</v>
      </c>
      <c r="O1873" s="8">
        <v>0.16450000000000001</v>
      </c>
      <c r="P1873" s="8">
        <v>-0.56120000000000003</v>
      </c>
      <c r="Q1873" s="8">
        <v>0.29099999999999998</v>
      </c>
      <c r="R1873" s="8">
        <v>0</v>
      </c>
      <c r="S1873" s="8">
        <v>-7.2500000000000004E-3</v>
      </c>
      <c r="T1873" s="8">
        <v>2.5000000000000001E-2</v>
      </c>
      <c r="U1873" s="8">
        <v>2.3E-2</v>
      </c>
      <c r="V1873">
        <v>1.1004187468442199</v>
      </c>
      <c r="W1873">
        <v>1.1004187468442199</v>
      </c>
      <c r="X1873">
        <v>0.85656595254354395</v>
      </c>
      <c r="Y1873">
        <v>9.6211275016187398E-2</v>
      </c>
      <c r="Z1873">
        <v>33.660914921363698</v>
      </c>
      <c r="AA1873">
        <v>3.7808641975308599</v>
      </c>
    </row>
    <row r="1874" spans="1:27" x14ac:dyDescent="0.35">
      <c r="A1874">
        <v>1873</v>
      </c>
      <c r="B1874" t="s">
        <v>126</v>
      </c>
      <c r="C1874" s="2">
        <v>63</v>
      </c>
      <c r="D1874" t="s">
        <v>13</v>
      </c>
      <c r="E1874">
        <v>9</v>
      </c>
      <c r="F1874" t="s">
        <v>21</v>
      </c>
      <c r="G1874" s="10">
        <v>20</v>
      </c>
      <c r="H1874">
        <v>0.2</v>
      </c>
      <c r="I1874">
        <v>10.5</v>
      </c>
      <c r="J1874">
        <v>1</v>
      </c>
      <c r="K1874">
        <v>0</v>
      </c>
      <c r="L1874" s="8">
        <v>1.29</v>
      </c>
      <c r="M1874" s="8">
        <v>0.53</v>
      </c>
      <c r="N1874" s="8">
        <v>0.5</v>
      </c>
      <c r="O1874" s="8">
        <v>0.16450000000000001</v>
      </c>
      <c r="P1874" s="9">
        <v>-0.56120000000000003</v>
      </c>
      <c r="Q1874" s="8">
        <v>0.29099999999999998</v>
      </c>
      <c r="R1874" s="9">
        <v>0</v>
      </c>
      <c r="S1874" s="8">
        <v>-7.2500000000000004E-3</v>
      </c>
      <c r="T1874" s="8">
        <v>2.5000000000000001E-2</v>
      </c>
      <c r="U1874" s="9">
        <v>2.3E-2</v>
      </c>
      <c r="V1874">
        <v>0.110918828617749</v>
      </c>
      <c r="W1874">
        <v>0.110918828617749</v>
      </c>
      <c r="X1874">
        <v>7.5835203125955E-2</v>
      </c>
      <c r="Y1874">
        <v>3.1415926535897899E-2</v>
      </c>
      <c r="Z1874">
        <v>2.9801351698453602</v>
      </c>
      <c r="AA1874">
        <v>1.2345679012345701</v>
      </c>
    </row>
    <row r="1875" spans="1:27" x14ac:dyDescent="0.35">
      <c r="A1875">
        <v>1874</v>
      </c>
      <c r="B1875" t="s">
        <v>126</v>
      </c>
      <c r="C1875" s="2">
        <v>63</v>
      </c>
      <c r="D1875" t="s">
        <v>13</v>
      </c>
      <c r="E1875">
        <v>9</v>
      </c>
      <c r="F1875" t="s">
        <v>20</v>
      </c>
      <c r="G1875" s="10">
        <v>7.5</v>
      </c>
      <c r="H1875">
        <v>7.4999999999999997E-2</v>
      </c>
      <c r="I1875">
        <v>8</v>
      </c>
      <c r="J1875">
        <v>1</v>
      </c>
      <c r="K1875">
        <v>0</v>
      </c>
      <c r="L1875" s="8">
        <v>1.4</v>
      </c>
      <c r="M1875" s="8">
        <v>0.52</v>
      </c>
      <c r="N1875" s="8">
        <v>0.5</v>
      </c>
      <c r="O1875" s="8">
        <v>-1.0343E-2</v>
      </c>
      <c r="P1875" s="9">
        <v>-1.4341E-3</v>
      </c>
      <c r="Q1875" s="8">
        <v>3.4520999999999997E-5</v>
      </c>
      <c r="R1875" s="9">
        <v>-1.3052999999999999E-7</v>
      </c>
      <c r="S1875" s="8">
        <v>7.7114999999999996E-4</v>
      </c>
      <c r="T1875" s="8">
        <v>0</v>
      </c>
      <c r="U1875" s="9">
        <v>3.0230999999999999E-6</v>
      </c>
      <c r="V1875">
        <v>-7.0799984899273197E-3</v>
      </c>
      <c r="W1875">
        <v>1.26316360566241E-5</v>
      </c>
      <c r="X1875">
        <v>9.1958310492223694E-6</v>
      </c>
      <c r="Y1875">
        <v>4.4178646691106502E-3</v>
      </c>
      <c r="Z1875">
        <v>3.6137332526461002E-4</v>
      </c>
      <c r="AA1875">
        <v>0.17361111111111099</v>
      </c>
    </row>
    <row r="1876" spans="1:27" x14ac:dyDescent="0.35">
      <c r="A1876">
        <v>1875</v>
      </c>
      <c r="B1876" t="s">
        <v>126</v>
      </c>
      <c r="C1876" s="2">
        <v>63</v>
      </c>
      <c r="D1876" t="s">
        <v>14</v>
      </c>
      <c r="E1876">
        <v>18</v>
      </c>
      <c r="F1876" t="s">
        <v>17</v>
      </c>
      <c r="G1876" s="10">
        <v>48</v>
      </c>
      <c r="H1876">
        <v>0.48</v>
      </c>
      <c r="I1876">
        <v>35</v>
      </c>
      <c r="J1876">
        <v>1</v>
      </c>
      <c r="K1876">
        <v>0</v>
      </c>
      <c r="L1876" s="8">
        <v>1.39</v>
      </c>
      <c r="M1876" s="8">
        <v>0.56000000000000005</v>
      </c>
      <c r="N1876" s="8">
        <v>0.5</v>
      </c>
      <c r="O1876" s="8">
        <v>0.16450000000000001</v>
      </c>
      <c r="P1876" s="8">
        <v>-0.56120000000000003</v>
      </c>
      <c r="Q1876" s="8">
        <v>0.29099999999999998</v>
      </c>
      <c r="R1876" s="8">
        <v>0</v>
      </c>
      <c r="S1876" s="8">
        <v>-7.2500000000000004E-3</v>
      </c>
      <c r="T1876" s="8">
        <v>2.5000000000000001E-2</v>
      </c>
      <c r="U1876" s="8">
        <v>2.3E-2</v>
      </c>
      <c r="V1876">
        <v>2.8762059638503499</v>
      </c>
      <c r="W1876">
        <v>2.8762059638503499</v>
      </c>
      <c r="X1876">
        <v>2.2388387222611099</v>
      </c>
      <c r="Y1876">
        <v>0.18095573684677199</v>
      </c>
      <c r="Z1876">
        <v>21.995200582308598</v>
      </c>
      <c r="AA1876">
        <v>1.7777777777777799</v>
      </c>
    </row>
    <row r="1877" spans="1:27" x14ac:dyDescent="0.35">
      <c r="A1877">
        <v>1876</v>
      </c>
      <c r="B1877" t="s">
        <v>126</v>
      </c>
      <c r="C1877" s="2">
        <v>63</v>
      </c>
      <c r="D1877" t="s">
        <v>14</v>
      </c>
      <c r="E1877">
        <v>18</v>
      </c>
      <c r="F1877" t="s">
        <v>17</v>
      </c>
      <c r="G1877" s="10">
        <v>49.5</v>
      </c>
      <c r="H1877">
        <v>0.495</v>
      </c>
      <c r="I1877">
        <v>35</v>
      </c>
      <c r="J1877">
        <v>1</v>
      </c>
      <c r="K1877">
        <v>0</v>
      </c>
      <c r="L1877" s="8">
        <v>1.39</v>
      </c>
      <c r="M1877" s="8">
        <v>0.56000000000000005</v>
      </c>
      <c r="N1877" s="8">
        <v>0.5</v>
      </c>
      <c r="O1877" s="8">
        <v>0.16450000000000001</v>
      </c>
      <c r="P1877" s="8">
        <v>-0.56120000000000003</v>
      </c>
      <c r="Q1877" s="8">
        <v>0.29099999999999998</v>
      </c>
      <c r="R1877" s="8">
        <v>0</v>
      </c>
      <c r="S1877" s="8">
        <v>-7.2500000000000004E-3</v>
      </c>
      <c r="T1877" s="8">
        <v>2.5000000000000001E-2</v>
      </c>
      <c r="U1877" s="8">
        <v>2.3E-2</v>
      </c>
      <c r="V1877">
        <v>3.0491933294158602</v>
      </c>
      <c r="W1877">
        <v>3.0491933294158602</v>
      </c>
      <c r="X1877">
        <v>2.37349208761731</v>
      </c>
      <c r="Y1877">
        <v>0.19244218498646001</v>
      </c>
      <c r="Z1877">
        <v>23.318086304555301</v>
      </c>
      <c r="AA1877">
        <v>1.890625</v>
      </c>
    </row>
    <row r="1878" spans="1:27" x14ac:dyDescent="0.35">
      <c r="A1878">
        <v>1877</v>
      </c>
      <c r="B1878" t="s">
        <v>126</v>
      </c>
      <c r="C1878" s="2">
        <v>63</v>
      </c>
      <c r="D1878" t="s">
        <v>14</v>
      </c>
      <c r="E1878">
        <v>18</v>
      </c>
      <c r="F1878" t="s">
        <v>17</v>
      </c>
      <c r="G1878" s="10">
        <v>49</v>
      </c>
      <c r="H1878">
        <v>0.49</v>
      </c>
      <c r="I1878">
        <v>35</v>
      </c>
      <c r="J1878">
        <v>1</v>
      </c>
      <c r="K1878">
        <v>0</v>
      </c>
      <c r="L1878" s="8">
        <v>1.39</v>
      </c>
      <c r="M1878" s="8">
        <v>0.56000000000000005</v>
      </c>
      <c r="N1878" s="8">
        <v>0.5</v>
      </c>
      <c r="O1878" s="8">
        <v>0.16450000000000001</v>
      </c>
      <c r="P1878" s="8">
        <v>-0.56120000000000003</v>
      </c>
      <c r="Q1878" s="8">
        <v>0.29099999999999998</v>
      </c>
      <c r="R1878" s="8">
        <v>0</v>
      </c>
      <c r="S1878" s="8">
        <v>-7.2500000000000004E-3</v>
      </c>
      <c r="T1878" s="8">
        <v>2.5000000000000001E-2</v>
      </c>
      <c r="U1878" s="8">
        <v>2.3E-2</v>
      </c>
      <c r="V1878">
        <v>2.9909900199061799</v>
      </c>
      <c r="W1878">
        <v>2.9909900199061799</v>
      </c>
      <c r="X1878">
        <v>2.3281866314949702</v>
      </c>
      <c r="Y1878">
        <v>0.188574099031727</v>
      </c>
      <c r="Z1878">
        <v>22.872988323635401</v>
      </c>
      <c r="AA1878">
        <v>1.8526234567901201</v>
      </c>
    </row>
    <row r="1879" spans="1:27" x14ac:dyDescent="0.35">
      <c r="A1879">
        <v>1878</v>
      </c>
      <c r="B1879" t="s">
        <v>126</v>
      </c>
      <c r="C1879" s="2">
        <v>63</v>
      </c>
      <c r="D1879" t="s">
        <v>14</v>
      </c>
      <c r="E1879">
        <v>18</v>
      </c>
      <c r="F1879" t="s">
        <v>17</v>
      </c>
      <c r="G1879" s="10">
        <v>41</v>
      </c>
      <c r="H1879">
        <v>0.41</v>
      </c>
      <c r="I1879">
        <v>35</v>
      </c>
      <c r="J1879">
        <v>1</v>
      </c>
      <c r="K1879">
        <v>0</v>
      </c>
      <c r="L1879" s="8">
        <v>1.39</v>
      </c>
      <c r="M1879" s="8">
        <v>0.56000000000000005</v>
      </c>
      <c r="N1879" s="8">
        <v>0.5</v>
      </c>
      <c r="O1879" s="8">
        <v>0.16450000000000001</v>
      </c>
      <c r="P1879" s="8">
        <v>-0.56120000000000003</v>
      </c>
      <c r="Q1879" s="8">
        <v>0.29099999999999998</v>
      </c>
      <c r="R1879" s="8">
        <v>0</v>
      </c>
      <c r="S1879" s="8">
        <v>-7.2500000000000004E-3</v>
      </c>
      <c r="T1879" s="8">
        <v>2.5000000000000001E-2</v>
      </c>
      <c r="U1879" s="8">
        <v>2.3E-2</v>
      </c>
      <c r="V1879">
        <v>2.1332932554316999</v>
      </c>
      <c r="W1879">
        <v>2.1332932554316999</v>
      </c>
      <c r="X1879">
        <v>1.6605554700280301</v>
      </c>
      <c r="Y1879">
        <v>0.132025431267111</v>
      </c>
      <c r="Z1879">
        <v>16.313926625509101</v>
      </c>
      <c r="AA1879">
        <v>1.2970679012345701</v>
      </c>
    </row>
    <row r="1880" spans="1:27" x14ac:dyDescent="0.35">
      <c r="A1880">
        <v>1879</v>
      </c>
      <c r="B1880" t="s">
        <v>126</v>
      </c>
      <c r="C1880" s="2">
        <v>63</v>
      </c>
      <c r="D1880" t="s">
        <v>14</v>
      </c>
      <c r="E1880">
        <v>18</v>
      </c>
      <c r="F1880" t="s">
        <v>17</v>
      </c>
      <c r="G1880" s="10">
        <v>81.5</v>
      </c>
      <c r="H1880">
        <v>0.81499999999999995</v>
      </c>
      <c r="I1880">
        <v>35</v>
      </c>
      <c r="J1880">
        <v>1</v>
      </c>
      <c r="K1880">
        <v>0</v>
      </c>
      <c r="L1880" s="8">
        <v>1.39</v>
      </c>
      <c r="M1880" s="8">
        <v>0.56000000000000005</v>
      </c>
      <c r="N1880" s="8">
        <v>0.5</v>
      </c>
      <c r="O1880" s="8">
        <v>0.16450000000000001</v>
      </c>
      <c r="P1880" s="8">
        <v>-0.56120000000000003</v>
      </c>
      <c r="Q1880" s="8">
        <v>0.29099999999999998</v>
      </c>
      <c r="R1880" s="8">
        <v>0</v>
      </c>
      <c r="S1880" s="8">
        <v>-7.2500000000000004E-3</v>
      </c>
      <c r="T1880" s="8">
        <v>2.5000000000000001E-2</v>
      </c>
      <c r="U1880" s="8">
        <v>2.3E-2</v>
      </c>
      <c r="V1880">
        <v>7.8991821260893103</v>
      </c>
      <c r="W1880">
        <v>7.8991821260893103</v>
      </c>
      <c r="X1880">
        <v>6.1487233669479204</v>
      </c>
      <c r="Y1880">
        <v>0.52168109508267002</v>
      </c>
      <c r="Z1880">
        <v>60.407389972494002</v>
      </c>
      <c r="AA1880">
        <v>5.1251929012345698</v>
      </c>
    </row>
    <row r="1881" spans="1:27" x14ac:dyDescent="0.35">
      <c r="A1881">
        <v>1880</v>
      </c>
      <c r="B1881" t="s">
        <v>126</v>
      </c>
      <c r="C1881" s="2">
        <v>63</v>
      </c>
      <c r="D1881" t="s">
        <v>14</v>
      </c>
      <c r="E1881">
        <v>18</v>
      </c>
      <c r="F1881" t="s">
        <v>17</v>
      </c>
      <c r="G1881" s="10">
        <v>53</v>
      </c>
      <c r="H1881">
        <v>0.53</v>
      </c>
      <c r="I1881">
        <v>35</v>
      </c>
      <c r="J1881">
        <v>1</v>
      </c>
      <c r="K1881">
        <v>0</v>
      </c>
      <c r="L1881" s="8">
        <v>1.39</v>
      </c>
      <c r="M1881" s="8">
        <v>0.56000000000000005</v>
      </c>
      <c r="N1881" s="8">
        <v>0.5</v>
      </c>
      <c r="O1881" s="8">
        <v>0.16450000000000001</v>
      </c>
      <c r="P1881" s="8">
        <v>-0.56120000000000003</v>
      </c>
      <c r="Q1881" s="8">
        <v>0.29099999999999998</v>
      </c>
      <c r="R1881" s="8">
        <v>0</v>
      </c>
      <c r="S1881" s="8">
        <v>-7.2500000000000004E-3</v>
      </c>
      <c r="T1881" s="8">
        <v>2.5000000000000001E-2</v>
      </c>
      <c r="U1881" s="8">
        <v>2.3E-2</v>
      </c>
      <c r="V1881">
        <v>3.4717604169766698</v>
      </c>
      <c r="W1881">
        <v>3.4717604169766698</v>
      </c>
      <c r="X1881">
        <v>2.7024183085746398</v>
      </c>
      <c r="Y1881">
        <v>0.22061834409834299</v>
      </c>
      <c r="Z1881">
        <v>26.549582229116801</v>
      </c>
      <c r="AA1881">
        <v>2.1674382716049401</v>
      </c>
    </row>
    <row r="1882" spans="1:27" x14ac:dyDescent="0.35">
      <c r="A1882">
        <v>1881</v>
      </c>
      <c r="B1882" t="s">
        <v>126</v>
      </c>
      <c r="C1882" s="2">
        <v>63</v>
      </c>
      <c r="D1882" t="s">
        <v>14</v>
      </c>
      <c r="E1882">
        <v>18</v>
      </c>
      <c r="F1882" t="s">
        <v>17</v>
      </c>
      <c r="G1882" s="10">
        <v>51</v>
      </c>
      <c r="H1882">
        <v>0.51</v>
      </c>
      <c r="I1882">
        <v>35</v>
      </c>
      <c r="J1882">
        <v>1</v>
      </c>
      <c r="K1882">
        <v>0</v>
      </c>
      <c r="L1882" s="8">
        <v>1.39</v>
      </c>
      <c r="M1882" s="8">
        <v>0.56000000000000005</v>
      </c>
      <c r="N1882" s="8">
        <v>0.5</v>
      </c>
      <c r="O1882" s="8">
        <v>0.16450000000000001</v>
      </c>
      <c r="P1882" s="8">
        <v>-0.56120000000000003</v>
      </c>
      <c r="Q1882" s="8">
        <v>0.29099999999999998</v>
      </c>
      <c r="R1882" s="8">
        <v>0</v>
      </c>
      <c r="S1882" s="8">
        <v>-7.2500000000000004E-3</v>
      </c>
      <c r="T1882" s="8">
        <v>2.5000000000000001E-2</v>
      </c>
      <c r="U1882" s="8">
        <v>2.3E-2</v>
      </c>
      <c r="V1882">
        <v>3.2270483838719901</v>
      </c>
      <c r="W1882">
        <v>3.2270483838719901</v>
      </c>
      <c r="X1882">
        <v>2.5119344620059501</v>
      </c>
      <c r="Y1882">
        <v>0.20428206229967599</v>
      </c>
      <c r="Z1882">
        <v>24.678196688341298</v>
      </c>
      <c r="AA1882">
        <v>2.0069444444444402</v>
      </c>
    </row>
    <row r="1883" spans="1:27" x14ac:dyDescent="0.35">
      <c r="A1883">
        <v>1882</v>
      </c>
      <c r="B1883" t="s">
        <v>126</v>
      </c>
      <c r="C1883" s="2">
        <v>63</v>
      </c>
      <c r="D1883" t="s">
        <v>14</v>
      </c>
      <c r="E1883">
        <v>18</v>
      </c>
      <c r="F1883" t="s">
        <v>17</v>
      </c>
      <c r="G1883" s="10">
        <v>48</v>
      </c>
      <c r="H1883">
        <v>0.48</v>
      </c>
      <c r="I1883">
        <v>35</v>
      </c>
      <c r="J1883">
        <v>1</v>
      </c>
      <c r="K1883">
        <v>0</v>
      </c>
      <c r="L1883" s="8">
        <v>1.39</v>
      </c>
      <c r="M1883" s="8">
        <v>0.56000000000000005</v>
      </c>
      <c r="N1883" s="8">
        <v>0.5</v>
      </c>
      <c r="O1883" s="8">
        <v>0.16450000000000001</v>
      </c>
      <c r="P1883" s="8">
        <v>-0.56120000000000003</v>
      </c>
      <c r="Q1883" s="8">
        <v>0.29099999999999998</v>
      </c>
      <c r="R1883" s="8">
        <v>0</v>
      </c>
      <c r="S1883" s="8">
        <v>-7.2500000000000004E-3</v>
      </c>
      <c r="T1883" s="8">
        <v>2.5000000000000001E-2</v>
      </c>
      <c r="U1883" s="8">
        <v>2.3E-2</v>
      </c>
      <c r="V1883">
        <v>2.8762059638503499</v>
      </c>
      <c r="W1883">
        <v>2.8762059638503499</v>
      </c>
      <c r="X1883">
        <v>2.2388387222611099</v>
      </c>
      <c r="Y1883">
        <v>0.18095573684677199</v>
      </c>
      <c r="Z1883">
        <v>21.995200582308598</v>
      </c>
      <c r="AA1883">
        <v>1.7777777777777799</v>
      </c>
    </row>
    <row r="1884" spans="1:27" x14ac:dyDescent="0.35">
      <c r="A1884">
        <v>1883</v>
      </c>
      <c r="B1884" t="s">
        <v>126</v>
      </c>
      <c r="C1884" s="2">
        <v>63</v>
      </c>
      <c r="D1884" t="s">
        <v>14</v>
      </c>
      <c r="E1884">
        <v>18</v>
      </c>
      <c r="F1884" t="s">
        <v>17</v>
      </c>
      <c r="G1884" s="10">
        <v>50</v>
      </c>
      <c r="H1884">
        <v>0.5</v>
      </c>
      <c r="I1884">
        <v>35</v>
      </c>
      <c r="J1884">
        <v>1</v>
      </c>
      <c r="K1884">
        <v>0</v>
      </c>
      <c r="L1884" s="8">
        <v>1.39</v>
      </c>
      <c r="M1884" s="8">
        <v>0.56000000000000005</v>
      </c>
      <c r="N1884" s="8">
        <v>0.5</v>
      </c>
      <c r="O1884" s="8">
        <v>0.16450000000000001</v>
      </c>
      <c r="P1884" s="8">
        <v>-0.56120000000000003</v>
      </c>
      <c r="Q1884" s="8">
        <v>0.29099999999999998</v>
      </c>
      <c r="R1884" s="8">
        <v>0</v>
      </c>
      <c r="S1884" s="8">
        <v>-7.2500000000000004E-3</v>
      </c>
      <c r="T1884" s="8">
        <v>2.5000000000000001E-2</v>
      </c>
      <c r="U1884" s="8">
        <v>2.3E-2</v>
      </c>
      <c r="V1884">
        <v>3.1079374932467201</v>
      </c>
      <c r="W1884">
        <v>3.1079374932467201</v>
      </c>
      <c r="X1884">
        <v>2.4192185447432499</v>
      </c>
      <c r="Y1884">
        <v>0.19634954084936199</v>
      </c>
      <c r="Z1884">
        <v>23.7673203589796</v>
      </c>
      <c r="AA1884">
        <v>1.92901234567901</v>
      </c>
    </row>
    <row r="1885" spans="1:27" x14ac:dyDescent="0.35">
      <c r="A1885">
        <v>1884</v>
      </c>
      <c r="B1885" t="s">
        <v>126</v>
      </c>
      <c r="C1885" s="2">
        <v>63</v>
      </c>
      <c r="D1885" t="s">
        <v>14</v>
      </c>
      <c r="E1885">
        <v>18</v>
      </c>
      <c r="F1885" t="s">
        <v>17</v>
      </c>
      <c r="G1885" s="10">
        <v>43</v>
      </c>
      <c r="H1885">
        <v>0.43</v>
      </c>
      <c r="I1885">
        <v>35</v>
      </c>
      <c r="J1885">
        <v>1</v>
      </c>
      <c r="K1885">
        <v>0</v>
      </c>
      <c r="L1885" s="8">
        <v>1.39</v>
      </c>
      <c r="M1885" s="8">
        <v>0.56000000000000005</v>
      </c>
      <c r="N1885" s="8">
        <v>0.5</v>
      </c>
      <c r="O1885" s="8">
        <v>0.16450000000000001</v>
      </c>
      <c r="P1885" s="8">
        <v>-0.56120000000000003</v>
      </c>
      <c r="Q1885" s="8">
        <v>0.29099999999999998</v>
      </c>
      <c r="R1885" s="8">
        <v>0</v>
      </c>
      <c r="S1885" s="8">
        <v>-7.2500000000000004E-3</v>
      </c>
      <c r="T1885" s="8">
        <v>2.5000000000000001E-2</v>
      </c>
      <c r="U1885" s="8">
        <v>2.3E-2</v>
      </c>
      <c r="V1885">
        <v>2.334736942842</v>
      </c>
      <c r="W1885">
        <v>2.334736942842</v>
      </c>
      <c r="X1885">
        <v>1.81735923630822</v>
      </c>
      <c r="Y1885">
        <v>0.14522012041218799</v>
      </c>
      <c r="Z1885">
        <v>17.8544262859361</v>
      </c>
      <c r="AA1885">
        <v>1.4266975308642</v>
      </c>
    </row>
    <row r="1886" spans="1:27" x14ac:dyDescent="0.35">
      <c r="A1886">
        <v>1885</v>
      </c>
      <c r="B1886" t="s">
        <v>126</v>
      </c>
      <c r="C1886" s="2">
        <v>63</v>
      </c>
      <c r="D1886" t="s">
        <v>14</v>
      </c>
      <c r="E1886">
        <v>18</v>
      </c>
      <c r="F1886" t="s">
        <v>17</v>
      </c>
      <c r="G1886" s="10">
        <v>40</v>
      </c>
      <c r="H1886">
        <v>0.4</v>
      </c>
      <c r="I1886">
        <v>35</v>
      </c>
      <c r="J1886">
        <v>1</v>
      </c>
      <c r="K1886">
        <v>0</v>
      </c>
      <c r="L1886" s="8">
        <v>1.39</v>
      </c>
      <c r="M1886" s="8">
        <v>0.56000000000000005</v>
      </c>
      <c r="N1886" s="8">
        <v>0.5</v>
      </c>
      <c r="O1886" s="8">
        <v>0.16450000000000001</v>
      </c>
      <c r="P1886" s="8">
        <v>-0.56120000000000003</v>
      </c>
      <c r="Q1886" s="8">
        <v>0.29099999999999998</v>
      </c>
      <c r="R1886" s="8">
        <v>0</v>
      </c>
      <c r="S1886" s="8">
        <v>-7.2500000000000004E-3</v>
      </c>
      <c r="T1886" s="8">
        <v>2.5000000000000001E-2</v>
      </c>
      <c r="U1886" s="8">
        <v>2.3E-2</v>
      </c>
      <c r="V1886">
        <v>2.0358165376536199</v>
      </c>
      <c r="W1886">
        <v>2.0358165376536199</v>
      </c>
      <c r="X1886">
        <v>1.58467959290958</v>
      </c>
      <c r="Y1886">
        <v>0.12566370614359201</v>
      </c>
      <c r="Z1886">
        <v>15.5684932363217</v>
      </c>
      <c r="AA1886">
        <v>1.2345679012345701</v>
      </c>
    </row>
    <row r="1887" spans="1:27" x14ac:dyDescent="0.35">
      <c r="A1887">
        <v>1886</v>
      </c>
      <c r="B1887" t="s">
        <v>126</v>
      </c>
      <c r="C1887" s="2">
        <v>63</v>
      </c>
      <c r="D1887" t="s">
        <v>14</v>
      </c>
      <c r="E1887">
        <v>18</v>
      </c>
      <c r="F1887" t="s">
        <v>17</v>
      </c>
      <c r="G1887" s="10">
        <v>53</v>
      </c>
      <c r="H1887">
        <v>0.53</v>
      </c>
      <c r="I1887">
        <v>35</v>
      </c>
      <c r="J1887">
        <v>1</v>
      </c>
      <c r="K1887">
        <v>0</v>
      </c>
      <c r="L1887" s="8">
        <v>1.39</v>
      </c>
      <c r="M1887" s="8">
        <v>0.56000000000000005</v>
      </c>
      <c r="N1887" s="8">
        <v>0.5</v>
      </c>
      <c r="O1887" s="8">
        <v>0.16450000000000001</v>
      </c>
      <c r="P1887" s="8">
        <v>-0.56120000000000003</v>
      </c>
      <c r="Q1887" s="8">
        <v>0.29099999999999998</v>
      </c>
      <c r="R1887" s="8">
        <v>0</v>
      </c>
      <c r="S1887" s="8">
        <v>-7.2500000000000004E-3</v>
      </c>
      <c r="T1887" s="8">
        <v>2.5000000000000001E-2</v>
      </c>
      <c r="U1887" s="8">
        <v>2.3E-2</v>
      </c>
      <c r="V1887">
        <v>3.4717604169766698</v>
      </c>
      <c r="W1887">
        <v>3.4717604169766698</v>
      </c>
      <c r="X1887">
        <v>2.7024183085746398</v>
      </c>
      <c r="Y1887">
        <v>0.22061834409834299</v>
      </c>
      <c r="Z1887">
        <v>26.549582229116801</v>
      </c>
      <c r="AA1887">
        <v>2.1674382716049401</v>
      </c>
    </row>
    <row r="1888" spans="1:27" x14ac:dyDescent="0.35">
      <c r="A1888">
        <v>1887</v>
      </c>
      <c r="B1888" t="s">
        <v>126</v>
      </c>
      <c r="C1888" s="2">
        <v>63</v>
      </c>
      <c r="D1888" t="s">
        <v>14</v>
      </c>
      <c r="E1888">
        <v>18</v>
      </c>
      <c r="F1888" t="s">
        <v>17</v>
      </c>
      <c r="G1888" s="10">
        <v>42</v>
      </c>
      <c r="H1888">
        <v>0.42</v>
      </c>
      <c r="I1888">
        <v>35</v>
      </c>
      <c r="J1888">
        <v>1</v>
      </c>
      <c r="K1888">
        <v>0</v>
      </c>
      <c r="L1888" s="8">
        <v>1.39</v>
      </c>
      <c r="M1888" s="8">
        <v>0.56000000000000005</v>
      </c>
      <c r="N1888" s="8">
        <v>0.5</v>
      </c>
      <c r="O1888" s="8">
        <v>0.16450000000000001</v>
      </c>
      <c r="P1888" s="8">
        <v>-0.56120000000000003</v>
      </c>
      <c r="Q1888" s="8">
        <v>0.29099999999999998</v>
      </c>
      <c r="R1888" s="8">
        <v>0</v>
      </c>
      <c r="S1888" s="8">
        <v>-7.2500000000000004E-3</v>
      </c>
      <c r="T1888" s="8">
        <v>2.5000000000000001E-2</v>
      </c>
      <c r="U1888" s="8">
        <v>2.3E-2</v>
      </c>
      <c r="V1888">
        <v>2.2329333904944901</v>
      </c>
      <c r="W1888">
        <v>2.2329333904944901</v>
      </c>
      <c r="X1888">
        <v>1.73811535116091</v>
      </c>
      <c r="Y1888">
        <v>0.13854423602331001</v>
      </c>
      <c r="Z1888">
        <v>17.075904308713898</v>
      </c>
      <c r="AA1888">
        <v>1.3611111111111101</v>
      </c>
    </row>
    <row r="1889" spans="1:27" x14ac:dyDescent="0.35">
      <c r="A1889">
        <v>1888</v>
      </c>
      <c r="B1889" t="s">
        <v>126</v>
      </c>
      <c r="C1889" s="2">
        <v>64</v>
      </c>
      <c r="D1889" t="s">
        <v>10</v>
      </c>
      <c r="E1889">
        <v>4.5</v>
      </c>
      <c r="F1889" t="s">
        <v>20</v>
      </c>
      <c r="G1889" s="10">
        <v>6</v>
      </c>
      <c r="H1889">
        <v>0.06</v>
      </c>
      <c r="I1889">
        <v>6</v>
      </c>
      <c r="J1889">
        <v>1</v>
      </c>
      <c r="K1889">
        <v>0</v>
      </c>
      <c r="L1889" s="8">
        <v>1.4</v>
      </c>
      <c r="M1889" s="8">
        <v>0.52</v>
      </c>
      <c r="N1889" s="8">
        <v>0.5</v>
      </c>
      <c r="O1889" s="8">
        <v>-1.0343E-2</v>
      </c>
      <c r="P1889" s="9">
        <v>-1.4341E-3</v>
      </c>
      <c r="Q1889" s="8">
        <v>3.4520999999999997E-5</v>
      </c>
      <c r="R1889" s="9">
        <v>-1.3052999999999999E-7</v>
      </c>
      <c r="S1889" s="8">
        <v>7.7114999999999996E-4</v>
      </c>
      <c r="T1889" s="8">
        <v>0</v>
      </c>
      <c r="U1889" s="9">
        <v>3.0230999999999999E-6</v>
      </c>
      <c r="V1889">
        <v>-1.4912194877710099E-2</v>
      </c>
      <c r="W1889">
        <v>1.3744467859455401E-2</v>
      </c>
      <c r="X1889">
        <v>1.00059726016835E-2</v>
      </c>
      <c r="Y1889">
        <v>2.8274333882308102E-3</v>
      </c>
      <c r="Z1889">
        <v>1.57283950617284</v>
      </c>
      <c r="AA1889">
        <v>0.44444444444444398</v>
      </c>
    </row>
    <row r="1890" spans="1:27" x14ac:dyDescent="0.35">
      <c r="A1890">
        <v>1889</v>
      </c>
      <c r="B1890" t="s">
        <v>126</v>
      </c>
      <c r="C1890" s="2">
        <v>64</v>
      </c>
      <c r="D1890" t="s">
        <v>10</v>
      </c>
      <c r="E1890">
        <v>4.5</v>
      </c>
      <c r="F1890" t="s">
        <v>20</v>
      </c>
      <c r="G1890" s="10">
        <v>5.5</v>
      </c>
      <c r="H1890">
        <v>5.5E-2</v>
      </c>
      <c r="I1890">
        <v>8</v>
      </c>
      <c r="J1890">
        <v>1</v>
      </c>
      <c r="K1890">
        <v>0</v>
      </c>
      <c r="L1890" s="8">
        <v>1.4</v>
      </c>
      <c r="M1890" s="8">
        <v>0.52</v>
      </c>
      <c r="N1890" s="8">
        <v>0.5</v>
      </c>
      <c r="O1890" s="8">
        <v>-1.0343E-2</v>
      </c>
      <c r="P1890" s="9">
        <v>-1.4341E-3</v>
      </c>
      <c r="Q1890" s="8">
        <v>3.4520999999999997E-5</v>
      </c>
      <c r="R1890" s="9">
        <v>-1.3052999999999999E-7</v>
      </c>
      <c r="S1890" s="8">
        <v>7.7114999999999996E-4</v>
      </c>
      <c r="T1890" s="8">
        <v>0</v>
      </c>
      <c r="U1890" s="9">
        <v>3.0230999999999999E-6</v>
      </c>
      <c r="V1890">
        <v>-1.2099688819294499E-2</v>
      </c>
      <c r="W1890">
        <v>1.3744467859455401E-2</v>
      </c>
      <c r="X1890">
        <v>1.00059726016835E-2</v>
      </c>
      <c r="Y1890">
        <v>2.3758294442772802E-3</v>
      </c>
      <c r="Z1890">
        <v>1.57283950617284</v>
      </c>
      <c r="AA1890">
        <v>0.37345679012345701</v>
      </c>
    </row>
    <row r="1891" spans="1:27" x14ac:dyDescent="0.35">
      <c r="A1891">
        <v>1890</v>
      </c>
      <c r="B1891" t="s">
        <v>126</v>
      </c>
      <c r="C1891" s="2">
        <v>64</v>
      </c>
      <c r="D1891" t="s">
        <v>10</v>
      </c>
      <c r="E1891">
        <v>4.5</v>
      </c>
      <c r="F1891" t="s">
        <v>20</v>
      </c>
      <c r="G1891" s="10">
        <v>5.5</v>
      </c>
      <c r="H1891">
        <v>5.5E-2</v>
      </c>
      <c r="I1891">
        <v>6</v>
      </c>
      <c r="J1891">
        <v>0</v>
      </c>
      <c r="K1891">
        <v>0</v>
      </c>
      <c r="L1891" s="8">
        <v>1.4</v>
      </c>
      <c r="M1891" s="8">
        <v>0.52</v>
      </c>
      <c r="N1891" s="8">
        <v>0.5</v>
      </c>
      <c r="O1891" s="8">
        <v>-1.0343E-2</v>
      </c>
      <c r="P1891" s="9">
        <v>-1.4341E-3</v>
      </c>
      <c r="Q1891" s="8">
        <v>3.4520999999999997E-5</v>
      </c>
      <c r="R1891" s="9">
        <v>-1.3052999999999999E-7</v>
      </c>
      <c r="S1891" s="8">
        <v>7.7114999999999996E-4</v>
      </c>
      <c r="T1891" s="8">
        <v>0</v>
      </c>
      <c r="U1891" s="9">
        <v>3.0230999999999999E-6</v>
      </c>
      <c r="V1891">
        <v>-1.5447115283723001E-2</v>
      </c>
      <c r="W1891">
        <v>1.3744467859455401E-2</v>
      </c>
      <c r="X1891">
        <v>1.00059726016835E-2</v>
      </c>
      <c r="Y1891">
        <v>2.3758294442772802E-3</v>
      </c>
      <c r="Z1891">
        <v>1.57283950617284</v>
      </c>
      <c r="AA1891">
        <v>0.37345679012345701</v>
      </c>
    </row>
    <row r="1892" spans="1:27" x14ac:dyDescent="0.35">
      <c r="A1892">
        <v>1891</v>
      </c>
      <c r="B1892" t="s">
        <v>126</v>
      </c>
      <c r="C1892" s="2">
        <v>64</v>
      </c>
      <c r="D1892" t="s">
        <v>13</v>
      </c>
      <c r="E1892">
        <v>9</v>
      </c>
      <c r="F1892" t="s">
        <v>20</v>
      </c>
      <c r="G1892" s="10">
        <v>8</v>
      </c>
      <c r="H1892">
        <v>0.08</v>
      </c>
      <c r="I1892">
        <v>9</v>
      </c>
      <c r="J1892">
        <v>1</v>
      </c>
      <c r="K1892">
        <v>0</v>
      </c>
      <c r="L1892" s="8">
        <v>1.4</v>
      </c>
      <c r="M1892" s="8">
        <v>0.52</v>
      </c>
      <c r="N1892" s="8">
        <v>0.5</v>
      </c>
      <c r="O1892" s="8">
        <v>-1.0343E-2</v>
      </c>
      <c r="P1892" s="9">
        <v>-1.4341E-3</v>
      </c>
      <c r="Q1892" s="8">
        <v>3.4520999999999997E-5</v>
      </c>
      <c r="R1892" s="9">
        <v>-1.3052999999999999E-7</v>
      </c>
      <c r="S1892" s="8">
        <v>7.7114999999999996E-4</v>
      </c>
      <c r="T1892" s="8">
        <v>0</v>
      </c>
      <c r="U1892" s="9">
        <v>3.0230999999999999E-6</v>
      </c>
      <c r="V1892">
        <v>-2.5263571558637901E-3</v>
      </c>
      <c r="W1892">
        <v>5.1443210893163198E-5</v>
      </c>
      <c r="X1892">
        <v>3.7450657530222797E-5</v>
      </c>
      <c r="Y1892">
        <v>5.0265482457436698E-3</v>
      </c>
      <c r="Z1892">
        <v>1.47171784394486E-3</v>
      </c>
      <c r="AA1892">
        <v>0.19753086419753099</v>
      </c>
    </row>
    <row r="1893" spans="1:27" x14ac:dyDescent="0.35">
      <c r="A1893">
        <v>1892</v>
      </c>
      <c r="B1893" t="s">
        <v>126</v>
      </c>
      <c r="C1893" s="2">
        <v>64</v>
      </c>
      <c r="D1893" t="s">
        <v>13</v>
      </c>
      <c r="E1893">
        <v>9</v>
      </c>
      <c r="F1893" t="s">
        <v>17</v>
      </c>
      <c r="G1893" s="10">
        <v>29</v>
      </c>
      <c r="H1893">
        <v>0.28999999999999998</v>
      </c>
      <c r="I1893">
        <v>27</v>
      </c>
      <c r="J1893">
        <v>1</v>
      </c>
      <c r="K1893">
        <v>0</v>
      </c>
      <c r="L1893" s="8">
        <v>1.39</v>
      </c>
      <c r="M1893" s="8">
        <v>0.56000000000000005</v>
      </c>
      <c r="N1893" s="8">
        <v>0.5</v>
      </c>
      <c r="O1893" s="8">
        <v>0.16450000000000001</v>
      </c>
      <c r="P1893" s="8">
        <v>-0.56120000000000003</v>
      </c>
      <c r="Q1893" s="8">
        <v>0.29099999999999998</v>
      </c>
      <c r="R1893" s="8">
        <v>0</v>
      </c>
      <c r="S1893" s="8">
        <v>-7.2500000000000004E-3</v>
      </c>
      <c r="T1893" s="8">
        <v>2.5000000000000001E-2</v>
      </c>
      <c r="U1893" s="8">
        <v>2.3E-2</v>
      </c>
      <c r="V1893">
        <v>0.82941960263380299</v>
      </c>
      <c r="W1893">
        <v>0.82941960263380299</v>
      </c>
      <c r="X1893">
        <v>0.64562021869015196</v>
      </c>
      <c r="Y1893">
        <v>6.6051985541725394E-2</v>
      </c>
      <c r="Z1893">
        <v>25.3712713986687</v>
      </c>
      <c r="AA1893">
        <v>2.5956790123456801</v>
      </c>
    </row>
    <row r="1894" spans="1:27" x14ac:dyDescent="0.35">
      <c r="A1894">
        <v>1893</v>
      </c>
      <c r="B1894" t="s">
        <v>126</v>
      </c>
      <c r="C1894" s="2">
        <v>64</v>
      </c>
      <c r="D1894" t="s">
        <v>13</v>
      </c>
      <c r="E1894">
        <v>9</v>
      </c>
      <c r="F1894" t="s">
        <v>20</v>
      </c>
      <c r="G1894" s="10">
        <v>23.5</v>
      </c>
      <c r="H1894">
        <v>0.23499999999999999</v>
      </c>
      <c r="I1894">
        <v>22</v>
      </c>
      <c r="J1894">
        <v>1</v>
      </c>
      <c r="K1894">
        <v>0</v>
      </c>
      <c r="L1894" s="8">
        <v>1.4</v>
      </c>
      <c r="M1894" s="8">
        <v>0.52</v>
      </c>
      <c r="N1894" s="8">
        <v>0.5</v>
      </c>
      <c r="O1894" s="8">
        <v>-1.0343E-2</v>
      </c>
      <c r="P1894" s="9">
        <v>-1.4341E-3</v>
      </c>
      <c r="Q1894" s="8">
        <v>3.4520999999999997E-5</v>
      </c>
      <c r="R1894" s="9">
        <v>-1.3052999999999999E-7</v>
      </c>
      <c r="S1894" s="8">
        <v>7.7114999999999996E-4</v>
      </c>
      <c r="T1894" s="8">
        <v>0</v>
      </c>
      <c r="U1894" s="9">
        <v>3.0230999999999999E-6</v>
      </c>
      <c r="V1894">
        <v>0.39888023733891298</v>
      </c>
      <c r="W1894">
        <v>0.39888023733891298</v>
      </c>
      <c r="X1894">
        <v>0.29038481278272898</v>
      </c>
      <c r="Y1894">
        <v>4.3373613573624098E-2</v>
      </c>
      <c r="Z1894">
        <v>11.411402062515</v>
      </c>
      <c r="AA1894">
        <v>1.7044753086419799</v>
      </c>
    </row>
    <row r="1895" spans="1:27" x14ac:dyDescent="0.35">
      <c r="A1895">
        <v>1894</v>
      </c>
      <c r="B1895" t="s">
        <v>126</v>
      </c>
      <c r="C1895" s="2">
        <v>64</v>
      </c>
      <c r="D1895" t="s">
        <v>13</v>
      </c>
      <c r="E1895">
        <v>9</v>
      </c>
      <c r="F1895" t="s">
        <v>20</v>
      </c>
      <c r="G1895" s="10">
        <v>13.5</v>
      </c>
      <c r="H1895">
        <v>0.13500000000000001</v>
      </c>
      <c r="I1895">
        <v>11</v>
      </c>
      <c r="J1895">
        <v>1</v>
      </c>
      <c r="K1895">
        <v>0</v>
      </c>
      <c r="L1895" s="8">
        <v>1.4</v>
      </c>
      <c r="M1895" s="8">
        <v>0.52</v>
      </c>
      <c r="N1895" s="8">
        <v>0.5</v>
      </c>
      <c r="O1895" s="8">
        <v>-1.0343E-2</v>
      </c>
      <c r="P1895" s="9">
        <v>-1.4341E-3</v>
      </c>
      <c r="Q1895" s="8">
        <v>3.4520999999999997E-5</v>
      </c>
      <c r="R1895" s="9">
        <v>-1.3052999999999999E-7</v>
      </c>
      <c r="S1895" s="8">
        <v>7.7114999999999996E-4</v>
      </c>
      <c r="T1895" s="8">
        <v>0</v>
      </c>
      <c r="U1895" s="9">
        <v>3.0230999999999999E-6</v>
      </c>
      <c r="V1895">
        <v>4.9269037435460003E-2</v>
      </c>
      <c r="W1895">
        <v>4.9269037435460003E-2</v>
      </c>
      <c r="X1895">
        <v>3.5867859253014799E-2</v>
      </c>
      <c r="Y1895">
        <v>1.4313881527918499E-2</v>
      </c>
      <c r="Z1895">
        <v>1.4095178020349901</v>
      </c>
      <c r="AA1895">
        <v>0.5625</v>
      </c>
    </row>
    <row r="1896" spans="1:27" x14ac:dyDescent="0.35">
      <c r="A1896">
        <v>1895</v>
      </c>
      <c r="B1896" t="s">
        <v>126</v>
      </c>
      <c r="C1896" s="2">
        <v>64</v>
      </c>
      <c r="D1896" t="s">
        <v>13</v>
      </c>
      <c r="E1896">
        <v>9</v>
      </c>
      <c r="F1896" t="s">
        <v>20</v>
      </c>
      <c r="G1896" s="10">
        <v>11.5</v>
      </c>
      <c r="H1896">
        <v>0.115</v>
      </c>
      <c r="I1896">
        <v>14</v>
      </c>
      <c r="J1896">
        <v>1</v>
      </c>
      <c r="K1896">
        <v>0</v>
      </c>
      <c r="L1896" s="8">
        <v>1.4</v>
      </c>
      <c r="M1896" s="8">
        <v>0.52</v>
      </c>
      <c r="N1896" s="8">
        <v>0.5</v>
      </c>
      <c r="O1896" s="8">
        <v>-1.0343E-2</v>
      </c>
      <c r="P1896" s="9">
        <v>-1.4341E-3</v>
      </c>
      <c r="Q1896" s="8">
        <v>3.4520999999999997E-5</v>
      </c>
      <c r="R1896" s="9">
        <v>-1.3052999999999999E-7</v>
      </c>
      <c r="S1896" s="8">
        <v>7.7114999999999996E-4</v>
      </c>
      <c r="T1896" s="8">
        <v>0</v>
      </c>
      <c r="U1896" s="9">
        <v>3.0230999999999999E-6</v>
      </c>
      <c r="V1896">
        <v>4.27876737575121E-2</v>
      </c>
      <c r="W1896">
        <v>4.27876737575121E-2</v>
      </c>
      <c r="X1896">
        <v>3.1149426495468799E-2</v>
      </c>
      <c r="Y1896">
        <v>1.0386890710931299E-2</v>
      </c>
      <c r="Z1896">
        <v>1.2240951114151899</v>
      </c>
      <c r="AA1896">
        <v>0.40817901234567899</v>
      </c>
    </row>
    <row r="1897" spans="1:27" x14ac:dyDescent="0.35">
      <c r="A1897">
        <v>1896</v>
      </c>
      <c r="B1897" t="s">
        <v>126</v>
      </c>
      <c r="C1897" s="2">
        <v>64</v>
      </c>
      <c r="D1897" t="s">
        <v>13</v>
      </c>
      <c r="E1897">
        <v>9</v>
      </c>
      <c r="F1897" t="s">
        <v>17</v>
      </c>
      <c r="G1897" s="10">
        <v>25.5</v>
      </c>
      <c r="H1897">
        <v>0.255</v>
      </c>
      <c r="I1897">
        <v>22</v>
      </c>
      <c r="J1897">
        <v>1</v>
      </c>
      <c r="K1897">
        <v>0</v>
      </c>
      <c r="L1897" s="8">
        <v>1.39</v>
      </c>
      <c r="M1897" s="8">
        <v>0.56000000000000005</v>
      </c>
      <c r="N1897" s="8">
        <v>0.5</v>
      </c>
      <c r="O1897" s="8">
        <v>0.16450000000000001</v>
      </c>
      <c r="P1897" s="8">
        <v>-0.56120000000000003</v>
      </c>
      <c r="Q1897" s="8">
        <v>0.29099999999999998</v>
      </c>
      <c r="R1897" s="8">
        <v>0</v>
      </c>
      <c r="S1897" s="8">
        <v>-7.2500000000000004E-3</v>
      </c>
      <c r="T1897" s="8">
        <v>2.5000000000000001E-2</v>
      </c>
      <c r="U1897" s="8">
        <v>2.3E-2</v>
      </c>
      <c r="V1897">
        <v>0.50751911924747295</v>
      </c>
      <c r="W1897">
        <v>0.50751911924747295</v>
      </c>
      <c r="X1897">
        <v>0.39505288242223302</v>
      </c>
      <c r="Y1897">
        <v>5.1070515574919102E-2</v>
      </c>
      <c r="Z1897">
        <v>15.5245972889382</v>
      </c>
      <c r="AA1897">
        <v>2.0069444444444402</v>
      </c>
    </row>
    <row r="1898" spans="1:27" x14ac:dyDescent="0.35">
      <c r="A1898">
        <v>1897</v>
      </c>
      <c r="B1898" t="s">
        <v>126</v>
      </c>
      <c r="C1898" s="2">
        <v>64</v>
      </c>
      <c r="D1898" t="s">
        <v>13</v>
      </c>
      <c r="E1898">
        <v>9</v>
      </c>
      <c r="F1898" t="s">
        <v>20</v>
      </c>
      <c r="G1898" s="10">
        <v>9</v>
      </c>
      <c r="H1898">
        <v>0.09</v>
      </c>
      <c r="I1898">
        <v>7.5</v>
      </c>
      <c r="J1898">
        <v>1</v>
      </c>
      <c r="K1898">
        <v>0</v>
      </c>
      <c r="L1898" s="8">
        <v>1.4</v>
      </c>
      <c r="M1898" s="8">
        <v>0.52</v>
      </c>
      <c r="N1898" s="8">
        <v>0.5</v>
      </c>
      <c r="O1898" s="8">
        <v>-1.0343E-2</v>
      </c>
      <c r="P1898" s="9">
        <v>-1.4341E-3</v>
      </c>
      <c r="Q1898" s="8">
        <v>3.4520999999999997E-5</v>
      </c>
      <c r="R1898" s="9">
        <v>-1.3052999999999999E-7</v>
      </c>
      <c r="S1898" s="8">
        <v>7.7114999999999996E-4</v>
      </c>
      <c r="T1898" s="8">
        <v>0</v>
      </c>
      <c r="U1898" s="9">
        <v>3.0230999999999999E-6</v>
      </c>
      <c r="V1898">
        <v>-2.3347876138536802E-3</v>
      </c>
      <c r="W1898">
        <v>7.79287052286337E-5</v>
      </c>
      <c r="X1898">
        <v>5.6732097406445301E-5</v>
      </c>
      <c r="Y1898">
        <v>6.3617251235193297E-3</v>
      </c>
      <c r="Z1898">
        <v>2.2294305516559702E-3</v>
      </c>
      <c r="AA1898">
        <v>0.25</v>
      </c>
    </row>
    <row r="1899" spans="1:27" x14ac:dyDescent="0.35">
      <c r="A1899">
        <v>1898</v>
      </c>
      <c r="B1899" t="s">
        <v>126</v>
      </c>
      <c r="C1899" s="2">
        <v>64</v>
      </c>
      <c r="D1899" t="s">
        <v>13</v>
      </c>
      <c r="E1899">
        <v>9</v>
      </c>
      <c r="F1899" t="s">
        <v>27</v>
      </c>
      <c r="G1899" s="10">
        <v>8</v>
      </c>
      <c r="H1899">
        <v>0.08</v>
      </c>
      <c r="I1899">
        <v>13</v>
      </c>
      <c r="J1899">
        <v>1</v>
      </c>
      <c r="K1899">
        <v>0</v>
      </c>
      <c r="L1899" s="8">
        <v>1.4</v>
      </c>
      <c r="M1899" s="8">
        <v>0.52</v>
      </c>
      <c r="N1899" s="8">
        <v>0.5</v>
      </c>
      <c r="O1899" s="8">
        <v>-3.9083E-2</v>
      </c>
      <c r="P1899" s="8">
        <v>1.9935E-3</v>
      </c>
      <c r="Q1899" s="8">
        <v>-1.6147999999999999E-5</v>
      </c>
      <c r="R1899" s="9">
        <v>6.4188000000000002E-9</v>
      </c>
      <c r="S1899" s="8">
        <v>-9.834100000000001E-4</v>
      </c>
      <c r="T1899" s="8">
        <v>0</v>
      </c>
      <c r="U1899" s="9">
        <v>3.8372999999999997E-6</v>
      </c>
      <c r="V1899">
        <v>1.9646760290915999E-2</v>
      </c>
      <c r="W1899">
        <v>1.9646760290915999E-2</v>
      </c>
      <c r="X1899">
        <v>1.4302841491786801E-2</v>
      </c>
      <c r="Y1899">
        <v>5.0265482457436698E-3</v>
      </c>
      <c r="Z1899">
        <v>0.56206615399450199</v>
      </c>
      <c r="AA1899">
        <v>0.19753086419753099</v>
      </c>
    </row>
    <row r="1900" spans="1:27" x14ac:dyDescent="0.35">
      <c r="A1900">
        <v>1899</v>
      </c>
      <c r="B1900" t="s">
        <v>126</v>
      </c>
      <c r="C1900" s="2">
        <v>64</v>
      </c>
      <c r="D1900" t="s">
        <v>13</v>
      </c>
      <c r="E1900">
        <v>9</v>
      </c>
      <c r="F1900" t="s">
        <v>20</v>
      </c>
      <c r="G1900" s="10">
        <v>13</v>
      </c>
      <c r="H1900">
        <v>0.13</v>
      </c>
      <c r="I1900">
        <v>12.5</v>
      </c>
      <c r="J1900">
        <v>1</v>
      </c>
      <c r="K1900">
        <v>0</v>
      </c>
      <c r="L1900" s="8">
        <v>1.4</v>
      </c>
      <c r="M1900" s="8">
        <v>0.52</v>
      </c>
      <c r="N1900" s="8">
        <v>0.5</v>
      </c>
      <c r="O1900" s="8">
        <v>-1.0343E-2</v>
      </c>
      <c r="P1900" s="9">
        <v>-1.4341E-3</v>
      </c>
      <c r="Q1900" s="8">
        <v>3.4520999999999997E-5</v>
      </c>
      <c r="R1900" s="9">
        <v>-1.3052999999999999E-7</v>
      </c>
      <c r="S1900" s="8">
        <v>7.7114999999999996E-4</v>
      </c>
      <c r="T1900" s="8">
        <v>0</v>
      </c>
      <c r="U1900" s="9">
        <v>3.0230999999999999E-6</v>
      </c>
      <c r="V1900">
        <v>5.2444911916282103E-2</v>
      </c>
      <c r="W1900">
        <v>5.2444911916282103E-2</v>
      </c>
      <c r="X1900">
        <v>3.8179895875053403E-2</v>
      </c>
      <c r="Y1900">
        <v>1.3273228961416901E-2</v>
      </c>
      <c r="Z1900">
        <v>1.5003751000613801</v>
      </c>
      <c r="AA1900">
        <v>0.52160493827160503</v>
      </c>
    </row>
    <row r="1901" spans="1:27" x14ac:dyDescent="0.35">
      <c r="A1901">
        <v>1900</v>
      </c>
      <c r="B1901" t="s">
        <v>126</v>
      </c>
      <c r="C1901" s="2">
        <v>64</v>
      </c>
      <c r="D1901" t="s">
        <v>13</v>
      </c>
      <c r="E1901">
        <v>9</v>
      </c>
      <c r="F1901" t="s">
        <v>20</v>
      </c>
      <c r="G1901" s="10">
        <v>14</v>
      </c>
      <c r="H1901">
        <v>0.14000000000000001</v>
      </c>
      <c r="I1901">
        <v>10</v>
      </c>
      <c r="J1901">
        <v>1</v>
      </c>
      <c r="K1901">
        <v>0</v>
      </c>
      <c r="L1901" s="8">
        <v>1.4</v>
      </c>
      <c r="M1901" s="8">
        <v>0.52</v>
      </c>
      <c r="N1901" s="8">
        <v>0.5</v>
      </c>
      <c r="O1901" s="8">
        <v>-1.0343E-2</v>
      </c>
      <c r="P1901" s="9">
        <v>-1.4341E-3</v>
      </c>
      <c r="Q1901" s="8">
        <v>3.4520999999999997E-5</v>
      </c>
      <c r="R1901" s="9">
        <v>-1.3052999999999999E-7</v>
      </c>
      <c r="S1901" s="8">
        <v>7.7114999999999996E-4</v>
      </c>
      <c r="T1901" s="8">
        <v>0</v>
      </c>
      <c r="U1901" s="9">
        <v>3.0230999999999999E-6</v>
      </c>
      <c r="V1901">
        <v>4.8446853930268298E-2</v>
      </c>
      <c r="W1901">
        <v>4.8446853930268298E-2</v>
      </c>
      <c r="X1901">
        <v>3.5269309661235301E-2</v>
      </c>
      <c r="Y1901">
        <v>1.539380400259E-2</v>
      </c>
      <c r="Z1901">
        <v>1.3859962893887301</v>
      </c>
      <c r="AA1901">
        <v>0.60493827160493796</v>
      </c>
    </row>
    <row r="1902" spans="1:27" x14ac:dyDescent="0.35">
      <c r="A1902">
        <v>1901</v>
      </c>
      <c r="B1902" t="s">
        <v>126</v>
      </c>
      <c r="C1902" s="2">
        <v>64</v>
      </c>
      <c r="D1902" t="s">
        <v>13</v>
      </c>
      <c r="E1902">
        <v>9</v>
      </c>
      <c r="F1902" t="s">
        <v>17</v>
      </c>
      <c r="G1902" s="10">
        <v>31</v>
      </c>
      <c r="H1902">
        <v>0.31</v>
      </c>
      <c r="I1902">
        <v>27</v>
      </c>
      <c r="J1902">
        <v>1</v>
      </c>
      <c r="K1902">
        <v>0</v>
      </c>
      <c r="L1902" s="8">
        <v>1.39</v>
      </c>
      <c r="M1902" s="8">
        <v>0.56000000000000005</v>
      </c>
      <c r="N1902" s="8">
        <v>0.5</v>
      </c>
      <c r="O1902" s="8">
        <v>0.16450000000000001</v>
      </c>
      <c r="P1902" s="8">
        <v>-0.56120000000000003</v>
      </c>
      <c r="Q1902" s="8">
        <v>0.29099999999999998</v>
      </c>
      <c r="R1902" s="8">
        <v>0</v>
      </c>
      <c r="S1902" s="8">
        <v>-7.2500000000000004E-3</v>
      </c>
      <c r="T1902" s="8">
        <v>2.5000000000000001E-2</v>
      </c>
      <c r="U1902" s="8">
        <v>2.3E-2</v>
      </c>
      <c r="V1902">
        <v>0.94458281807889499</v>
      </c>
      <c r="W1902">
        <v>0.94458281807889499</v>
      </c>
      <c r="X1902">
        <v>0.73526326559261201</v>
      </c>
      <c r="Y1902">
        <v>7.5476763502494798E-2</v>
      </c>
      <c r="Z1902">
        <v>28.894020541469999</v>
      </c>
      <c r="AA1902">
        <v>2.9660493827160499</v>
      </c>
    </row>
    <row r="1903" spans="1:27" x14ac:dyDescent="0.35">
      <c r="A1903">
        <v>1902</v>
      </c>
      <c r="B1903" t="s">
        <v>126</v>
      </c>
      <c r="C1903" s="2">
        <v>64</v>
      </c>
      <c r="D1903" t="s">
        <v>13</v>
      </c>
      <c r="E1903">
        <v>9</v>
      </c>
      <c r="F1903" t="s">
        <v>20</v>
      </c>
      <c r="G1903" s="10">
        <v>17.5</v>
      </c>
      <c r="H1903">
        <v>0.17499999999999999</v>
      </c>
      <c r="I1903">
        <v>14</v>
      </c>
      <c r="J1903">
        <v>1</v>
      </c>
      <c r="K1903">
        <v>0</v>
      </c>
      <c r="L1903" s="8">
        <v>1.4</v>
      </c>
      <c r="M1903" s="8">
        <v>0.52</v>
      </c>
      <c r="N1903" s="8">
        <v>0.5</v>
      </c>
      <c r="O1903" s="8">
        <v>-1.0343E-2</v>
      </c>
      <c r="P1903" s="9">
        <v>-1.4341E-3</v>
      </c>
      <c r="Q1903" s="8">
        <v>3.4520999999999997E-5</v>
      </c>
      <c r="R1903" s="9">
        <v>-1.3052999999999999E-7</v>
      </c>
      <c r="S1903" s="8">
        <v>7.7114999999999996E-4</v>
      </c>
      <c r="T1903" s="8">
        <v>0</v>
      </c>
      <c r="U1903" s="9">
        <v>3.0230999999999999E-6</v>
      </c>
      <c r="V1903">
        <v>0.13218590533966901</v>
      </c>
      <c r="W1903">
        <v>0.13218590533966901</v>
      </c>
      <c r="X1903">
        <v>9.6231339087279003E-2</v>
      </c>
      <c r="Y1903">
        <v>2.4052818754046901E-2</v>
      </c>
      <c r="Z1903">
        <v>3.78165266570192</v>
      </c>
      <c r="AA1903">
        <v>0.94521604938271597</v>
      </c>
    </row>
    <row r="1904" spans="1:27" x14ac:dyDescent="0.35">
      <c r="A1904">
        <v>1903</v>
      </c>
      <c r="B1904" t="s">
        <v>126</v>
      </c>
      <c r="C1904" s="2">
        <v>64</v>
      </c>
      <c r="D1904" t="s">
        <v>14</v>
      </c>
      <c r="E1904">
        <v>18</v>
      </c>
      <c r="F1904" t="s">
        <v>17</v>
      </c>
      <c r="G1904" s="10">
        <v>57</v>
      </c>
      <c r="H1904">
        <v>0.56999999999999995</v>
      </c>
      <c r="I1904">
        <v>33</v>
      </c>
      <c r="J1904">
        <v>1</v>
      </c>
      <c r="K1904">
        <v>0</v>
      </c>
      <c r="L1904" s="8">
        <v>1.39</v>
      </c>
      <c r="M1904" s="8">
        <v>0.56000000000000005</v>
      </c>
      <c r="N1904" s="8">
        <v>0.5</v>
      </c>
      <c r="O1904" s="8">
        <v>0.16450000000000001</v>
      </c>
      <c r="P1904" s="8">
        <v>-0.56120000000000003</v>
      </c>
      <c r="Q1904" s="8">
        <v>0.29099999999999998</v>
      </c>
      <c r="R1904" s="8">
        <v>0</v>
      </c>
      <c r="S1904" s="8">
        <v>-7.2500000000000004E-3</v>
      </c>
      <c r="T1904" s="8">
        <v>2.5000000000000001E-2</v>
      </c>
      <c r="U1904" s="8">
        <v>2.3E-2</v>
      </c>
      <c r="V1904">
        <v>3.7646049143593099</v>
      </c>
      <c r="W1904">
        <v>3.7646049143593099</v>
      </c>
      <c r="X1904">
        <v>2.9303684653372901</v>
      </c>
      <c r="Y1904">
        <v>0.25517586328783098</v>
      </c>
      <c r="Z1904">
        <v>28.789051008582799</v>
      </c>
      <c r="AA1904">
        <v>2.5069444444444402</v>
      </c>
    </row>
    <row r="1905" spans="1:27" x14ac:dyDescent="0.35">
      <c r="A1905">
        <v>1904</v>
      </c>
      <c r="B1905" t="s">
        <v>126</v>
      </c>
      <c r="C1905" s="2">
        <v>64</v>
      </c>
      <c r="D1905" t="s">
        <v>14</v>
      </c>
      <c r="E1905">
        <v>18</v>
      </c>
      <c r="F1905" t="s">
        <v>17</v>
      </c>
      <c r="G1905" s="10">
        <v>42</v>
      </c>
      <c r="H1905">
        <v>0.42</v>
      </c>
      <c r="I1905">
        <v>33</v>
      </c>
      <c r="J1905">
        <v>1</v>
      </c>
      <c r="K1905">
        <v>0</v>
      </c>
      <c r="L1905" s="8">
        <v>1.39</v>
      </c>
      <c r="M1905" s="8">
        <v>0.56000000000000005</v>
      </c>
      <c r="N1905" s="8">
        <v>0.5</v>
      </c>
      <c r="O1905" s="8">
        <v>0.16450000000000001</v>
      </c>
      <c r="P1905" s="8">
        <v>-0.56120000000000003</v>
      </c>
      <c r="Q1905" s="8">
        <v>0.29099999999999998</v>
      </c>
      <c r="R1905" s="8">
        <v>0</v>
      </c>
      <c r="S1905" s="8">
        <v>-7.2500000000000004E-3</v>
      </c>
      <c r="T1905" s="8">
        <v>2.5000000000000001E-2</v>
      </c>
      <c r="U1905" s="8">
        <v>2.3E-2</v>
      </c>
      <c r="V1905">
        <v>2.1013740268169001</v>
      </c>
      <c r="W1905">
        <v>2.1013740268169001</v>
      </c>
      <c r="X1905">
        <v>1.63570954247428</v>
      </c>
      <c r="Y1905">
        <v>0.13854423602331001</v>
      </c>
      <c r="Z1905">
        <v>16.069830811565701</v>
      </c>
      <c r="AA1905">
        <v>1.3611111111111101</v>
      </c>
    </row>
    <row r="1906" spans="1:27" x14ac:dyDescent="0.35">
      <c r="A1906">
        <v>1905</v>
      </c>
      <c r="B1906" t="s">
        <v>126</v>
      </c>
      <c r="C1906" s="2">
        <v>64</v>
      </c>
      <c r="D1906" t="s">
        <v>14</v>
      </c>
      <c r="E1906">
        <v>18</v>
      </c>
      <c r="F1906" t="s">
        <v>16</v>
      </c>
      <c r="G1906" s="10">
        <v>57</v>
      </c>
      <c r="H1906">
        <v>0.56999999999999995</v>
      </c>
      <c r="I1906">
        <v>35</v>
      </c>
      <c r="J1906">
        <v>1</v>
      </c>
      <c r="K1906">
        <v>0</v>
      </c>
      <c r="L1906" s="8">
        <v>1.3</v>
      </c>
      <c r="M1906" s="8">
        <v>0.46</v>
      </c>
      <c r="N1906" s="8">
        <v>0.5</v>
      </c>
      <c r="O1906" s="8">
        <v>-3.0880000000000001E-2</v>
      </c>
      <c r="P1906" s="8">
        <v>1.4885E-3</v>
      </c>
      <c r="Q1906" s="9">
        <v>-4.9257000000000001E-6</v>
      </c>
      <c r="R1906" s="9">
        <v>-1.2312999999999999E-7</v>
      </c>
      <c r="S1906" s="8">
        <v>-1.1638E-3</v>
      </c>
      <c r="T1906" s="8">
        <v>0</v>
      </c>
      <c r="U1906" s="9">
        <v>4.1134000000000003E-6</v>
      </c>
      <c r="V1906">
        <v>3.9465138810393601</v>
      </c>
      <c r="W1906">
        <v>3.9465138810393601</v>
      </c>
      <c r="X1906">
        <v>2.3600153008615399</v>
      </c>
      <c r="Y1906">
        <v>0.25517586328783098</v>
      </c>
      <c r="Z1906">
        <v>23.185685241025901</v>
      </c>
      <c r="AA1906">
        <v>2.5069444444444402</v>
      </c>
    </row>
    <row r="1907" spans="1:27" x14ac:dyDescent="0.35">
      <c r="A1907">
        <v>1906</v>
      </c>
      <c r="B1907" t="s">
        <v>126</v>
      </c>
      <c r="C1907" s="2">
        <v>64</v>
      </c>
      <c r="D1907" t="s">
        <v>14</v>
      </c>
      <c r="E1907">
        <v>18</v>
      </c>
      <c r="F1907" t="s">
        <v>17</v>
      </c>
      <c r="G1907" s="10">
        <v>42</v>
      </c>
      <c r="H1907">
        <v>0.42</v>
      </c>
      <c r="I1907">
        <v>33</v>
      </c>
      <c r="J1907">
        <v>1</v>
      </c>
      <c r="K1907">
        <v>0</v>
      </c>
      <c r="L1907" s="8">
        <v>1.39</v>
      </c>
      <c r="M1907" s="8">
        <v>0.56000000000000005</v>
      </c>
      <c r="N1907" s="8">
        <v>0.5</v>
      </c>
      <c r="O1907" s="8">
        <v>0.16450000000000001</v>
      </c>
      <c r="P1907" s="8">
        <v>-0.56120000000000003</v>
      </c>
      <c r="Q1907" s="8">
        <v>0.29099999999999998</v>
      </c>
      <c r="R1907" s="8">
        <v>0</v>
      </c>
      <c r="S1907" s="8">
        <v>-7.2500000000000004E-3</v>
      </c>
      <c r="T1907" s="8">
        <v>2.5000000000000001E-2</v>
      </c>
      <c r="U1907" s="8">
        <v>2.3E-2</v>
      </c>
      <c r="V1907">
        <v>2.1013740268169001</v>
      </c>
      <c r="W1907">
        <v>2.1013740268169001</v>
      </c>
      <c r="X1907">
        <v>1.63570954247428</v>
      </c>
      <c r="Y1907">
        <v>0.13854423602331001</v>
      </c>
      <c r="Z1907">
        <v>16.069830811565701</v>
      </c>
      <c r="AA1907">
        <v>1.3611111111111101</v>
      </c>
    </row>
    <row r="1908" spans="1:27" x14ac:dyDescent="0.35">
      <c r="A1908">
        <v>1907</v>
      </c>
      <c r="B1908" t="s">
        <v>126</v>
      </c>
      <c r="C1908" s="2">
        <v>64</v>
      </c>
      <c r="D1908" t="s">
        <v>14</v>
      </c>
      <c r="E1908">
        <v>18</v>
      </c>
      <c r="F1908" t="s">
        <v>17</v>
      </c>
      <c r="G1908" s="10">
        <v>42</v>
      </c>
      <c r="H1908">
        <v>0.42</v>
      </c>
      <c r="I1908">
        <v>33</v>
      </c>
      <c r="J1908">
        <v>1</v>
      </c>
      <c r="K1908">
        <v>0</v>
      </c>
      <c r="L1908" s="8">
        <v>1.39</v>
      </c>
      <c r="M1908" s="8">
        <v>0.56000000000000005</v>
      </c>
      <c r="N1908" s="8">
        <v>0.5</v>
      </c>
      <c r="O1908" s="8">
        <v>0.16450000000000001</v>
      </c>
      <c r="P1908" s="8">
        <v>-0.56120000000000003</v>
      </c>
      <c r="Q1908" s="8">
        <v>0.29099999999999998</v>
      </c>
      <c r="R1908" s="8">
        <v>0</v>
      </c>
      <c r="S1908" s="8">
        <v>-7.2500000000000004E-3</v>
      </c>
      <c r="T1908" s="8">
        <v>2.5000000000000001E-2</v>
      </c>
      <c r="U1908" s="8">
        <v>2.3E-2</v>
      </c>
      <c r="V1908">
        <v>2.1013740268169001</v>
      </c>
      <c r="W1908">
        <v>2.1013740268169001</v>
      </c>
      <c r="X1908">
        <v>1.63570954247428</v>
      </c>
      <c r="Y1908">
        <v>0.13854423602331001</v>
      </c>
      <c r="Z1908">
        <v>16.069830811565701</v>
      </c>
      <c r="AA1908">
        <v>1.3611111111111101</v>
      </c>
    </row>
    <row r="1909" spans="1:27" x14ac:dyDescent="0.35">
      <c r="A1909">
        <v>1908</v>
      </c>
      <c r="B1909" t="s">
        <v>126</v>
      </c>
      <c r="C1909" s="2">
        <v>64</v>
      </c>
      <c r="D1909" t="s">
        <v>14</v>
      </c>
      <c r="E1909">
        <v>18</v>
      </c>
      <c r="F1909" t="s">
        <v>17</v>
      </c>
      <c r="G1909" s="10">
        <v>42</v>
      </c>
      <c r="H1909">
        <v>0.42</v>
      </c>
      <c r="I1909">
        <v>33</v>
      </c>
      <c r="J1909">
        <v>1</v>
      </c>
      <c r="K1909">
        <v>0</v>
      </c>
      <c r="L1909" s="8">
        <v>1.39</v>
      </c>
      <c r="M1909" s="8">
        <v>0.56000000000000005</v>
      </c>
      <c r="N1909" s="8">
        <v>0.5</v>
      </c>
      <c r="O1909" s="8">
        <v>0.16450000000000001</v>
      </c>
      <c r="P1909" s="8">
        <v>-0.56120000000000003</v>
      </c>
      <c r="Q1909" s="8">
        <v>0.29099999999999998</v>
      </c>
      <c r="R1909" s="8">
        <v>0</v>
      </c>
      <c r="S1909" s="8">
        <v>-7.2500000000000004E-3</v>
      </c>
      <c r="T1909" s="8">
        <v>2.5000000000000001E-2</v>
      </c>
      <c r="U1909" s="8">
        <v>2.3E-2</v>
      </c>
      <c r="V1909">
        <v>2.1013740268169001</v>
      </c>
      <c r="W1909">
        <v>2.1013740268169001</v>
      </c>
      <c r="X1909">
        <v>1.63570954247428</v>
      </c>
      <c r="Y1909">
        <v>0.13854423602331001</v>
      </c>
      <c r="Z1909">
        <v>16.069830811565701</v>
      </c>
      <c r="AA1909">
        <v>1.3611111111111101</v>
      </c>
    </row>
    <row r="1910" spans="1:27" x14ac:dyDescent="0.35">
      <c r="A1910">
        <v>1909</v>
      </c>
      <c r="B1910" t="s">
        <v>126</v>
      </c>
      <c r="C1910" s="2">
        <v>64</v>
      </c>
      <c r="D1910" t="s">
        <v>14</v>
      </c>
      <c r="E1910">
        <v>18</v>
      </c>
      <c r="F1910" t="s">
        <v>17</v>
      </c>
      <c r="G1910" s="10">
        <v>58</v>
      </c>
      <c r="H1910">
        <v>0.57999999999999996</v>
      </c>
      <c r="I1910">
        <v>33</v>
      </c>
      <c r="J1910">
        <v>1</v>
      </c>
      <c r="K1910">
        <v>0</v>
      </c>
      <c r="L1910" s="8">
        <v>1.39</v>
      </c>
      <c r="M1910" s="8">
        <v>0.56000000000000005</v>
      </c>
      <c r="N1910" s="8">
        <v>0.5</v>
      </c>
      <c r="O1910" s="8">
        <v>0.16450000000000001</v>
      </c>
      <c r="P1910" s="8">
        <v>-0.56120000000000003</v>
      </c>
      <c r="Q1910" s="8">
        <v>0.29099999999999998</v>
      </c>
      <c r="R1910" s="8">
        <v>0</v>
      </c>
      <c r="S1910" s="8">
        <v>-7.2500000000000004E-3</v>
      </c>
      <c r="T1910" s="8">
        <v>2.5000000000000001E-2</v>
      </c>
      <c r="U1910" s="8">
        <v>2.3E-2</v>
      </c>
      <c r="V1910">
        <v>3.89206790892263</v>
      </c>
      <c r="W1910">
        <v>3.89206790892263</v>
      </c>
      <c r="X1910">
        <v>3.0295856603053801</v>
      </c>
      <c r="Y1910">
        <v>0.26420794216690202</v>
      </c>
      <c r="Z1910">
        <v>29.7637983554275</v>
      </c>
      <c r="AA1910">
        <v>2.5956790123456801</v>
      </c>
    </row>
    <row r="1911" spans="1:27" x14ac:dyDescent="0.35">
      <c r="A1911">
        <v>1910</v>
      </c>
      <c r="B1911" t="s">
        <v>126</v>
      </c>
      <c r="C1911" s="2">
        <v>64</v>
      </c>
      <c r="D1911" t="s">
        <v>14</v>
      </c>
      <c r="E1911">
        <v>18</v>
      </c>
      <c r="F1911" t="s">
        <v>17</v>
      </c>
      <c r="G1911" s="10">
        <v>45</v>
      </c>
      <c r="H1911">
        <v>0.45</v>
      </c>
      <c r="I1911">
        <v>33</v>
      </c>
      <c r="J1911">
        <v>1</v>
      </c>
      <c r="K1911">
        <v>0</v>
      </c>
      <c r="L1911" s="8">
        <v>1.39</v>
      </c>
      <c r="M1911" s="8">
        <v>0.56000000000000005</v>
      </c>
      <c r="N1911" s="8">
        <v>0.5</v>
      </c>
      <c r="O1911" s="8">
        <v>0.16450000000000001</v>
      </c>
      <c r="P1911" s="8">
        <v>-0.56120000000000003</v>
      </c>
      <c r="Q1911" s="8">
        <v>0.29099999999999998</v>
      </c>
      <c r="R1911" s="8">
        <v>0</v>
      </c>
      <c r="S1911" s="8">
        <v>-7.2500000000000004E-3</v>
      </c>
      <c r="T1911" s="8">
        <v>2.5000000000000001E-2</v>
      </c>
      <c r="U1911" s="8">
        <v>2.3E-2</v>
      </c>
      <c r="V1911">
        <v>2.3967130996892698</v>
      </c>
      <c r="W1911">
        <v>2.3967130996892698</v>
      </c>
      <c r="X1911">
        <v>1.8656014767981299</v>
      </c>
      <c r="Y1911">
        <v>0.15904312808798299</v>
      </c>
      <c r="Z1911">
        <v>18.328376350121101</v>
      </c>
      <c r="AA1911">
        <v>1.5625</v>
      </c>
    </row>
    <row r="1912" spans="1:27" x14ac:dyDescent="0.35">
      <c r="A1912">
        <v>1911</v>
      </c>
      <c r="B1912" t="s">
        <v>126</v>
      </c>
      <c r="C1912" s="2">
        <v>64</v>
      </c>
      <c r="D1912" t="s">
        <v>14</v>
      </c>
      <c r="E1912">
        <v>18</v>
      </c>
      <c r="F1912" t="s">
        <v>17</v>
      </c>
      <c r="G1912" s="10">
        <v>41.5</v>
      </c>
      <c r="H1912">
        <v>0.41499999999999998</v>
      </c>
      <c r="I1912">
        <v>33</v>
      </c>
      <c r="J1912">
        <v>1</v>
      </c>
      <c r="K1912">
        <v>0</v>
      </c>
      <c r="L1912" s="8">
        <v>1.39</v>
      </c>
      <c r="M1912" s="8">
        <v>0.56000000000000005</v>
      </c>
      <c r="N1912" s="8">
        <v>0.5</v>
      </c>
      <c r="O1912" s="8">
        <v>0.16450000000000001</v>
      </c>
      <c r="P1912" s="8">
        <v>-0.56120000000000003</v>
      </c>
      <c r="Q1912" s="8">
        <v>0.29099999999999998</v>
      </c>
      <c r="R1912" s="8">
        <v>0</v>
      </c>
      <c r="S1912" s="8">
        <v>-7.2500000000000004E-3</v>
      </c>
      <c r="T1912" s="8">
        <v>2.5000000000000001E-2</v>
      </c>
      <c r="U1912" s="8">
        <v>2.3E-2</v>
      </c>
      <c r="V1912">
        <v>2.0539643878135401</v>
      </c>
      <c r="W1912">
        <v>2.0539643878135401</v>
      </c>
      <c r="X1912">
        <v>1.5988058794740601</v>
      </c>
      <c r="Y1912">
        <v>0.13526519869112599</v>
      </c>
      <c r="Z1912">
        <v>15.707275232264299</v>
      </c>
      <c r="AA1912">
        <v>1.32889660493827</v>
      </c>
    </row>
    <row r="1913" spans="1:27" x14ac:dyDescent="0.35">
      <c r="A1913">
        <v>1912</v>
      </c>
      <c r="B1913" t="s">
        <v>126</v>
      </c>
      <c r="C1913" s="2">
        <v>64</v>
      </c>
      <c r="D1913" t="s">
        <v>14</v>
      </c>
      <c r="E1913">
        <v>18</v>
      </c>
      <c r="F1913" t="s">
        <v>20</v>
      </c>
      <c r="G1913" s="10">
        <v>42</v>
      </c>
      <c r="H1913">
        <v>0.42</v>
      </c>
      <c r="I1913">
        <v>33</v>
      </c>
      <c r="J1913">
        <v>1</v>
      </c>
      <c r="K1913">
        <v>0</v>
      </c>
      <c r="L1913" s="8">
        <v>1.4</v>
      </c>
      <c r="M1913" s="8">
        <v>0.52</v>
      </c>
      <c r="N1913" s="8">
        <v>0.5</v>
      </c>
      <c r="O1913" s="8">
        <v>-1.0343E-2</v>
      </c>
      <c r="P1913" s="9">
        <v>-1.4341E-3</v>
      </c>
      <c r="Q1913" s="8">
        <v>3.4520999999999997E-5</v>
      </c>
      <c r="R1913" s="9">
        <v>-1.3052999999999999E-7</v>
      </c>
      <c r="S1913" s="8">
        <v>7.7114999999999996E-4</v>
      </c>
      <c r="T1913" s="8">
        <v>0</v>
      </c>
      <c r="U1913" s="9">
        <v>3.0230999999999999E-6</v>
      </c>
      <c r="V1913">
        <v>1.8638971650554199</v>
      </c>
      <c r="W1913">
        <v>1.8638971650554199</v>
      </c>
      <c r="X1913">
        <v>1.35691713616035</v>
      </c>
      <c r="Y1913">
        <v>0.13854423602331001</v>
      </c>
      <c r="Z1913">
        <v>13.330868492963999</v>
      </c>
      <c r="AA1913">
        <v>1.3611111111111101</v>
      </c>
    </row>
    <row r="1914" spans="1:27" x14ac:dyDescent="0.35">
      <c r="A1914">
        <v>1913</v>
      </c>
      <c r="B1914" t="s">
        <v>126</v>
      </c>
      <c r="C1914" s="2">
        <v>64</v>
      </c>
      <c r="D1914" t="s">
        <v>14</v>
      </c>
      <c r="E1914">
        <v>18</v>
      </c>
      <c r="F1914" t="s">
        <v>17</v>
      </c>
      <c r="G1914" s="10">
        <v>46.5</v>
      </c>
      <c r="H1914">
        <v>0.46500000000000002</v>
      </c>
      <c r="I1914">
        <v>33</v>
      </c>
      <c r="J1914">
        <v>1</v>
      </c>
      <c r="K1914">
        <v>0</v>
      </c>
      <c r="L1914" s="8">
        <v>1.39</v>
      </c>
      <c r="M1914" s="8">
        <v>0.56000000000000005</v>
      </c>
      <c r="N1914" s="8">
        <v>0.5</v>
      </c>
      <c r="O1914" s="8">
        <v>0.16450000000000001</v>
      </c>
      <c r="P1914" s="8">
        <v>-0.56120000000000003</v>
      </c>
      <c r="Q1914" s="8">
        <v>0.29099999999999998</v>
      </c>
      <c r="R1914" s="8">
        <v>0</v>
      </c>
      <c r="S1914" s="8">
        <v>-7.2500000000000004E-3</v>
      </c>
      <c r="T1914" s="8">
        <v>2.5000000000000001E-2</v>
      </c>
      <c r="U1914" s="8">
        <v>2.3E-2</v>
      </c>
      <c r="V1914">
        <v>2.5513777182447201</v>
      </c>
      <c r="W1914">
        <v>2.5513777182447201</v>
      </c>
      <c r="X1914">
        <v>1.98599241588169</v>
      </c>
      <c r="Y1914">
        <v>0.16982271788061301</v>
      </c>
      <c r="Z1914">
        <v>19.511142588307798</v>
      </c>
      <c r="AA1914">
        <v>1.6684027777777799</v>
      </c>
    </row>
    <row r="1915" spans="1:27" x14ac:dyDescent="0.35">
      <c r="A1915">
        <v>1914</v>
      </c>
      <c r="B1915" t="s">
        <v>126</v>
      </c>
      <c r="C1915" s="2">
        <v>64</v>
      </c>
      <c r="D1915" t="s">
        <v>14</v>
      </c>
      <c r="E1915">
        <v>18</v>
      </c>
      <c r="F1915" t="s">
        <v>17</v>
      </c>
      <c r="G1915" s="10">
        <v>47.5</v>
      </c>
      <c r="H1915">
        <v>0.47499999999999998</v>
      </c>
      <c r="I1915">
        <v>33</v>
      </c>
      <c r="J1915">
        <v>1</v>
      </c>
      <c r="K1915">
        <v>0</v>
      </c>
      <c r="L1915" s="8">
        <v>1.39</v>
      </c>
      <c r="M1915" s="8">
        <v>0.56000000000000005</v>
      </c>
      <c r="N1915" s="8">
        <v>0.5</v>
      </c>
      <c r="O1915" s="8">
        <v>0.16450000000000001</v>
      </c>
      <c r="P1915" s="8">
        <v>-0.56120000000000003</v>
      </c>
      <c r="Q1915" s="8">
        <v>0.29099999999999998</v>
      </c>
      <c r="R1915" s="8">
        <v>0</v>
      </c>
      <c r="S1915" s="8">
        <v>-7.2500000000000004E-3</v>
      </c>
      <c r="T1915" s="8">
        <v>2.5000000000000001E-2</v>
      </c>
      <c r="U1915" s="8">
        <v>2.3E-2</v>
      </c>
      <c r="V1915">
        <v>2.6570782351036399</v>
      </c>
      <c r="W1915">
        <v>2.6570782351036399</v>
      </c>
      <c r="X1915">
        <v>2.0682696982046802</v>
      </c>
      <c r="Y1915">
        <v>0.17720546061654899</v>
      </c>
      <c r="Z1915">
        <v>20.3194658096578</v>
      </c>
      <c r="AA1915">
        <v>1.7409336419753101</v>
      </c>
    </row>
    <row r="1916" spans="1:27" x14ac:dyDescent="0.35">
      <c r="A1916">
        <v>1915</v>
      </c>
      <c r="B1916" t="s">
        <v>126</v>
      </c>
      <c r="C1916" s="2">
        <v>64</v>
      </c>
      <c r="D1916" t="s">
        <v>14</v>
      </c>
      <c r="E1916">
        <v>18</v>
      </c>
      <c r="F1916" t="s">
        <v>17</v>
      </c>
      <c r="G1916" s="10">
        <v>43</v>
      </c>
      <c r="H1916">
        <v>0.43</v>
      </c>
      <c r="I1916">
        <v>33</v>
      </c>
      <c r="J1916">
        <v>1</v>
      </c>
      <c r="K1916">
        <v>0</v>
      </c>
      <c r="L1916" s="8">
        <v>1.39</v>
      </c>
      <c r="M1916" s="8">
        <v>0.56000000000000005</v>
      </c>
      <c r="N1916" s="8">
        <v>0.5</v>
      </c>
      <c r="O1916" s="8">
        <v>0.16450000000000001</v>
      </c>
      <c r="P1916" s="8">
        <v>-0.56120000000000003</v>
      </c>
      <c r="Q1916" s="8">
        <v>0.29099999999999998</v>
      </c>
      <c r="R1916" s="8">
        <v>0</v>
      </c>
      <c r="S1916" s="8">
        <v>-7.2500000000000004E-3</v>
      </c>
      <c r="T1916" s="8">
        <v>2.5000000000000001E-2</v>
      </c>
      <c r="U1916" s="8">
        <v>2.3E-2</v>
      </c>
      <c r="V1916">
        <v>2.1977477675168</v>
      </c>
      <c r="W1916">
        <v>2.1977477675168</v>
      </c>
      <c r="X1916">
        <v>1.71072686223507</v>
      </c>
      <c r="Y1916">
        <v>0.14522012041218799</v>
      </c>
      <c r="Z1916">
        <v>16.806829407703699</v>
      </c>
      <c r="AA1916">
        <v>1.4266975308642</v>
      </c>
    </row>
    <row r="1917" spans="1:27" x14ac:dyDescent="0.35">
      <c r="A1917">
        <v>1916</v>
      </c>
      <c r="B1917" t="s">
        <v>131</v>
      </c>
      <c r="C1917" s="2">
        <v>48</v>
      </c>
      <c r="D1917" t="s">
        <v>10</v>
      </c>
      <c r="E1917">
        <v>4.5</v>
      </c>
      <c r="F1917" t="s">
        <v>34</v>
      </c>
      <c r="G1917" s="10">
        <v>1</v>
      </c>
      <c r="H1917">
        <v>0.01</v>
      </c>
      <c r="I1917">
        <v>2</v>
      </c>
      <c r="J1917">
        <v>1</v>
      </c>
      <c r="K1917">
        <v>1</v>
      </c>
      <c r="L1917" s="8">
        <v>1.4</v>
      </c>
      <c r="M1917" s="8">
        <v>0.52</v>
      </c>
      <c r="N1917" s="8">
        <v>0.5</v>
      </c>
      <c r="O1917" s="8">
        <v>-1.115E-2</v>
      </c>
      <c r="P1917" s="8">
        <v>0</v>
      </c>
      <c r="Q1917" s="8">
        <v>-8.5599999999999996E-2</v>
      </c>
      <c r="R1917" s="8">
        <v>-4.9959999999999997E-2</v>
      </c>
      <c r="S1917" s="8">
        <v>0</v>
      </c>
      <c r="T1917" s="8">
        <v>2.5600000000000002E-3</v>
      </c>
      <c r="U1917" s="8">
        <v>3.6330000000000001E-2</v>
      </c>
      <c r="V1917">
        <v>-1.10034707978142E-2</v>
      </c>
      <c r="W1917">
        <v>1.5707963267949001E-4</v>
      </c>
      <c r="X1917">
        <v>1.1435397259066901E-4</v>
      </c>
      <c r="Y1917">
        <v>7.85398163397448E-5</v>
      </c>
      <c r="Z1917">
        <v>1.7975308641975302E-2</v>
      </c>
      <c r="AA1917">
        <v>1.2345679012345699E-2</v>
      </c>
    </row>
    <row r="1918" spans="1:27" x14ac:dyDescent="0.35">
      <c r="A1918">
        <v>1917</v>
      </c>
      <c r="B1918" t="s">
        <v>131</v>
      </c>
      <c r="C1918" s="2">
        <v>48</v>
      </c>
      <c r="D1918" t="s">
        <v>10</v>
      </c>
      <c r="E1918">
        <v>4.5</v>
      </c>
      <c r="F1918" t="s">
        <v>34</v>
      </c>
      <c r="G1918" s="10">
        <v>2</v>
      </c>
      <c r="H1918">
        <v>0.02</v>
      </c>
      <c r="I1918">
        <v>3</v>
      </c>
      <c r="J1918">
        <v>1</v>
      </c>
      <c r="K1918">
        <v>1</v>
      </c>
      <c r="L1918" s="8">
        <v>1.4</v>
      </c>
      <c r="M1918" s="8">
        <v>0.52</v>
      </c>
      <c r="N1918" s="8">
        <v>0.5</v>
      </c>
      <c r="O1918" s="8">
        <v>-1.115E-2</v>
      </c>
      <c r="P1918" s="8">
        <v>0</v>
      </c>
      <c r="Q1918" s="8">
        <v>-8.5599999999999996E-2</v>
      </c>
      <c r="R1918" s="8">
        <v>-4.9959999999999997E-2</v>
      </c>
      <c r="S1918" s="8">
        <v>0</v>
      </c>
      <c r="T1918" s="8">
        <v>2.5600000000000002E-3</v>
      </c>
      <c r="U1918" s="8">
        <v>3.6330000000000001E-2</v>
      </c>
      <c r="V1918">
        <v>-1.0587503938295601E-2</v>
      </c>
      <c r="W1918">
        <v>1.4137166941154101E-3</v>
      </c>
      <c r="X1918">
        <v>1.02918575331602E-3</v>
      </c>
      <c r="Y1918">
        <v>3.1415926535897898E-4</v>
      </c>
      <c r="Z1918">
        <v>0.16177777777777799</v>
      </c>
      <c r="AA1918">
        <v>4.9382716049382699E-2</v>
      </c>
    </row>
    <row r="1919" spans="1:27" x14ac:dyDescent="0.35">
      <c r="A1919">
        <v>1918</v>
      </c>
      <c r="B1919" t="s">
        <v>131</v>
      </c>
      <c r="C1919" s="2">
        <v>48</v>
      </c>
      <c r="D1919" t="s">
        <v>10</v>
      </c>
      <c r="E1919">
        <v>4.5</v>
      </c>
      <c r="F1919" t="s">
        <v>34</v>
      </c>
      <c r="G1919" s="10">
        <v>5.5</v>
      </c>
      <c r="H1919">
        <v>5.5E-2</v>
      </c>
      <c r="I1919">
        <v>5</v>
      </c>
      <c r="J1919">
        <v>1</v>
      </c>
      <c r="K1919">
        <v>1</v>
      </c>
      <c r="L1919" s="8">
        <v>1.4</v>
      </c>
      <c r="M1919" s="8">
        <v>0.52</v>
      </c>
      <c r="N1919" s="8">
        <v>0.5</v>
      </c>
      <c r="O1919" s="8">
        <v>-1.115E-2</v>
      </c>
      <c r="P1919" s="8">
        <v>0</v>
      </c>
      <c r="Q1919" s="8">
        <v>-8.5599999999999996E-2</v>
      </c>
      <c r="R1919" s="8">
        <v>-4.9959999999999997E-2</v>
      </c>
      <c r="S1919" s="8">
        <v>0</v>
      </c>
      <c r="T1919" s="8">
        <v>2.5600000000000002E-3</v>
      </c>
      <c r="U1919" s="8">
        <v>3.6330000000000001E-2</v>
      </c>
      <c r="V1919">
        <v>-6.3284199934937101E-3</v>
      </c>
      <c r="W1919">
        <v>1.3744467859455401E-2</v>
      </c>
      <c r="X1919">
        <v>1.00059726016835E-2</v>
      </c>
      <c r="Y1919">
        <v>2.3758294442772802E-3</v>
      </c>
      <c r="Z1919">
        <v>1.57283950617284</v>
      </c>
      <c r="AA1919">
        <v>0.37345679012345701</v>
      </c>
    </row>
    <row r="1920" spans="1:27" x14ac:dyDescent="0.35">
      <c r="A1920">
        <v>1919</v>
      </c>
      <c r="B1920" t="s">
        <v>131</v>
      </c>
      <c r="C1920" s="2">
        <v>48</v>
      </c>
      <c r="D1920" t="s">
        <v>10</v>
      </c>
      <c r="E1920">
        <v>4.5</v>
      </c>
      <c r="F1920" t="s">
        <v>34</v>
      </c>
      <c r="G1920" s="10">
        <v>4</v>
      </c>
      <c r="H1920">
        <v>0.04</v>
      </c>
      <c r="I1920">
        <v>6</v>
      </c>
      <c r="J1920">
        <v>1</v>
      </c>
      <c r="K1920">
        <v>1</v>
      </c>
      <c r="L1920" s="8">
        <v>1.4</v>
      </c>
      <c r="M1920" s="8">
        <v>0.52</v>
      </c>
      <c r="N1920" s="8">
        <v>0.5</v>
      </c>
      <c r="O1920" s="8">
        <v>-1.115E-2</v>
      </c>
      <c r="P1920" s="8">
        <v>0</v>
      </c>
      <c r="Q1920" s="8">
        <v>-8.5599999999999996E-2</v>
      </c>
      <c r="R1920" s="8">
        <v>-4.9959999999999997E-2</v>
      </c>
      <c r="S1920" s="8">
        <v>0</v>
      </c>
      <c r="T1920" s="8">
        <v>2.5600000000000002E-3</v>
      </c>
      <c r="U1920" s="8">
        <v>3.6330000000000001E-2</v>
      </c>
      <c r="V1920">
        <v>-7.2284850139571503E-3</v>
      </c>
      <c r="W1920">
        <v>5.7726765009712497E-3</v>
      </c>
      <c r="X1920">
        <v>4.2025084927070702E-3</v>
      </c>
      <c r="Y1920">
        <v>1.2566370614359201E-3</v>
      </c>
      <c r="Z1920">
        <v>0.66059259259259295</v>
      </c>
      <c r="AA1920">
        <v>0.19753086419753099</v>
      </c>
    </row>
    <row r="1921" spans="1:27" x14ac:dyDescent="0.35">
      <c r="A1921">
        <v>1920</v>
      </c>
      <c r="B1921" t="s">
        <v>131</v>
      </c>
      <c r="C1921" s="2">
        <v>48</v>
      </c>
      <c r="D1921" t="s">
        <v>10</v>
      </c>
      <c r="E1921">
        <v>4.5</v>
      </c>
      <c r="F1921" t="s">
        <v>34</v>
      </c>
      <c r="G1921" s="10">
        <v>2</v>
      </c>
      <c r="H1921">
        <v>0.02</v>
      </c>
      <c r="I1921">
        <v>3</v>
      </c>
      <c r="J1921">
        <v>1</v>
      </c>
      <c r="K1921">
        <v>1</v>
      </c>
      <c r="L1921" s="8">
        <v>1.4</v>
      </c>
      <c r="M1921" s="8">
        <v>0.52</v>
      </c>
      <c r="N1921" s="8">
        <v>0.5</v>
      </c>
      <c r="O1921" s="8">
        <v>-1.115E-2</v>
      </c>
      <c r="P1921" s="8">
        <v>0</v>
      </c>
      <c r="Q1921" s="8">
        <v>-8.5599999999999996E-2</v>
      </c>
      <c r="R1921" s="8">
        <v>-4.9959999999999997E-2</v>
      </c>
      <c r="S1921" s="8">
        <v>0</v>
      </c>
      <c r="T1921" s="8">
        <v>2.5600000000000002E-3</v>
      </c>
      <c r="U1921" s="8">
        <v>3.6330000000000001E-2</v>
      </c>
      <c r="V1921">
        <v>-1.0587503938295601E-2</v>
      </c>
      <c r="W1921">
        <v>9.4247779607693804E-4</v>
      </c>
      <c r="X1921">
        <v>6.86123835544011E-4</v>
      </c>
      <c r="Y1921">
        <v>3.1415926535897898E-4</v>
      </c>
      <c r="Z1921">
        <v>0.107851851851852</v>
      </c>
      <c r="AA1921">
        <v>4.9382716049382699E-2</v>
      </c>
    </row>
    <row r="1922" spans="1:27" x14ac:dyDescent="0.35">
      <c r="A1922">
        <v>1921</v>
      </c>
      <c r="B1922" t="s">
        <v>131</v>
      </c>
      <c r="C1922" s="2">
        <v>48</v>
      </c>
      <c r="D1922" t="s">
        <v>10</v>
      </c>
      <c r="E1922">
        <v>4.5</v>
      </c>
      <c r="F1922" t="s">
        <v>34</v>
      </c>
      <c r="G1922" s="10">
        <v>3</v>
      </c>
      <c r="H1922">
        <v>0.03</v>
      </c>
      <c r="I1922">
        <v>4</v>
      </c>
      <c r="J1922">
        <v>1</v>
      </c>
      <c r="K1922">
        <v>1</v>
      </c>
      <c r="L1922" s="8">
        <v>1.4</v>
      </c>
      <c r="M1922" s="8">
        <v>0.52</v>
      </c>
      <c r="N1922" s="8">
        <v>0.5</v>
      </c>
      <c r="O1922" s="8">
        <v>-1.115E-2</v>
      </c>
      <c r="P1922" s="8">
        <v>0</v>
      </c>
      <c r="Q1922" s="8">
        <v>-8.5599999999999996E-2</v>
      </c>
      <c r="R1922" s="8">
        <v>-4.9959999999999997E-2</v>
      </c>
      <c r="S1922" s="8">
        <v>0</v>
      </c>
      <c r="T1922" s="8">
        <v>2.5600000000000002E-3</v>
      </c>
      <c r="U1922" s="8">
        <v>3.6330000000000001E-2</v>
      </c>
      <c r="V1922">
        <v>-9.6962562262070603E-3</v>
      </c>
      <c r="W1922">
        <v>2.2089323345553199E-3</v>
      </c>
      <c r="X1922">
        <v>1.6081027395562801E-3</v>
      </c>
      <c r="Y1922">
        <v>7.0685834705770298E-4</v>
      </c>
      <c r="Z1922">
        <v>0.25277777777777799</v>
      </c>
      <c r="AA1922">
        <v>0.11111111111111099</v>
      </c>
    </row>
    <row r="1923" spans="1:27" x14ac:dyDescent="0.35">
      <c r="A1923">
        <v>1922</v>
      </c>
      <c r="B1923" t="s">
        <v>131</v>
      </c>
      <c r="C1923" s="2">
        <v>48</v>
      </c>
      <c r="D1923" t="s">
        <v>10</v>
      </c>
      <c r="E1923">
        <v>4.5</v>
      </c>
      <c r="F1923" t="s">
        <v>34</v>
      </c>
      <c r="G1923" s="10">
        <v>5</v>
      </c>
      <c r="H1923">
        <v>0.05</v>
      </c>
      <c r="I1923">
        <v>6</v>
      </c>
      <c r="J1923">
        <v>1</v>
      </c>
      <c r="K1923">
        <v>1</v>
      </c>
      <c r="L1923" s="8">
        <v>1.4</v>
      </c>
      <c r="M1923" s="8">
        <v>0.52</v>
      </c>
      <c r="N1923" s="8">
        <v>0.5</v>
      </c>
      <c r="O1923" s="8">
        <v>-1.115E-2</v>
      </c>
      <c r="P1923" s="8">
        <v>0</v>
      </c>
      <c r="Q1923" s="8">
        <v>-8.5599999999999996E-2</v>
      </c>
      <c r="R1923" s="8">
        <v>-4.9959999999999997E-2</v>
      </c>
      <c r="S1923" s="8">
        <v>0</v>
      </c>
      <c r="T1923" s="8">
        <v>2.5600000000000002E-3</v>
      </c>
      <c r="U1923" s="8">
        <v>3.6330000000000001E-2</v>
      </c>
      <c r="V1923">
        <v>-5.66454546337099E-3</v>
      </c>
      <c r="W1923">
        <v>9.5425876852789897E-3</v>
      </c>
      <c r="X1923">
        <v>6.9470038348831099E-3</v>
      </c>
      <c r="Y1923">
        <v>1.96349540849362E-3</v>
      </c>
      <c r="Z1923">
        <v>1.0920000000000001</v>
      </c>
      <c r="AA1923">
        <v>0.30864197530864201</v>
      </c>
    </row>
    <row r="1924" spans="1:27" x14ac:dyDescent="0.35">
      <c r="A1924">
        <v>1923</v>
      </c>
      <c r="B1924" t="s">
        <v>131</v>
      </c>
      <c r="C1924" s="2">
        <v>48</v>
      </c>
      <c r="D1924" t="s">
        <v>10</v>
      </c>
      <c r="E1924">
        <v>4.5</v>
      </c>
      <c r="F1924" t="s">
        <v>34</v>
      </c>
      <c r="G1924" s="10">
        <v>5</v>
      </c>
      <c r="H1924">
        <v>0.05</v>
      </c>
      <c r="I1924">
        <v>5</v>
      </c>
      <c r="J1924">
        <v>1</v>
      </c>
      <c r="K1924">
        <v>1</v>
      </c>
      <c r="L1924" s="8">
        <v>1.4</v>
      </c>
      <c r="M1924" s="8">
        <v>0.52</v>
      </c>
      <c r="N1924" s="8">
        <v>0.5</v>
      </c>
      <c r="O1924" s="8">
        <v>-1.115E-2</v>
      </c>
      <c r="P1924" s="8">
        <v>0</v>
      </c>
      <c r="Q1924" s="8">
        <v>-8.5599999999999996E-2</v>
      </c>
      <c r="R1924" s="8">
        <v>-4.9959999999999997E-2</v>
      </c>
      <c r="S1924" s="8">
        <v>0</v>
      </c>
      <c r="T1924" s="8">
        <v>2.5600000000000002E-3</v>
      </c>
      <c r="U1924" s="8">
        <v>3.6330000000000001E-2</v>
      </c>
      <c r="V1924">
        <v>-6.9630761427594201E-3</v>
      </c>
      <c r="W1924">
        <v>1.2723450247038699E-2</v>
      </c>
      <c r="X1924">
        <v>9.2626717798441408E-3</v>
      </c>
      <c r="Y1924">
        <v>1.96349540849362E-3</v>
      </c>
      <c r="Z1924">
        <v>1.456</v>
      </c>
      <c r="AA1924">
        <v>0.30864197530864201</v>
      </c>
    </row>
    <row r="1925" spans="1:27" x14ac:dyDescent="0.35">
      <c r="A1925">
        <v>1924</v>
      </c>
      <c r="B1925" t="s">
        <v>131</v>
      </c>
      <c r="C1925" s="2">
        <v>48</v>
      </c>
      <c r="D1925" t="s">
        <v>10</v>
      </c>
      <c r="E1925">
        <v>4.5</v>
      </c>
      <c r="F1925" t="s">
        <v>34</v>
      </c>
      <c r="G1925" s="10">
        <v>2</v>
      </c>
      <c r="H1925">
        <v>0.02</v>
      </c>
      <c r="I1925">
        <v>2</v>
      </c>
      <c r="J1925">
        <v>1</v>
      </c>
      <c r="K1925">
        <v>1</v>
      </c>
      <c r="L1925" s="8">
        <v>1.4</v>
      </c>
      <c r="M1925" s="8">
        <v>0.52</v>
      </c>
      <c r="N1925" s="8">
        <v>0.5</v>
      </c>
      <c r="O1925" s="8">
        <v>-1.115E-2</v>
      </c>
      <c r="P1925" s="8">
        <v>0</v>
      </c>
      <c r="Q1925" s="8">
        <v>-8.5599999999999996E-2</v>
      </c>
      <c r="R1925" s="8">
        <v>-4.9959999999999997E-2</v>
      </c>
      <c r="S1925" s="8">
        <v>0</v>
      </c>
      <c r="T1925" s="8">
        <v>2.5600000000000002E-3</v>
      </c>
      <c r="U1925" s="8">
        <v>3.6330000000000001E-2</v>
      </c>
      <c r="V1925">
        <v>-1.0891778573316E-2</v>
      </c>
      <c r="W1925">
        <v>9.4247779607693804E-4</v>
      </c>
      <c r="X1925">
        <v>6.86123835544011E-4</v>
      </c>
      <c r="Y1925">
        <v>3.1415926535897898E-4</v>
      </c>
      <c r="Z1925">
        <v>0.107851851851852</v>
      </c>
      <c r="AA1925">
        <v>4.9382716049382699E-2</v>
      </c>
    </row>
    <row r="1926" spans="1:27" x14ac:dyDescent="0.35">
      <c r="A1926">
        <v>1925</v>
      </c>
      <c r="B1926" t="s">
        <v>131</v>
      </c>
      <c r="C1926" s="2">
        <v>48</v>
      </c>
      <c r="D1926" t="s">
        <v>10</v>
      </c>
      <c r="E1926">
        <v>4.5</v>
      </c>
      <c r="F1926" t="s">
        <v>34</v>
      </c>
      <c r="G1926" s="10">
        <v>3</v>
      </c>
      <c r="H1926">
        <v>0.03</v>
      </c>
      <c r="I1926">
        <v>5</v>
      </c>
      <c r="J1926">
        <v>1</v>
      </c>
      <c r="K1926">
        <v>1</v>
      </c>
      <c r="L1926" s="8">
        <v>1.4</v>
      </c>
      <c r="M1926" s="8">
        <v>0.52</v>
      </c>
      <c r="N1926" s="8">
        <v>0.5</v>
      </c>
      <c r="O1926" s="8">
        <v>-1.115E-2</v>
      </c>
      <c r="P1926" s="8">
        <v>0</v>
      </c>
      <c r="Q1926" s="8">
        <v>-8.5599999999999996E-2</v>
      </c>
      <c r="R1926" s="8">
        <v>-4.9959999999999997E-2</v>
      </c>
      <c r="S1926" s="8">
        <v>0</v>
      </c>
      <c r="T1926" s="8">
        <v>2.5600000000000002E-3</v>
      </c>
      <c r="U1926" s="8">
        <v>3.6330000000000001E-2</v>
      </c>
      <c r="V1926">
        <v>-9.1322754553089403E-3</v>
      </c>
      <c r="W1926">
        <v>1.96349540849362E-3</v>
      </c>
      <c r="X1926">
        <v>1.4294246573833601E-3</v>
      </c>
      <c r="Y1926">
        <v>7.0685834705770298E-4</v>
      </c>
      <c r="Z1926">
        <v>0.22469135802469101</v>
      </c>
      <c r="AA1926">
        <v>0.11111111111111099</v>
      </c>
    </row>
    <row r="1927" spans="1:27" x14ac:dyDescent="0.35">
      <c r="A1927">
        <v>1926</v>
      </c>
      <c r="B1927" t="s">
        <v>131</v>
      </c>
      <c r="C1927" s="2">
        <v>48</v>
      </c>
      <c r="D1927" t="s">
        <v>10</v>
      </c>
      <c r="E1927">
        <v>4.5</v>
      </c>
      <c r="F1927" t="s">
        <v>34</v>
      </c>
      <c r="G1927" s="10">
        <v>2</v>
      </c>
      <c r="H1927">
        <v>0.02</v>
      </c>
      <c r="I1927">
        <v>4</v>
      </c>
      <c r="J1927">
        <v>1</v>
      </c>
      <c r="K1927">
        <v>1</v>
      </c>
      <c r="L1927" s="8">
        <v>1.4</v>
      </c>
      <c r="M1927" s="8">
        <v>0.52</v>
      </c>
      <c r="N1927" s="8">
        <v>0.5</v>
      </c>
      <c r="O1927" s="8">
        <v>-1.115E-2</v>
      </c>
      <c r="P1927" s="8">
        <v>0</v>
      </c>
      <c r="Q1927" s="8">
        <v>-8.5599999999999996E-2</v>
      </c>
      <c r="R1927" s="8">
        <v>-4.9959999999999997E-2</v>
      </c>
      <c r="S1927" s="8">
        <v>0</v>
      </c>
      <c r="T1927" s="8">
        <v>2.5600000000000002E-3</v>
      </c>
      <c r="U1927" s="8">
        <v>3.6330000000000001E-2</v>
      </c>
      <c r="V1927">
        <v>-1.02832293032752E-2</v>
      </c>
      <c r="W1927">
        <v>1.09955742875643E-3</v>
      </c>
      <c r="X1927">
        <v>8.0047780813468001E-4</v>
      </c>
      <c r="Y1927">
        <v>3.1415926535897898E-4</v>
      </c>
      <c r="Z1927">
        <v>0.125827160493827</v>
      </c>
      <c r="AA1927">
        <v>4.9382716049382699E-2</v>
      </c>
    </row>
    <row r="1928" spans="1:27" x14ac:dyDescent="0.35">
      <c r="A1928">
        <v>1927</v>
      </c>
      <c r="B1928" t="s">
        <v>131</v>
      </c>
      <c r="C1928" s="2">
        <v>48</v>
      </c>
      <c r="D1928" t="s">
        <v>10</v>
      </c>
      <c r="E1928">
        <v>4.5</v>
      </c>
      <c r="F1928" t="s">
        <v>34</v>
      </c>
      <c r="G1928" s="10">
        <v>4</v>
      </c>
      <c r="H1928">
        <v>0.04</v>
      </c>
      <c r="I1928">
        <v>6</v>
      </c>
      <c r="J1928">
        <v>1</v>
      </c>
      <c r="K1928">
        <v>1</v>
      </c>
      <c r="L1928" s="8">
        <v>1.4</v>
      </c>
      <c r="M1928" s="8">
        <v>0.52</v>
      </c>
      <c r="N1928" s="8">
        <v>0.5</v>
      </c>
      <c r="O1928" s="8">
        <v>-1.115E-2</v>
      </c>
      <c r="P1928" s="8">
        <v>0</v>
      </c>
      <c r="Q1928" s="8">
        <v>-8.5599999999999996E-2</v>
      </c>
      <c r="R1928" s="8">
        <v>-4.9959999999999997E-2</v>
      </c>
      <c r="S1928" s="8">
        <v>0</v>
      </c>
      <c r="T1928" s="8">
        <v>2.5600000000000002E-3</v>
      </c>
      <c r="U1928" s="8">
        <v>3.6330000000000001E-2</v>
      </c>
      <c r="V1928">
        <v>-7.2284850139571503E-3</v>
      </c>
      <c r="W1928">
        <v>7.21584562621406E-3</v>
      </c>
      <c r="X1928">
        <v>5.25313561588383E-3</v>
      </c>
      <c r="Y1928">
        <v>1.2566370614359201E-3</v>
      </c>
      <c r="Z1928">
        <v>0.825740740740741</v>
      </c>
      <c r="AA1928">
        <v>0.19753086419753099</v>
      </c>
    </row>
    <row r="1929" spans="1:27" x14ac:dyDescent="0.35">
      <c r="A1929">
        <v>1928</v>
      </c>
      <c r="B1929" t="s">
        <v>131</v>
      </c>
      <c r="C1929" s="2">
        <v>48</v>
      </c>
      <c r="D1929" t="s">
        <v>10</v>
      </c>
      <c r="E1929">
        <v>4.5</v>
      </c>
      <c r="F1929" t="s">
        <v>34</v>
      </c>
      <c r="G1929" s="10">
        <v>2</v>
      </c>
      <c r="H1929">
        <v>0.02</v>
      </c>
      <c r="I1929">
        <v>2.5</v>
      </c>
      <c r="J1929">
        <v>1</v>
      </c>
      <c r="K1929">
        <v>1</v>
      </c>
      <c r="L1929" s="8">
        <v>1.4</v>
      </c>
      <c r="M1929" s="8">
        <v>0.52</v>
      </c>
      <c r="N1929" s="8">
        <v>0.5</v>
      </c>
      <c r="O1929" s="8">
        <v>-1.115E-2</v>
      </c>
      <c r="P1929" s="8">
        <v>0</v>
      </c>
      <c r="Q1929" s="8">
        <v>-8.5599999999999996E-2</v>
      </c>
      <c r="R1929" s="8">
        <v>-4.9959999999999997E-2</v>
      </c>
      <c r="S1929" s="8">
        <v>0</v>
      </c>
      <c r="T1929" s="8">
        <v>2.5600000000000002E-3</v>
      </c>
      <c r="U1929" s="8">
        <v>3.6330000000000001E-2</v>
      </c>
      <c r="V1929">
        <v>-1.07396412558058E-2</v>
      </c>
      <c r="W1929">
        <v>7.85398163397448E-4</v>
      </c>
      <c r="X1929">
        <v>5.71769862953342E-4</v>
      </c>
      <c r="Y1929">
        <v>3.1415926535897898E-4</v>
      </c>
      <c r="Z1929">
        <v>8.9876543209876494E-2</v>
      </c>
      <c r="AA1929">
        <v>4.9382716049382699E-2</v>
      </c>
    </row>
    <row r="1930" spans="1:27" x14ac:dyDescent="0.35">
      <c r="A1930">
        <v>1929</v>
      </c>
      <c r="B1930" t="s">
        <v>131</v>
      </c>
      <c r="C1930" s="2">
        <v>48</v>
      </c>
      <c r="D1930" t="s">
        <v>10</v>
      </c>
      <c r="E1930">
        <v>4.5</v>
      </c>
      <c r="F1930" t="s">
        <v>34</v>
      </c>
      <c r="G1930" s="10">
        <v>3</v>
      </c>
      <c r="H1930">
        <v>0.03</v>
      </c>
      <c r="I1930">
        <v>4</v>
      </c>
      <c r="J1930">
        <v>1</v>
      </c>
      <c r="K1930">
        <v>1</v>
      </c>
      <c r="L1930" s="8">
        <v>1.4</v>
      </c>
      <c r="M1930" s="8">
        <v>0.52</v>
      </c>
      <c r="N1930" s="8">
        <v>0.5</v>
      </c>
      <c r="O1930" s="8">
        <v>-1.115E-2</v>
      </c>
      <c r="P1930" s="8">
        <v>0</v>
      </c>
      <c r="Q1930" s="8">
        <v>-8.5599999999999996E-2</v>
      </c>
      <c r="R1930" s="8">
        <v>-4.9959999999999997E-2</v>
      </c>
      <c r="S1930" s="8">
        <v>0</v>
      </c>
      <c r="T1930" s="8">
        <v>2.5600000000000002E-3</v>
      </c>
      <c r="U1930" s="8">
        <v>3.6330000000000001E-2</v>
      </c>
      <c r="V1930">
        <v>-9.6962562262070603E-3</v>
      </c>
      <c r="W1930">
        <v>1.96349540849362E-3</v>
      </c>
      <c r="X1930">
        <v>1.4294246573833601E-3</v>
      </c>
      <c r="Y1930">
        <v>7.0685834705770298E-4</v>
      </c>
      <c r="Z1930">
        <v>0.22469135802469101</v>
      </c>
      <c r="AA1930">
        <v>0.11111111111111099</v>
      </c>
    </row>
    <row r="1931" spans="1:27" x14ac:dyDescent="0.35">
      <c r="A1931">
        <v>1930</v>
      </c>
      <c r="B1931" t="s">
        <v>131</v>
      </c>
      <c r="C1931" s="2">
        <v>48</v>
      </c>
      <c r="D1931" t="s">
        <v>10</v>
      </c>
      <c r="E1931">
        <v>4.5</v>
      </c>
      <c r="F1931" t="s">
        <v>34</v>
      </c>
      <c r="G1931" s="10">
        <v>2</v>
      </c>
      <c r="H1931">
        <v>0.02</v>
      </c>
      <c r="I1931">
        <v>4.5</v>
      </c>
      <c r="J1931">
        <v>1</v>
      </c>
      <c r="K1931">
        <v>1</v>
      </c>
      <c r="L1931" s="8">
        <v>1.4</v>
      </c>
      <c r="M1931" s="8">
        <v>0.52</v>
      </c>
      <c r="N1931" s="8">
        <v>0.5</v>
      </c>
      <c r="O1931" s="8">
        <v>-1.115E-2</v>
      </c>
      <c r="P1931" s="8">
        <v>0</v>
      </c>
      <c r="Q1931" s="8">
        <v>-8.5599999999999996E-2</v>
      </c>
      <c r="R1931" s="8">
        <v>-4.9959999999999997E-2</v>
      </c>
      <c r="S1931" s="8">
        <v>0</v>
      </c>
      <c r="T1931" s="8">
        <v>2.5600000000000002E-3</v>
      </c>
      <c r="U1931" s="8">
        <v>3.6330000000000001E-2</v>
      </c>
      <c r="V1931">
        <v>-1.0131091985764999E-2</v>
      </c>
      <c r="W1931">
        <v>1.09955742875643E-3</v>
      </c>
      <c r="X1931">
        <v>8.0047780813468001E-4</v>
      </c>
      <c r="Y1931">
        <v>3.1415926535897898E-4</v>
      </c>
      <c r="Z1931">
        <v>0.125827160493827</v>
      </c>
      <c r="AA1931">
        <v>4.9382716049382699E-2</v>
      </c>
    </row>
    <row r="1932" spans="1:27" x14ac:dyDescent="0.35">
      <c r="A1932">
        <v>1931</v>
      </c>
      <c r="B1932" t="s">
        <v>131</v>
      </c>
      <c r="C1932" s="2">
        <v>48</v>
      </c>
      <c r="D1932" t="s">
        <v>10</v>
      </c>
      <c r="E1932">
        <v>4.5</v>
      </c>
      <c r="F1932" t="s">
        <v>34</v>
      </c>
      <c r="G1932" s="10">
        <v>2</v>
      </c>
      <c r="H1932">
        <v>0.02</v>
      </c>
      <c r="I1932">
        <v>3</v>
      </c>
      <c r="J1932">
        <v>1</v>
      </c>
      <c r="K1932">
        <v>1</v>
      </c>
      <c r="L1932" s="8">
        <v>1.4</v>
      </c>
      <c r="M1932" s="8">
        <v>0.52</v>
      </c>
      <c r="N1932" s="8">
        <v>0.5</v>
      </c>
      <c r="O1932" s="8">
        <v>-1.115E-2</v>
      </c>
      <c r="P1932" s="8">
        <v>0</v>
      </c>
      <c r="Q1932" s="8">
        <v>-8.5599999999999996E-2</v>
      </c>
      <c r="R1932" s="8">
        <v>-4.9959999999999997E-2</v>
      </c>
      <c r="S1932" s="8">
        <v>0</v>
      </c>
      <c r="T1932" s="8">
        <v>2.5600000000000002E-3</v>
      </c>
      <c r="U1932" s="8">
        <v>3.6330000000000001E-2</v>
      </c>
      <c r="V1932">
        <v>-1.0587503938295601E-2</v>
      </c>
      <c r="W1932">
        <v>9.4247779607693804E-4</v>
      </c>
      <c r="X1932">
        <v>6.86123835544011E-4</v>
      </c>
      <c r="Y1932">
        <v>3.1415926535897898E-4</v>
      </c>
      <c r="Z1932">
        <v>0.107851851851852</v>
      </c>
      <c r="AA1932">
        <v>4.9382716049382699E-2</v>
      </c>
    </row>
    <row r="1933" spans="1:27" x14ac:dyDescent="0.35">
      <c r="A1933">
        <v>1932</v>
      </c>
      <c r="B1933" t="s">
        <v>131</v>
      </c>
      <c r="C1933" s="2">
        <v>48</v>
      </c>
      <c r="D1933" t="s">
        <v>10</v>
      </c>
      <c r="E1933">
        <v>4.5</v>
      </c>
      <c r="F1933" t="s">
        <v>34</v>
      </c>
      <c r="G1933" s="10">
        <v>1</v>
      </c>
      <c r="H1933">
        <v>0.01</v>
      </c>
      <c r="I1933">
        <v>2</v>
      </c>
      <c r="J1933">
        <v>1</v>
      </c>
      <c r="K1933">
        <v>1</v>
      </c>
      <c r="L1933" s="8">
        <v>1.4</v>
      </c>
      <c r="M1933" s="8">
        <v>0.52</v>
      </c>
      <c r="N1933" s="8">
        <v>0.5</v>
      </c>
      <c r="O1933" s="8">
        <v>-1.115E-2</v>
      </c>
      <c r="P1933" s="8">
        <v>0</v>
      </c>
      <c r="Q1933" s="8">
        <v>-8.5599999999999996E-2</v>
      </c>
      <c r="R1933" s="8">
        <v>-4.9959999999999997E-2</v>
      </c>
      <c r="S1933" s="8">
        <v>0</v>
      </c>
      <c r="T1933" s="8">
        <v>2.5600000000000002E-3</v>
      </c>
      <c r="U1933" s="8">
        <v>3.6330000000000001E-2</v>
      </c>
      <c r="V1933">
        <v>-1.10034707978142E-2</v>
      </c>
      <c r="W1933">
        <v>2.35619449019235E-4</v>
      </c>
      <c r="X1933">
        <v>1.71530958886003E-4</v>
      </c>
      <c r="Y1933">
        <v>7.85398163397448E-5</v>
      </c>
      <c r="Z1933">
        <v>2.6962962962963001E-2</v>
      </c>
      <c r="AA1933">
        <v>1.2345679012345699E-2</v>
      </c>
    </row>
    <row r="1934" spans="1:27" x14ac:dyDescent="0.35">
      <c r="A1934">
        <v>1933</v>
      </c>
      <c r="B1934" t="s">
        <v>131</v>
      </c>
      <c r="C1934" s="2">
        <v>48</v>
      </c>
      <c r="D1934" t="s">
        <v>10</v>
      </c>
      <c r="E1934">
        <v>4.5</v>
      </c>
      <c r="F1934" t="s">
        <v>34</v>
      </c>
      <c r="G1934" s="10">
        <v>3.5</v>
      </c>
      <c r="H1934">
        <v>3.5000000000000003E-2</v>
      </c>
      <c r="I1934">
        <v>4.5</v>
      </c>
      <c r="J1934">
        <v>1</v>
      </c>
      <c r="K1934">
        <v>1</v>
      </c>
      <c r="L1934" s="8">
        <v>1.4</v>
      </c>
      <c r="M1934" s="8">
        <v>0.52</v>
      </c>
      <c r="N1934" s="8">
        <v>0.5</v>
      </c>
      <c r="O1934" s="8">
        <v>-1.115E-2</v>
      </c>
      <c r="P1934" s="8">
        <v>0</v>
      </c>
      <c r="Q1934" s="8">
        <v>-8.5599999999999996E-2</v>
      </c>
      <c r="R1934" s="8">
        <v>-4.9959999999999997E-2</v>
      </c>
      <c r="S1934" s="8">
        <v>0</v>
      </c>
      <c r="T1934" s="8">
        <v>2.5600000000000002E-3</v>
      </c>
      <c r="U1934" s="8">
        <v>3.6330000000000001E-2</v>
      </c>
      <c r="V1934">
        <v>-9.0080760519374008E-3</v>
      </c>
      <c r="W1934">
        <v>4.2411500823462201E-3</v>
      </c>
      <c r="X1934">
        <v>3.08755725994805E-3</v>
      </c>
      <c r="Y1934">
        <v>9.6211275016187402E-4</v>
      </c>
      <c r="Z1934">
        <v>0.48533333333333301</v>
      </c>
      <c r="AA1934">
        <v>0.15123456790123499</v>
      </c>
    </row>
    <row r="1935" spans="1:27" x14ac:dyDescent="0.35">
      <c r="A1935">
        <v>1934</v>
      </c>
      <c r="B1935" t="s">
        <v>131</v>
      </c>
      <c r="C1935" s="2">
        <v>48</v>
      </c>
      <c r="D1935" t="s">
        <v>13</v>
      </c>
      <c r="E1935">
        <v>9</v>
      </c>
      <c r="F1935" t="s">
        <v>34</v>
      </c>
      <c r="G1935" s="10">
        <v>7.5</v>
      </c>
      <c r="H1935">
        <v>7.4999999999999997E-2</v>
      </c>
      <c r="I1935">
        <v>13</v>
      </c>
      <c r="J1935">
        <v>1</v>
      </c>
      <c r="K1935">
        <v>1</v>
      </c>
      <c r="L1935" s="8">
        <v>1.4</v>
      </c>
      <c r="M1935" s="8">
        <v>0.52</v>
      </c>
      <c r="N1935" s="8">
        <v>0.5</v>
      </c>
      <c r="O1935" s="8">
        <v>-1.115E-2</v>
      </c>
      <c r="P1935" s="8">
        <v>0</v>
      </c>
      <c r="Q1935" s="8">
        <v>-8.5599999999999996E-2</v>
      </c>
      <c r="R1935" s="8">
        <v>-4.9959999999999997E-2</v>
      </c>
      <c r="S1935" s="8">
        <v>0</v>
      </c>
      <c r="T1935" s="8">
        <v>2.5600000000000002E-3</v>
      </c>
      <c r="U1935" s="8">
        <v>3.6330000000000001E-2</v>
      </c>
      <c r="V1935">
        <v>1.7505584803500999E-2</v>
      </c>
      <c r="W1935">
        <v>1.7505584803500999E-2</v>
      </c>
      <c r="X1935">
        <v>1.2744065736948799E-2</v>
      </c>
      <c r="Y1935">
        <v>4.4178646691106502E-3</v>
      </c>
      <c r="Z1935">
        <v>0.50081013756134596</v>
      </c>
      <c r="AA1935">
        <v>0.17361111111111099</v>
      </c>
    </row>
    <row r="1936" spans="1:27" x14ac:dyDescent="0.35">
      <c r="A1936">
        <v>1935</v>
      </c>
      <c r="B1936" t="s">
        <v>131</v>
      </c>
      <c r="C1936" s="2">
        <v>48</v>
      </c>
      <c r="D1936" t="s">
        <v>13</v>
      </c>
      <c r="E1936">
        <v>9</v>
      </c>
      <c r="F1936" t="s">
        <v>34</v>
      </c>
      <c r="G1936" s="10">
        <v>12.5</v>
      </c>
      <c r="H1936">
        <v>0.125</v>
      </c>
      <c r="I1936">
        <v>7</v>
      </c>
      <c r="J1936">
        <v>0</v>
      </c>
      <c r="K1936">
        <v>1</v>
      </c>
      <c r="L1936" s="8">
        <v>1.4</v>
      </c>
      <c r="M1936" s="8">
        <v>0.52</v>
      </c>
      <c r="N1936" s="8">
        <v>0.5</v>
      </c>
      <c r="O1936" s="8">
        <v>-1.115E-2</v>
      </c>
      <c r="P1936" s="8">
        <v>0</v>
      </c>
      <c r="Q1936" s="8">
        <v>-8.5599999999999996E-2</v>
      </c>
      <c r="R1936" s="8">
        <v>-4.9959999999999997E-2</v>
      </c>
      <c r="S1936" s="8">
        <v>0</v>
      </c>
      <c r="T1936" s="8">
        <v>2.5600000000000002E-3</v>
      </c>
      <c r="U1936" s="8">
        <v>3.6330000000000001E-2</v>
      </c>
      <c r="V1936">
        <v>1.8878835679030401E-2</v>
      </c>
      <c r="W1936">
        <v>1.8878835679030401E-2</v>
      </c>
      <c r="X1936">
        <v>1.37437923743341E-2</v>
      </c>
      <c r="Y1936">
        <v>1.22718463030851E-2</v>
      </c>
      <c r="Z1936">
        <v>0.54009691190221598</v>
      </c>
      <c r="AA1936">
        <v>0.48225308641975301</v>
      </c>
    </row>
    <row r="1937" spans="1:27" x14ac:dyDescent="0.35">
      <c r="A1937">
        <v>1936</v>
      </c>
      <c r="B1937" t="s">
        <v>131</v>
      </c>
      <c r="C1937" s="2">
        <v>48</v>
      </c>
      <c r="D1937" t="s">
        <v>13</v>
      </c>
      <c r="E1937">
        <v>9</v>
      </c>
      <c r="F1937" t="s">
        <v>129</v>
      </c>
      <c r="G1937" s="10">
        <v>36</v>
      </c>
      <c r="H1937">
        <v>0.36</v>
      </c>
      <c r="I1937">
        <v>22</v>
      </c>
      <c r="J1937">
        <v>1</v>
      </c>
      <c r="K1937">
        <v>1</v>
      </c>
      <c r="L1937" s="8">
        <v>1.39</v>
      </c>
      <c r="M1937" s="8">
        <v>0.56000000000000005</v>
      </c>
      <c r="N1937" s="8">
        <v>0.5</v>
      </c>
      <c r="O1937" s="8">
        <v>0.16450000000000001</v>
      </c>
      <c r="P1937" s="8">
        <v>-0.56120000000000003</v>
      </c>
      <c r="Q1937" s="8">
        <v>0.29099999999999998</v>
      </c>
      <c r="R1937" s="8">
        <v>0</v>
      </c>
      <c r="S1937" s="8">
        <v>-7.2500000000000004E-3</v>
      </c>
      <c r="T1937" s="8">
        <v>2.5000000000000001E-2</v>
      </c>
      <c r="U1937" s="8">
        <v>2.3E-2</v>
      </c>
      <c r="V1937">
        <v>1.0117763805345299</v>
      </c>
      <c r="W1937">
        <v>1.0117763805345299</v>
      </c>
      <c r="X1937">
        <v>0.78756673460807602</v>
      </c>
      <c r="Y1937">
        <v>0.101787601976309</v>
      </c>
      <c r="Z1937">
        <v>30.949416994473602</v>
      </c>
      <c r="AA1937">
        <v>4</v>
      </c>
    </row>
    <row r="1938" spans="1:27" x14ac:dyDescent="0.35">
      <c r="A1938">
        <v>1937</v>
      </c>
      <c r="B1938" t="s">
        <v>131</v>
      </c>
      <c r="C1938" s="2">
        <v>48</v>
      </c>
      <c r="D1938" t="s">
        <v>13</v>
      </c>
      <c r="E1938">
        <v>9</v>
      </c>
      <c r="F1938" t="s">
        <v>32</v>
      </c>
      <c r="G1938" s="10">
        <v>39</v>
      </c>
      <c r="H1938">
        <v>0.39</v>
      </c>
      <c r="I1938">
        <v>30</v>
      </c>
      <c r="J1938">
        <v>1</v>
      </c>
      <c r="K1938">
        <v>1</v>
      </c>
      <c r="L1938" s="8">
        <v>1.23</v>
      </c>
      <c r="M1938" s="8">
        <v>0.42</v>
      </c>
      <c r="N1938" s="8">
        <v>0.5</v>
      </c>
      <c r="O1938" s="8">
        <v>-3.9836000000000003E-2</v>
      </c>
      <c r="P1938" s="8">
        <v>1.5505E-3</v>
      </c>
      <c r="Q1938" s="9">
        <v>-6.1835000000000002E-6</v>
      </c>
      <c r="R1938" s="9">
        <v>4.8021999999999998E-8</v>
      </c>
      <c r="S1938" s="8">
        <v>7.3997000000000003E-5</v>
      </c>
      <c r="T1938" s="8">
        <v>0</v>
      </c>
      <c r="U1938" s="9">
        <v>2.9606999999999999E-6</v>
      </c>
      <c r="V1938">
        <v>1.4812061930326901</v>
      </c>
      <c r="W1938">
        <v>1.4812061930326901</v>
      </c>
      <c r="X1938">
        <v>0.76519111932068995</v>
      </c>
      <c r="Y1938">
        <v>0.119459060652752</v>
      </c>
      <c r="Z1938">
        <v>30.070110876520499</v>
      </c>
      <c r="AA1938">
        <v>4.6944444444444402</v>
      </c>
    </row>
    <row r="1939" spans="1:27" x14ac:dyDescent="0.35">
      <c r="A1939">
        <v>1938</v>
      </c>
      <c r="B1939" t="s">
        <v>131</v>
      </c>
      <c r="C1939" s="2">
        <v>48</v>
      </c>
      <c r="D1939" t="s">
        <v>13</v>
      </c>
      <c r="E1939">
        <v>9</v>
      </c>
      <c r="F1939" t="s">
        <v>34</v>
      </c>
      <c r="G1939" s="10">
        <v>16.5</v>
      </c>
      <c r="H1939">
        <v>0.16500000000000001</v>
      </c>
      <c r="I1939">
        <v>16</v>
      </c>
      <c r="J1939">
        <v>1</v>
      </c>
      <c r="K1939">
        <v>1</v>
      </c>
      <c r="L1939" s="8">
        <v>1.4</v>
      </c>
      <c r="M1939" s="8">
        <v>0.52</v>
      </c>
      <c r="N1939" s="8">
        <v>0.5</v>
      </c>
      <c r="O1939" s="8">
        <v>-1.115E-2</v>
      </c>
      <c r="P1939" s="8">
        <v>0</v>
      </c>
      <c r="Q1939" s="8">
        <v>-8.5599999999999996E-2</v>
      </c>
      <c r="R1939" s="8">
        <v>-4.9959999999999997E-2</v>
      </c>
      <c r="S1939" s="8">
        <v>0</v>
      </c>
      <c r="T1939" s="8">
        <v>2.5600000000000002E-3</v>
      </c>
      <c r="U1939" s="8">
        <v>3.6330000000000001E-2</v>
      </c>
      <c r="V1939">
        <v>0.13631271361823</v>
      </c>
      <c r="W1939">
        <v>0.13631271361823</v>
      </c>
      <c r="X1939">
        <v>9.9235655514071403E-2</v>
      </c>
      <c r="Y1939">
        <v>2.1382464998495498E-2</v>
      </c>
      <c r="Z1939">
        <v>3.8997148409948101</v>
      </c>
      <c r="AA1939">
        <v>0.84027777777777801</v>
      </c>
    </row>
    <row r="1940" spans="1:27" x14ac:dyDescent="0.35">
      <c r="A1940">
        <v>1939</v>
      </c>
      <c r="B1940" t="s">
        <v>131</v>
      </c>
      <c r="C1940" s="2">
        <v>48</v>
      </c>
      <c r="D1940" t="s">
        <v>13</v>
      </c>
      <c r="E1940">
        <v>9</v>
      </c>
      <c r="F1940" t="s">
        <v>32</v>
      </c>
      <c r="G1940" s="10">
        <v>31</v>
      </c>
      <c r="H1940">
        <v>0.31</v>
      </c>
      <c r="I1940">
        <v>30</v>
      </c>
      <c r="J1940">
        <v>1</v>
      </c>
      <c r="K1940">
        <v>1</v>
      </c>
      <c r="L1940" s="8">
        <v>1.23</v>
      </c>
      <c r="M1940" s="8">
        <v>0.42</v>
      </c>
      <c r="N1940" s="8">
        <v>0.5</v>
      </c>
      <c r="O1940" s="8">
        <v>-3.9836000000000003E-2</v>
      </c>
      <c r="P1940" s="8">
        <v>1.5505E-3</v>
      </c>
      <c r="Q1940" s="9">
        <v>-6.1835000000000002E-6</v>
      </c>
      <c r="R1940" s="9">
        <v>4.8021999999999998E-8</v>
      </c>
      <c r="S1940" s="8">
        <v>7.3997000000000003E-5</v>
      </c>
      <c r="T1940" s="8">
        <v>0</v>
      </c>
      <c r="U1940" s="9">
        <v>2.9606999999999999E-6</v>
      </c>
      <c r="V1940">
        <v>0.94153549249975999</v>
      </c>
      <c r="W1940">
        <v>0.94153549249975999</v>
      </c>
      <c r="X1940">
        <v>0.486397235425376</v>
      </c>
      <c r="Y1940">
        <v>7.5476763502494798E-2</v>
      </c>
      <c r="Z1940">
        <v>19.1142035368348</v>
      </c>
      <c r="AA1940">
        <v>2.9660493827160499</v>
      </c>
    </row>
    <row r="1941" spans="1:27" x14ac:dyDescent="0.35">
      <c r="A1941">
        <v>1940</v>
      </c>
      <c r="B1941" t="s">
        <v>131</v>
      </c>
      <c r="C1941" s="2">
        <v>48</v>
      </c>
      <c r="D1941" t="s">
        <v>13</v>
      </c>
      <c r="E1941">
        <v>9</v>
      </c>
      <c r="F1941" t="s">
        <v>34</v>
      </c>
      <c r="G1941" s="10">
        <v>19.5</v>
      </c>
      <c r="H1941">
        <v>0.19500000000000001</v>
      </c>
      <c r="I1941">
        <v>17</v>
      </c>
      <c r="J1941">
        <v>1</v>
      </c>
      <c r="K1941">
        <v>1</v>
      </c>
      <c r="L1941" s="8">
        <v>1.4</v>
      </c>
      <c r="M1941" s="8">
        <v>0.52</v>
      </c>
      <c r="N1941" s="8">
        <v>0.5</v>
      </c>
      <c r="O1941" s="8">
        <v>-1.115E-2</v>
      </c>
      <c r="P1941" s="8">
        <v>0</v>
      </c>
      <c r="Q1941" s="8">
        <v>-8.5599999999999996E-2</v>
      </c>
      <c r="R1941" s="8">
        <v>-4.9959999999999997E-2</v>
      </c>
      <c r="S1941" s="8">
        <v>0</v>
      </c>
      <c r="T1941" s="8">
        <v>2.5600000000000002E-3</v>
      </c>
      <c r="U1941" s="8">
        <v>3.6330000000000001E-2</v>
      </c>
      <c r="V1941">
        <v>0.203683566140095</v>
      </c>
      <c r="W1941">
        <v>0.203683566140095</v>
      </c>
      <c r="X1941">
        <v>0.14828163614998899</v>
      </c>
      <c r="Y1941">
        <v>2.9864765163187999E-2</v>
      </c>
      <c r="Z1941">
        <v>5.8271000896357199</v>
      </c>
      <c r="AA1941">
        <v>1.1736111111111101</v>
      </c>
    </row>
    <row r="1942" spans="1:27" x14ac:dyDescent="0.35">
      <c r="A1942">
        <v>1941</v>
      </c>
      <c r="B1942" t="s">
        <v>131</v>
      </c>
      <c r="C1942" s="2">
        <v>48</v>
      </c>
      <c r="D1942" t="s">
        <v>13</v>
      </c>
      <c r="E1942">
        <v>9</v>
      </c>
      <c r="F1942" t="s">
        <v>34</v>
      </c>
      <c r="G1942" s="10">
        <v>19.5</v>
      </c>
      <c r="H1942">
        <v>0.19500000000000001</v>
      </c>
      <c r="I1942">
        <v>15</v>
      </c>
      <c r="J1942">
        <v>1</v>
      </c>
      <c r="K1942">
        <v>1</v>
      </c>
      <c r="L1942" s="8">
        <v>1.4</v>
      </c>
      <c r="M1942" s="8">
        <v>0.52</v>
      </c>
      <c r="N1942" s="8">
        <v>0.5</v>
      </c>
      <c r="O1942" s="8">
        <v>-1.115E-2</v>
      </c>
      <c r="P1942" s="8">
        <v>0</v>
      </c>
      <c r="Q1942" s="8">
        <v>-8.5599999999999996E-2</v>
      </c>
      <c r="R1942" s="8">
        <v>-4.9959999999999997E-2</v>
      </c>
      <c r="S1942" s="8">
        <v>0</v>
      </c>
      <c r="T1942" s="8">
        <v>2.5600000000000002E-3</v>
      </c>
      <c r="U1942" s="8">
        <v>3.6330000000000001E-2</v>
      </c>
      <c r="V1942">
        <v>0.173278304578596</v>
      </c>
      <c r="W1942">
        <v>0.173278304578596</v>
      </c>
      <c r="X1942">
        <v>0.12614660573321801</v>
      </c>
      <c r="Y1942">
        <v>2.9864765163187999E-2</v>
      </c>
      <c r="Z1942">
        <v>4.9572483596805199</v>
      </c>
      <c r="AA1942">
        <v>1.1736111111111101</v>
      </c>
    </row>
    <row r="1943" spans="1:27" x14ac:dyDescent="0.35">
      <c r="A1943">
        <v>1942</v>
      </c>
      <c r="B1943" t="s">
        <v>131</v>
      </c>
      <c r="C1943" s="2">
        <v>48</v>
      </c>
      <c r="D1943" t="s">
        <v>13</v>
      </c>
      <c r="E1943">
        <v>9</v>
      </c>
      <c r="F1943" t="s">
        <v>34</v>
      </c>
      <c r="G1943" s="10">
        <v>18</v>
      </c>
      <c r="H1943">
        <v>0.18</v>
      </c>
      <c r="I1943">
        <v>15</v>
      </c>
      <c r="J1943">
        <v>1</v>
      </c>
      <c r="K1943">
        <v>1</v>
      </c>
      <c r="L1943" s="8">
        <v>1.4</v>
      </c>
      <c r="M1943" s="8">
        <v>0.52</v>
      </c>
      <c r="N1943" s="8">
        <v>0.5</v>
      </c>
      <c r="O1943" s="8">
        <v>-1.115E-2</v>
      </c>
      <c r="P1943" s="8">
        <v>0</v>
      </c>
      <c r="Q1943" s="8">
        <v>-8.5599999999999996E-2</v>
      </c>
      <c r="R1943" s="8">
        <v>-4.9959999999999997E-2</v>
      </c>
      <c r="S1943" s="8">
        <v>0</v>
      </c>
      <c r="T1943" s="8">
        <v>2.5600000000000002E-3</v>
      </c>
      <c r="U1943" s="8">
        <v>3.6330000000000001E-2</v>
      </c>
      <c r="V1943">
        <v>0.14841922141100999</v>
      </c>
      <c r="W1943">
        <v>0.14841922141100999</v>
      </c>
      <c r="X1943">
        <v>0.108049193187215</v>
      </c>
      <c r="Y1943">
        <v>2.5446900494077301E-2</v>
      </c>
      <c r="Z1943">
        <v>4.2460649858855497</v>
      </c>
      <c r="AA1943">
        <v>1</v>
      </c>
    </row>
    <row r="1944" spans="1:27" x14ac:dyDescent="0.35">
      <c r="A1944">
        <v>1943</v>
      </c>
      <c r="B1944" t="s">
        <v>131</v>
      </c>
      <c r="C1944" s="2">
        <v>48</v>
      </c>
      <c r="D1944" t="s">
        <v>13</v>
      </c>
      <c r="E1944">
        <v>9</v>
      </c>
      <c r="F1944" t="s">
        <v>34</v>
      </c>
      <c r="G1944" s="10">
        <v>9</v>
      </c>
      <c r="H1944">
        <v>0.09</v>
      </c>
      <c r="I1944">
        <v>10</v>
      </c>
      <c r="J1944">
        <v>1</v>
      </c>
      <c r="K1944">
        <v>1</v>
      </c>
      <c r="L1944" s="8">
        <v>1.4</v>
      </c>
      <c r="M1944" s="8">
        <v>0.52</v>
      </c>
      <c r="N1944" s="8">
        <v>0.5</v>
      </c>
      <c r="O1944" s="8">
        <v>-1.115E-2</v>
      </c>
      <c r="P1944" s="8">
        <v>0</v>
      </c>
      <c r="Q1944" s="8">
        <v>-8.5599999999999996E-2</v>
      </c>
      <c r="R1944" s="8">
        <v>-4.9959999999999997E-2</v>
      </c>
      <c r="S1944" s="8">
        <v>0</v>
      </c>
      <c r="T1944" s="8">
        <v>2.5600000000000002E-3</v>
      </c>
      <c r="U1944" s="8">
        <v>3.6330000000000001E-2</v>
      </c>
      <c r="V1944">
        <v>1.7159346883580302E-2</v>
      </c>
      <c r="W1944">
        <v>1.7159346883580302E-2</v>
      </c>
      <c r="X1944">
        <v>1.2492004531246499E-2</v>
      </c>
      <c r="Y1944">
        <v>6.3617251235193297E-3</v>
      </c>
      <c r="Z1944">
        <v>0.49090475809240303</v>
      </c>
      <c r="AA1944">
        <v>0.25</v>
      </c>
    </row>
    <row r="1945" spans="1:27" x14ac:dyDescent="0.35">
      <c r="A1945">
        <v>1944</v>
      </c>
      <c r="B1945" t="s">
        <v>131</v>
      </c>
      <c r="C1945" s="2">
        <v>48</v>
      </c>
      <c r="D1945" t="s">
        <v>13</v>
      </c>
      <c r="E1945">
        <v>9</v>
      </c>
      <c r="F1945" t="s">
        <v>34</v>
      </c>
      <c r="G1945" s="10">
        <v>9.5</v>
      </c>
      <c r="H1945">
        <v>9.5000000000000001E-2</v>
      </c>
      <c r="I1945">
        <v>10</v>
      </c>
      <c r="J1945">
        <v>1</v>
      </c>
      <c r="K1945">
        <v>1</v>
      </c>
      <c r="L1945" s="8">
        <v>1.4</v>
      </c>
      <c r="M1945" s="8">
        <v>0.52</v>
      </c>
      <c r="N1945" s="8">
        <v>0.5</v>
      </c>
      <c r="O1945" s="8">
        <v>-1.115E-2</v>
      </c>
      <c r="P1945" s="8">
        <v>0</v>
      </c>
      <c r="Q1945" s="8">
        <v>-8.5599999999999996E-2</v>
      </c>
      <c r="R1945" s="8">
        <v>-4.9959999999999997E-2</v>
      </c>
      <c r="S1945" s="8">
        <v>0</v>
      </c>
      <c r="T1945" s="8">
        <v>2.5600000000000002E-3</v>
      </c>
      <c r="U1945" s="8">
        <v>3.6330000000000001E-2</v>
      </c>
      <c r="V1945">
        <v>1.9897838378547701E-2</v>
      </c>
      <c r="W1945">
        <v>1.9897838378547701E-2</v>
      </c>
      <c r="X1945">
        <v>1.44856263395827E-2</v>
      </c>
      <c r="Y1945">
        <v>7.0882184246619699E-3</v>
      </c>
      <c r="Z1945">
        <v>0.56924914462388898</v>
      </c>
      <c r="AA1945">
        <v>0.27854938271604901</v>
      </c>
    </row>
    <row r="1946" spans="1:27" x14ac:dyDescent="0.35">
      <c r="A1946">
        <v>1945</v>
      </c>
      <c r="B1946" t="s">
        <v>131</v>
      </c>
      <c r="C1946" s="2">
        <v>48</v>
      </c>
      <c r="D1946" t="s">
        <v>13</v>
      </c>
      <c r="E1946">
        <v>9</v>
      </c>
      <c r="F1946" t="s">
        <v>34</v>
      </c>
      <c r="G1946" s="10">
        <v>9.5</v>
      </c>
      <c r="H1946">
        <v>9.5000000000000001E-2</v>
      </c>
      <c r="I1946">
        <v>10</v>
      </c>
      <c r="J1946">
        <v>1</v>
      </c>
      <c r="K1946">
        <v>1</v>
      </c>
      <c r="L1946" s="8">
        <v>1.4</v>
      </c>
      <c r="M1946" s="8">
        <v>0.52</v>
      </c>
      <c r="N1946" s="8">
        <v>0.5</v>
      </c>
      <c r="O1946" s="8">
        <v>-1.115E-2</v>
      </c>
      <c r="P1946" s="8">
        <v>0</v>
      </c>
      <c r="Q1946" s="8">
        <v>-8.5599999999999996E-2</v>
      </c>
      <c r="R1946" s="8">
        <v>-4.9959999999999997E-2</v>
      </c>
      <c r="S1946" s="8">
        <v>0</v>
      </c>
      <c r="T1946" s="8">
        <v>2.5600000000000002E-3</v>
      </c>
      <c r="U1946" s="8">
        <v>3.6330000000000001E-2</v>
      </c>
      <c r="V1946">
        <v>1.9897838378547701E-2</v>
      </c>
      <c r="W1946">
        <v>1.9897838378547701E-2</v>
      </c>
      <c r="X1946">
        <v>1.44856263395827E-2</v>
      </c>
      <c r="Y1946">
        <v>7.0882184246619699E-3</v>
      </c>
      <c r="Z1946">
        <v>0.56924914462388898</v>
      </c>
      <c r="AA1946">
        <v>0.27854938271604901</v>
      </c>
    </row>
    <row r="1947" spans="1:27" x14ac:dyDescent="0.35">
      <c r="A1947">
        <v>1946</v>
      </c>
      <c r="B1947" t="s">
        <v>131</v>
      </c>
      <c r="C1947" s="2">
        <v>48</v>
      </c>
      <c r="D1947" t="s">
        <v>13</v>
      </c>
      <c r="E1947">
        <v>9</v>
      </c>
      <c r="F1947" t="s">
        <v>63</v>
      </c>
      <c r="G1947" s="10">
        <v>17</v>
      </c>
      <c r="H1947">
        <v>0.17</v>
      </c>
      <c r="I1947">
        <v>10</v>
      </c>
      <c r="J1947">
        <v>1</v>
      </c>
      <c r="K1947">
        <v>1</v>
      </c>
      <c r="L1947" s="8">
        <v>1.4</v>
      </c>
      <c r="M1947" s="8">
        <v>0.52</v>
      </c>
      <c r="N1947" s="8">
        <v>0.5</v>
      </c>
      <c r="O1947" s="8">
        <v>-2.1489999999999999E-2</v>
      </c>
      <c r="P1947" s="8">
        <v>9.5069000000000002E-4</v>
      </c>
      <c r="Q1947" s="9">
        <v>-4.3068E-6</v>
      </c>
      <c r="R1947" s="9">
        <v>-7.0328999999999994E-8</v>
      </c>
      <c r="S1947" s="8">
        <v>-7.4299000000000001E-4</v>
      </c>
      <c r="T1947" s="8">
        <v>0</v>
      </c>
      <c r="U1947" s="9">
        <v>3.7969E-6</v>
      </c>
      <c r="V1947">
        <v>0.107155406402829</v>
      </c>
      <c r="W1947">
        <v>0.107155406402829</v>
      </c>
      <c r="X1947">
        <v>7.8009135861259807E-2</v>
      </c>
      <c r="Y1947">
        <v>2.2698006922186299E-2</v>
      </c>
      <c r="Z1947">
        <v>3.0655653280609201</v>
      </c>
      <c r="AA1947">
        <v>0.89197530864197505</v>
      </c>
    </row>
    <row r="1948" spans="1:27" x14ac:dyDescent="0.35">
      <c r="A1948">
        <v>1947</v>
      </c>
      <c r="B1948" t="s">
        <v>131</v>
      </c>
      <c r="C1948" s="2">
        <v>48</v>
      </c>
      <c r="D1948" t="s">
        <v>13</v>
      </c>
      <c r="E1948">
        <v>9</v>
      </c>
      <c r="F1948" t="s">
        <v>34</v>
      </c>
      <c r="G1948" s="10">
        <v>13</v>
      </c>
      <c r="H1948">
        <v>0.13</v>
      </c>
      <c r="I1948">
        <v>12</v>
      </c>
      <c r="J1948">
        <v>1</v>
      </c>
      <c r="K1948">
        <v>1</v>
      </c>
      <c r="L1948" s="8">
        <v>1.4</v>
      </c>
      <c r="M1948" s="8">
        <v>0.52</v>
      </c>
      <c r="N1948" s="8">
        <v>0.5</v>
      </c>
      <c r="O1948" s="8">
        <v>-1.115E-2</v>
      </c>
      <c r="P1948" s="8">
        <v>0</v>
      </c>
      <c r="Q1948" s="8">
        <v>-8.5599999999999996E-2</v>
      </c>
      <c r="R1948" s="8">
        <v>-4.9959999999999997E-2</v>
      </c>
      <c r="S1948" s="8">
        <v>0</v>
      </c>
      <c r="T1948" s="8">
        <v>2.5600000000000002E-3</v>
      </c>
      <c r="U1948" s="8">
        <v>3.6330000000000001E-2</v>
      </c>
      <c r="V1948">
        <v>5.6431706465259697E-2</v>
      </c>
      <c r="W1948">
        <v>5.6431706465259697E-2</v>
      </c>
      <c r="X1948">
        <v>4.10822823067091E-2</v>
      </c>
      <c r="Y1948">
        <v>1.3273228961416901E-2</v>
      </c>
      <c r="Z1948">
        <v>1.61443167965666</v>
      </c>
      <c r="AA1948">
        <v>0.52160493827160503</v>
      </c>
    </row>
    <row r="1949" spans="1:27" x14ac:dyDescent="0.35">
      <c r="A1949">
        <v>1948</v>
      </c>
      <c r="B1949" t="s">
        <v>131</v>
      </c>
      <c r="C1949" s="2">
        <v>48</v>
      </c>
      <c r="D1949" t="s">
        <v>14</v>
      </c>
      <c r="E1949">
        <v>18</v>
      </c>
      <c r="F1949" t="s">
        <v>58</v>
      </c>
      <c r="G1949" s="10">
        <v>57.5</v>
      </c>
      <c r="H1949">
        <v>0.57499999999999996</v>
      </c>
      <c r="I1949">
        <v>30</v>
      </c>
      <c r="J1949">
        <v>1</v>
      </c>
      <c r="K1949">
        <v>1</v>
      </c>
      <c r="L1949" s="8">
        <v>1.23</v>
      </c>
      <c r="M1949" s="8">
        <v>0.42</v>
      </c>
      <c r="N1949" s="8">
        <v>0.5</v>
      </c>
      <c r="O1949" s="8">
        <v>-2.846E-3</v>
      </c>
      <c r="P1949" s="8">
        <v>0</v>
      </c>
      <c r="Q1949" s="9">
        <v>-2.2784999999999999E-7</v>
      </c>
      <c r="R1949" s="8">
        <v>0</v>
      </c>
      <c r="S1949" s="8">
        <v>-2.4768000000000001E-4</v>
      </c>
      <c r="T1949" s="8">
        <v>0</v>
      </c>
      <c r="U1949" s="9">
        <v>3.9082000000000001E-6</v>
      </c>
      <c r="V1949">
        <v>3.8081872670177499</v>
      </c>
      <c r="W1949">
        <v>3.8081872670177499</v>
      </c>
      <c r="X1949">
        <v>1.96730954214137</v>
      </c>
      <c r="Y1949">
        <v>0.25967226777328101</v>
      </c>
      <c r="Z1949">
        <v>19.327594952077298</v>
      </c>
      <c r="AA1949">
        <v>2.5511188271604901</v>
      </c>
    </row>
    <row r="1950" spans="1:27" x14ac:dyDescent="0.35">
      <c r="A1950">
        <v>1949</v>
      </c>
      <c r="B1950" t="s">
        <v>131</v>
      </c>
      <c r="C1950" s="2">
        <v>48</v>
      </c>
      <c r="D1950" t="s">
        <v>14</v>
      </c>
      <c r="E1950">
        <v>18</v>
      </c>
      <c r="F1950" t="s">
        <v>32</v>
      </c>
      <c r="G1950" s="10">
        <v>45.5</v>
      </c>
      <c r="H1950">
        <v>0.45500000000000002</v>
      </c>
      <c r="I1950">
        <v>30</v>
      </c>
      <c r="J1950">
        <v>1</v>
      </c>
      <c r="K1950">
        <v>1</v>
      </c>
      <c r="L1950" s="8">
        <v>1.23</v>
      </c>
      <c r="M1950" s="8">
        <v>0.42</v>
      </c>
      <c r="N1950" s="8">
        <v>0.5</v>
      </c>
      <c r="O1950" s="8">
        <v>-3.9836000000000003E-2</v>
      </c>
      <c r="P1950" s="8">
        <v>1.5505E-3</v>
      </c>
      <c r="Q1950" s="9">
        <v>-6.1835000000000002E-6</v>
      </c>
      <c r="R1950" s="9">
        <v>4.8021999999999998E-8</v>
      </c>
      <c r="S1950" s="8">
        <v>7.3997000000000003E-5</v>
      </c>
      <c r="T1950" s="8">
        <v>0</v>
      </c>
      <c r="U1950" s="9">
        <v>2.9606999999999999E-6</v>
      </c>
      <c r="V1950">
        <v>2.0127677712149499</v>
      </c>
      <c r="W1950">
        <v>2.0127677712149499</v>
      </c>
      <c r="X1950">
        <v>1.03979583060964</v>
      </c>
      <c r="Y1950">
        <v>0.162597054777357</v>
      </c>
      <c r="Z1950">
        <v>10.215348533819</v>
      </c>
      <c r="AA1950">
        <v>1.5974151234567899</v>
      </c>
    </row>
    <row r="1951" spans="1:27" x14ac:dyDescent="0.35">
      <c r="A1951">
        <v>1950</v>
      </c>
      <c r="B1951" t="s">
        <v>131</v>
      </c>
      <c r="C1951" s="2">
        <v>48</v>
      </c>
      <c r="D1951" t="s">
        <v>14</v>
      </c>
      <c r="E1951">
        <v>18</v>
      </c>
      <c r="F1951" t="s">
        <v>32</v>
      </c>
      <c r="G1951" s="10">
        <v>44</v>
      </c>
      <c r="H1951">
        <v>0.44</v>
      </c>
      <c r="I1951">
        <v>30</v>
      </c>
      <c r="J1951">
        <v>1</v>
      </c>
      <c r="K1951">
        <v>1</v>
      </c>
      <c r="L1951" s="8">
        <v>1.23</v>
      </c>
      <c r="M1951" s="8">
        <v>0.42</v>
      </c>
      <c r="N1951" s="8">
        <v>0.5</v>
      </c>
      <c r="O1951" s="8">
        <v>-3.9836000000000003E-2</v>
      </c>
      <c r="P1951" s="8">
        <v>1.5505E-3</v>
      </c>
      <c r="Q1951" s="9">
        <v>-6.1835000000000002E-6</v>
      </c>
      <c r="R1951" s="9">
        <v>4.8021999999999998E-8</v>
      </c>
      <c r="S1951" s="8">
        <v>7.3997000000000003E-5</v>
      </c>
      <c r="T1951" s="8">
        <v>0</v>
      </c>
      <c r="U1951" s="9">
        <v>2.9606999999999999E-6</v>
      </c>
      <c r="V1951">
        <v>1.88254771118883</v>
      </c>
      <c r="W1951">
        <v>1.88254771118883</v>
      </c>
      <c r="X1951">
        <v>0.97252414760014905</v>
      </c>
      <c r="Y1951">
        <v>0.15205308443374599</v>
      </c>
      <c r="Z1951">
        <v>9.5544460102960294</v>
      </c>
      <c r="AA1951">
        <v>1.49382716049383</v>
      </c>
    </row>
    <row r="1952" spans="1:27" x14ac:dyDescent="0.35">
      <c r="A1952">
        <v>1951</v>
      </c>
      <c r="B1952" t="s">
        <v>131</v>
      </c>
      <c r="C1952" s="2">
        <v>48</v>
      </c>
      <c r="D1952" t="s">
        <v>14</v>
      </c>
      <c r="E1952">
        <v>18</v>
      </c>
      <c r="F1952" t="s">
        <v>32</v>
      </c>
      <c r="G1952" s="10">
        <v>47.5</v>
      </c>
      <c r="H1952">
        <v>0.47499999999999998</v>
      </c>
      <c r="I1952">
        <v>30</v>
      </c>
      <c r="J1952">
        <v>1</v>
      </c>
      <c r="K1952">
        <v>1</v>
      </c>
      <c r="L1952" s="8">
        <v>1.23</v>
      </c>
      <c r="M1952" s="8">
        <v>0.42</v>
      </c>
      <c r="N1952" s="8">
        <v>0.5</v>
      </c>
      <c r="O1952" s="8">
        <v>-3.9836000000000003E-2</v>
      </c>
      <c r="P1952" s="8">
        <v>1.5505E-3</v>
      </c>
      <c r="Q1952" s="9">
        <v>-6.1835000000000002E-6</v>
      </c>
      <c r="R1952" s="9">
        <v>4.8021999999999998E-8</v>
      </c>
      <c r="S1952" s="8">
        <v>7.3997000000000003E-5</v>
      </c>
      <c r="T1952" s="8">
        <v>0</v>
      </c>
      <c r="U1952" s="9">
        <v>2.9606999999999999E-6</v>
      </c>
      <c r="V1952">
        <v>2.19353164905089</v>
      </c>
      <c r="W1952">
        <v>2.19353164905089</v>
      </c>
      <c r="X1952">
        <v>1.13317844989969</v>
      </c>
      <c r="Y1952">
        <v>0.17720546061654899</v>
      </c>
      <c r="Z1952">
        <v>11.1327747967128</v>
      </c>
      <c r="AA1952">
        <v>1.7409336419753101</v>
      </c>
    </row>
    <row r="1953" spans="1:27" x14ac:dyDescent="0.35">
      <c r="A1953">
        <v>1952</v>
      </c>
      <c r="B1953" t="s">
        <v>131</v>
      </c>
      <c r="C1953" s="2">
        <v>48</v>
      </c>
      <c r="D1953" t="s">
        <v>14</v>
      </c>
      <c r="E1953">
        <v>18</v>
      </c>
      <c r="F1953" t="s">
        <v>58</v>
      </c>
      <c r="G1953" s="10">
        <v>61</v>
      </c>
      <c r="H1953">
        <v>0.61</v>
      </c>
      <c r="I1953">
        <v>30</v>
      </c>
      <c r="J1953">
        <v>1</v>
      </c>
      <c r="K1953">
        <v>1</v>
      </c>
      <c r="L1953" s="8">
        <v>1.23</v>
      </c>
      <c r="M1953" s="8">
        <v>0.42</v>
      </c>
      <c r="N1953" s="8">
        <v>0.5</v>
      </c>
      <c r="O1953" s="8">
        <v>-2.846E-3</v>
      </c>
      <c r="P1953" s="8">
        <v>0</v>
      </c>
      <c r="Q1953" s="9">
        <v>-2.2784999999999999E-7</v>
      </c>
      <c r="R1953" s="8">
        <v>0</v>
      </c>
      <c r="S1953" s="8">
        <v>-2.4768000000000001E-4</v>
      </c>
      <c r="T1953" s="8">
        <v>0</v>
      </c>
      <c r="U1953" s="9">
        <v>3.9082000000000001E-6</v>
      </c>
      <c r="V1953">
        <v>4.2871915183283296</v>
      </c>
      <c r="W1953">
        <v>4.2871915183283296</v>
      </c>
      <c r="X1953">
        <v>2.2147631383684199</v>
      </c>
      <c r="Y1953">
        <v>0.292246656600191</v>
      </c>
      <c r="Z1953">
        <v>21.758672916608202</v>
      </c>
      <c r="AA1953">
        <v>2.8711419753086398</v>
      </c>
    </row>
    <row r="1954" spans="1:27" x14ac:dyDescent="0.35">
      <c r="A1954">
        <v>1953</v>
      </c>
      <c r="B1954" t="s">
        <v>131</v>
      </c>
      <c r="C1954" s="2">
        <v>48</v>
      </c>
      <c r="D1954" t="s">
        <v>14</v>
      </c>
      <c r="E1954">
        <v>18</v>
      </c>
      <c r="F1954" t="s">
        <v>58</v>
      </c>
      <c r="G1954" s="10">
        <v>61.5</v>
      </c>
      <c r="H1954">
        <v>0.61499999999999999</v>
      </c>
      <c r="I1954">
        <v>30</v>
      </c>
      <c r="J1954">
        <v>1</v>
      </c>
      <c r="K1954">
        <v>1</v>
      </c>
      <c r="L1954" s="8">
        <v>1.23</v>
      </c>
      <c r="M1954" s="8">
        <v>0.42</v>
      </c>
      <c r="N1954" s="8">
        <v>0.5</v>
      </c>
      <c r="O1954" s="8">
        <v>-2.846E-3</v>
      </c>
      <c r="P1954" s="8">
        <v>0</v>
      </c>
      <c r="Q1954" s="9">
        <v>-2.2784999999999999E-7</v>
      </c>
      <c r="R1954" s="8">
        <v>0</v>
      </c>
      <c r="S1954" s="8">
        <v>-2.4768000000000001E-4</v>
      </c>
      <c r="T1954" s="8">
        <v>0</v>
      </c>
      <c r="U1954" s="9">
        <v>3.9082000000000001E-6</v>
      </c>
      <c r="V1954">
        <v>4.35793054278348</v>
      </c>
      <c r="W1954">
        <v>4.35793054278348</v>
      </c>
      <c r="X1954">
        <v>2.2513069184019501</v>
      </c>
      <c r="Y1954">
        <v>0.29705722035100002</v>
      </c>
      <c r="Z1954">
        <v>22.1176928691761</v>
      </c>
      <c r="AA1954">
        <v>2.9184027777777799</v>
      </c>
    </row>
    <row r="1955" spans="1:27" x14ac:dyDescent="0.35">
      <c r="A1955">
        <v>1954</v>
      </c>
      <c r="B1955" t="s">
        <v>131</v>
      </c>
      <c r="C1955" s="2">
        <v>48</v>
      </c>
      <c r="D1955" t="s">
        <v>14</v>
      </c>
      <c r="E1955">
        <v>18</v>
      </c>
      <c r="F1955" t="s">
        <v>34</v>
      </c>
      <c r="G1955" s="10">
        <v>51</v>
      </c>
      <c r="H1955">
        <v>0.51</v>
      </c>
      <c r="I1955">
        <v>23</v>
      </c>
      <c r="J1955">
        <v>1</v>
      </c>
      <c r="K1955">
        <v>1</v>
      </c>
      <c r="L1955" s="8">
        <v>1.4</v>
      </c>
      <c r="M1955" s="8">
        <v>0.52</v>
      </c>
      <c r="N1955" s="8">
        <v>0.5</v>
      </c>
      <c r="O1955" s="8">
        <v>-1.115E-2</v>
      </c>
      <c r="P1955" s="8">
        <v>0</v>
      </c>
      <c r="Q1955" s="8">
        <v>-8.5599999999999996E-2</v>
      </c>
      <c r="R1955" s="8">
        <v>-4.9959999999999997E-2</v>
      </c>
      <c r="S1955" s="8">
        <v>0</v>
      </c>
      <c r="T1955" s="8">
        <v>2.5600000000000002E-3</v>
      </c>
      <c r="U1955" s="8">
        <v>3.6330000000000001E-2</v>
      </c>
      <c r="V1955">
        <v>1.8029895053259699</v>
      </c>
      <c r="W1955">
        <v>1.8029895053259699</v>
      </c>
      <c r="X1955">
        <v>1.3125763598773099</v>
      </c>
      <c r="Y1955">
        <v>0.20428206229967599</v>
      </c>
      <c r="Z1955">
        <v>12.8952478925951</v>
      </c>
      <c r="AA1955">
        <v>2.0069444444444402</v>
      </c>
    </row>
    <row r="1956" spans="1:27" x14ac:dyDescent="0.35">
      <c r="A1956">
        <v>1955</v>
      </c>
      <c r="B1956" t="s">
        <v>131</v>
      </c>
      <c r="C1956" s="2">
        <v>48</v>
      </c>
      <c r="D1956" t="s">
        <v>14</v>
      </c>
      <c r="E1956">
        <v>18</v>
      </c>
      <c r="F1956" t="s">
        <v>58</v>
      </c>
      <c r="G1956" s="10">
        <v>61.5</v>
      </c>
      <c r="H1956">
        <v>0.61499999999999999</v>
      </c>
      <c r="I1956">
        <v>30</v>
      </c>
      <c r="J1956">
        <v>1</v>
      </c>
      <c r="K1956">
        <v>1</v>
      </c>
      <c r="L1956" s="8">
        <v>1.23</v>
      </c>
      <c r="M1956" s="8">
        <v>0.42</v>
      </c>
      <c r="N1956" s="8">
        <v>0.5</v>
      </c>
      <c r="O1956" s="8">
        <v>-2.846E-3</v>
      </c>
      <c r="P1956" s="8">
        <v>0</v>
      </c>
      <c r="Q1956" s="9">
        <v>-2.2784999999999999E-7</v>
      </c>
      <c r="R1956" s="8">
        <v>0</v>
      </c>
      <c r="S1956" s="8">
        <v>-2.4768000000000001E-4</v>
      </c>
      <c r="T1956" s="8">
        <v>0</v>
      </c>
      <c r="U1956" s="9">
        <v>3.9082000000000001E-6</v>
      </c>
      <c r="V1956">
        <v>4.35793054278348</v>
      </c>
      <c r="W1956">
        <v>4.35793054278348</v>
      </c>
      <c r="X1956">
        <v>2.2513069184019501</v>
      </c>
      <c r="Y1956">
        <v>0.29705722035100002</v>
      </c>
      <c r="Z1956">
        <v>22.1176928691761</v>
      </c>
      <c r="AA1956">
        <v>2.9184027777777799</v>
      </c>
    </row>
    <row r="1957" spans="1:27" x14ac:dyDescent="0.35">
      <c r="A1957">
        <v>1956</v>
      </c>
      <c r="B1957" t="s">
        <v>131</v>
      </c>
      <c r="C1957" s="2">
        <v>48</v>
      </c>
      <c r="D1957" t="s">
        <v>14</v>
      </c>
      <c r="E1957">
        <v>18</v>
      </c>
      <c r="F1957" t="s">
        <v>58</v>
      </c>
      <c r="G1957" s="10">
        <v>49.5</v>
      </c>
      <c r="H1957">
        <v>0.495</v>
      </c>
      <c r="I1957">
        <v>30</v>
      </c>
      <c r="J1957">
        <v>1</v>
      </c>
      <c r="K1957">
        <v>1</v>
      </c>
      <c r="L1957" s="8">
        <v>1.23</v>
      </c>
      <c r="M1957" s="8">
        <v>0.42</v>
      </c>
      <c r="N1957" s="8">
        <v>0.5</v>
      </c>
      <c r="O1957" s="8">
        <v>-2.846E-3</v>
      </c>
      <c r="P1957" s="8">
        <v>0</v>
      </c>
      <c r="Q1957" s="9">
        <v>-2.2784999999999999E-7</v>
      </c>
      <c r="R1957" s="8">
        <v>0</v>
      </c>
      <c r="S1957" s="8">
        <v>-2.4768000000000001E-4</v>
      </c>
      <c r="T1957" s="8">
        <v>0</v>
      </c>
      <c r="U1957" s="9">
        <v>3.9082000000000001E-6</v>
      </c>
      <c r="V1957">
        <v>2.8195733089180299</v>
      </c>
      <c r="W1957">
        <v>2.8195733089180299</v>
      </c>
      <c r="X1957">
        <v>1.4565915713870601</v>
      </c>
      <c r="Y1957">
        <v>0.19244218498646001</v>
      </c>
      <c r="Z1957">
        <v>14.310107941496399</v>
      </c>
      <c r="AA1957">
        <v>1.890625</v>
      </c>
    </row>
    <row r="1958" spans="1:27" x14ac:dyDescent="0.35">
      <c r="A1958">
        <v>1957</v>
      </c>
      <c r="B1958" t="s">
        <v>131</v>
      </c>
      <c r="C1958" s="2">
        <v>48</v>
      </c>
      <c r="D1958" t="s">
        <v>14</v>
      </c>
      <c r="E1958">
        <v>18</v>
      </c>
      <c r="F1958" t="s">
        <v>58</v>
      </c>
      <c r="G1958" s="10">
        <v>61</v>
      </c>
      <c r="H1958">
        <v>0.61</v>
      </c>
      <c r="I1958">
        <v>30</v>
      </c>
      <c r="J1958">
        <v>1</v>
      </c>
      <c r="K1958">
        <v>1</v>
      </c>
      <c r="L1958" s="8">
        <v>1.23</v>
      </c>
      <c r="M1958" s="8">
        <v>0.42</v>
      </c>
      <c r="N1958" s="8">
        <v>0.5</v>
      </c>
      <c r="O1958" s="8">
        <v>-2.846E-3</v>
      </c>
      <c r="P1958" s="8">
        <v>0</v>
      </c>
      <c r="Q1958" s="9">
        <v>-2.2784999999999999E-7</v>
      </c>
      <c r="R1958" s="8">
        <v>0</v>
      </c>
      <c r="S1958" s="8">
        <v>-2.4768000000000001E-4</v>
      </c>
      <c r="T1958" s="8">
        <v>0</v>
      </c>
      <c r="U1958" s="9">
        <v>3.9082000000000001E-6</v>
      </c>
      <c r="V1958">
        <v>4.2871915183283296</v>
      </c>
      <c r="W1958">
        <v>4.2871915183283296</v>
      </c>
      <c r="X1958">
        <v>2.2147631383684199</v>
      </c>
      <c r="Y1958">
        <v>0.292246656600191</v>
      </c>
      <c r="Z1958">
        <v>21.758672916608202</v>
      </c>
      <c r="AA1958">
        <v>2.8711419753086398</v>
      </c>
    </row>
    <row r="1959" spans="1:27" x14ac:dyDescent="0.35">
      <c r="A1959">
        <v>1958</v>
      </c>
      <c r="B1959" t="s">
        <v>131</v>
      </c>
      <c r="C1959" s="2">
        <v>48</v>
      </c>
      <c r="D1959" t="s">
        <v>14</v>
      </c>
      <c r="E1959">
        <v>18</v>
      </c>
      <c r="F1959" t="s">
        <v>58</v>
      </c>
      <c r="G1959" s="10">
        <v>43.5</v>
      </c>
      <c r="H1959">
        <v>0.435</v>
      </c>
      <c r="I1959">
        <v>30</v>
      </c>
      <c r="J1959">
        <v>1</v>
      </c>
      <c r="K1959">
        <v>1</v>
      </c>
      <c r="L1959" s="8">
        <v>1.23</v>
      </c>
      <c r="M1959" s="8">
        <v>0.42</v>
      </c>
      <c r="N1959" s="8">
        <v>0.5</v>
      </c>
      <c r="O1959" s="8">
        <v>-2.846E-3</v>
      </c>
      <c r="P1959" s="8">
        <v>0</v>
      </c>
      <c r="Q1959" s="9">
        <v>-2.2784999999999999E-7</v>
      </c>
      <c r="R1959" s="8">
        <v>0</v>
      </c>
      <c r="S1959" s="8">
        <v>-2.4768000000000001E-4</v>
      </c>
      <c r="T1959" s="8">
        <v>0</v>
      </c>
      <c r="U1959" s="9">
        <v>3.9082000000000001E-6</v>
      </c>
      <c r="V1959">
        <v>2.1751263595960202</v>
      </c>
      <c r="W1959">
        <v>2.1751263595960202</v>
      </c>
      <c r="X1959">
        <v>1.1236702773673</v>
      </c>
      <c r="Y1959">
        <v>0.14861696746888201</v>
      </c>
      <c r="Z1959">
        <v>11.0393629042252</v>
      </c>
      <c r="AA1959">
        <v>1.46006944444444</v>
      </c>
    </row>
    <row r="1960" spans="1:27" x14ac:dyDescent="0.35">
      <c r="A1960">
        <v>1959</v>
      </c>
      <c r="B1960" t="s">
        <v>131</v>
      </c>
      <c r="C1960" s="2">
        <v>48</v>
      </c>
      <c r="D1960" t="s">
        <v>14</v>
      </c>
      <c r="E1960">
        <v>18</v>
      </c>
      <c r="F1960" t="s">
        <v>58</v>
      </c>
      <c r="G1960" s="10">
        <v>51</v>
      </c>
      <c r="H1960">
        <v>0.51</v>
      </c>
      <c r="I1960">
        <v>30</v>
      </c>
      <c r="J1960">
        <v>1</v>
      </c>
      <c r="K1960">
        <v>1</v>
      </c>
      <c r="L1960" s="8">
        <v>1.23</v>
      </c>
      <c r="M1960" s="8">
        <v>0.42</v>
      </c>
      <c r="N1960" s="8">
        <v>0.5</v>
      </c>
      <c r="O1960" s="8">
        <v>-2.846E-3</v>
      </c>
      <c r="P1960" s="8">
        <v>0</v>
      </c>
      <c r="Q1960" s="9">
        <v>-2.2784999999999999E-7</v>
      </c>
      <c r="R1960" s="8">
        <v>0</v>
      </c>
      <c r="S1960" s="8">
        <v>-2.4768000000000001E-4</v>
      </c>
      <c r="T1960" s="8">
        <v>0</v>
      </c>
      <c r="U1960" s="9">
        <v>3.9082000000000001E-6</v>
      </c>
      <c r="V1960">
        <v>2.9936779282913202</v>
      </c>
      <c r="W1960">
        <v>2.9936779282913202</v>
      </c>
      <c r="X1960">
        <v>1.54653401775529</v>
      </c>
      <c r="Y1960">
        <v>0.20428206229967599</v>
      </c>
      <c r="Z1960">
        <v>15.193736641081699</v>
      </c>
      <c r="AA1960">
        <v>2.0069444444444402</v>
      </c>
    </row>
    <row r="1961" spans="1:27" x14ac:dyDescent="0.35">
      <c r="A1961">
        <v>1960</v>
      </c>
      <c r="B1961" t="s">
        <v>131</v>
      </c>
      <c r="C1961" s="2">
        <v>48</v>
      </c>
      <c r="D1961" t="s">
        <v>14</v>
      </c>
      <c r="E1961">
        <v>18</v>
      </c>
      <c r="F1961" t="s">
        <v>58</v>
      </c>
      <c r="G1961" s="10">
        <v>45</v>
      </c>
      <c r="H1961">
        <v>0.45</v>
      </c>
      <c r="I1961">
        <v>30</v>
      </c>
      <c r="J1961">
        <v>1</v>
      </c>
      <c r="K1961">
        <v>1</v>
      </c>
      <c r="L1961" s="8">
        <v>1.23</v>
      </c>
      <c r="M1961" s="8">
        <v>0.42</v>
      </c>
      <c r="N1961" s="8">
        <v>0.5</v>
      </c>
      <c r="O1961" s="8">
        <v>-2.846E-3</v>
      </c>
      <c r="P1961" s="8">
        <v>0</v>
      </c>
      <c r="Q1961" s="9">
        <v>-2.2784999999999999E-7</v>
      </c>
      <c r="R1961" s="8">
        <v>0</v>
      </c>
      <c r="S1961" s="8">
        <v>-2.4768000000000001E-4</v>
      </c>
      <c r="T1961" s="8">
        <v>0</v>
      </c>
      <c r="U1961" s="9">
        <v>3.9082000000000001E-6</v>
      </c>
      <c r="V1961">
        <v>2.3284423677008501</v>
      </c>
      <c r="W1961">
        <v>2.3284423677008501</v>
      </c>
      <c r="X1961">
        <v>1.20287332715426</v>
      </c>
      <c r="Y1961">
        <v>0.15904312808798299</v>
      </c>
      <c r="Z1961">
        <v>11.8174836993824</v>
      </c>
      <c r="AA1961">
        <v>1.5625</v>
      </c>
    </row>
    <row r="1962" spans="1:27" x14ac:dyDescent="0.35">
      <c r="A1962">
        <v>1961</v>
      </c>
      <c r="B1962" t="s">
        <v>131</v>
      </c>
      <c r="C1962" s="2">
        <v>48</v>
      </c>
      <c r="D1962" t="s">
        <v>14</v>
      </c>
      <c r="E1962">
        <v>18</v>
      </c>
      <c r="F1962" t="s">
        <v>32</v>
      </c>
      <c r="G1962" s="10">
        <v>41</v>
      </c>
      <c r="H1962">
        <v>0.41</v>
      </c>
      <c r="I1962">
        <v>30</v>
      </c>
      <c r="J1962">
        <v>1</v>
      </c>
      <c r="K1962">
        <v>1</v>
      </c>
      <c r="L1962" s="8">
        <v>1.23</v>
      </c>
      <c r="M1962" s="8">
        <v>0.42</v>
      </c>
      <c r="N1962" s="8">
        <v>0.5</v>
      </c>
      <c r="O1962" s="8">
        <v>-3.9836000000000003E-2</v>
      </c>
      <c r="P1962" s="8">
        <v>1.5505E-3</v>
      </c>
      <c r="Q1962" s="9">
        <v>-6.1835000000000002E-6</v>
      </c>
      <c r="R1962" s="9">
        <v>4.8021999999999998E-8</v>
      </c>
      <c r="S1962" s="8">
        <v>7.3997000000000003E-5</v>
      </c>
      <c r="T1962" s="8">
        <v>0</v>
      </c>
      <c r="U1962" s="9">
        <v>2.9606999999999999E-6</v>
      </c>
      <c r="V1962">
        <v>1.6357414000294299</v>
      </c>
      <c r="W1962">
        <v>1.6357414000294299</v>
      </c>
      <c r="X1962">
        <v>0.84502400725520499</v>
      </c>
      <c r="Y1962">
        <v>0.132025431267111</v>
      </c>
      <c r="Z1962">
        <v>8.3018362830856507</v>
      </c>
      <c r="AA1962">
        <v>1.2970679012345701</v>
      </c>
    </row>
    <row r="1963" spans="1:27" x14ac:dyDescent="0.35">
      <c r="A1963">
        <v>1962</v>
      </c>
      <c r="B1963" t="s">
        <v>131</v>
      </c>
      <c r="C1963" s="2">
        <v>48</v>
      </c>
      <c r="D1963" t="s">
        <v>14</v>
      </c>
      <c r="E1963">
        <v>18</v>
      </c>
      <c r="F1963" t="s">
        <v>32</v>
      </c>
      <c r="G1963" s="10">
        <v>48</v>
      </c>
      <c r="H1963">
        <v>0.48</v>
      </c>
      <c r="I1963">
        <v>30</v>
      </c>
      <c r="J1963">
        <v>1</v>
      </c>
      <c r="K1963">
        <v>1</v>
      </c>
      <c r="L1963" s="8">
        <v>1.23</v>
      </c>
      <c r="M1963" s="8">
        <v>0.42</v>
      </c>
      <c r="N1963" s="8">
        <v>0.5</v>
      </c>
      <c r="O1963" s="8">
        <v>-3.9836000000000003E-2</v>
      </c>
      <c r="P1963" s="8">
        <v>1.5505E-3</v>
      </c>
      <c r="Q1963" s="9">
        <v>-6.1835000000000002E-6</v>
      </c>
      <c r="R1963" s="9">
        <v>4.8021999999999998E-8</v>
      </c>
      <c r="S1963" s="8">
        <v>7.3997000000000003E-5</v>
      </c>
      <c r="T1963" s="8">
        <v>0</v>
      </c>
      <c r="U1963" s="9">
        <v>2.9606999999999999E-6</v>
      </c>
      <c r="V1963">
        <v>2.2400045511295401</v>
      </c>
      <c r="W1963">
        <v>2.2400045511295401</v>
      </c>
      <c r="X1963">
        <v>1.1571863511135201</v>
      </c>
      <c r="Y1963">
        <v>0.18095573684677199</v>
      </c>
      <c r="Z1963">
        <v>11.3686375221105</v>
      </c>
      <c r="AA1963">
        <v>1.7777777777777799</v>
      </c>
    </row>
    <row r="1964" spans="1:27" x14ac:dyDescent="0.35">
      <c r="A1964">
        <v>1963</v>
      </c>
      <c r="B1964" t="s">
        <v>131</v>
      </c>
      <c r="C1964" s="2">
        <v>49</v>
      </c>
      <c r="D1964" t="s">
        <v>10</v>
      </c>
      <c r="E1964">
        <v>4.5</v>
      </c>
      <c r="F1964" t="s">
        <v>34</v>
      </c>
      <c r="G1964" s="10">
        <v>1</v>
      </c>
      <c r="H1964">
        <v>0.01</v>
      </c>
      <c r="I1964">
        <v>2</v>
      </c>
      <c r="J1964">
        <v>1</v>
      </c>
      <c r="K1964">
        <v>1</v>
      </c>
      <c r="L1964" s="8">
        <v>1.4</v>
      </c>
      <c r="M1964" s="8">
        <v>0.52</v>
      </c>
      <c r="N1964" s="8">
        <v>0.5</v>
      </c>
      <c r="O1964" s="8">
        <v>-1.115E-2</v>
      </c>
      <c r="P1964" s="8">
        <v>0</v>
      </c>
      <c r="Q1964" s="8">
        <v>-8.5599999999999996E-2</v>
      </c>
      <c r="R1964" s="8">
        <v>-4.9959999999999997E-2</v>
      </c>
      <c r="S1964" s="8">
        <v>0</v>
      </c>
      <c r="T1964" s="8">
        <v>2.5600000000000002E-3</v>
      </c>
      <c r="U1964" s="8">
        <v>3.6330000000000001E-2</v>
      </c>
      <c r="V1964">
        <v>-1.10034707978142E-2</v>
      </c>
      <c r="W1964">
        <v>1.5707963267949001E-4</v>
      </c>
      <c r="X1964">
        <v>1.1435397259066901E-4</v>
      </c>
      <c r="Y1964">
        <v>7.85398163397448E-5</v>
      </c>
      <c r="Z1964">
        <v>1.7975308641975302E-2</v>
      </c>
      <c r="AA1964">
        <v>1.2345679012345699E-2</v>
      </c>
    </row>
    <row r="1965" spans="1:27" x14ac:dyDescent="0.35">
      <c r="A1965">
        <v>1964</v>
      </c>
      <c r="B1965" t="s">
        <v>131</v>
      </c>
      <c r="C1965" s="2">
        <v>49</v>
      </c>
      <c r="D1965" t="s">
        <v>10</v>
      </c>
      <c r="E1965">
        <v>4.5</v>
      </c>
      <c r="F1965" t="s">
        <v>34</v>
      </c>
      <c r="G1965" s="10">
        <v>2</v>
      </c>
      <c r="H1965">
        <v>0.02</v>
      </c>
      <c r="I1965">
        <v>2.5</v>
      </c>
      <c r="J1965">
        <v>1</v>
      </c>
      <c r="K1965">
        <v>1</v>
      </c>
      <c r="L1965" s="8">
        <v>1.4</v>
      </c>
      <c r="M1965" s="8">
        <v>0.52</v>
      </c>
      <c r="N1965" s="8">
        <v>0.5</v>
      </c>
      <c r="O1965" s="8">
        <v>-1.115E-2</v>
      </c>
      <c r="P1965" s="8">
        <v>0</v>
      </c>
      <c r="Q1965" s="8">
        <v>-8.5599999999999996E-2</v>
      </c>
      <c r="R1965" s="8">
        <v>-4.9959999999999997E-2</v>
      </c>
      <c r="S1965" s="8">
        <v>0</v>
      </c>
      <c r="T1965" s="8">
        <v>2.5600000000000002E-3</v>
      </c>
      <c r="U1965" s="8">
        <v>3.6330000000000001E-2</v>
      </c>
      <c r="V1965">
        <v>-1.07396412558058E-2</v>
      </c>
      <c r="W1965">
        <v>1.5707963267948999E-3</v>
      </c>
      <c r="X1965">
        <v>1.1435397259066801E-3</v>
      </c>
      <c r="Y1965">
        <v>3.1415926535897898E-4</v>
      </c>
      <c r="Z1965">
        <v>0.17975308641975299</v>
      </c>
      <c r="AA1965">
        <v>4.9382716049382699E-2</v>
      </c>
    </row>
    <row r="1966" spans="1:27" x14ac:dyDescent="0.35">
      <c r="A1966">
        <v>1965</v>
      </c>
      <c r="B1966" t="s">
        <v>131</v>
      </c>
      <c r="C1966" s="2">
        <v>49</v>
      </c>
      <c r="D1966" t="s">
        <v>10</v>
      </c>
      <c r="E1966">
        <v>4.5</v>
      </c>
      <c r="F1966" t="s">
        <v>27</v>
      </c>
      <c r="G1966" s="10">
        <v>1</v>
      </c>
      <c r="H1966">
        <v>0.01</v>
      </c>
      <c r="I1966">
        <v>2.5</v>
      </c>
      <c r="J1966">
        <v>1</v>
      </c>
      <c r="K1966">
        <v>1</v>
      </c>
      <c r="L1966" s="8">
        <v>1.4</v>
      </c>
      <c r="M1966" s="8">
        <v>0.52</v>
      </c>
      <c r="N1966" s="8">
        <v>0.5</v>
      </c>
      <c r="O1966" s="8">
        <v>-3.9083E-2</v>
      </c>
      <c r="P1966" s="8">
        <v>1.9935E-3</v>
      </c>
      <c r="Q1966" s="8">
        <v>-1.6147999999999999E-5</v>
      </c>
      <c r="R1966" s="9">
        <v>6.4188000000000002E-9</v>
      </c>
      <c r="S1966" s="8">
        <v>-9.834100000000001E-4</v>
      </c>
      <c r="T1966" s="8">
        <v>0</v>
      </c>
      <c r="U1966" s="9">
        <v>3.8372999999999997E-6</v>
      </c>
      <c r="V1966">
        <v>-3.5343253811427999E-2</v>
      </c>
      <c r="W1966">
        <v>1.5707963267949001E-4</v>
      </c>
      <c r="X1966">
        <v>1.1435397259066901E-4</v>
      </c>
      <c r="Y1966">
        <v>7.85398163397448E-5</v>
      </c>
      <c r="Z1966">
        <v>1.7975308641975302E-2</v>
      </c>
      <c r="AA1966">
        <v>1.2345679012345699E-2</v>
      </c>
    </row>
    <row r="1967" spans="1:27" x14ac:dyDescent="0.35">
      <c r="A1967">
        <v>1966</v>
      </c>
      <c r="B1967" t="s">
        <v>131</v>
      </c>
      <c r="C1967" s="2">
        <v>49</v>
      </c>
      <c r="D1967" t="s">
        <v>10</v>
      </c>
      <c r="E1967">
        <v>4.5</v>
      </c>
      <c r="F1967" t="s">
        <v>34</v>
      </c>
      <c r="G1967" s="10">
        <v>2</v>
      </c>
      <c r="H1967">
        <v>0.02</v>
      </c>
      <c r="I1967">
        <v>3</v>
      </c>
      <c r="J1967">
        <v>1</v>
      </c>
      <c r="K1967">
        <v>1</v>
      </c>
      <c r="L1967" s="8">
        <v>1.4</v>
      </c>
      <c r="M1967" s="8">
        <v>0.52</v>
      </c>
      <c r="N1967" s="8">
        <v>0.5</v>
      </c>
      <c r="O1967" s="8">
        <v>-1.115E-2</v>
      </c>
      <c r="P1967" s="8">
        <v>0</v>
      </c>
      <c r="Q1967" s="8">
        <v>-8.5599999999999996E-2</v>
      </c>
      <c r="R1967" s="8">
        <v>-4.9959999999999997E-2</v>
      </c>
      <c r="S1967" s="8">
        <v>0</v>
      </c>
      <c r="T1967" s="8">
        <v>2.5600000000000002E-3</v>
      </c>
      <c r="U1967" s="8">
        <v>3.6330000000000001E-2</v>
      </c>
      <c r="V1967">
        <v>-1.0587503938295601E-2</v>
      </c>
      <c r="W1967">
        <v>1.2566370614359201E-3</v>
      </c>
      <c r="X1967">
        <v>9.1483178072534696E-4</v>
      </c>
      <c r="Y1967">
        <v>3.1415926535897898E-4</v>
      </c>
      <c r="Z1967">
        <v>0.143802469135802</v>
      </c>
      <c r="AA1967">
        <v>4.9382716049382699E-2</v>
      </c>
    </row>
    <row r="1968" spans="1:27" x14ac:dyDescent="0.35">
      <c r="A1968">
        <v>1967</v>
      </c>
      <c r="B1968" t="s">
        <v>131</v>
      </c>
      <c r="C1968" s="2">
        <v>49</v>
      </c>
      <c r="D1968" t="s">
        <v>10</v>
      </c>
      <c r="E1968">
        <v>4.5</v>
      </c>
      <c r="F1968" t="s">
        <v>34</v>
      </c>
      <c r="G1968" s="10">
        <v>2</v>
      </c>
      <c r="H1968">
        <v>0.02</v>
      </c>
      <c r="I1968">
        <v>3.5</v>
      </c>
      <c r="J1968">
        <v>1</v>
      </c>
      <c r="K1968">
        <v>1</v>
      </c>
      <c r="L1968" s="8">
        <v>1.4</v>
      </c>
      <c r="M1968" s="8">
        <v>0.52</v>
      </c>
      <c r="N1968" s="8">
        <v>0.5</v>
      </c>
      <c r="O1968" s="8">
        <v>-1.115E-2</v>
      </c>
      <c r="P1968" s="8">
        <v>0</v>
      </c>
      <c r="Q1968" s="8">
        <v>-8.5599999999999996E-2</v>
      </c>
      <c r="R1968" s="8">
        <v>-4.9959999999999997E-2</v>
      </c>
      <c r="S1968" s="8">
        <v>0</v>
      </c>
      <c r="T1968" s="8">
        <v>2.5600000000000002E-3</v>
      </c>
      <c r="U1968" s="8">
        <v>3.6330000000000001E-2</v>
      </c>
      <c r="V1968">
        <v>-1.04353666207854E-2</v>
      </c>
      <c r="W1968">
        <v>1.2566370614359201E-3</v>
      </c>
      <c r="X1968">
        <v>9.1483178072534696E-4</v>
      </c>
      <c r="Y1968">
        <v>3.1415926535897898E-4</v>
      </c>
      <c r="Z1968">
        <v>0.143802469135802</v>
      </c>
      <c r="AA1968">
        <v>4.9382716049382699E-2</v>
      </c>
    </row>
    <row r="1969" spans="1:27" x14ac:dyDescent="0.35">
      <c r="A1969">
        <v>1968</v>
      </c>
      <c r="B1969" t="s">
        <v>131</v>
      </c>
      <c r="C1969" s="2">
        <v>49</v>
      </c>
      <c r="D1969" t="s">
        <v>14</v>
      </c>
      <c r="E1969">
        <v>18</v>
      </c>
      <c r="F1969" t="s">
        <v>58</v>
      </c>
      <c r="G1969" s="10">
        <v>58.5</v>
      </c>
      <c r="H1969">
        <v>0.58499999999999996</v>
      </c>
      <c r="I1969">
        <v>30</v>
      </c>
      <c r="J1969">
        <v>1</v>
      </c>
      <c r="K1969">
        <v>1</v>
      </c>
      <c r="L1969" s="8">
        <v>1.23</v>
      </c>
      <c r="M1969" s="8">
        <v>0.42</v>
      </c>
      <c r="N1969" s="8">
        <v>0.5</v>
      </c>
      <c r="O1969" s="8">
        <v>-2.846E-3</v>
      </c>
      <c r="P1969" s="8">
        <v>0</v>
      </c>
      <c r="Q1969" s="9">
        <v>-2.2784999999999999E-7</v>
      </c>
      <c r="R1969" s="8">
        <v>0</v>
      </c>
      <c r="S1969" s="8">
        <v>-2.4768000000000001E-4</v>
      </c>
      <c r="T1969" s="8">
        <v>0</v>
      </c>
      <c r="U1969" s="9">
        <v>3.9082000000000001E-6</v>
      </c>
      <c r="V1969">
        <v>3.9421583174144401</v>
      </c>
      <c r="W1969">
        <v>3.9421583174144401</v>
      </c>
      <c r="X1969">
        <v>2.0365189867762998</v>
      </c>
      <c r="Y1969">
        <v>0.26878288646869197</v>
      </c>
      <c r="Z1969">
        <v>20.007534780614002</v>
      </c>
      <c r="AA1969">
        <v>2.640625</v>
      </c>
    </row>
    <row r="1970" spans="1:27" x14ac:dyDescent="0.35">
      <c r="A1970">
        <v>1969</v>
      </c>
      <c r="B1970" t="s">
        <v>131</v>
      </c>
      <c r="C1970" s="2">
        <v>49</v>
      </c>
      <c r="D1970" t="s">
        <v>14</v>
      </c>
      <c r="E1970">
        <v>18</v>
      </c>
      <c r="F1970" t="s">
        <v>58</v>
      </c>
      <c r="G1970" s="10">
        <v>58.5</v>
      </c>
      <c r="H1970">
        <v>0.58499999999999996</v>
      </c>
      <c r="I1970">
        <v>30</v>
      </c>
      <c r="J1970">
        <v>1</v>
      </c>
      <c r="K1970">
        <v>1</v>
      </c>
      <c r="L1970" s="8">
        <v>1.23</v>
      </c>
      <c r="M1970" s="8">
        <v>0.42</v>
      </c>
      <c r="N1970" s="8">
        <v>0.5</v>
      </c>
      <c r="O1970" s="8">
        <v>-2.846E-3</v>
      </c>
      <c r="P1970" s="8">
        <v>0</v>
      </c>
      <c r="Q1970" s="9">
        <v>-2.2784999999999999E-7</v>
      </c>
      <c r="R1970" s="8">
        <v>0</v>
      </c>
      <c r="S1970" s="8">
        <v>-2.4768000000000001E-4</v>
      </c>
      <c r="T1970" s="8">
        <v>0</v>
      </c>
      <c r="U1970" s="9">
        <v>3.9082000000000001E-6</v>
      </c>
      <c r="V1970">
        <v>3.9421583174144401</v>
      </c>
      <c r="W1970">
        <v>3.9421583174144401</v>
      </c>
      <c r="X1970">
        <v>2.0365189867762998</v>
      </c>
      <c r="Y1970">
        <v>0.26878288646869197</v>
      </c>
      <c r="Z1970">
        <v>20.007534780614002</v>
      </c>
      <c r="AA1970">
        <v>2.640625</v>
      </c>
    </row>
    <row r="1971" spans="1:27" x14ac:dyDescent="0.35">
      <c r="A1971">
        <v>1970</v>
      </c>
      <c r="B1971" t="s">
        <v>131</v>
      </c>
      <c r="C1971" s="2">
        <v>49</v>
      </c>
      <c r="D1971" t="s">
        <v>14</v>
      </c>
      <c r="E1971">
        <v>18</v>
      </c>
      <c r="F1971" t="s">
        <v>58</v>
      </c>
      <c r="G1971" s="10">
        <v>46.5</v>
      </c>
      <c r="H1971">
        <v>0.46500000000000002</v>
      </c>
      <c r="I1971">
        <v>30</v>
      </c>
      <c r="J1971">
        <v>1</v>
      </c>
      <c r="K1971">
        <v>1</v>
      </c>
      <c r="L1971" s="8">
        <v>1.23</v>
      </c>
      <c r="M1971" s="8">
        <v>0.42</v>
      </c>
      <c r="N1971" s="8">
        <v>0.5</v>
      </c>
      <c r="O1971" s="8">
        <v>-2.846E-3</v>
      </c>
      <c r="P1971" s="8">
        <v>0</v>
      </c>
      <c r="Q1971" s="9">
        <v>-2.2784999999999999E-7</v>
      </c>
      <c r="R1971" s="8">
        <v>0</v>
      </c>
      <c r="S1971" s="8">
        <v>-2.4768000000000001E-4</v>
      </c>
      <c r="T1971" s="8">
        <v>0</v>
      </c>
      <c r="U1971" s="9">
        <v>3.9082000000000001E-6</v>
      </c>
      <c r="V1971">
        <v>2.4869555286227998</v>
      </c>
      <c r="W1971">
        <v>2.4869555286227998</v>
      </c>
      <c r="X1971">
        <v>1.28476122608654</v>
      </c>
      <c r="Y1971">
        <v>0.16982271788061301</v>
      </c>
      <c r="Z1971">
        <v>12.6219814706467</v>
      </c>
      <c r="AA1971">
        <v>1.6684027777777799</v>
      </c>
    </row>
    <row r="1972" spans="1:27" x14ac:dyDescent="0.35">
      <c r="A1972">
        <v>1971</v>
      </c>
      <c r="B1972" t="s">
        <v>131</v>
      </c>
      <c r="C1972" s="2">
        <v>49</v>
      </c>
      <c r="D1972" t="s">
        <v>14</v>
      </c>
      <c r="E1972">
        <v>18</v>
      </c>
      <c r="F1972" t="s">
        <v>58</v>
      </c>
      <c r="G1972" s="10">
        <v>57</v>
      </c>
      <c r="H1972">
        <v>0.56999999999999995</v>
      </c>
      <c r="I1972">
        <v>30</v>
      </c>
      <c r="J1972">
        <v>1</v>
      </c>
      <c r="K1972">
        <v>1</v>
      </c>
      <c r="L1972" s="8">
        <v>1.23</v>
      </c>
      <c r="M1972" s="8">
        <v>0.42</v>
      </c>
      <c r="N1972" s="8">
        <v>0.5</v>
      </c>
      <c r="O1972" s="8">
        <v>-2.846E-3</v>
      </c>
      <c r="P1972" s="8">
        <v>0</v>
      </c>
      <c r="Q1972" s="9">
        <v>-2.2784999999999999E-7</v>
      </c>
      <c r="R1972" s="8">
        <v>0</v>
      </c>
      <c r="S1972" s="8">
        <v>-2.4768000000000001E-4</v>
      </c>
      <c r="T1972" s="8">
        <v>0</v>
      </c>
      <c r="U1972" s="9">
        <v>3.9082000000000001E-6</v>
      </c>
      <c r="V1972">
        <v>3.7420679339555898</v>
      </c>
      <c r="W1972">
        <v>3.7420679339555898</v>
      </c>
      <c r="X1972">
        <v>1.9331522946814601</v>
      </c>
      <c r="Y1972">
        <v>0.25517586328783098</v>
      </c>
      <c r="Z1972">
        <v>18.9920212004935</v>
      </c>
      <c r="AA1972">
        <v>2.5069444444444402</v>
      </c>
    </row>
    <row r="1973" spans="1:27" x14ac:dyDescent="0.35">
      <c r="A1973">
        <v>1972</v>
      </c>
      <c r="B1973" t="s">
        <v>131</v>
      </c>
      <c r="C1973" s="2">
        <v>49</v>
      </c>
      <c r="D1973" t="s">
        <v>14</v>
      </c>
      <c r="E1973">
        <v>18</v>
      </c>
      <c r="F1973" t="s">
        <v>34</v>
      </c>
      <c r="G1973" s="10">
        <v>42.5</v>
      </c>
      <c r="H1973">
        <v>0.42499999999999999</v>
      </c>
      <c r="I1973">
        <v>22</v>
      </c>
      <c r="J1973">
        <v>1</v>
      </c>
      <c r="K1973">
        <v>1</v>
      </c>
      <c r="L1973" s="8">
        <v>1.4</v>
      </c>
      <c r="M1973" s="8">
        <v>0.52</v>
      </c>
      <c r="N1973" s="8">
        <v>0.5</v>
      </c>
      <c r="O1973" s="8">
        <v>-1.115E-2</v>
      </c>
      <c r="P1973" s="8">
        <v>0</v>
      </c>
      <c r="Q1973" s="8">
        <v>-8.5599999999999996E-2</v>
      </c>
      <c r="R1973" s="8">
        <v>-4.9959999999999997E-2</v>
      </c>
      <c r="S1973" s="8">
        <v>0</v>
      </c>
      <c r="T1973" s="8">
        <v>2.5600000000000002E-3</v>
      </c>
      <c r="U1973" s="8">
        <v>3.6330000000000001E-2</v>
      </c>
      <c r="V1973">
        <v>1.2173713115020599</v>
      </c>
      <c r="W1973">
        <v>1.2173713115020599</v>
      </c>
      <c r="X1973">
        <v>0.88624631477349802</v>
      </c>
      <c r="Y1973">
        <v>0.14186254326366399</v>
      </c>
      <c r="Z1973">
        <v>8.7068198637764205</v>
      </c>
      <c r="AA1973">
        <v>1.39371141975309</v>
      </c>
    </row>
    <row r="1974" spans="1:27" x14ac:dyDescent="0.35">
      <c r="A1974">
        <v>1973</v>
      </c>
      <c r="B1974" t="s">
        <v>131</v>
      </c>
      <c r="C1974" s="2">
        <v>49</v>
      </c>
      <c r="D1974" t="s">
        <v>14</v>
      </c>
      <c r="E1974">
        <v>18</v>
      </c>
      <c r="F1974" t="s">
        <v>58</v>
      </c>
      <c r="G1974" s="10">
        <v>52</v>
      </c>
      <c r="H1974">
        <v>0.52</v>
      </c>
      <c r="I1974">
        <v>30</v>
      </c>
      <c r="J1974">
        <v>1</v>
      </c>
      <c r="K1974">
        <v>1</v>
      </c>
      <c r="L1974" s="8">
        <v>1.23</v>
      </c>
      <c r="M1974" s="8">
        <v>0.42</v>
      </c>
      <c r="N1974" s="8">
        <v>0.5</v>
      </c>
      <c r="O1974" s="8">
        <v>-2.846E-3</v>
      </c>
      <c r="P1974" s="8">
        <v>0</v>
      </c>
      <c r="Q1974" s="9">
        <v>-2.2784999999999999E-7</v>
      </c>
      <c r="R1974" s="8">
        <v>0</v>
      </c>
      <c r="S1974" s="8">
        <v>-2.4768000000000001E-4</v>
      </c>
      <c r="T1974" s="8">
        <v>0</v>
      </c>
      <c r="U1974" s="9">
        <v>3.9082000000000001E-6</v>
      </c>
      <c r="V1974">
        <v>3.1126349816607899</v>
      </c>
      <c r="W1974">
        <v>3.1126349816607899</v>
      </c>
      <c r="X1974">
        <v>1.60798723152597</v>
      </c>
      <c r="Y1974">
        <v>0.21237166338267</v>
      </c>
      <c r="Z1974">
        <v>15.797476316420299</v>
      </c>
      <c r="AA1974">
        <v>2.0864197530864201</v>
      </c>
    </row>
    <row r="1975" spans="1:27" x14ac:dyDescent="0.35">
      <c r="A1975">
        <v>1974</v>
      </c>
      <c r="B1975" t="s">
        <v>131</v>
      </c>
      <c r="C1975" s="2">
        <v>49</v>
      </c>
      <c r="D1975" t="s">
        <v>14</v>
      </c>
      <c r="E1975">
        <v>18</v>
      </c>
      <c r="F1975" t="s">
        <v>58</v>
      </c>
      <c r="G1975" s="10">
        <v>57</v>
      </c>
      <c r="H1975">
        <v>0.56999999999999995</v>
      </c>
      <c r="I1975">
        <v>30</v>
      </c>
      <c r="J1975">
        <v>1</v>
      </c>
      <c r="K1975">
        <v>1</v>
      </c>
      <c r="L1975" s="8">
        <v>1.23</v>
      </c>
      <c r="M1975" s="8">
        <v>0.42</v>
      </c>
      <c r="N1975" s="8">
        <v>0.5</v>
      </c>
      <c r="O1975" s="8">
        <v>-2.846E-3</v>
      </c>
      <c r="P1975" s="8">
        <v>0</v>
      </c>
      <c r="Q1975" s="9">
        <v>-2.2784999999999999E-7</v>
      </c>
      <c r="R1975" s="8">
        <v>0</v>
      </c>
      <c r="S1975" s="8">
        <v>-2.4768000000000001E-4</v>
      </c>
      <c r="T1975" s="8">
        <v>0</v>
      </c>
      <c r="U1975" s="9">
        <v>3.9082000000000001E-6</v>
      </c>
      <c r="V1975">
        <v>3.7420679339555898</v>
      </c>
      <c r="W1975">
        <v>3.7420679339555898</v>
      </c>
      <c r="X1975">
        <v>1.9331522946814601</v>
      </c>
      <c r="Y1975">
        <v>0.25517586328783098</v>
      </c>
      <c r="Z1975">
        <v>18.9920212004935</v>
      </c>
      <c r="AA1975">
        <v>2.5069444444444402</v>
      </c>
    </row>
    <row r="1976" spans="1:27" x14ac:dyDescent="0.35">
      <c r="A1976">
        <v>1975</v>
      </c>
      <c r="B1976" t="s">
        <v>131</v>
      </c>
      <c r="C1976" s="2">
        <v>49</v>
      </c>
      <c r="D1976" t="s">
        <v>14</v>
      </c>
      <c r="E1976">
        <v>18</v>
      </c>
      <c r="F1976" t="s">
        <v>58</v>
      </c>
      <c r="G1976" s="10">
        <v>48</v>
      </c>
      <c r="H1976">
        <v>0.48</v>
      </c>
      <c r="I1976">
        <v>30</v>
      </c>
      <c r="J1976">
        <v>1</v>
      </c>
      <c r="K1976">
        <v>1</v>
      </c>
      <c r="L1976" s="8">
        <v>1.23</v>
      </c>
      <c r="M1976" s="8">
        <v>0.42</v>
      </c>
      <c r="N1976" s="8">
        <v>0.5</v>
      </c>
      <c r="O1976" s="8">
        <v>-2.846E-3</v>
      </c>
      <c r="P1976" s="8">
        <v>0</v>
      </c>
      <c r="Q1976" s="9">
        <v>-2.2784999999999999E-7</v>
      </c>
      <c r="R1976" s="8">
        <v>0</v>
      </c>
      <c r="S1976" s="8">
        <v>-2.4768000000000001E-4</v>
      </c>
      <c r="T1976" s="8">
        <v>0</v>
      </c>
      <c r="U1976" s="9">
        <v>3.9082000000000001E-6</v>
      </c>
      <c r="V1976">
        <v>2.6506658423618599</v>
      </c>
      <c r="W1976">
        <v>2.6506658423618599</v>
      </c>
      <c r="X1976">
        <v>1.3693339741641399</v>
      </c>
      <c r="Y1976">
        <v>0.18095573684677199</v>
      </c>
      <c r="Z1976">
        <v>13.452856218018001</v>
      </c>
      <c r="AA1976">
        <v>1.7777777777777799</v>
      </c>
    </row>
    <row r="1977" spans="1:27" x14ac:dyDescent="0.35">
      <c r="A1977">
        <v>1976</v>
      </c>
      <c r="B1977" t="s">
        <v>131</v>
      </c>
      <c r="C1977" s="2">
        <v>49</v>
      </c>
      <c r="D1977" t="s">
        <v>14</v>
      </c>
      <c r="E1977">
        <v>18</v>
      </c>
      <c r="F1977" t="s">
        <v>58</v>
      </c>
      <c r="G1977" s="10">
        <v>49.5</v>
      </c>
      <c r="H1977">
        <v>0.495</v>
      </c>
      <c r="I1977">
        <v>30</v>
      </c>
      <c r="J1977">
        <v>1</v>
      </c>
      <c r="K1977">
        <v>1</v>
      </c>
      <c r="L1977" s="8">
        <v>1.23</v>
      </c>
      <c r="M1977" s="8">
        <v>0.42</v>
      </c>
      <c r="N1977" s="8">
        <v>0.5</v>
      </c>
      <c r="O1977" s="8">
        <v>-2.846E-3</v>
      </c>
      <c r="P1977" s="8">
        <v>0</v>
      </c>
      <c r="Q1977" s="9">
        <v>-2.2784999999999999E-7</v>
      </c>
      <c r="R1977" s="8">
        <v>0</v>
      </c>
      <c r="S1977" s="8">
        <v>-2.4768000000000001E-4</v>
      </c>
      <c r="T1977" s="8">
        <v>0</v>
      </c>
      <c r="U1977" s="9">
        <v>3.9082000000000001E-6</v>
      </c>
      <c r="V1977">
        <v>2.8195733089180299</v>
      </c>
      <c r="W1977">
        <v>2.8195733089180299</v>
      </c>
      <c r="X1977">
        <v>1.4565915713870601</v>
      </c>
      <c r="Y1977">
        <v>0.19244218498646001</v>
      </c>
      <c r="Z1977">
        <v>14.310107941496399</v>
      </c>
      <c r="AA1977">
        <v>1.890625</v>
      </c>
    </row>
    <row r="1978" spans="1:27" x14ac:dyDescent="0.35">
      <c r="A1978">
        <v>1977</v>
      </c>
      <c r="B1978" t="s">
        <v>131</v>
      </c>
      <c r="C1978" s="2">
        <v>49</v>
      </c>
      <c r="D1978" t="s">
        <v>14</v>
      </c>
      <c r="E1978">
        <v>18</v>
      </c>
      <c r="F1978" t="s">
        <v>34</v>
      </c>
      <c r="G1978" s="10">
        <v>41.5</v>
      </c>
      <c r="H1978">
        <v>0.41499999999999998</v>
      </c>
      <c r="I1978">
        <v>22</v>
      </c>
      <c r="J1978">
        <v>1</v>
      </c>
      <c r="K1978">
        <v>1</v>
      </c>
      <c r="L1978" s="8">
        <v>1.4</v>
      </c>
      <c r="M1978" s="8">
        <v>0.52</v>
      </c>
      <c r="N1978" s="8">
        <v>0.5</v>
      </c>
      <c r="O1978" s="8">
        <v>-1.115E-2</v>
      </c>
      <c r="P1978" s="8">
        <v>0</v>
      </c>
      <c r="Q1978" s="8">
        <v>-8.5599999999999996E-2</v>
      </c>
      <c r="R1978" s="8">
        <v>-4.9959999999999997E-2</v>
      </c>
      <c r="S1978" s="8">
        <v>0</v>
      </c>
      <c r="T1978" s="8">
        <v>2.5600000000000002E-3</v>
      </c>
      <c r="U1978" s="8">
        <v>3.6330000000000001E-2</v>
      </c>
      <c r="V1978">
        <v>1.16463429942311</v>
      </c>
      <c r="W1978">
        <v>1.16463429942311</v>
      </c>
      <c r="X1978">
        <v>0.84785376998002304</v>
      </c>
      <c r="Y1978">
        <v>0.13526519869112599</v>
      </c>
      <c r="Z1978">
        <v>8.3296369451493497</v>
      </c>
      <c r="AA1978">
        <v>1.32889660493827</v>
      </c>
    </row>
    <row r="1979" spans="1:27" x14ac:dyDescent="0.35">
      <c r="A1979">
        <v>1978</v>
      </c>
      <c r="B1979" t="s">
        <v>131</v>
      </c>
      <c r="C1979" s="2">
        <v>49</v>
      </c>
      <c r="D1979" t="s">
        <v>14</v>
      </c>
      <c r="E1979">
        <v>18</v>
      </c>
      <c r="F1979" t="s">
        <v>58</v>
      </c>
      <c r="G1979" s="10">
        <v>39.5</v>
      </c>
      <c r="H1979">
        <v>0.39500000000000002</v>
      </c>
      <c r="I1979">
        <v>30</v>
      </c>
      <c r="J1979">
        <v>1</v>
      </c>
      <c r="K1979">
        <v>1</v>
      </c>
      <c r="L1979" s="8">
        <v>1.23</v>
      </c>
      <c r="M1979" s="8">
        <v>0.42</v>
      </c>
      <c r="N1979" s="8">
        <v>0.5</v>
      </c>
      <c r="O1979" s="8">
        <v>-2.846E-3</v>
      </c>
      <c r="P1979" s="8">
        <v>0</v>
      </c>
      <c r="Q1979" s="9">
        <v>-2.2784999999999999E-7</v>
      </c>
      <c r="R1979" s="8">
        <v>0</v>
      </c>
      <c r="S1979" s="8">
        <v>-2.4768000000000001E-4</v>
      </c>
      <c r="T1979" s="8">
        <v>0</v>
      </c>
      <c r="U1979" s="9">
        <v>3.9082000000000001E-6</v>
      </c>
      <c r="V1979">
        <v>1.7916919739779</v>
      </c>
      <c r="W1979">
        <v>1.7916919739779</v>
      </c>
      <c r="X1979">
        <v>0.92558807375698504</v>
      </c>
      <c r="Y1979">
        <v>0.122541748444087</v>
      </c>
      <c r="Z1979">
        <v>9.0933282225512393</v>
      </c>
      <c r="AA1979">
        <v>1.20389660493827</v>
      </c>
    </row>
    <row r="1980" spans="1:27" x14ac:dyDescent="0.35">
      <c r="A1980">
        <v>1979</v>
      </c>
      <c r="B1980" t="s">
        <v>131</v>
      </c>
      <c r="C1980" s="2">
        <v>49</v>
      </c>
      <c r="D1980" t="s">
        <v>14</v>
      </c>
      <c r="E1980">
        <v>18</v>
      </c>
      <c r="F1980" t="s">
        <v>58</v>
      </c>
      <c r="G1980" s="10">
        <v>44.5</v>
      </c>
      <c r="H1980">
        <v>0.44500000000000001</v>
      </c>
      <c r="I1980">
        <v>30</v>
      </c>
      <c r="J1980">
        <v>1</v>
      </c>
      <c r="K1980">
        <v>1</v>
      </c>
      <c r="L1980" s="8">
        <v>1.23</v>
      </c>
      <c r="M1980" s="8">
        <v>0.42</v>
      </c>
      <c r="N1980" s="8">
        <v>0.5</v>
      </c>
      <c r="O1980" s="8">
        <v>-2.846E-3</v>
      </c>
      <c r="P1980" s="8">
        <v>0</v>
      </c>
      <c r="Q1980" s="9">
        <v>-2.2784999999999999E-7</v>
      </c>
      <c r="R1980" s="8">
        <v>0</v>
      </c>
      <c r="S1980" s="8">
        <v>-2.4768000000000001E-4</v>
      </c>
      <c r="T1980" s="8">
        <v>0</v>
      </c>
      <c r="U1980" s="9">
        <v>3.9082000000000001E-6</v>
      </c>
      <c r="V1980">
        <v>2.27675957024179</v>
      </c>
      <c r="W1980">
        <v>2.27675957024179</v>
      </c>
      <c r="X1980">
        <v>1.17617399398691</v>
      </c>
      <c r="Y1980">
        <v>0.15552847130677999</v>
      </c>
      <c r="Z1980">
        <v>11.5551793258737</v>
      </c>
      <c r="AA1980">
        <v>1.52797067901235</v>
      </c>
    </row>
    <row r="1981" spans="1:27" x14ac:dyDescent="0.35">
      <c r="A1981">
        <v>1980</v>
      </c>
      <c r="B1981" t="s">
        <v>131</v>
      </c>
      <c r="C1981" s="2">
        <v>49</v>
      </c>
      <c r="D1981" t="s">
        <v>14</v>
      </c>
      <c r="E1981">
        <v>18</v>
      </c>
      <c r="F1981" t="s">
        <v>58</v>
      </c>
      <c r="G1981" s="10">
        <v>53</v>
      </c>
      <c r="H1981">
        <v>0.53</v>
      </c>
      <c r="I1981">
        <v>30</v>
      </c>
      <c r="J1981">
        <v>1</v>
      </c>
      <c r="K1981">
        <v>1</v>
      </c>
      <c r="L1981" s="8">
        <v>1.23</v>
      </c>
      <c r="M1981" s="8">
        <v>0.42</v>
      </c>
      <c r="N1981" s="8">
        <v>0.5</v>
      </c>
      <c r="O1981" s="8">
        <v>-2.846E-3</v>
      </c>
      <c r="P1981" s="8">
        <v>0</v>
      </c>
      <c r="Q1981" s="9">
        <v>-2.2784999999999999E-7</v>
      </c>
      <c r="R1981" s="8">
        <v>0</v>
      </c>
      <c r="S1981" s="8">
        <v>-2.4768000000000001E-4</v>
      </c>
      <c r="T1981" s="8">
        <v>0</v>
      </c>
      <c r="U1981" s="9">
        <v>3.9082000000000001E-6</v>
      </c>
      <c r="V1981">
        <v>3.2339018807267599</v>
      </c>
      <c r="W1981">
        <v>3.2339018807267599</v>
      </c>
      <c r="X1981">
        <v>1.67063371158345</v>
      </c>
      <c r="Y1981">
        <v>0.22061834409834299</v>
      </c>
      <c r="Z1981">
        <v>16.412939092250902</v>
      </c>
      <c r="AA1981">
        <v>2.1674382716049401</v>
      </c>
    </row>
    <row r="1982" spans="1:27" x14ac:dyDescent="0.35">
      <c r="A1982">
        <v>1981</v>
      </c>
      <c r="B1982" t="s">
        <v>131</v>
      </c>
      <c r="C1982" s="2">
        <v>49</v>
      </c>
      <c r="D1982" t="s">
        <v>14</v>
      </c>
      <c r="E1982">
        <v>18</v>
      </c>
      <c r="F1982" t="s">
        <v>58</v>
      </c>
      <c r="G1982" s="10">
        <v>51</v>
      </c>
      <c r="H1982">
        <v>0.51</v>
      </c>
      <c r="I1982">
        <v>30</v>
      </c>
      <c r="J1982">
        <v>1</v>
      </c>
      <c r="K1982">
        <v>1</v>
      </c>
      <c r="L1982" s="8">
        <v>1.23</v>
      </c>
      <c r="M1982" s="8">
        <v>0.42</v>
      </c>
      <c r="N1982" s="8">
        <v>0.5</v>
      </c>
      <c r="O1982" s="8">
        <v>-2.846E-3</v>
      </c>
      <c r="P1982" s="8">
        <v>0</v>
      </c>
      <c r="Q1982" s="9">
        <v>-2.2784999999999999E-7</v>
      </c>
      <c r="R1982" s="8">
        <v>0</v>
      </c>
      <c r="S1982" s="8">
        <v>-2.4768000000000001E-4</v>
      </c>
      <c r="T1982" s="8">
        <v>0</v>
      </c>
      <c r="U1982" s="9">
        <v>3.9082000000000001E-6</v>
      </c>
      <c r="V1982">
        <v>2.9936779282913202</v>
      </c>
      <c r="W1982">
        <v>2.9936779282913202</v>
      </c>
      <c r="X1982">
        <v>1.54653401775529</v>
      </c>
      <c r="Y1982">
        <v>0.20428206229967599</v>
      </c>
      <c r="Z1982">
        <v>15.193736641081699</v>
      </c>
      <c r="AA1982">
        <v>2.0069444444444402</v>
      </c>
    </row>
    <row r="1983" spans="1:27" x14ac:dyDescent="0.35">
      <c r="A1983">
        <v>1982</v>
      </c>
      <c r="B1983" t="s">
        <v>131</v>
      </c>
      <c r="C1983" s="2">
        <v>49</v>
      </c>
      <c r="D1983" t="s">
        <v>14</v>
      </c>
      <c r="E1983">
        <v>18</v>
      </c>
      <c r="F1983" t="s">
        <v>58</v>
      </c>
      <c r="G1983" s="10">
        <v>39.5</v>
      </c>
      <c r="H1983">
        <v>0.39500000000000002</v>
      </c>
      <c r="I1983">
        <v>30</v>
      </c>
      <c r="J1983">
        <v>1</v>
      </c>
      <c r="K1983">
        <v>1</v>
      </c>
      <c r="L1983" s="8">
        <v>1.23</v>
      </c>
      <c r="M1983" s="8">
        <v>0.42</v>
      </c>
      <c r="N1983" s="8">
        <v>0.5</v>
      </c>
      <c r="O1983" s="8">
        <v>-2.846E-3</v>
      </c>
      <c r="P1983" s="8">
        <v>0</v>
      </c>
      <c r="Q1983" s="9">
        <v>-2.2784999999999999E-7</v>
      </c>
      <c r="R1983" s="8">
        <v>0</v>
      </c>
      <c r="S1983" s="8">
        <v>-2.4768000000000001E-4</v>
      </c>
      <c r="T1983" s="8">
        <v>0</v>
      </c>
      <c r="U1983" s="9">
        <v>3.9082000000000001E-6</v>
      </c>
      <c r="V1983">
        <v>1.7916919739779</v>
      </c>
      <c r="W1983">
        <v>1.7916919739779</v>
      </c>
      <c r="X1983">
        <v>0.92558807375698504</v>
      </c>
      <c r="Y1983">
        <v>0.122541748444087</v>
      </c>
      <c r="Z1983">
        <v>9.0933282225512393</v>
      </c>
      <c r="AA1983">
        <v>1.20389660493827</v>
      </c>
    </row>
    <row r="1984" spans="1:27" x14ac:dyDescent="0.35">
      <c r="A1984">
        <v>1983</v>
      </c>
      <c r="B1984" t="s">
        <v>131</v>
      </c>
      <c r="C1984" s="2">
        <v>49</v>
      </c>
      <c r="D1984" t="s">
        <v>14</v>
      </c>
      <c r="E1984">
        <v>18</v>
      </c>
      <c r="F1984" t="s">
        <v>58</v>
      </c>
      <c r="G1984" s="10">
        <v>46</v>
      </c>
      <c r="H1984">
        <v>0.46</v>
      </c>
      <c r="I1984">
        <v>30</v>
      </c>
      <c r="J1984">
        <v>1</v>
      </c>
      <c r="K1984">
        <v>1</v>
      </c>
      <c r="L1984" s="8">
        <v>1.23</v>
      </c>
      <c r="M1984" s="8">
        <v>0.42</v>
      </c>
      <c r="N1984" s="8">
        <v>0.5</v>
      </c>
      <c r="O1984" s="8">
        <v>-2.846E-3</v>
      </c>
      <c r="P1984" s="8">
        <v>0</v>
      </c>
      <c r="Q1984" s="9">
        <v>-2.2784999999999999E-7</v>
      </c>
      <c r="R1984" s="8">
        <v>0</v>
      </c>
      <c r="S1984" s="8">
        <v>-2.4768000000000001E-4</v>
      </c>
      <c r="T1984" s="8">
        <v>0</v>
      </c>
      <c r="U1984" s="9">
        <v>3.9082000000000001E-6</v>
      </c>
      <c r="V1984">
        <v>2.4335403468913599</v>
      </c>
      <c r="W1984">
        <v>2.4335403468913599</v>
      </c>
      <c r="X1984">
        <v>1.25716694320408</v>
      </c>
      <c r="Y1984">
        <v>0.16619025137490001</v>
      </c>
      <c r="Z1984">
        <v>12.3508847717689</v>
      </c>
      <c r="AA1984">
        <v>1.63271604938272</v>
      </c>
    </row>
    <row r="1985" spans="1:27" x14ac:dyDescent="0.35">
      <c r="A1985">
        <v>1984</v>
      </c>
      <c r="B1985" t="s">
        <v>131</v>
      </c>
      <c r="C1985" s="2">
        <v>49</v>
      </c>
      <c r="D1985" t="s">
        <v>14</v>
      </c>
      <c r="E1985">
        <v>18</v>
      </c>
      <c r="F1985" t="s">
        <v>34</v>
      </c>
      <c r="G1985" s="10">
        <v>43</v>
      </c>
      <c r="H1985">
        <v>0.43</v>
      </c>
      <c r="I1985">
        <v>22</v>
      </c>
      <c r="J1985">
        <v>1</v>
      </c>
      <c r="K1985">
        <v>1</v>
      </c>
      <c r="L1985" s="8">
        <v>1.4</v>
      </c>
      <c r="M1985" s="8">
        <v>0.52</v>
      </c>
      <c r="N1985" s="8">
        <v>0.5</v>
      </c>
      <c r="O1985" s="8">
        <v>-1.115E-2</v>
      </c>
      <c r="P1985" s="8">
        <v>0</v>
      </c>
      <c r="Q1985" s="8">
        <v>-8.5599999999999996E-2</v>
      </c>
      <c r="R1985" s="8">
        <v>-4.9959999999999997E-2</v>
      </c>
      <c r="S1985" s="8">
        <v>0</v>
      </c>
      <c r="T1985" s="8">
        <v>2.5600000000000002E-3</v>
      </c>
      <c r="U1985" s="8">
        <v>3.6330000000000001E-2</v>
      </c>
      <c r="V1985">
        <v>1.24412053392352</v>
      </c>
      <c r="W1985">
        <v>1.24412053392352</v>
      </c>
      <c r="X1985">
        <v>0.90571974869632499</v>
      </c>
      <c r="Y1985">
        <v>0.14522012041218799</v>
      </c>
      <c r="Z1985">
        <v>8.8981342630228006</v>
      </c>
      <c r="AA1985">
        <v>1.4266975308642</v>
      </c>
    </row>
    <row r="1986" spans="1:27" x14ac:dyDescent="0.35">
      <c r="A1986">
        <v>1985</v>
      </c>
      <c r="B1986" t="s">
        <v>131</v>
      </c>
      <c r="C1986" s="2">
        <v>49</v>
      </c>
      <c r="D1986" t="s">
        <v>14</v>
      </c>
      <c r="E1986">
        <v>18</v>
      </c>
      <c r="F1986" t="s">
        <v>58</v>
      </c>
      <c r="G1986" s="10">
        <v>65</v>
      </c>
      <c r="H1986">
        <v>0.65</v>
      </c>
      <c r="I1986">
        <v>30</v>
      </c>
      <c r="J1986">
        <v>1</v>
      </c>
      <c r="K1986">
        <v>1</v>
      </c>
      <c r="L1986" s="8">
        <v>1.23</v>
      </c>
      <c r="M1986" s="8">
        <v>0.42</v>
      </c>
      <c r="N1986" s="8">
        <v>0.5</v>
      </c>
      <c r="O1986" s="8">
        <v>-2.846E-3</v>
      </c>
      <c r="P1986" s="8">
        <v>0</v>
      </c>
      <c r="Q1986" s="9">
        <v>-2.2784999999999999E-7</v>
      </c>
      <c r="R1986" s="8">
        <v>0</v>
      </c>
      <c r="S1986" s="8">
        <v>-2.4768000000000001E-4</v>
      </c>
      <c r="T1986" s="8">
        <v>0</v>
      </c>
      <c r="U1986" s="9">
        <v>3.9082000000000001E-6</v>
      </c>
      <c r="V1986">
        <v>4.8692726338449903</v>
      </c>
      <c r="W1986">
        <v>4.8692726338449903</v>
      </c>
      <c r="X1986">
        <v>2.5154662426443202</v>
      </c>
      <c r="Y1986">
        <v>0.33183072403542202</v>
      </c>
      <c r="Z1986">
        <v>24.712894240595102</v>
      </c>
      <c r="AA1986">
        <v>3.26003086419753</v>
      </c>
    </row>
    <row r="1987" spans="1:27" x14ac:dyDescent="0.35">
      <c r="A1987">
        <v>1986</v>
      </c>
      <c r="B1987" t="s">
        <v>131</v>
      </c>
      <c r="C1987" s="2">
        <v>49</v>
      </c>
      <c r="D1987" t="s">
        <v>14</v>
      </c>
      <c r="E1987">
        <v>18</v>
      </c>
      <c r="F1987" t="s">
        <v>58</v>
      </c>
      <c r="G1987" s="10">
        <v>53</v>
      </c>
      <c r="H1987">
        <v>0.53</v>
      </c>
      <c r="I1987">
        <v>30</v>
      </c>
      <c r="J1987">
        <v>1</v>
      </c>
      <c r="K1987">
        <v>1</v>
      </c>
      <c r="L1987" s="8">
        <v>1.23</v>
      </c>
      <c r="M1987" s="8">
        <v>0.42</v>
      </c>
      <c r="N1987" s="8">
        <v>0.5</v>
      </c>
      <c r="O1987" s="8">
        <v>-2.846E-3</v>
      </c>
      <c r="P1987" s="8">
        <v>0</v>
      </c>
      <c r="Q1987" s="9">
        <v>-2.2784999999999999E-7</v>
      </c>
      <c r="R1987" s="8">
        <v>0</v>
      </c>
      <c r="S1987" s="8">
        <v>-2.4768000000000001E-4</v>
      </c>
      <c r="T1987" s="8">
        <v>0</v>
      </c>
      <c r="U1987" s="9">
        <v>3.9082000000000001E-6</v>
      </c>
      <c r="V1987">
        <v>3.2339018807267599</v>
      </c>
      <c r="W1987">
        <v>3.2339018807267599</v>
      </c>
      <c r="X1987">
        <v>1.67063371158345</v>
      </c>
      <c r="Y1987">
        <v>0.22061834409834299</v>
      </c>
      <c r="Z1987">
        <v>16.412939092250902</v>
      </c>
      <c r="AA1987">
        <v>2.1674382716049401</v>
      </c>
    </row>
    <row r="1988" spans="1:27" x14ac:dyDescent="0.35">
      <c r="A1988">
        <v>1987</v>
      </c>
      <c r="B1988" t="s">
        <v>131</v>
      </c>
      <c r="C1988" s="2">
        <v>49</v>
      </c>
      <c r="D1988" t="s">
        <v>14</v>
      </c>
      <c r="E1988">
        <v>18</v>
      </c>
      <c r="F1988" t="s">
        <v>58</v>
      </c>
      <c r="G1988" s="10">
        <v>58.5</v>
      </c>
      <c r="H1988">
        <v>0.58499999999999996</v>
      </c>
      <c r="I1988">
        <v>30</v>
      </c>
      <c r="J1988">
        <v>1</v>
      </c>
      <c r="K1988">
        <v>1</v>
      </c>
      <c r="L1988" s="8">
        <v>1.23</v>
      </c>
      <c r="M1988" s="8">
        <v>0.42</v>
      </c>
      <c r="N1988" s="8">
        <v>0.5</v>
      </c>
      <c r="O1988" s="8">
        <v>-2.846E-3</v>
      </c>
      <c r="P1988" s="8">
        <v>0</v>
      </c>
      <c r="Q1988" s="9">
        <v>-2.2784999999999999E-7</v>
      </c>
      <c r="R1988" s="8">
        <v>0</v>
      </c>
      <c r="S1988" s="8">
        <v>-2.4768000000000001E-4</v>
      </c>
      <c r="T1988" s="8">
        <v>0</v>
      </c>
      <c r="U1988" s="9">
        <v>3.9082000000000001E-6</v>
      </c>
      <c r="V1988">
        <v>3.9421583174144401</v>
      </c>
      <c r="W1988">
        <v>3.9421583174144401</v>
      </c>
      <c r="X1988">
        <v>2.0365189867762998</v>
      </c>
      <c r="Y1988">
        <v>0.26878288646869197</v>
      </c>
      <c r="Z1988">
        <v>20.007534780614002</v>
      </c>
      <c r="AA1988">
        <v>2.640625</v>
      </c>
    </row>
    <row r="1989" spans="1:27" x14ac:dyDescent="0.35">
      <c r="A1989">
        <v>1988</v>
      </c>
      <c r="B1989" t="s">
        <v>131</v>
      </c>
      <c r="C1989" s="2">
        <v>49</v>
      </c>
      <c r="D1989" t="s">
        <v>14</v>
      </c>
      <c r="E1989">
        <v>18</v>
      </c>
      <c r="F1989" t="s">
        <v>58</v>
      </c>
      <c r="G1989" s="10">
        <v>43.5</v>
      </c>
      <c r="H1989">
        <v>0.435</v>
      </c>
      <c r="I1989">
        <v>30</v>
      </c>
      <c r="J1989">
        <v>1</v>
      </c>
      <c r="K1989">
        <v>1</v>
      </c>
      <c r="L1989" s="8">
        <v>1.23</v>
      </c>
      <c r="M1989" s="8">
        <v>0.42</v>
      </c>
      <c r="N1989" s="8">
        <v>0.5</v>
      </c>
      <c r="O1989" s="8">
        <v>-2.846E-3</v>
      </c>
      <c r="P1989" s="8">
        <v>0</v>
      </c>
      <c r="Q1989" s="9">
        <v>-2.2784999999999999E-7</v>
      </c>
      <c r="R1989" s="8">
        <v>0</v>
      </c>
      <c r="S1989" s="8">
        <v>-2.4768000000000001E-4</v>
      </c>
      <c r="T1989" s="8">
        <v>0</v>
      </c>
      <c r="U1989" s="9">
        <v>3.9082000000000001E-6</v>
      </c>
      <c r="V1989">
        <v>2.1751263595960202</v>
      </c>
      <c r="W1989">
        <v>2.1751263595960202</v>
      </c>
      <c r="X1989">
        <v>1.1236702773673</v>
      </c>
      <c r="Y1989">
        <v>0.14861696746888201</v>
      </c>
      <c r="Z1989">
        <v>11.0393629042252</v>
      </c>
      <c r="AA1989">
        <v>1.46006944444444</v>
      </c>
    </row>
    <row r="1990" spans="1:27" x14ac:dyDescent="0.35">
      <c r="A1990">
        <v>1989</v>
      </c>
      <c r="B1990" t="s">
        <v>131</v>
      </c>
      <c r="C1990" s="2">
        <v>49</v>
      </c>
      <c r="D1990" t="s">
        <v>14</v>
      </c>
      <c r="E1990">
        <v>18</v>
      </c>
      <c r="F1990" t="s">
        <v>58</v>
      </c>
      <c r="G1990" s="10">
        <v>52</v>
      </c>
      <c r="H1990">
        <v>0.52</v>
      </c>
      <c r="I1990">
        <v>30</v>
      </c>
      <c r="J1990">
        <v>1</v>
      </c>
      <c r="K1990">
        <v>1</v>
      </c>
      <c r="L1990" s="8">
        <v>1.23</v>
      </c>
      <c r="M1990" s="8">
        <v>0.42</v>
      </c>
      <c r="N1990" s="8">
        <v>0.5</v>
      </c>
      <c r="O1990" s="8">
        <v>-2.846E-3</v>
      </c>
      <c r="P1990" s="8">
        <v>0</v>
      </c>
      <c r="Q1990" s="9">
        <v>-2.2784999999999999E-7</v>
      </c>
      <c r="R1990" s="8">
        <v>0</v>
      </c>
      <c r="S1990" s="8">
        <v>-2.4768000000000001E-4</v>
      </c>
      <c r="T1990" s="8">
        <v>0</v>
      </c>
      <c r="U1990" s="9">
        <v>3.9082000000000001E-6</v>
      </c>
      <c r="V1990">
        <v>3.1126349816607899</v>
      </c>
      <c r="W1990">
        <v>3.1126349816607899</v>
      </c>
      <c r="X1990">
        <v>1.60798723152597</v>
      </c>
      <c r="Y1990">
        <v>0.21237166338267</v>
      </c>
      <c r="Z1990">
        <v>15.797476316420299</v>
      </c>
      <c r="AA1990">
        <v>2.0864197530864201</v>
      </c>
    </row>
    <row r="1991" spans="1:27" x14ac:dyDescent="0.35">
      <c r="A1991">
        <v>1990</v>
      </c>
      <c r="B1991" t="s">
        <v>131</v>
      </c>
      <c r="C1991" s="2">
        <v>49</v>
      </c>
      <c r="D1991" t="s">
        <v>14</v>
      </c>
      <c r="E1991">
        <v>18</v>
      </c>
      <c r="F1991" t="s">
        <v>58</v>
      </c>
      <c r="G1991" s="10">
        <v>60.5</v>
      </c>
      <c r="H1991">
        <v>0.60499999999999998</v>
      </c>
      <c r="I1991">
        <v>30</v>
      </c>
      <c r="J1991">
        <v>1</v>
      </c>
      <c r="K1991">
        <v>1</v>
      </c>
      <c r="L1991" s="8">
        <v>1.23</v>
      </c>
      <c r="M1991" s="8">
        <v>0.42</v>
      </c>
      <c r="N1991" s="8">
        <v>0.5</v>
      </c>
      <c r="O1991" s="8">
        <v>-2.846E-3</v>
      </c>
      <c r="P1991" s="8">
        <v>0</v>
      </c>
      <c r="Q1991" s="9">
        <v>-2.2784999999999999E-7</v>
      </c>
      <c r="R1991" s="8">
        <v>0</v>
      </c>
      <c r="S1991" s="8">
        <v>-2.4768000000000001E-4</v>
      </c>
      <c r="T1991" s="8">
        <v>0</v>
      </c>
      <c r="U1991" s="9">
        <v>3.9082000000000001E-6</v>
      </c>
      <c r="V1991">
        <v>4.2170299552973098</v>
      </c>
      <c r="W1991">
        <v>4.2170299552973098</v>
      </c>
      <c r="X1991">
        <v>2.17851767490659</v>
      </c>
      <c r="Y1991">
        <v>0.28747536275755098</v>
      </c>
      <c r="Z1991">
        <v>21.402583739163401</v>
      </c>
      <c r="AA1991">
        <v>2.8242669753086398</v>
      </c>
    </row>
    <row r="1992" spans="1:27" x14ac:dyDescent="0.35">
      <c r="A1992">
        <v>1991</v>
      </c>
      <c r="B1992" t="s">
        <v>131</v>
      </c>
      <c r="C1992" s="2">
        <v>49</v>
      </c>
      <c r="D1992" t="s">
        <v>14</v>
      </c>
      <c r="E1992">
        <v>18</v>
      </c>
      <c r="F1992" t="s">
        <v>58</v>
      </c>
      <c r="G1992" s="10">
        <v>53</v>
      </c>
      <c r="H1992">
        <v>0.53</v>
      </c>
      <c r="I1992">
        <v>30</v>
      </c>
      <c r="J1992">
        <v>1</v>
      </c>
      <c r="K1992">
        <v>1</v>
      </c>
      <c r="L1992" s="8">
        <v>1.23</v>
      </c>
      <c r="M1992" s="8">
        <v>0.42</v>
      </c>
      <c r="N1992" s="8">
        <v>0.5</v>
      </c>
      <c r="O1992" s="8">
        <v>-2.846E-3</v>
      </c>
      <c r="P1992" s="8">
        <v>0</v>
      </c>
      <c r="Q1992" s="9">
        <v>-2.2784999999999999E-7</v>
      </c>
      <c r="R1992" s="8">
        <v>0</v>
      </c>
      <c r="S1992" s="8">
        <v>-2.4768000000000001E-4</v>
      </c>
      <c r="T1992" s="8">
        <v>0</v>
      </c>
      <c r="U1992" s="9">
        <v>3.9082000000000001E-6</v>
      </c>
      <c r="V1992">
        <v>3.2339018807267599</v>
      </c>
      <c r="W1992">
        <v>3.2339018807267599</v>
      </c>
      <c r="X1992">
        <v>1.67063371158345</v>
      </c>
      <c r="Y1992">
        <v>0.22061834409834299</v>
      </c>
      <c r="Z1992">
        <v>16.412939092250902</v>
      </c>
      <c r="AA1992">
        <v>2.1674382716049401</v>
      </c>
    </row>
    <row r="1993" spans="1:27" x14ac:dyDescent="0.35">
      <c r="A1993">
        <v>1992</v>
      </c>
      <c r="B1993" t="s">
        <v>132</v>
      </c>
      <c r="C1993" s="2">
        <v>51</v>
      </c>
      <c r="D1993" t="s">
        <v>10</v>
      </c>
      <c r="E1993">
        <v>4.5</v>
      </c>
      <c r="F1993" t="s">
        <v>21</v>
      </c>
      <c r="G1993" s="10">
        <v>1</v>
      </c>
      <c r="H1993">
        <v>0.01</v>
      </c>
      <c r="I1993">
        <v>2</v>
      </c>
      <c r="J1993">
        <v>1</v>
      </c>
      <c r="K1993">
        <v>0</v>
      </c>
      <c r="L1993" s="8">
        <v>1.29</v>
      </c>
      <c r="M1993" s="8">
        <v>0.53</v>
      </c>
      <c r="N1993" s="8">
        <v>0.5</v>
      </c>
      <c r="O1993" s="8">
        <v>0.16450000000000001</v>
      </c>
      <c r="P1993" s="9">
        <v>-0.56120000000000003</v>
      </c>
      <c r="Q1993" s="8">
        <v>0.29099999999999998</v>
      </c>
      <c r="R1993" s="9">
        <v>0</v>
      </c>
      <c r="S1993" s="8">
        <v>-7.2500000000000004E-3</v>
      </c>
      <c r="T1993" s="8">
        <v>2.5000000000000001E-2</v>
      </c>
      <c r="U1993" s="9">
        <v>2.3E-2</v>
      </c>
      <c r="V1993">
        <v>0.134272784023166</v>
      </c>
      <c r="W1993">
        <v>0.134272784023166</v>
      </c>
      <c r="X1993">
        <v>9.1802302436638394E-2</v>
      </c>
      <c r="Y1993">
        <v>7.85398163397448E-5</v>
      </c>
      <c r="Z1993">
        <v>14.430410093835199</v>
      </c>
      <c r="AA1993">
        <v>1.2345679012345699E-2</v>
      </c>
    </row>
    <row r="1994" spans="1:27" x14ac:dyDescent="0.35">
      <c r="A1994">
        <v>1993</v>
      </c>
      <c r="B1994" t="s">
        <v>132</v>
      </c>
      <c r="C1994" s="2">
        <v>51</v>
      </c>
      <c r="D1994" t="s">
        <v>10</v>
      </c>
      <c r="E1994">
        <v>4.5</v>
      </c>
      <c r="F1994" t="s">
        <v>21</v>
      </c>
      <c r="G1994" s="10">
        <v>1</v>
      </c>
      <c r="H1994">
        <v>0.01</v>
      </c>
      <c r="I1994">
        <v>2</v>
      </c>
      <c r="J1994">
        <v>1</v>
      </c>
      <c r="K1994">
        <v>0</v>
      </c>
      <c r="L1994" s="8">
        <v>1.29</v>
      </c>
      <c r="M1994" s="8">
        <v>0.53</v>
      </c>
      <c r="N1994" s="8">
        <v>0.5</v>
      </c>
      <c r="O1994" s="8">
        <v>0.16450000000000001</v>
      </c>
      <c r="P1994" s="9">
        <v>-0.56120000000000003</v>
      </c>
      <c r="Q1994" s="8">
        <v>0.29099999999999998</v>
      </c>
      <c r="R1994" s="9">
        <v>0</v>
      </c>
      <c r="S1994" s="8">
        <v>-7.2500000000000004E-3</v>
      </c>
      <c r="T1994" s="8">
        <v>2.5000000000000001E-2</v>
      </c>
      <c r="U1994" s="9">
        <v>2.3E-2</v>
      </c>
      <c r="V1994">
        <v>0.134272784023166</v>
      </c>
      <c r="W1994">
        <v>0.134272784023166</v>
      </c>
      <c r="X1994">
        <v>9.1802302436638394E-2</v>
      </c>
      <c r="Y1994">
        <v>7.85398163397448E-5</v>
      </c>
      <c r="Z1994">
        <v>14.430410093835199</v>
      </c>
      <c r="AA1994">
        <v>1.2345679012345699E-2</v>
      </c>
    </row>
    <row r="1995" spans="1:27" x14ac:dyDescent="0.35">
      <c r="A1995">
        <v>1994</v>
      </c>
      <c r="B1995" t="s">
        <v>132</v>
      </c>
      <c r="C1995" s="2">
        <v>51</v>
      </c>
      <c r="D1995" t="s">
        <v>10</v>
      </c>
      <c r="E1995">
        <v>4.5</v>
      </c>
      <c r="F1995" t="s">
        <v>63</v>
      </c>
      <c r="G1995" s="10">
        <v>4</v>
      </c>
      <c r="H1995">
        <v>0.04</v>
      </c>
      <c r="I1995">
        <v>5</v>
      </c>
      <c r="J1995">
        <v>1</v>
      </c>
      <c r="K1995">
        <v>0</v>
      </c>
      <c r="L1995" s="8">
        <v>1.4</v>
      </c>
      <c r="M1995" s="8">
        <v>0.52</v>
      </c>
      <c r="N1995" s="8">
        <v>0.5</v>
      </c>
      <c r="O1995" s="8">
        <v>-2.1489999999999999E-2</v>
      </c>
      <c r="P1995" s="8">
        <v>9.5069000000000002E-4</v>
      </c>
      <c r="Q1995" s="9">
        <v>-4.3068E-6</v>
      </c>
      <c r="R1995" s="9">
        <v>-7.0328999999999994E-8</v>
      </c>
      <c r="S1995" s="8">
        <v>-7.4299000000000001E-4</v>
      </c>
      <c r="T1995" s="8">
        <v>0</v>
      </c>
      <c r="U1995" s="9">
        <v>3.7969E-6</v>
      </c>
      <c r="V1995">
        <v>-1.10799786280385E-2</v>
      </c>
      <c r="W1995">
        <v>3.8484510006475E-3</v>
      </c>
      <c r="X1995">
        <v>2.8016723284713801E-3</v>
      </c>
      <c r="Y1995">
        <v>1.2566370614359201E-3</v>
      </c>
      <c r="Z1995">
        <v>0.44039506172839499</v>
      </c>
      <c r="AA1995">
        <v>0.19753086419753099</v>
      </c>
    </row>
    <row r="1996" spans="1:27" x14ac:dyDescent="0.35">
      <c r="A1996">
        <v>1995</v>
      </c>
      <c r="B1996" t="s">
        <v>132</v>
      </c>
      <c r="C1996" s="2">
        <v>51</v>
      </c>
      <c r="D1996" t="s">
        <v>10</v>
      </c>
      <c r="E1996">
        <v>4.5</v>
      </c>
      <c r="F1996" t="s">
        <v>21</v>
      </c>
      <c r="G1996" s="10">
        <v>2</v>
      </c>
      <c r="H1996">
        <v>0.02</v>
      </c>
      <c r="I1996">
        <v>2.5</v>
      </c>
      <c r="J1996">
        <v>1</v>
      </c>
      <c r="K1996">
        <v>0</v>
      </c>
      <c r="L1996" s="8">
        <v>1.29</v>
      </c>
      <c r="M1996" s="8">
        <v>0.53</v>
      </c>
      <c r="N1996" s="8">
        <v>0.5</v>
      </c>
      <c r="O1996" s="8">
        <v>0.16450000000000001</v>
      </c>
      <c r="P1996" s="9">
        <v>-0.56120000000000003</v>
      </c>
      <c r="Q1996" s="8">
        <v>0.29099999999999998</v>
      </c>
      <c r="R1996" s="9">
        <v>0</v>
      </c>
      <c r="S1996" s="8">
        <v>-7.2500000000000004E-3</v>
      </c>
      <c r="T1996" s="8">
        <v>2.5000000000000001E-2</v>
      </c>
      <c r="U1996" s="9">
        <v>2.3E-2</v>
      </c>
      <c r="V1996">
        <v>0.116416577726607</v>
      </c>
      <c r="W1996">
        <v>0.116416577726607</v>
      </c>
      <c r="X1996">
        <v>7.9594014191681398E-2</v>
      </c>
      <c r="Y1996">
        <v>3.1415926535897898E-4</v>
      </c>
      <c r="Z1996">
        <v>12.5113884435877</v>
      </c>
      <c r="AA1996">
        <v>4.9382716049382699E-2</v>
      </c>
    </row>
    <row r="1997" spans="1:27" x14ac:dyDescent="0.35">
      <c r="A1997">
        <v>1996</v>
      </c>
      <c r="B1997" t="s">
        <v>132</v>
      </c>
      <c r="C1997" s="2">
        <v>51</v>
      </c>
      <c r="D1997" t="s">
        <v>10</v>
      </c>
      <c r="E1997">
        <v>4.5</v>
      </c>
      <c r="F1997" t="s">
        <v>21</v>
      </c>
      <c r="G1997" s="10">
        <v>1</v>
      </c>
      <c r="H1997">
        <v>0.01</v>
      </c>
      <c r="I1997">
        <v>2</v>
      </c>
      <c r="J1997">
        <v>1</v>
      </c>
      <c r="K1997">
        <v>0</v>
      </c>
      <c r="L1997" s="8">
        <v>1.29</v>
      </c>
      <c r="M1997" s="8">
        <v>0.53</v>
      </c>
      <c r="N1997" s="8">
        <v>0.5</v>
      </c>
      <c r="O1997" s="8">
        <v>0.16450000000000001</v>
      </c>
      <c r="P1997" s="9">
        <v>-0.56120000000000003</v>
      </c>
      <c r="Q1997" s="8">
        <v>0.29099999999999998</v>
      </c>
      <c r="R1997" s="9">
        <v>0</v>
      </c>
      <c r="S1997" s="8">
        <v>-7.2500000000000004E-3</v>
      </c>
      <c r="T1997" s="8">
        <v>2.5000000000000001E-2</v>
      </c>
      <c r="U1997" s="9">
        <v>2.3E-2</v>
      </c>
      <c r="V1997">
        <v>0.134272784023166</v>
      </c>
      <c r="W1997">
        <v>0.134272784023166</v>
      </c>
      <c r="X1997">
        <v>9.1802302436638394E-2</v>
      </c>
      <c r="Y1997">
        <v>7.85398163397448E-5</v>
      </c>
      <c r="Z1997">
        <v>14.430410093835199</v>
      </c>
      <c r="AA1997">
        <v>1.2345679012345699E-2</v>
      </c>
    </row>
    <row r="1998" spans="1:27" x14ac:dyDescent="0.35">
      <c r="A1998">
        <v>1997</v>
      </c>
      <c r="B1998" t="s">
        <v>132</v>
      </c>
      <c r="C1998" s="2">
        <v>51</v>
      </c>
      <c r="D1998" t="s">
        <v>10</v>
      </c>
      <c r="E1998">
        <v>4.5</v>
      </c>
      <c r="F1998" t="s">
        <v>35</v>
      </c>
      <c r="G1998" s="10">
        <v>5.5</v>
      </c>
      <c r="H1998">
        <v>5.5E-2</v>
      </c>
      <c r="I1998">
        <v>5</v>
      </c>
      <c r="J1998">
        <v>1</v>
      </c>
      <c r="K1998">
        <v>0</v>
      </c>
      <c r="L1998" s="8">
        <v>1.4</v>
      </c>
      <c r="M1998" s="8">
        <v>0.52</v>
      </c>
      <c r="N1998" s="8">
        <v>0.5</v>
      </c>
      <c r="O1998">
        <f>-2.311*10^-3</f>
        <v>-2.3110000000000001E-3</v>
      </c>
      <c r="P1998">
        <f>-3.7474*10^-4</f>
        <v>-3.7473999999999998E-4</v>
      </c>
      <c r="Q1998">
        <f>1.5103*10^-5</f>
        <v>1.5103000000000001E-5</v>
      </c>
      <c r="R1998">
        <f>-2.5175*10^-8</f>
        <v>-2.5175000000000002E-8</v>
      </c>
      <c r="S1998">
        <f>3.3282*10^-4</f>
        <v>3.3282E-4</v>
      </c>
      <c r="T1998" s="8">
        <v>0</v>
      </c>
      <c r="U1998">
        <f>3.8818*10^-6</f>
        <v>3.8817999999999998E-6</v>
      </c>
      <c r="V1998">
        <v>3.05193668975857E-3</v>
      </c>
      <c r="W1998">
        <v>3.05193668975857E-3</v>
      </c>
      <c r="X1998">
        <v>2.2218099101442399E-3</v>
      </c>
      <c r="Y1998">
        <v>2.3758294442772802E-3</v>
      </c>
      <c r="Z1998">
        <v>0.34924644919507702</v>
      </c>
      <c r="AA1998">
        <v>0.37345679012345701</v>
      </c>
    </row>
    <row r="1999" spans="1:27" x14ac:dyDescent="0.35">
      <c r="A1999">
        <v>1998</v>
      </c>
      <c r="B1999" t="s">
        <v>132</v>
      </c>
      <c r="C1999" s="2">
        <v>51</v>
      </c>
      <c r="D1999" t="s">
        <v>10</v>
      </c>
      <c r="E1999">
        <v>4.5</v>
      </c>
      <c r="F1999" t="s">
        <v>34</v>
      </c>
      <c r="G1999" s="10">
        <v>3.5</v>
      </c>
      <c r="H1999">
        <v>3.5000000000000003E-2</v>
      </c>
      <c r="I1999">
        <v>3</v>
      </c>
      <c r="J1999">
        <v>0</v>
      </c>
      <c r="K1999">
        <v>0</v>
      </c>
      <c r="L1999" s="8">
        <v>1.4</v>
      </c>
      <c r="M1999" s="8">
        <v>0.52</v>
      </c>
      <c r="N1999" s="8">
        <v>0.5</v>
      </c>
      <c r="O1999" s="8">
        <v>-1.115E-2</v>
      </c>
      <c r="P1999" s="8">
        <v>0</v>
      </c>
      <c r="Q1999" s="8">
        <v>-8.5599999999999996E-2</v>
      </c>
      <c r="R1999" s="8">
        <v>-4.9959999999999997E-2</v>
      </c>
      <c r="S1999" s="8">
        <v>0</v>
      </c>
      <c r="T1999" s="8">
        <v>2.5600000000000002E-3</v>
      </c>
      <c r="U1999" s="8">
        <v>3.6330000000000001E-2</v>
      </c>
      <c r="V1999">
        <v>-1.0089165117080599E-2</v>
      </c>
      <c r="W1999">
        <v>2.8274333882308102E-3</v>
      </c>
      <c r="X1999">
        <v>2.05837150663203E-3</v>
      </c>
      <c r="Y1999">
        <v>9.6211275016187402E-4</v>
      </c>
      <c r="Z1999">
        <v>0.32355555555555598</v>
      </c>
      <c r="AA1999">
        <v>0.15123456790123499</v>
      </c>
    </row>
    <row r="2000" spans="1:27" x14ac:dyDescent="0.35">
      <c r="A2000">
        <v>1999</v>
      </c>
      <c r="B2000" t="s">
        <v>132</v>
      </c>
      <c r="C2000" s="2">
        <v>51</v>
      </c>
      <c r="D2000" t="s">
        <v>13</v>
      </c>
      <c r="E2000">
        <v>9</v>
      </c>
      <c r="F2000" t="s">
        <v>34</v>
      </c>
      <c r="G2000" s="10">
        <v>28.5</v>
      </c>
      <c r="H2000">
        <v>0.28499999999999998</v>
      </c>
      <c r="I2000">
        <v>20</v>
      </c>
      <c r="J2000">
        <v>1</v>
      </c>
      <c r="K2000">
        <v>0</v>
      </c>
      <c r="L2000" s="8">
        <v>1.4</v>
      </c>
      <c r="M2000" s="8">
        <v>0.52</v>
      </c>
      <c r="N2000" s="8">
        <v>0.5</v>
      </c>
      <c r="O2000" s="8">
        <v>-1.115E-2</v>
      </c>
      <c r="P2000" s="8">
        <v>0</v>
      </c>
      <c r="Q2000" s="8">
        <v>-8.5599999999999996E-2</v>
      </c>
      <c r="R2000" s="8">
        <v>-4.9959999999999997E-2</v>
      </c>
      <c r="S2000" s="8">
        <v>0</v>
      </c>
      <c r="T2000" s="8">
        <v>2.5600000000000002E-3</v>
      </c>
      <c r="U2000" s="8">
        <v>3.6330000000000001E-2</v>
      </c>
      <c r="V2000">
        <v>0.51269559579903401</v>
      </c>
      <c r="W2000">
        <v>0.51269559579903401</v>
      </c>
      <c r="X2000">
        <v>0.37324239374169699</v>
      </c>
      <c r="Y2000">
        <v>6.3793965821957704E-2</v>
      </c>
      <c r="Z2000">
        <v>14.667499243319099</v>
      </c>
      <c r="AA2000">
        <v>2.5069444444444402</v>
      </c>
    </row>
    <row r="2001" spans="1:27" x14ac:dyDescent="0.35">
      <c r="A2001">
        <v>2000</v>
      </c>
      <c r="B2001" t="s">
        <v>132</v>
      </c>
      <c r="C2001" s="2">
        <v>51</v>
      </c>
      <c r="D2001" t="s">
        <v>13</v>
      </c>
      <c r="E2001">
        <v>9</v>
      </c>
      <c r="F2001" t="s">
        <v>27</v>
      </c>
      <c r="G2001" s="10">
        <v>8</v>
      </c>
      <c r="H2001">
        <v>0.08</v>
      </c>
      <c r="I2001">
        <v>10</v>
      </c>
      <c r="J2001">
        <v>1</v>
      </c>
      <c r="K2001">
        <v>0</v>
      </c>
      <c r="L2001" s="8">
        <v>1.4</v>
      </c>
      <c r="M2001" s="8">
        <v>0.52</v>
      </c>
      <c r="N2001" s="8">
        <v>0.5</v>
      </c>
      <c r="O2001" s="8">
        <v>-3.9083E-2</v>
      </c>
      <c r="P2001" s="8">
        <v>1.9935E-3</v>
      </c>
      <c r="Q2001" s="8">
        <v>-1.6147999999999999E-5</v>
      </c>
      <c r="R2001" s="9">
        <v>6.4188000000000002E-9</v>
      </c>
      <c r="S2001" s="8">
        <v>-9.834100000000001E-4</v>
      </c>
      <c r="T2001" s="8">
        <v>0</v>
      </c>
      <c r="U2001" s="9">
        <v>3.8372999999999997E-6</v>
      </c>
      <c r="V2001">
        <v>1.53254447610023E-2</v>
      </c>
      <c r="W2001">
        <v>1.53254447610023E-2</v>
      </c>
      <c r="X2001">
        <v>1.1156923786009699E-2</v>
      </c>
      <c r="Y2001">
        <v>5.0265482457436698E-3</v>
      </c>
      <c r="Z2001">
        <v>0.43843940005999699</v>
      </c>
      <c r="AA2001">
        <v>0.19753086419753099</v>
      </c>
    </row>
    <row r="2002" spans="1:27" x14ac:dyDescent="0.35">
      <c r="A2002">
        <v>2001</v>
      </c>
      <c r="B2002" t="s">
        <v>132</v>
      </c>
      <c r="C2002" s="2">
        <v>51</v>
      </c>
      <c r="D2002" t="s">
        <v>13</v>
      </c>
      <c r="E2002">
        <v>9</v>
      </c>
      <c r="F2002" t="s">
        <v>17</v>
      </c>
      <c r="G2002" s="10">
        <v>18</v>
      </c>
      <c r="H2002">
        <v>0.18</v>
      </c>
      <c r="I2002">
        <v>16</v>
      </c>
      <c r="J2002">
        <v>1</v>
      </c>
      <c r="K2002">
        <v>0</v>
      </c>
      <c r="L2002" s="8">
        <v>1.39</v>
      </c>
      <c r="M2002" s="8">
        <v>0.56000000000000005</v>
      </c>
      <c r="N2002" s="8">
        <v>0.5</v>
      </c>
      <c r="O2002" s="8">
        <v>0.16450000000000001</v>
      </c>
      <c r="P2002" s="8">
        <v>-0.56120000000000003</v>
      </c>
      <c r="Q2002" s="8">
        <v>0.29099999999999998</v>
      </c>
      <c r="R2002" s="8">
        <v>0</v>
      </c>
      <c r="S2002" s="8">
        <v>-7.2500000000000004E-3</v>
      </c>
      <c r="T2002" s="8">
        <v>2.5000000000000001E-2</v>
      </c>
      <c r="U2002" s="8">
        <v>2.3E-2</v>
      </c>
      <c r="V2002">
        <v>0.16807539289373799</v>
      </c>
      <c r="W2002">
        <v>0.16807539289373799</v>
      </c>
      <c r="X2002">
        <v>0.13082988582848601</v>
      </c>
      <c r="Y2002">
        <v>2.5446900494077301E-2</v>
      </c>
      <c r="Z2002">
        <v>5.1412896379634097</v>
      </c>
      <c r="AA2002">
        <v>1</v>
      </c>
    </row>
    <row r="2003" spans="1:27" x14ac:dyDescent="0.35">
      <c r="A2003">
        <v>2002</v>
      </c>
      <c r="B2003" t="s">
        <v>132</v>
      </c>
      <c r="C2003" s="2">
        <v>51</v>
      </c>
      <c r="D2003" t="s">
        <v>13</v>
      </c>
      <c r="E2003">
        <v>9</v>
      </c>
      <c r="F2003" t="s">
        <v>21</v>
      </c>
      <c r="G2003" s="10">
        <v>21.5</v>
      </c>
      <c r="H2003">
        <v>0.215</v>
      </c>
      <c r="I2003">
        <v>20</v>
      </c>
      <c r="J2003">
        <v>1</v>
      </c>
      <c r="K2003">
        <v>0</v>
      </c>
      <c r="L2003" s="8">
        <v>1.29</v>
      </c>
      <c r="M2003" s="8">
        <v>0.53</v>
      </c>
      <c r="N2003" s="8">
        <v>0.5</v>
      </c>
      <c r="O2003" s="8">
        <v>0.16450000000000001</v>
      </c>
      <c r="P2003" s="9">
        <v>-0.56120000000000003</v>
      </c>
      <c r="Q2003" s="8">
        <v>0.29099999999999998</v>
      </c>
      <c r="R2003" s="9">
        <v>0</v>
      </c>
      <c r="S2003" s="8">
        <v>-7.2500000000000004E-3</v>
      </c>
      <c r="T2003" s="8">
        <v>2.5000000000000001E-2</v>
      </c>
      <c r="U2003" s="9">
        <v>2.3E-2</v>
      </c>
      <c r="V2003">
        <v>0.32078599390777301</v>
      </c>
      <c r="W2003">
        <v>0.32078599390777301</v>
      </c>
      <c r="X2003">
        <v>0.21932138403474399</v>
      </c>
      <c r="Y2003">
        <v>3.6305030103046997E-2</v>
      </c>
      <c r="Z2003">
        <v>8.6187857765149207</v>
      </c>
      <c r="AA2003">
        <v>1.4266975308642</v>
      </c>
    </row>
    <row r="2004" spans="1:27" x14ac:dyDescent="0.35">
      <c r="A2004">
        <v>2003</v>
      </c>
      <c r="B2004" t="s">
        <v>132</v>
      </c>
      <c r="C2004" s="2">
        <v>51</v>
      </c>
      <c r="D2004" t="s">
        <v>13</v>
      </c>
      <c r="E2004">
        <v>9</v>
      </c>
      <c r="F2004" t="s">
        <v>34</v>
      </c>
      <c r="G2004" s="10">
        <v>10.5</v>
      </c>
      <c r="H2004">
        <v>0.105</v>
      </c>
      <c r="I2004">
        <v>10</v>
      </c>
      <c r="J2004">
        <v>1</v>
      </c>
      <c r="K2004">
        <v>0</v>
      </c>
      <c r="L2004" s="8">
        <v>1.4</v>
      </c>
      <c r="M2004" s="8">
        <v>0.52</v>
      </c>
      <c r="N2004" s="8">
        <v>0.5</v>
      </c>
      <c r="O2004" s="8">
        <v>-1.115E-2</v>
      </c>
      <c r="P2004" s="8">
        <v>0</v>
      </c>
      <c r="Q2004" s="8">
        <v>-8.5599999999999996E-2</v>
      </c>
      <c r="R2004" s="8">
        <v>-4.9959999999999997E-2</v>
      </c>
      <c r="S2004" s="8">
        <v>0</v>
      </c>
      <c r="T2004" s="8">
        <v>2.5600000000000002E-3</v>
      </c>
      <c r="U2004" s="8">
        <v>3.6330000000000001E-2</v>
      </c>
      <c r="V2004">
        <v>2.57185550389517E-2</v>
      </c>
      <c r="W2004">
        <v>2.57185550389517E-2</v>
      </c>
      <c r="X2004">
        <v>1.8723108068356802E-2</v>
      </c>
      <c r="Y2004">
        <v>8.6590147514568703E-3</v>
      </c>
      <c r="Z2004">
        <v>0.73577165410437895</v>
      </c>
      <c r="AA2004">
        <v>0.34027777777777801</v>
      </c>
    </row>
    <row r="2005" spans="1:27" x14ac:dyDescent="0.35">
      <c r="A2005">
        <v>2004</v>
      </c>
      <c r="B2005" t="s">
        <v>132</v>
      </c>
      <c r="C2005" s="2">
        <v>51</v>
      </c>
      <c r="D2005" t="s">
        <v>13</v>
      </c>
      <c r="E2005">
        <v>9</v>
      </c>
      <c r="F2005" t="s">
        <v>34</v>
      </c>
      <c r="G2005" s="10">
        <v>8.5</v>
      </c>
      <c r="H2005">
        <v>8.5000000000000006E-2</v>
      </c>
      <c r="I2005">
        <v>5</v>
      </c>
      <c r="J2005">
        <v>1</v>
      </c>
      <c r="K2005">
        <v>0</v>
      </c>
      <c r="L2005" s="8">
        <v>1.4</v>
      </c>
      <c r="M2005" s="8">
        <v>0.52</v>
      </c>
      <c r="N2005" s="8">
        <v>0.5</v>
      </c>
      <c r="O2005" s="8">
        <v>-1.115E-2</v>
      </c>
      <c r="P2005" s="8">
        <v>0</v>
      </c>
      <c r="Q2005" s="8">
        <v>-8.5599999999999996E-2</v>
      </c>
      <c r="R2005" s="8">
        <v>-4.9959999999999997E-2</v>
      </c>
      <c r="S2005" s="8">
        <v>0</v>
      </c>
      <c r="T2005" s="8">
        <v>2.5600000000000002E-3</v>
      </c>
      <c r="U2005" s="8">
        <v>3.6330000000000001E-2</v>
      </c>
      <c r="V2005">
        <v>-1.83414899983663E-3</v>
      </c>
      <c r="W2005">
        <v>5.1443210893163198E-5</v>
      </c>
      <c r="X2005">
        <v>3.7450657530222797E-5</v>
      </c>
      <c r="Y2005">
        <v>5.6745017305465601E-3</v>
      </c>
      <c r="Z2005">
        <v>1.47171784394486E-3</v>
      </c>
      <c r="AA2005">
        <v>0.22299382716049401</v>
      </c>
    </row>
    <row r="2006" spans="1:27" x14ac:dyDescent="0.35">
      <c r="A2006">
        <v>2005</v>
      </c>
      <c r="B2006" t="s">
        <v>132</v>
      </c>
      <c r="C2006" s="2">
        <v>51</v>
      </c>
      <c r="D2006" t="s">
        <v>14</v>
      </c>
      <c r="E2006">
        <v>18</v>
      </c>
      <c r="F2006" t="s">
        <v>34</v>
      </c>
      <c r="G2006" s="10">
        <v>40.5</v>
      </c>
      <c r="H2006">
        <v>0.40500000000000003</v>
      </c>
      <c r="I2006">
        <v>20</v>
      </c>
      <c r="J2006">
        <v>1</v>
      </c>
      <c r="K2006">
        <v>0</v>
      </c>
      <c r="L2006" s="8">
        <v>1.4</v>
      </c>
      <c r="M2006" s="8">
        <v>0.52</v>
      </c>
      <c r="N2006" s="8">
        <v>0.5</v>
      </c>
      <c r="O2006" s="8">
        <v>-1.115E-2</v>
      </c>
      <c r="P2006" s="8">
        <v>0</v>
      </c>
      <c r="Q2006" s="8">
        <v>-8.5599999999999996E-2</v>
      </c>
      <c r="R2006" s="8">
        <v>-4.9959999999999997E-2</v>
      </c>
      <c r="S2006" s="8">
        <v>0</v>
      </c>
      <c r="T2006" s="8">
        <v>2.5600000000000002E-3</v>
      </c>
      <c r="U2006" s="8">
        <v>3.6330000000000001E-2</v>
      </c>
      <c r="V2006">
        <v>0.98877936698606494</v>
      </c>
      <c r="W2006">
        <v>0.98877936698606494</v>
      </c>
      <c r="X2006">
        <v>0.71983137916585505</v>
      </c>
      <c r="Y2006">
        <v>0.128824933751266</v>
      </c>
      <c r="Z2006">
        <v>7.0718964312902601</v>
      </c>
      <c r="AA2006">
        <v>1.265625</v>
      </c>
    </row>
    <row r="2007" spans="1:27" x14ac:dyDescent="0.35">
      <c r="A2007">
        <v>2006</v>
      </c>
      <c r="B2007" t="s">
        <v>132</v>
      </c>
      <c r="C2007" s="2">
        <v>51</v>
      </c>
      <c r="D2007" t="s">
        <v>14</v>
      </c>
      <c r="E2007">
        <v>18</v>
      </c>
      <c r="F2007" t="s">
        <v>32</v>
      </c>
      <c r="G2007" s="10">
        <v>48</v>
      </c>
      <c r="H2007">
        <v>0.48</v>
      </c>
      <c r="I2007">
        <v>30</v>
      </c>
      <c r="J2007">
        <v>1</v>
      </c>
      <c r="K2007">
        <v>0</v>
      </c>
      <c r="L2007" s="8">
        <v>1.23</v>
      </c>
      <c r="M2007" s="8">
        <v>0.42</v>
      </c>
      <c r="N2007" s="8">
        <v>0.5</v>
      </c>
      <c r="O2007" s="8">
        <v>-3.9836000000000003E-2</v>
      </c>
      <c r="P2007" s="8">
        <v>1.5505E-3</v>
      </c>
      <c r="Q2007" s="9">
        <v>-6.1835000000000002E-6</v>
      </c>
      <c r="R2007" s="9">
        <v>4.8021999999999998E-8</v>
      </c>
      <c r="S2007" s="8">
        <v>7.3997000000000003E-5</v>
      </c>
      <c r="T2007" s="8">
        <v>0</v>
      </c>
      <c r="U2007" s="9">
        <v>2.9606999999999999E-6</v>
      </c>
      <c r="V2007">
        <v>2.2400045511295401</v>
      </c>
      <c r="W2007">
        <v>2.2400045511295401</v>
      </c>
      <c r="X2007">
        <v>1.1571863511135201</v>
      </c>
      <c r="Y2007">
        <v>0.18095573684677199</v>
      </c>
      <c r="Z2007">
        <v>11.3686375221105</v>
      </c>
      <c r="AA2007">
        <v>1.7777777777777799</v>
      </c>
    </row>
    <row r="2008" spans="1:27" x14ac:dyDescent="0.35">
      <c r="A2008">
        <v>2007</v>
      </c>
      <c r="B2008" t="s">
        <v>132</v>
      </c>
      <c r="C2008" s="2">
        <v>51</v>
      </c>
      <c r="D2008" t="s">
        <v>14</v>
      </c>
      <c r="E2008">
        <v>18</v>
      </c>
      <c r="F2008" t="s">
        <v>32</v>
      </c>
      <c r="G2008" s="10">
        <v>69.5</v>
      </c>
      <c r="H2008">
        <v>0.69499999999999995</v>
      </c>
      <c r="I2008">
        <v>30</v>
      </c>
      <c r="J2008">
        <v>1</v>
      </c>
      <c r="K2008">
        <v>0</v>
      </c>
      <c r="L2008" s="8">
        <v>1.23</v>
      </c>
      <c r="M2008" s="8">
        <v>0.42</v>
      </c>
      <c r="N2008" s="8">
        <v>0.5</v>
      </c>
      <c r="O2008" s="8">
        <v>-3.9836000000000003E-2</v>
      </c>
      <c r="P2008" s="8">
        <v>1.5505E-3</v>
      </c>
      <c r="Q2008" s="9">
        <v>-6.1835000000000002E-6</v>
      </c>
      <c r="R2008" s="9">
        <v>4.8021999999999998E-8</v>
      </c>
      <c r="S2008" s="8">
        <v>7.3997000000000003E-5</v>
      </c>
      <c r="T2008" s="8">
        <v>0</v>
      </c>
      <c r="U2008" s="9">
        <v>2.9606999999999999E-6</v>
      </c>
      <c r="V2008">
        <v>4.7403255835651397</v>
      </c>
      <c r="W2008">
        <v>4.7403255835651397</v>
      </c>
      <c r="X2008">
        <v>2.4488521964697498</v>
      </c>
      <c r="Y2008">
        <v>0.37936694787505199</v>
      </c>
      <c r="Z2008">
        <v>24.058452590716499</v>
      </c>
      <c r="AA2008">
        <v>3.7270447530864201</v>
      </c>
    </row>
    <row r="2009" spans="1:27" x14ac:dyDescent="0.35">
      <c r="A2009">
        <v>2008</v>
      </c>
      <c r="B2009" t="s">
        <v>132</v>
      </c>
      <c r="C2009" s="2">
        <v>51</v>
      </c>
      <c r="D2009" t="s">
        <v>14</v>
      </c>
      <c r="E2009">
        <v>18</v>
      </c>
      <c r="F2009" t="s">
        <v>32</v>
      </c>
      <c r="G2009" s="10">
        <v>58</v>
      </c>
      <c r="H2009">
        <v>0.57999999999999996</v>
      </c>
      <c r="I2009">
        <v>30</v>
      </c>
      <c r="J2009">
        <v>1</v>
      </c>
      <c r="K2009">
        <v>0</v>
      </c>
      <c r="L2009" s="8">
        <v>1.23</v>
      </c>
      <c r="M2009" s="8">
        <v>0.42</v>
      </c>
      <c r="N2009" s="8">
        <v>0.5</v>
      </c>
      <c r="O2009" s="8">
        <v>-3.9836000000000003E-2</v>
      </c>
      <c r="P2009" s="8">
        <v>1.5505E-3</v>
      </c>
      <c r="Q2009" s="9">
        <v>-6.1835000000000002E-6</v>
      </c>
      <c r="R2009" s="9">
        <v>4.8021999999999998E-8</v>
      </c>
      <c r="S2009" s="8">
        <v>7.3997000000000003E-5</v>
      </c>
      <c r="T2009" s="8">
        <v>0</v>
      </c>
      <c r="U2009" s="9">
        <v>2.9606999999999999E-6</v>
      </c>
      <c r="V2009">
        <v>3.2790992234921901</v>
      </c>
      <c r="W2009">
        <v>3.2790992234921901</v>
      </c>
      <c r="X2009">
        <v>1.69398265885607</v>
      </c>
      <c r="Y2009">
        <v>0.26420794216690202</v>
      </c>
      <c r="Z2009">
        <v>16.6423280042528</v>
      </c>
      <c r="AA2009">
        <v>2.5956790123456801</v>
      </c>
    </row>
    <row r="2010" spans="1:27" x14ac:dyDescent="0.35">
      <c r="A2010">
        <v>2009</v>
      </c>
      <c r="B2010" t="s">
        <v>132</v>
      </c>
      <c r="C2010" s="2">
        <v>51</v>
      </c>
      <c r="D2010" t="s">
        <v>14</v>
      </c>
      <c r="E2010">
        <v>18</v>
      </c>
      <c r="F2010" t="s">
        <v>32</v>
      </c>
      <c r="G2010" s="10">
        <v>51.5</v>
      </c>
      <c r="H2010">
        <v>0.51500000000000001</v>
      </c>
      <c r="I2010">
        <v>30</v>
      </c>
      <c r="J2010">
        <v>1</v>
      </c>
      <c r="K2010">
        <v>0</v>
      </c>
      <c r="L2010" s="8">
        <v>1.23</v>
      </c>
      <c r="M2010" s="8">
        <v>0.42</v>
      </c>
      <c r="N2010" s="8">
        <v>0.5</v>
      </c>
      <c r="O2010" s="8">
        <v>-3.9836000000000003E-2</v>
      </c>
      <c r="P2010" s="8">
        <v>1.5505E-3</v>
      </c>
      <c r="Q2010" s="9">
        <v>-6.1835000000000002E-6</v>
      </c>
      <c r="R2010" s="9">
        <v>4.8021999999999998E-8</v>
      </c>
      <c r="S2010" s="8">
        <v>7.3997000000000003E-5</v>
      </c>
      <c r="T2010" s="8">
        <v>0</v>
      </c>
      <c r="U2010" s="9">
        <v>2.9606999999999999E-6</v>
      </c>
      <c r="V2010">
        <v>2.5797975856276301</v>
      </c>
      <c r="W2010">
        <v>2.5797975856276301</v>
      </c>
      <c r="X2010">
        <v>1.33272343273523</v>
      </c>
      <c r="Y2010">
        <v>0.208307227887088</v>
      </c>
      <c r="Z2010">
        <v>13.0931803761859</v>
      </c>
      <c r="AA2010">
        <v>2.0464891975308599</v>
      </c>
    </row>
    <row r="2011" spans="1:27" x14ac:dyDescent="0.35">
      <c r="A2011">
        <v>2010</v>
      </c>
      <c r="B2011" t="s">
        <v>132</v>
      </c>
      <c r="C2011" s="2">
        <v>51</v>
      </c>
      <c r="D2011" t="s">
        <v>14</v>
      </c>
      <c r="E2011">
        <v>18</v>
      </c>
      <c r="F2011" t="s">
        <v>32</v>
      </c>
      <c r="G2011" s="10">
        <v>39.5</v>
      </c>
      <c r="H2011">
        <v>0.39500000000000002</v>
      </c>
      <c r="I2011">
        <v>30</v>
      </c>
      <c r="J2011">
        <v>1</v>
      </c>
      <c r="K2011">
        <v>0</v>
      </c>
      <c r="L2011" s="8">
        <v>1.23</v>
      </c>
      <c r="M2011" s="8">
        <v>0.42</v>
      </c>
      <c r="N2011" s="8">
        <v>0.5</v>
      </c>
      <c r="O2011" s="8">
        <v>-3.9836000000000003E-2</v>
      </c>
      <c r="P2011" s="8">
        <v>1.5505E-3</v>
      </c>
      <c r="Q2011" s="9">
        <v>-6.1835000000000002E-6</v>
      </c>
      <c r="R2011" s="9">
        <v>4.8021999999999998E-8</v>
      </c>
      <c r="S2011" s="8">
        <v>7.3997000000000003E-5</v>
      </c>
      <c r="T2011" s="8">
        <v>0</v>
      </c>
      <c r="U2011" s="9">
        <v>2.9606999999999999E-6</v>
      </c>
      <c r="V2011">
        <v>1.5190948450677</v>
      </c>
      <c r="W2011">
        <v>1.5190948450677</v>
      </c>
      <c r="X2011">
        <v>0.78476439696197597</v>
      </c>
      <c r="Y2011">
        <v>0.122541748444087</v>
      </c>
      <c r="Z2011">
        <v>7.7098230209277103</v>
      </c>
      <c r="AA2011">
        <v>1.20389660493827</v>
      </c>
    </row>
    <row r="2012" spans="1:27" x14ac:dyDescent="0.35">
      <c r="A2012">
        <v>2011</v>
      </c>
      <c r="B2012" t="s">
        <v>132</v>
      </c>
      <c r="C2012" s="2">
        <v>51</v>
      </c>
      <c r="D2012" t="s">
        <v>14</v>
      </c>
      <c r="E2012">
        <v>18</v>
      </c>
      <c r="F2012" t="s">
        <v>34</v>
      </c>
      <c r="G2012" s="10">
        <v>52.5</v>
      </c>
      <c r="H2012">
        <v>0.52500000000000002</v>
      </c>
      <c r="I2012">
        <v>26</v>
      </c>
      <c r="J2012">
        <v>1</v>
      </c>
      <c r="K2012">
        <v>0</v>
      </c>
      <c r="L2012" s="8">
        <v>1.4</v>
      </c>
      <c r="M2012" s="8">
        <v>0.52</v>
      </c>
      <c r="N2012" s="8">
        <v>0.5</v>
      </c>
      <c r="O2012" s="8">
        <v>-1.115E-2</v>
      </c>
      <c r="P2012" s="8">
        <v>0</v>
      </c>
      <c r="Q2012" s="8">
        <v>-8.5599999999999996E-2</v>
      </c>
      <c r="R2012" s="8">
        <v>-4.9959999999999997E-2</v>
      </c>
      <c r="S2012" s="8">
        <v>0</v>
      </c>
      <c r="T2012" s="8">
        <v>2.5600000000000002E-3</v>
      </c>
      <c r="U2012" s="8">
        <v>3.6330000000000001E-2</v>
      </c>
      <c r="V2012">
        <v>2.2111656626954601</v>
      </c>
      <c r="W2012">
        <v>2.2111656626954601</v>
      </c>
      <c r="X2012">
        <v>1.6097286024422901</v>
      </c>
      <c r="Y2012">
        <v>0.21647536878642201</v>
      </c>
      <c r="Z2012">
        <v>15.8145842046358</v>
      </c>
      <c r="AA2012">
        <v>2.1267361111111098</v>
      </c>
    </row>
    <row r="2013" spans="1:27" x14ac:dyDescent="0.35">
      <c r="A2013">
        <v>2012</v>
      </c>
      <c r="B2013" t="s">
        <v>132</v>
      </c>
      <c r="C2013" s="2">
        <v>51</v>
      </c>
      <c r="D2013" t="s">
        <v>14</v>
      </c>
      <c r="E2013">
        <v>18</v>
      </c>
      <c r="F2013" t="s">
        <v>34</v>
      </c>
      <c r="G2013" s="10">
        <v>55</v>
      </c>
      <c r="H2013">
        <v>0.55000000000000004</v>
      </c>
      <c r="I2013">
        <v>26</v>
      </c>
      <c r="J2013">
        <v>1</v>
      </c>
      <c r="K2013">
        <v>0</v>
      </c>
      <c r="L2013" s="8">
        <v>1.4</v>
      </c>
      <c r="M2013" s="8">
        <v>0.52</v>
      </c>
      <c r="N2013" s="8">
        <v>0.5</v>
      </c>
      <c r="O2013" s="8">
        <v>-1.115E-2</v>
      </c>
      <c r="P2013" s="8">
        <v>0</v>
      </c>
      <c r="Q2013" s="8">
        <v>-8.5599999999999996E-2</v>
      </c>
      <c r="R2013" s="8">
        <v>-4.9959999999999997E-2</v>
      </c>
      <c r="S2013" s="8">
        <v>0</v>
      </c>
      <c r="T2013" s="8">
        <v>2.5600000000000002E-3</v>
      </c>
      <c r="U2013" s="8">
        <v>3.6330000000000001E-2</v>
      </c>
      <c r="V2013">
        <v>2.41066262500512</v>
      </c>
      <c r="W2013">
        <v>2.41066262500512</v>
      </c>
      <c r="X2013">
        <v>1.75496239100373</v>
      </c>
      <c r="Y2013">
        <v>0.23758294442772801</v>
      </c>
      <c r="Z2013">
        <v>17.241416016581201</v>
      </c>
      <c r="AA2013">
        <v>2.3341049382716101</v>
      </c>
    </row>
    <row r="2014" spans="1:27" x14ac:dyDescent="0.35">
      <c r="A2014">
        <v>2013</v>
      </c>
      <c r="B2014" t="s">
        <v>132</v>
      </c>
      <c r="C2014" s="2">
        <v>51</v>
      </c>
      <c r="D2014" t="s">
        <v>14</v>
      </c>
      <c r="E2014">
        <v>18</v>
      </c>
      <c r="F2014" t="s">
        <v>58</v>
      </c>
      <c r="G2014" s="10">
        <v>64</v>
      </c>
      <c r="H2014">
        <v>0.64</v>
      </c>
      <c r="I2014">
        <v>30</v>
      </c>
      <c r="J2014">
        <v>1</v>
      </c>
      <c r="K2014">
        <v>0</v>
      </c>
      <c r="L2014" s="8">
        <v>1.23</v>
      </c>
      <c r="M2014" s="8">
        <v>0.42</v>
      </c>
      <c r="N2014" s="8">
        <v>0.5</v>
      </c>
      <c r="O2014" s="8">
        <v>-2.846E-3</v>
      </c>
      <c r="P2014" s="8">
        <v>0</v>
      </c>
      <c r="Q2014" s="9">
        <v>-2.2784999999999999E-7</v>
      </c>
      <c r="R2014" s="8">
        <v>0</v>
      </c>
      <c r="S2014" s="8">
        <v>-2.4768000000000001E-4</v>
      </c>
      <c r="T2014" s="8">
        <v>0</v>
      </c>
      <c r="U2014" s="9">
        <v>3.9082000000000001E-6</v>
      </c>
      <c r="V2014">
        <v>4.7202875864210796</v>
      </c>
      <c r="W2014">
        <v>4.7202875864210796</v>
      </c>
      <c r="X2014">
        <v>2.4385005671451299</v>
      </c>
      <c r="Y2014">
        <v>0.32169908772759498</v>
      </c>
      <c r="Z2014">
        <v>23.9567542588604</v>
      </c>
      <c r="AA2014">
        <v>3.1604938271604901</v>
      </c>
    </row>
    <row r="2015" spans="1:27" x14ac:dyDescent="0.35">
      <c r="A2015">
        <v>2014</v>
      </c>
      <c r="B2015" t="s">
        <v>132</v>
      </c>
      <c r="C2015" s="2">
        <v>51</v>
      </c>
      <c r="D2015" t="s">
        <v>14</v>
      </c>
      <c r="E2015">
        <v>18</v>
      </c>
      <c r="F2015" t="s">
        <v>32</v>
      </c>
      <c r="G2015" s="10">
        <v>52.5</v>
      </c>
      <c r="H2015">
        <v>0.52500000000000002</v>
      </c>
      <c r="I2015">
        <v>30</v>
      </c>
      <c r="J2015">
        <v>1</v>
      </c>
      <c r="K2015">
        <v>0</v>
      </c>
      <c r="L2015" s="8">
        <v>1.23</v>
      </c>
      <c r="M2015" s="8">
        <v>0.42</v>
      </c>
      <c r="N2015" s="8">
        <v>0.5</v>
      </c>
      <c r="O2015" s="8">
        <v>-3.9836000000000003E-2</v>
      </c>
      <c r="P2015" s="8">
        <v>1.5505E-3</v>
      </c>
      <c r="Q2015" s="9">
        <v>-6.1835000000000002E-6</v>
      </c>
      <c r="R2015" s="9">
        <v>4.8021999999999998E-8</v>
      </c>
      <c r="S2015" s="8">
        <v>7.3997000000000003E-5</v>
      </c>
      <c r="T2015" s="8">
        <v>0</v>
      </c>
      <c r="U2015" s="9">
        <v>2.9606999999999999E-6</v>
      </c>
      <c r="V2015">
        <v>2.6815699718799899</v>
      </c>
      <c r="W2015">
        <v>2.6815699718799899</v>
      </c>
      <c r="X2015">
        <v>1.3852990474732001</v>
      </c>
      <c r="Y2015">
        <v>0.21647536878642201</v>
      </c>
      <c r="Z2015">
        <v>13.6097031522132</v>
      </c>
      <c r="AA2015">
        <v>2.1267361111111098</v>
      </c>
    </row>
    <row r="2016" spans="1:27" x14ac:dyDescent="0.35">
      <c r="A2016">
        <v>2015</v>
      </c>
      <c r="B2016" t="s">
        <v>132</v>
      </c>
      <c r="C2016" s="2">
        <v>51</v>
      </c>
      <c r="D2016" t="s">
        <v>14</v>
      </c>
      <c r="E2016">
        <v>18</v>
      </c>
      <c r="F2016" t="s">
        <v>58</v>
      </c>
      <c r="G2016" s="10">
        <v>65</v>
      </c>
      <c r="H2016">
        <v>0.65</v>
      </c>
      <c r="I2016">
        <v>30</v>
      </c>
      <c r="J2016">
        <v>1</v>
      </c>
      <c r="K2016">
        <v>0</v>
      </c>
      <c r="L2016" s="8">
        <v>1.23</v>
      </c>
      <c r="M2016" s="8">
        <v>0.42</v>
      </c>
      <c r="N2016" s="8">
        <v>0.5</v>
      </c>
      <c r="O2016" s="8">
        <v>-2.846E-3</v>
      </c>
      <c r="P2016" s="8">
        <v>0</v>
      </c>
      <c r="Q2016" s="9">
        <v>-2.2784999999999999E-7</v>
      </c>
      <c r="R2016" s="8">
        <v>0</v>
      </c>
      <c r="S2016" s="8">
        <v>-2.4768000000000001E-4</v>
      </c>
      <c r="T2016" s="8">
        <v>0</v>
      </c>
      <c r="U2016" s="9">
        <v>3.9082000000000001E-6</v>
      </c>
      <c r="V2016">
        <v>4.8692726338449903</v>
      </c>
      <c r="W2016">
        <v>4.8692726338449903</v>
      </c>
      <c r="X2016">
        <v>2.5154662426443202</v>
      </c>
      <c r="Y2016">
        <v>0.33183072403542202</v>
      </c>
      <c r="Z2016">
        <v>24.712894240595102</v>
      </c>
      <c r="AA2016">
        <v>3.26003086419753</v>
      </c>
    </row>
    <row r="2017" spans="1:27" x14ac:dyDescent="0.35">
      <c r="A2017">
        <v>2016</v>
      </c>
      <c r="B2017" t="s">
        <v>132</v>
      </c>
      <c r="C2017" s="2">
        <v>51</v>
      </c>
      <c r="D2017" t="s">
        <v>14</v>
      </c>
      <c r="E2017">
        <v>18</v>
      </c>
      <c r="F2017" t="s">
        <v>34</v>
      </c>
      <c r="G2017" s="10">
        <v>49</v>
      </c>
      <c r="H2017">
        <v>0.49</v>
      </c>
      <c r="I2017">
        <v>26</v>
      </c>
      <c r="J2017">
        <v>1</v>
      </c>
      <c r="K2017">
        <v>0</v>
      </c>
      <c r="L2017" s="8">
        <v>1.4</v>
      </c>
      <c r="M2017" s="8">
        <v>0.52</v>
      </c>
      <c r="N2017" s="8">
        <v>0.5</v>
      </c>
      <c r="O2017" s="8">
        <v>-1.115E-2</v>
      </c>
      <c r="P2017" s="8">
        <v>0</v>
      </c>
      <c r="Q2017" s="8">
        <v>-8.5599999999999996E-2</v>
      </c>
      <c r="R2017" s="8">
        <v>-4.9959999999999997E-2</v>
      </c>
      <c r="S2017" s="8">
        <v>0</v>
      </c>
      <c r="T2017" s="8">
        <v>2.5600000000000002E-3</v>
      </c>
      <c r="U2017" s="8">
        <v>3.6330000000000001E-2</v>
      </c>
      <c r="V2017">
        <v>1.94458224998732</v>
      </c>
      <c r="W2017">
        <v>1.94458224998732</v>
      </c>
      <c r="X2017">
        <v>1.41565587799077</v>
      </c>
      <c r="Y2017">
        <v>0.188574099031727</v>
      </c>
      <c r="Z2017">
        <v>13.907940166625201</v>
      </c>
      <c r="AA2017">
        <v>1.8526234567901201</v>
      </c>
    </row>
    <row r="2018" spans="1:27" x14ac:dyDescent="0.35">
      <c r="A2018">
        <v>2017</v>
      </c>
      <c r="B2018" t="s">
        <v>132</v>
      </c>
      <c r="C2018" s="2">
        <v>51</v>
      </c>
      <c r="D2018" t="s">
        <v>14</v>
      </c>
      <c r="E2018">
        <v>18</v>
      </c>
      <c r="F2018" t="s">
        <v>58</v>
      </c>
      <c r="G2018" s="10">
        <v>48.5</v>
      </c>
      <c r="H2018">
        <v>0.48499999999999999</v>
      </c>
      <c r="I2018">
        <v>30</v>
      </c>
      <c r="J2018">
        <v>1</v>
      </c>
      <c r="K2018">
        <v>0</v>
      </c>
      <c r="L2018" s="8">
        <v>1.23</v>
      </c>
      <c r="M2018" s="8">
        <v>0.42</v>
      </c>
      <c r="N2018" s="8">
        <v>0.5</v>
      </c>
      <c r="O2018" s="8">
        <v>-2.846E-3</v>
      </c>
      <c r="P2018" s="8">
        <v>0</v>
      </c>
      <c r="Q2018" s="9">
        <v>-2.2784999999999999E-7</v>
      </c>
      <c r="R2018" s="8">
        <v>0</v>
      </c>
      <c r="S2018" s="8">
        <v>-2.4768000000000001E-4</v>
      </c>
      <c r="T2018" s="8">
        <v>0</v>
      </c>
      <c r="U2018" s="9">
        <v>3.9082000000000001E-6</v>
      </c>
      <c r="V2018">
        <v>2.7063908697897898</v>
      </c>
      <c r="W2018">
        <v>2.7063908697897898</v>
      </c>
      <c r="X2018">
        <v>1.3981215233334101</v>
      </c>
      <c r="Y2018">
        <v>0.18474528298516499</v>
      </c>
      <c r="Z2018">
        <v>13.735676017387799</v>
      </c>
      <c r="AA2018">
        <v>1.81500771604938</v>
      </c>
    </row>
    <row r="2019" spans="1:27" x14ac:dyDescent="0.35">
      <c r="A2019">
        <v>2018</v>
      </c>
      <c r="B2019" t="s">
        <v>132</v>
      </c>
      <c r="C2019" s="2">
        <v>51</v>
      </c>
      <c r="D2019" t="s">
        <v>14</v>
      </c>
      <c r="E2019">
        <v>18</v>
      </c>
      <c r="F2019" t="s">
        <v>34</v>
      </c>
      <c r="G2019" s="10">
        <v>48.5</v>
      </c>
      <c r="H2019">
        <v>0.48499999999999999</v>
      </c>
      <c r="I2019">
        <v>26</v>
      </c>
      <c r="J2019">
        <v>1</v>
      </c>
      <c r="K2019">
        <v>0</v>
      </c>
      <c r="L2019" s="8">
        <v>1.4</v>
      </c>
      <c r="M2019" s="8">
        <v>0.52</v>
      </c>
      <c r="N2019" s="8">
        <v>0.5</v>
      </c>
      <c r="O2019" s="8">
        <v>-1.115E-2</v>
      </c>
      <c r="P2019" s="8">
        <v>0</v>
      </c>
      <c r="Q2019" s="8">
        <v>-8.5599999999999996E-2</v>
      </c>
      <c r="R2019" s="8">
        <v>-4.9959999999999997E-2</v>
      </c>
      <c r="S2019" s="8">
        <v>0</v>
      </c>
      <c r="T2019" s="8">
        <v>2.5600000000000002E-3</v>
      </c>
      <c r="U2019" s="8">
        <v>3.6330000000000001E-2</v>
      </c>
      <c r="V2019">
        <v>1.9077297417975301</v>
      </c>
      <c r="W2019">
        <v>1.9077297417975301</v>
      </c>
      <c r="X2019">
        <v>1.3888272520286</v>
      </c>
      <c r="Y2019">
        <v>0.18474528298516499</v>
      </c>
      <c r="Z2019">
        <v>13.644365571671999</v>
      </c>
      <c r="AA2019">
        <v>1.81500771604938</v>
      </c>
    </row>
    <row r="2020" spans="1:27" x14ac:dyDescent="0.35">
      <c r="A2020">
        <v>2019</v>
      </c>
      <c r="B2020" t="s">
        <v>132</v>
      </c>
      <c r="C2020" s="2">
        <v>51</v>
      </c>
      <c r="D2020" t="s">
        <v>14</v>
      </c>
      <c r="E2020">
        <v>18</v>
      </c>
      <c r="F2020" t="s">
        <v>34</v>
      </c>
      <c r="G2020" s="10">
        <v>50.5</v>
      </c>
      <c r="H2020">
        <v>0.505</v>
      </c>
      <c r="I2020">
        <v>26</v>
      </c>
      <c r="J2020">
        <v>1</v>
      </c>
      <c r="K2020">
        <v>0</v>
      </c>
      <c r="L2020" s="8">
        <v>1.4</v>
      </c>
      <c r="M2020" s="8">
        <v>0.52</v>
      </c>
      <c r="N2020" s="8">
        <v>0.5</v>
      </c>
      <c r="O2020" s="8">
        <v>-1.115E-2</v>
      </c>
      <c r="P2020" s="8">
        <v>0</v>
      </c>
      <c r="Q2020" s="8">
        <v>-8.5599999999999996E-2</v>
      </c>
      <c r="R2020" s="8">
        <v>-4.9959999999999997E-2</v>
      </c>
      <c r="S2020" s="8">
        <v>0</v>
      </c>
      <c r="T2020" s="8">
        <v>2.5600000000000002E-3</v>
      </c>
      <c r="U2020" s="8">
        <v>3.6330000000000001E-2</v>
      </c>
      <c r="V2020">
        <v>2.0569953237223801</v>
      </c>
      <c r="W2020">
        <v>2.0569953237223801</v>
      </c>
      <c r="X2020">
        <v>1.4974925956698899</v>
      </c>
      <c r="Y2020">
        <v>0.20029616662043401</v>
      </c>
      <c r="Z2020">
        <v>14.7119351138504</v>
      </c>
      <c r="AA2020">
        <v>1.9677854938271599</v>
      </c>
    </row>
    <row r="2021" spans="1:27" x14ac:dyDescent="0.35">
      <c r="A2021">
        <v>2020</v>
      </c>
      <c r="B2021" t="s">
        <v>132</v>
      </c>
      <c r="C2021" s="2">
        <v>51</v>
      </c>
      <c r="D2021" t="s">
        <v>14</v>
      </c>
      <c r="E2021">
        <v>18</v>
      </c>
      <c r="F2021" t="s">
        <v>58</v>
      </c>
      <c r="G2021" s="10">
        <v>50.5</v>
      </c>
      <c r="H2021">
        <v>0.505</v>
      </c>
      <c r="I2021">
        <v>30</v>
      </c>
      <c r="J2021">
        <v>1</v>
      </c>
      <c r="K2021">
        <v>0</v>
      </c>
      <c r="L2021" s="8">
        <v>1.23</v>
      </c>
      <c r="M2021" s="8">
        <v>0.42</v>
      </c>
      <c r="N2021" s="8">
        <v>0.5</v>
      </c>
      <c r="O2021" s="8">
        <v>-2.846E-3</v>
      </c>
      <c r="P2021" s="8">
        <v>0</v>
      </c>
      <c r="Q2021" s="9">
        <v>-2.2784999999999999E-7</v>
      </c>
      <c r="R2021" s="8">
        <v>0</v>
      </c>
      <c r="S2021" s="8">
        <v>-2.4768000000000001E-4</v>
      </c>
      <c r="T2021" s="8">
        <v>0</v>
      </c>
      <c r="U2021" s="9">
        <v>3.9082000000000001E-6</v>
      </c>
      <c r="V2021">
        <v>2.9350655937427601</v>
      </c>
      <c r="W2021">
        <v>2.9350655937427601</v>
      </c>
      <c r="X2021">
        <v>1.51625488572751</v>
      </c>
      <c r="Y2021">
        <v>0.20029616662043401</v>
      </c>
      <c r="Z2021">
        <v>14.8962629660969</v>
      </c>
      <c r="AA2021">
        <v>1.9677854938271599</v>
      </c>
    </row>
    <row r="2022" spans="1:27" x14ac:dyDescent="0.35">
      <c r="A2022">
        <v>2021</v>
      </c>
      <c r="B2022" t="s">
        <v>132</v>
      </c>
      <c r="C2022" s="2">
        <v>51</v>
      </c>
      <c r="D2022" t="s">
        <v>14</v>
      </c>
      <c r="E2022">
        <v>18</v>
      </c>
      <c r="F2022" t="s">
        <v>34</v>
      </c>
      <c r="G2022" s="10">
        <v>42.5</v>
      </c>
      <c r="H2022">
        <v>0.42499999999999999</v>
      </c>
      <c r="I2022">
        <v>26</v>
      </c>
      <c r="J2022">
        <v>1</v>
      </c>
      <c r="K2022">
        <v>0</v>
      </c>
      <c r="L2022" s="8">
        <v>1.4</v>
      </c>
      <c r="M2022" s="8">
        <v>0.52</v>
      </c>
      <c r="N2022" s="8">
        <v>0.5</v>
      </c>
      <c r="O2022" s="8">
        <v>-1.115E-2</v>
      </c>
      <c r="P2022" s="8">
        <v>0</v>
      </c>
      <c r="Q2022" s="8">
        <v>-8.5599999999999996E-2</v>
      </c>
      <c r="R2022" s="8">
        <v>-4.9959999999999997E-2</v>
      </c>
      <c r="S2022" s="8">
        <v>0</v>
      </c>
      <c r="T2022" s="8">
        <v>2.5600000000000002E-3</v>
      </c>
      <c r="U2022" s="8">
        <v>3.6330000000000001E-2</v>
      </c>
      <c r="V2022">
        <v>1.4901050936321401</v>
      </c>
      <c r="W2022">
        <v>1.4901050936321401</v>
      </c>
      <c r="X2022">
        <v>1.0847965081641999</v>
      </c>
      <c r="Y2022">
        <v>0.14186254326366399</v>
      </c>
      <c r="Z2022">
        <v>10.6574522545161</v>
      </c>
      <c r="AA2022">
        <v>1.39371141975309</v>
      </c>
    </row>
    <row r="2023" spans="1:27" x14ac:dyDescent="0.35">
      <c r="A2023">
        <v>2022</v>
      </c>
      <c r="B2023" t="s">
        <v>132</v>
      </c>
      <c r="C2023" s="2">
        <v>51</v>
      </c>
      <c r="D2023" t="s">
        <v>14</v>
      </c>
      <c r="E2023">
        <v>18</v>
      </c>
      <c r="F2023" t="s">
        <v>32</v>
      </c>
      <c r="G2023" s="10">
        <v>48.5</v>
      </c>
      <c r="H2023">
        <v>0.48499999999999999</v>
      </c>
      <c r="I2023">
        <v>30</v>
      </c>
      <c r="J2023">
        <v>1</v>
      </c>
      <c r="K2023">
        <v>0</v>
      </c>
      <c r="L2023" s="8">
        <v>1.23</v>
      </c>
      <c r="M2023" s="8">
        <v>0.42</v>
      </c>
      <c r="N2023" s="8">
        <v>0.5</v>
      </c>
      <c r="O2023" s="8">
        <v>-3.9836000000000003E-2</v>
      </c>
      <c r="P2023" s="8">
        <v>1.5505E-3</v>
      </c>
      <c r="Q2023" s="9">
        <v>-6.1835000000000002E-6</v>
      </c>
      <c r="R2023" s="9">
        <v>4.8021999999999998E-8</v>
      </c>
      <c r="S2023" s="8">
        <v>7.3997000000000003E-5</v>
      </c>
      <c r="T2023" s="8">
        <v>0</v>
      </c>
      <c r="U2023" s="9">
        <v>2.9606999999999999E-6</v>
      </c>
      <c r="V2023">
        <v>2.2869924597311901</v>
      </c>
      <c r="W2023">
        <v>2.2869924597311901</v>
      </c>
      <c r="X2023">
        <v>1.1814603046971299</v>
      </c>
      <c r="Y2023">
        <v>0.18474528298516499</v>
      </c>
      <c r="Z2023">
        <v>11.6071140468769</v>
      </c>
      <c r="AA2023">
        <v>1.81500771604938</v>
      </c>
    </row>
    <row r="2024" spans="1:27" x14ac:dyDescent="0.35">
      <c r="A2024">
        <v>2023</v>
      </c>
      <c r="B2024" t="s">
        <v>132</v>
      </c>
      <c r="C2024" s="2">
        <v>51</v>
      </c>
      <c r="D2024" t="s">
        <v>14</v>
      </c>
      <c r="E2024">
        <v>18</v>
      </c>
      <c r="F2024" t="s">
        <v>58</v>
      </c>
      <c r="G2024" s="10">
        <v>50.5</v>
      </c>
      <c r="H2024">
        <v>0.505</v>
      </c>
      <c r="I2024">
        <v>30</v>
      </c>
      <c r="J2024">
        <v>1</v>
      </c>
      <c r="K2024">
        <v>0</v>
      </c>
      <c r="L2024" s="8">
        <v>1.23</v>
      </c>
      <c r="M2024" s="8">
        <v>0.42</v>
      </c>
      <c r="N2024" s="8">
        <v>0.5</v>
      </c>
      <c r="O2024" s="8">
        <v>-2.846E-3</v>
      </c>
      <c r="P2024" s="8">
        <v>0</v>
      </c>
      <c r="Q2024" s="9">
        <v>-2.2784999999999999E-7</v>
      </c>
      <c r="R2024" s="8">
        <v>0</v>
      </c>
      <c r="S2024" s="8">
        <v>-2.4768000000000001E-4</v>
      </c>
      <c r="T2024" s="8">
        <v>0</v>
      </c>
      <c r="U2024" s="9">
        <v>3.9082000000000001E-6</v>
      </c>
      <c r="V2024">
        <v>2.9350655937427601</v>
      </c>
      <c r="W2024">
        <v>2.9350655937427601</v>
      </c>
      <c r="X2024">
        <v>1.51625488572751</v>
      </c>
      <c r="Y2024">
        <v>0.20029616662043401</v>
      </c>
      <c r="Z2024">
        <v>14.8962629660969</v>
      </c>
      <c r="AA2024">
        <v>1.9677854938271599</v>
      </c>
    </row>
    <row r="2025" spans="1:27" x14ac:dyDescent="0.35">
      <c r="A2025">
        <v>2024</v>
      </c>
      <c r="B2025" t="s">
        <v>132</v>
      </c>
      <c r="C2025" s="2">
        <v>51</v>
      </c>
      <c r="D2025" t="s">
        <v>14</v>
      </c>
      <c r="E2025">
        <v>18</v>
      </c>
      <c r="F2025" t="s">
        <v>32</v>
      </c>
      <c r="G2025" s="10">
        <v>45</v>
      </c>
      <c r="H2025">
        <v>0.45</v>
      </c>
      <c r="I2025">
        <v>30</v>
      </c>
      <c r="J2025">
        <v>1</v>
      </c>
      <c r="K2025">
        <v>0</v>
      </c>
      <c r="L2025" s="8">
        <v>1.23</v>
      </c>
      <c r="M2025" s="8">
        <v>0.42</v>
      </c>
      <c r="N2025" s="8">
        <v>0.5</v>
      </c>
      <c r="O2025" s="8">
        <v>-3.9836000000000003E-2</v>
      </c>
      <c r="P2025" s="8">
        <v>1.5505E-3</v>
      </c>
      <c r="Q2025" s="9">
        <v>-6.1835000000000002E-6</v>
      </c>
      <c r="R2025" s="9">
        <v>4.8021999999999998E-8</v>
      </c>
      <c r="S2025" s="8">
        <v>7.3997000000000003E-5</v>
      </c>
      <c r="T2025" s="8">
        <v>0</v>
      </c>
      <c r="U2025" s="9">
        <v>2.9606999999999999E-6</v>
      </c>
      <c r="V2025">
        <v>1.96885315068782</v>
      </c>
      <c r="W2025">
        <v>1.96885315068782</v>
      </c>
      <c r="X2025">
        <v>1.0171095376453301</v>
      </c>
      <c r="Y2025">
        <v>0.15904312808798299</v>
      </c>
      <c r="Z2025">
        <v>9.9924697890226</v>
      </c>
      <c r="AA2025">
        <v>1.5625</v>
      </c>
    </row>
    <row r="2026" spans="1:27" x14ac:dyDescent="0.35">
      <c r="A2026">
        <v>2025</v>
      </c>
      <c r="B2026" t="s">
        <v>132</v>
      </c>
      <c r="C2026" s="2">
        <v>52</v>
      </c>
      <c r="D2026" t="s">
        <v>13</v>
      </c>
      <c r="E2026">
        <v>9</v>
      </c>
      <c r="F2026" t="s">
        <v>12</v>
      </c>
      <c r="G2026" s="10">
        <v>20.5</v>
      </c>
      <c r="H2026">
        <v>0.20499999999999999</v>
      </c>
      <c r="I2026">
        <v>20</v>
      </c>
      <c r="J2026">
        <v>1</v>
      </c>
      <c r="K2026">
        <v>0</v>
      </c>
      <c r="L2026" s="8">
        <v>1.4</v>
      </c>
      <c r="M2026" s="8">
        <v>0.52</v>
      </c>
      <c r="N2026" s="8">
        <v>0.5</v>
      </c>
      <c r="O2026" s="8">
        <v>-2.1489999999999999E-2</v>
      </c>
      <c r="P2026" s="8">
        <v>9.5069000000000002E-4</v>
      </c>
      <c r="Q2026" s="9">
        <v>-4.3068E-6</v>
      </c>
      <c r="R2026" s="9">
        <v>-7.0328999999999994E-8</v>
      </c>
      <c r="S2026" s="8">
        <v>-7.4299000000000001E-4</v>
      </c>
      <c r="T2026" s="8">
        <v>0</v>
      </c>
      <c r="U2026" s="9">
        <v>3.7969E-6</v>
      </c>
      <c r="V2026">
        <v>0.303195482596748</v>
      </c>
      <c r="W2026">
        <v>0.303195482596748</v>
      </c>
      <c r="X2026">
        <v>0.220726311330432</v>
      </c>
      <c r="Y2026">
        <v>3.3006357816777798E-2</v>
      </c>
      <c r="Z2026">
        <v>8.6739959305380108</v>
      </c>
      <c r="AA2026">
        <v>1.2970679012345701</v>
      </c>
    </row>
    <row r="2027" spans="1:27" x14ac:dyDescent="0.35">
      <c r="A2027">
        <v>2026</v>
      </c>
      <c r="B2027" t="s">
        <v>132</v>
      </c>
      <c r="C2027" s="2">
        <v>52</v>
      </c>
      <c r="D2027" t="s">
        <v>13</v>
      </c>
      <c r="E2027">
        <v>9</v>
      </c>
      <c r="F2027" t="s">
        <v>34</v>
      </c>
      <c r="G2027" s="10">
        <v>33.5</v>
      </c>
      <c r="H2027">
        <v>0.33500000000000002</v>
      </c>
      <c r="I2027">
        <v>23</v>
      </c>
      <c r="J2027">
        <v>1</v>
      </c>
      <c r="K2027">
        <v>0</v>
      </c>
      <c r="L2027" s="8">
        <v>1.4</v>
      </c>
      <c r="M2027" s="8">
        <v>0.52</v>
      </c>
      <c r="N2027" s="8">
        <v>0.5</v>
      </c>
      <c r="O2027" s="8">
        <v>-1.115E-2</v>
      </c>
      <c r="P2027" s="8">
        <v>0</v>
      </c>
      <c r="Q2027" s="8">
        <v>-8.5599999999999996E-2</v>
      </c>
      <c r="R2027" s="8">
        <v>-4.9959999999999997E-2</v>
      </c>
      <c r="S2027" s="8">
        <v>0</v>
      </c>
      <c r="T2027" s="8">
        <v>2.5600000000000002E-3</v>
      </c>
      <c r="U2027" s="8">
        <v>3.6330000000000001E-2</v>
      </c>
      <c r="V2027">
        <v>0.82328047379066305</v>
      </c>
      <c r="W2027">
        <v>0.82328047379066305</v>
      </c>
      <c r="X2027">
        <v>0.59934818491960296</v>
      </c>
      <c r="Y2027">
        <v>8.8141308887278599E-2</v>
      </c>
      <c r="Z2027">
        <v>23.552895373607502</v>
      </c>
      <c r="AA2027">
        <v>3.4637345679012399</v>
      </c>
    </row>
    <row r="2028" spans="1:27" x14ac:dyDescent="0.35">
      <c r="A2028">
        <v>2027</v>
      </c>
      <c r="B2028" t="s">
        <v>132</v>
      </c>
      <c r="C2028" s="2">
        <v>52</v>
      </c>
      <c r="D2028" t="s">
        <v>13</v>
      </c>
      <c r="E2028">
        <v>9</v>
      </c>
      <c r="F2028" t="s">
        <v>34</v>
      </c>
      <c r="G2028" s="10">
        <v>23.5</v>
      </c>
      <c r="H2028">
        <v>0.23499999999999999</v>
      </c>
      <c r="I2028">
        <v>14</v>
      </c>
      <c r="J2028">
        <v>1</v>
      </c>
      <c r="K2028">
        <v>0</v>
      </c>
      <c r="L2028" s="8">
        <v>1.4</v>
      </c>
      <c r="M2028" s="8">
        <v>0.52</v>
      </c>
      <c r="N2028" s="8">
        <v>0.5</v>
      </c>
      <c r="O2028" s="8">
        <v>-1.115E-2</v>
      </c>
      <c r="P2028" s="8">
        <v>0</v>
      </c>
      <c r="Q2028" s="8">
        <v>-8.5599999999999996E-2</v>
      </c>
      <c r="R2028" s="8">
        <v>-4.9959999999999997E-2</v>
      </c>
      <c r="S2028" s="8">
        <v>0</v>
      </c>
      <c r="T2028" s="8">
        <v>2.5600000000000002E-3</v>
      </c>
      <c r="U2028" s="8">
        <v>3.6330000000000001E-2</v>
      </c>
      <c r="V2028">
        <v>0.22577265360857501</v>
      </c>
      <c r="W2028">
        <v>0.22577265360857501</v>
      </c>
      <c r="X2028">
        <v>0.16436249182704299</v>
      </c>
      <c r="Y2028">
        <v>4.3373613573624098E-2</v>
      </c>
      <c r="Z2028">
        <v>6.4590377859691497</v>
      </c>
      <c r="AA2028">
        <v>1.7044753086419799</v>
      </c>
    </row>
    <row r="2029" spans="1:27" x14ac:dyDescent="0.35">
      <c r="A2029">
        <v>2028</v>
      </c>
      <c r="B2029" t="s">
        <v>132</v>
      </c>
      <c r="C2029" s="2">
        <v>52</v>
      </c>
      <c r="D2029" t="s">
        <v>13</v>
      </c>
      <c r="E2029">
        <v>9</v>
      </c>
      <c r="F2029" t="s">
        <v>58</v>
      </c>
      <c r="G2029" s="10">
        <v>27</v>
      </c>
      <c r="H2029">
        <v>0.27</v>
      </c>
      <c r="I2029">
        <v>26</v>
      </c>
      <c r="J2029">
        <v>1</v>
      </c>
      <c r="K2029">
        <v>0</v>
      </c>
      <c r="L2029" s="8">
        <v>1.23</v>
      </c>
      <c r="M2029" s="8">
        <v>0.42</v>
      </c>
      <c r="N2029" s="8">
        <v>0.5</v>
      </c>
      <c r="O2029" s="8">
        <v>-2.846E-3</v>
      </c>
      <c r="P2029" s="8">
        <v>0</v>
      </c>
      <c r="Q2029" s="9">
        <v>-2.2784999999999999E-7</v>
      </c>
      <c r="R2029" s="8">
        <v>0</v>
      </c>
      <c r="S2029" s="8">
        <v>-2.4768000000000001E-4</v>
      </c>
      <c r="T2029" s="8">
        <v>0</v>
      </c>
      <c r="U2029" s="9">
        <v>3.9082000000000001E-6</v>
      </c>
      <c r="V2029">
        <v>0.72017599319660297</v>
      </c>
      <c r="W2029">
        <v>0.72017599319660297</v>
      </c>
      <c r="X2029">
        <v>0.37204291808536499</v>
      </c>
      <c r="Y2029">
        <v>5.7255526111673997E-2</v>
      </c>
      <c r="Z2029">
        <v>14.620362828547901</v>
      </c>
      <c r="AA2029">
        <v>2.25</v>
      </c>
    </row>
    <row r="2030" spans="1:27" x14ac:dyDescent="0.35">
      <c r="A2030">
        <v>2029</v>
      </c>
      <c r="B2030" t="s">
        <v>132</v>
      </c>
      <c r="C2030" s="2">
        <v>52</v>
      </c>
      <c r="D2030" t="s">
        <v>13</v>
      </c>
      <c r="E2030">
        <v>9</v>
      </c>
      <c r="F2030" t="s">
        <v>17</v>
      </c>
      <c r="G2030" s="10">
        <v>15.5</v>
      </c>
      <c r="H2030">
        <v>0.155</v>
      </c>
      <c r="I2030">
        <v>10</v>
      </c>
      <c r="J2030">
        <v>1</v>
      </c>
      <c r="K2030">
        <v>0</v>
      </c>
      <c r="L2030" s="8">
        <v>1.39</v>
      </c>
      <c r="M2030" s="8">
        <v>0.56000000000000005</v>
      </c>
      <c r="N2030" s="8">
        <v>0.5</v>
      </c>
      <c r="O2030" s="8">
        <v>0.16450000000000001</v>
      </c>
      <c r="P2030" s="8">
        <v>-0.56120000000000003</v>
      </c>
      <c r="Q2030" s="8">
        <v>0.29099999999999998</v>
      </c>
      <c r="R2030" s="8">
        <v>0</v>
      </c>
      <c r="S2030" s="8">
        <v>-7.2500000000000004E-3</v>
      </c>
      <c r="T2030" s="8">
        <v>2.5000000000000001E-2</v>
      </c>
      <c r="U2030" s="8">
        <v>2.3E-2</v>
      </c>
      <c r="V2030">
        <v>6.4000221789988196E-2</v>
      </c>
      <c r="W2030">
        <v>6.4000221789988196E-2</v>
      </c>
      <c r="X2030">
        <v>4.98177726413268E-2</v>
      </c>
      <c r="Y2030">
        <v>1.88691908756237E-2</v>
      </c>
      <c r="Z2030">
        <v>1.95771475794947</v>
      </c>
      <c r="AA2030">
        <v>0.74151234567901203</v>
      </c>
    </row>
    <row r="2031" spans="1:27" x14ac:dyDescent="0.35">
      <c r="A2031">
        <v>2030</v>
      </c>
      <c r="B2031" t="s">
        <v>132</v>
      </c>
      <c r="C2031" s="2">
        <v>52</v>
      </c>
      <c r="D2031" t="s">
        <v>13</v>
      </c>
      <c r="E2031">
        <v>9</v>
      </c>
      <c r="F2031" t="s">
        <v>34</v>
      </c>
      <c r="G2031" s="10">
        <v>31</v>
      </c>
      <c r="H2031">
        <v>0.31</v>
      </c>
      <c r="I2031">
        <v>15.5</v>
      </c>
      <c r="J2031">
        <v>1</v>
      </c>
      <c r="K2031">
        <v>0</v>
      </c>
      <c r="L2031" s="8">
        <v>1.4</v>
      </c>
      <c r="M2031" s="8">
        <v>0.52</v>
      </c>
      <c r="N2031" s="8">
        <v>0.5</v>
      </c>
      <c r="O2031" s="8">
        <v>-1.115E-2</v>
      </c>
      <c r="P2031" s="8">
        <v>0</v>
      </c>
      <c r="Q2031" s="8">
        <v>-8.5599999999999996E-2</v>
      </c>
      <c r="R2031" s="8">
        <v>-4.9959999999999997E-2</v>
      </c>
      <c r="S2031" s="8">
        <v>0</v>
      </c>
      <c r="T2031" s="8">
        <v>2.5600000000000002E-3</v>
      </c>
      <c r="U2031" s="8">
        <v>3.6330000000000001E-2</v>
      </c>
      <c r="V2031">
        <v>0.43425381819451198</v>
      </c>
      <c r="W2031">
        <v>0.43425381819451198</v>
      </c>
      <c r="X2031">
        <v>0.31613677964560499</v>
      </c>
      <c r="Y2031">
        <v>7.5476763502494798E-2</v>
      </c>
      <c r="Z2031">
        <v>12.4233904132719</v>
      </c>
      <c r="AA2031">
        <v>2.9660493827160499</v>
      </c>
    </row>
    <row r="2032" spans="1:27" x14ac:dyDescent="0.35">
      <c r="A2032">
        <v>2031</v>
      </c>
      <c r="B2032" t="s">
        <v>132</v>
      </c>
      <c r="C2032" s="2">
        <v>52</v>
      </c>
      <c r="D2032" t="s">
        <v>13</v>
      </c>
      <c r="E2032">
        <v>9</v>
      </c>
      <c r="F2032" t="s">
        <v>34</v>
      </c>
      <c r="G2032" s="10">
        <v>27</v>
      </c>
      <c r="H2032">
        <v>0.27</v>
      </c>
      <c r="I2032">
        <v>11</v>
      </c>
      <c r="J2032">
        <v>1</v>
      </c>
      <c r="K2032">
        <v>0</v>
      </c>
      <c r="L2032" s="8">
        <v>1.4</v>
      </c>
      <c r="M2032" s="8">
        <v>0.52</v>
      </c>
      <c r="N2032" s="8">
        <v>0.5</v>
      </c>
      <c r="O2032" s="8">
        <v>-1.115E-2</v>
      </c>
      <c r="P2032" s="8">
        <v>0</v>
      </c>
      <c r="Q2032" s="8">
        <v>-8.5599999999999996E-2</v>
      </c>
      <c r="R2032" s="8">
        <v>-4.9959999999999997E-2</v>
      </c>
      <c r="S2032" s="8">
        <v>0</v>
      </c>
      <c r="T2032" s="8">
        <v>2.5600000000000002E-3</v>
      </c>
      <c r="U2032" s="8">
        <v>3.6330000000000001E-2</v>
      </c>
      <c r="V2032">
        <v>0.20818849325901401</v>
      </c>
      <c r="W2032">
        <v>0.20818849325901401</v>
      </c>
      <c r="X2032">
        <v>0.15156122309256201</v>
      </c>
      <c r="Y2032">
        <v>5.7255526111673997E-2</v>
      </c>
      <c r="Z2032">
        <v>5.9559797126505698</v>
      </c>
      <c r="AA2032">
        <v>2.25</v>
      </c>
    </row>
    <row r="2033" spans="1:27" x14ac:dyDescent="0.35">
      <c r="A2033">
        <v>2032</v>
      </c>
      <c r="B2033" t="s">
        <v>132</v>
      </c>
      <c r="C2033" s="2">
        <v>52</v>
      </c>
      <c r="D2033" t="s">
        <v>14</v>
      </c>
      <c r="E2033">
        <v>18</v>
      </c>
      <c r="F2033" t="s">
        <v>58</v>
      </c>
      <c r="G2033" s="10">
        <v>49</v>
      </c>
      <c r="H2033">
        <v>0.49</v>
      </c>
      <c r="I2033">
        <v>30</v>
      </c>
      <c r="J2033">
        <v>1</v>
      </c>
      <c r="K2033">
        <v>0</v>
      </c>
      <c r="L2033" s="8">
        <v>1.23</v>
      </c>
      <c r="M2033" s="8">
        <v>0.42</v>
      </c>
      <c r="N2033" s="8">
        <v>0.5</v>
      </c>
      <c r="O2033" s="8">
        <v>-2.846E-3</v>
      </c>
      <c r="P2033" s="8">
        <v>0</v>
      </c>
      <c r="Q2033" s="9">
        <v>-2.2784999999999999E-7</v>
      </c>
      <c r="R2033" s="8">
        <v>0</v>
      </c>
      <c r="S2033" s="8">
        <v>-2.4768000000000001E-4</v>
      </c>
      <c r="T2033" s="8">
        <v>0</v>
      </c>
      <c r="U2033" s="9">
        <v>3.9082000000000001E-6</v>
      </c>
      <c r="V2033">
        <v>2.7626933586418501</v>
      </c>
      <c r="W2033">
        <v>2.7626933586418501</v>
      </c>
      <c r="X2033">
        <v>1.4272073890743799</v>
      </c>
      <c r="Y2033">
        <v>0.188574099031727</v>
      </c>
      <c r="Z2033">
        <v>14.0214265918806</v>
      </c>
      <c r="AA2033">
        <v>1.8526234567901201</v>
      </c>
    </row>
    <row r="2034" spans="1:27" x14ac:dyDescent="0.35">
      <c r="A2034">
        <v>2033</v>
      </c>
      <c r="B2034" t="s">
        <v>132</v>
      </c>
      <c r="C2034" s="2">
        <v>52</v>
      </c>
      <c r="D2034" t="s">
        <v>14</v>
      </c>
      <c r="E2034">
        <v>18</v>
      </c>
      <c r="F2034" t="s">
        <v>58</v>
      </c>
      <c r="G2034" s="10">
        <v>42</v>
      </c>
      <c r="H2034">
        <v>0.42</v>
      </c>
      <c r="I2034">
        <v>30</v>
      </c>
      <c r="J2034">
        <v>1</v>
      </c>
      <c r="K2034">
        <v>0</v>
      </c>
      <c r="L2034" s="8">
        <v>1.23</v>
      </c>
      <c r="M2034" s="8">
        <v>0.42</v>
      </c>
      <c r="N2034" s="8">
        <v>0.5</v>
      </c>
      <c r="O2034" s="8">
        <v>-2.846E-3</v>
      </c>
      <c r="P2034" s="8">
        <v>0</v>
      </c>
      <c r="Q2034" s="9">
        <v>-2.2784999999999999E-7</v>
      </c>
      <c r="R2034" s="8">
        <v>0</v>
      </c>
      <c r="S2034" s="8">
        <v>-2.4768000000000001E-4</v>
      </c>
      <c r="T2034" s="8">
        <v>0</v>
      </c>
      <c r="U2034" s="9">
        <v>3.9082000000000001E-6</v>
      </c>
      <c r="V2034">
        <v>2.0270075043082998</v>
      </c>
      <c r="W2034">
        <v>2.0270075043082998</v>
      </c>
      <c r="X2034">
        <v>1.0471520767256699</v>
      </c>
      <c r="Y2034">
        <v>0.13854423602331001</v>
      </c>
      <c r="Z2034">
        <v>10.287619085174899</v>
      </c>
      <c r="AA2034">
        <v>1.3611111111111101</v>
      </c>
    </row>
    <row r="2035" spans="1:27" x14ac:dyDescent="0.35">
      <c r="A2035">
        <v>2034</v>
      </c>
      <c r="B2035" t="s">
        <v>132</v>
      </c>
      <c r="C2035" s="2">
        <v>52</v>
      </c>
      <c r="D2035" t="s">
        <v>14</v>
      </c>
      <c r="E2035">
        <v>18</v>
      </c>
      <c r="F2035" t="s">
        <v>58</v>
      </c>
      <c r="G2035" s="10">
        <v>49.5</v>
      </c>
      <c r="H2035">
        <v>0.495</v>
      </c>
      <c r="I2035">
        <v>30</v>
      </c>
      <c r="J2035">
        <v>1</v>
      </c>
      <c r="K2035">
        <v>0</v>
      </c>
      <c r="L2035" s="8">
        <v>1.23</v>
      </c>
      <c r="M2035" s="8">
        <v>0.42</v>
      </c>
      <c r="N2035" s="8">
        <v>0.5</v>
      </c>
      <c r="O2035" s="8">
        <v>-2.846E-3</v>
      </c>
      <c r="P2035" s="8">
        <v>0</v>
      </c>
      <c r="Q2035" s="9">
        <v>-2.2784999999999999E-7</v>
      </c>
      <c r="R2035" s="8">
        <v>0</v>
      </c>
      <c r="S2035" s="8">
        <v>-2.4768000000000001E-4</v>
      </c>
      <c r="T2035" s="8">
        <v>0</v>
      </c>
      <c r="U2035" s="9">
        <v>3.9082000000000001E-6</v>
      </c>
      <c r="V2035">
        <v>2.8195733089180299</v>
      </c>
      <c r="W2035">
        <v>2.8195733089180299</v>
      </c>
      <c r="X2035">
        <v>1.4565915713870601</v>
      </c>
      <c r="Y2035">
        <v>0.19244218498646001</v>
      </c>
      <c r="Z2035">
        <v>14.310107941496399</v>
      </c>
      <c r="AA2035">
        <v>1.890625</v>
      </c>
    </row>
    <row r="2036" spans="1:27" x14ac:dyDescent="0.35">
      <c r="A2036">
        <v>2035</v>
      </c>
      <c r="B2036" t="s">
        <v>132</v>
      </c>
      <c r="C2036" s="2">
        <v>52</v>
      </c>
      <c r="D2036" t="s">
        <v>14</v>
      </c>
      <c r="E2036">
        <v>18</v>
      </c>
      <c r="F2036" t="s">
        <v>58</v>
      </c>
      <c r="G2036" s="10">
        <v>62.5</v>
      </c>
      <c r="H2036">
        <v>0.625</v>
      </c>
      <c r="I2036">
        <v>30</v>
      </c>
      <c r="J2036">
        <v>1</v>
      </c>
      <c r="K2036">
        <v>0</v>
      </c>
      <c r="L2036" s="8">
        <v>1.23</v>
      </c>
      <c r="M2036" s="8">
        <v>0.42</v>
      </c>
      <c r="N2036" s="8">
        <v>0.5</v>
      </c>
      <c r="O2036" s="8">
        <v>-2.846E-3</v>
      </c>
      <c r="P2036" s="8">
        <v>0</v>
      </c>
      <c r="Q2036" s="9">
        <v>-2.2784999999999999E-7</v>
      </c>
      <c r="R2036" s="8">
        <v>0</v>
      </c>
      <c r="S2036" s="8">
        <v>-2.4768000000000001E-4</v>
      </c>
      <c r="T2036" s="8">
        <v>0</v>
      </c>
      <c r="U2036" s="9">
        <v>3.9082000000000001E-6</v>
      </c>
      <c r="V2036">
        <v>4.50114097596615</v>
      </c>
      <c r="W2036">
        <v>4.50114097596615</v>
      </c>
      <c r="X2036">
        <v>2.3252894281841101</v>
      </c>
      <c r="Y2036">
        <v>0.30679615757712803</v>
      </c>
      <c r="Z2036">
        <v>22.844525099680801</v>
      </c>
      <c r="AA2036">
        <v>3.01408179012346</v>
      </c>
    </row>
    <row r="2037" spans="1:27" x14ac:dyDescent="0.35">
      <c r="A2037">
        <v>2036</v>
      </c>
      <c r="B2037" t="s">
        <v>132</v>
      </c>
      <c r="C2037" s="2">
        <v>52</v>
      </c>
      <c r="D2037" t="s">
        <v>14</v>
      </c>
      <c r="E2037">
        <v>18</v>
      </c>
      <c r="F2037" t="s">
        <v>58</v>
      </c>
      <c r="G2037" s="10">
        <v>44.5</v>
      </c>
      <c r="H2037">
        <v>0.44500000000000001</v>
      </c>
      <c r="I2037">
        <v>30</v>
      </c>
      <c r="J2037">
        <v>1</v>
      </c>
      <c r="K2037">
        <v>0</v>
      </c>
      <c r="L2037" s="8">
        <v>1.23</v>
      </c>
      <c r="M2037" s="8">
        <v>0.42</v>
      </c>
      <c r="N2037" s="8">
        <v>0.5</v>
      </c>
      <c r="O2037" s="8">
        <v>-2.846E-3</v>
      </c>
      <c r="P2037" s="8">
        <v>0</v>
      </c>
      <c r="Q2037" s="9">
        <v>-2.2784999999999999E-7</v>
      </c>
      <c r="R2037" s="8">
        <v>0</v>
      </c>
      <c r="S2037" s="8">
        <v>-2.4768000000000001E-4</v>
      </c>
      <c r="T2037" s="8">
        <v>0</v>
      </c>
      <c r="U2037" s="9">
        <v>3.9082000000000001E-6</v>
      </c>
      <c r="V2037">
        <v>2.27675957024179</v>
      </c>
      <c r="W2037">
        <v>2.27675957024179</v>
      </c>
      <c r="X2037">
        <v>1.17617399398691</v>
      </c>
      <c r="Y2037">
        <v>0.15552847130677999</v>
      </c>
      <c r="Z2037">
        <v>11.5551793258737</v>
      </c>
      <c r="AA2037">
        <v>1.52797067901235</v>
      </c>
    </row>
    <row r="2038" spans="1:27" x14ac:dyDescent="0.35">
      <c r="A2038">
        <v>2037</v>
      </c>
      <c r="B2038" t="s">
        <v>132</v>
      </c>
      <c r="C2038" s="2">
        <v>52</v>
      </c>
      <c r="D2038" t="s">
        <v>14</v>
      </c>
      <c r="E2038">
        <v>18</v>
      </c>
      <c r="F2038" t="s">
        <v>58</v>
      </c>
      <c r="G2038" s="10">
        <v>65</v>
      </c>
      <c r="H2038">
        <v>0.65</v>
      </c>
      <c r="I2038">
        <v>30</v>
      </c>
      <c r="J2038">
        <v>1</v>
      </c>
      <c r="K2038">
        <v>0</v>
      </c>
      <c r="L2038" s="8">
        <v>1.23</v>
      </c>
      <c r="M2038" s="8">
        <v>0.42</v>
      </c>
      <c r="N2038" s="8">
        <v>0.5</v>
      </c>
      <c r="O2038" s="8">
        <v>-2.846E-3</v>
      </c>
      <c r="P2038" s="8">
        <v>0</v>
      </c>
      <c r="Q2038" s="9">
        <v>-2.2784999999999999E-7</v>
      </c>
      <c r="R2038" s="8">
        <v>0</v>
      </c>
      <c r="S2038" s="8">
        <v>-2.4768000000000001E-4</v>
      </c>
      <c r="T2038" s="8">
        <v>0</v>
      </c>
      <c r="U2038" s="9">
        <v>3.9082000000000001E-6</v>
      </c>
      <c r="V2038">
        <v>4.8692726338449903</v>
      </c>
      <c r="W2038">
        <v>4.8692726338449903</v>
      </c>
      <c r="X2038">
        <v>2.5154662426443202</v>
      </c>
      <c r="Y2038">
        <v>0.33183072403542202</v>
      </c>
      <c r="Z2038">
        <v>24.712894240595102</v>
      </c>
      <c r="AA2038">
        <v>3.26003086419753</v>
      </c>
    </row>
    <row r="2039" spans="1:27" x14ac:dyDescent="0.35">
      <c r="A2039">
        <v>2038</v>
      </c>
      <c r="B2039" t="s">
        <v>132</v>
      </c>
      <c r="C2039" s="2">
        <v>52</v>
      </c>
      <c r="D2039" t="s">
        <v>14</v>
      </c>
      <c r="E2039">
        <v>18</v>
      </c>
      <c r="F2039" t="s">
        <v>58</v>
      </c>
      <c r="G2039" s="10">
        <v>65</v>
      </c>
      <c r="H2039">
        <v>0.65</v>
      </c>
      <c r="I2039">
        <v>30</v>
      </c>
      <c r="J2039">
        <v>1</v>
      </c>
      <c r="K2039">
        <v>0</v>
      </c>
      <c r="L2039" s="8">
        <v>1.23</v>
      </c>
      <c r="M2039" s="8">
        <v>0.42</v>
      </c>
      <c r="N2039" s="8">
        <v>0.5</v>
      </c>
      <c r="O2039" s="8">
        <v>-2.846E-3</v>
      </c>
      <c r="P2039" s="8">
        <v>0</v>
      </c>
      <c r="Q2039" s="9">
        <v>-2.2784999999999999E-7</v>
      </c>
      <c r="R2039" s="8">
        <v>0</v>
      </c>
      <c r="S2039" s="8">
        <v>-2.4768000000000001E-4</v>
      </c>
      <c r="T2039" s="8">
        <v>0</v>
      </c>
      <c r="U2039" s="9">
        <v>3.9082000000000001E-6</v>
      </c>
      <c r="V2039">
        <v>4.8692726338449903</v>
      </c>
      <c r="W2039">
        <v>4.8692726338449903</v>
      </c>
      <c r="X2039">
        <v>2.5154662426443202</v>
      </c>
      <c r="Y2039">
        <v>0.33183072403542202</v>
      </c>
      <c r="Z2039">
        <v>24.712894240595102</v>
      </c>
      <c r="AA2039">
        <v>3.26003086419753</v>
      </c>
    </row>
    <row r="2040" spans="1:27" x14ac:dyDescent="0.35">
      <c r="A2040">
        <v>2039</v>
      </c>
      <c r="B2040" t="s">
        <v>132</v>
      </c>
      <c r="C2040" s="2">
        <v>52</v>
      </c>
      <c r="D2040" t="s">
        <v>14</v>
      </c>
      <c r="E2040">
        <v>18</v>
      </c>
      <c r="F2040" t="s">
        <v>34</v>
      </c>
      <c r="G2040" s="10">
        <v>42</v>
      </c>
      <c r="H2040">
        <v>0.42</v>
      </c>
      <c r="I2040">
        <v>18</v>
      </c>
      <c r="J2040">
        <v>1</v>
      </c>
      <c r="K2040">
        <v>0</v>
      </c>
      <c r="L2040" s="8">
        <v>1.4</v>
      </c>
      <c r="M2040" s="8">
        <v>0.52</v>
      </c>
      <c r="N2040" s="8">
        <v>0.5</v>
      </c>
      <c r="O2040" s="8">
        <v>-1.115E-2</v>
      </c>
      <c r="P2040" s="8">
        <v>0</v>
      </c>
      <c r="Q2040" s="8">
        <v>-8.5599999999999996E-2</v>
      </c>
      <c r="R2040" s="8">
        <v>-4.9959999999999997E-2</v>
      </c>
      <c r="S2040" s="8">
        <v>0</v>
      </c>
      <c r="T2040" s="8">
        <v>2.5600000000000002E-3</v>
      </c>
      <c r="U2040" s="8">
        <v>3.6330000000000001E-2</v>
      </c>
      <c r="V2040">
        <v>0.92436229024866801</v>
      </c>
      <c r="W2040">
        <v>0.92436229024866801</v>
      </c>
      <c r="X2040">
        <v>0.67293574730103101</v>
      </c>
      <c r="Y2040">
        <v>0.13854423602331001</v>
      </c>
      <c r="Z2040">
        <v>6.6111759608763903</v>
      </c>
      <c r="AA2040">
        <v>1.3611111111111101</v>
      </c>
    </row>
    <row r="2041" spans="1:27" x14ac:dyDescent="0.35">
      <c r="A2041">
        <v>2040</v>
      </c>
      <c r="B2041" t="s">
        <v>132</v>
      </c>
      <c r="C2041" s="2">
        <v>52</v>
      </c>
      <c r="D2041" t="s">
        <v>14</v>
      </c>
      <c r="E2041">
        <v>18</v>
      </c>
      <c r="F2041" t="s">
        <v>58</v>
      </c>
      <c r="G2041" s="10">
        <v>40.5</v>
      </c>
      <c r="H2041">
        <v>0.40500000000000003</v>
      </c>
      <c r="I2041">
        <v>30</v>
      </c>
      <c r="J2041">
        <v>1</v>
      </c>
      <c r="K2041">
        <v>0</v>
      </c>
      <c r="L2041" s="8">
        <v>1.23</v>
      </c>
      <c r="M2041" s="8">
        <v>0.42</v>
      </c>
      <c r="N2041" s="8">
        <v>0.5</v>
      </c>
      <c r="O2041" s="8">
        <v>-2.846E-3</v>
      </c>
      <c r="P2041" s="8">
        <v>0</v>
      </c>
      <c r="Q2041" s="9">
        <v>-2.2784999999999999E-7</v>
      </c>
      <c r="R2041" s="8">
        <v>0</v>
      </c>
      <c r="S2041" s="8">
        <v>-2.4768000000000001E-4</v>
      </c>
      <c r="T2041" s="8">
        <v>0</v>
      </c>
      <c r="U2041" s="9">
        <v>3.9082000000000001E-6</v>
      </c>
      <c r="V2041">
        <v>1.88408580183769</v>
      </c>
      <c r="W2041">
        <v>1.88408580183769</v>
      </c>
      <c r="X2041">
        <v>0.97331872522935103</v>
      </c>
      <c r="Y2041">
        <v>0.128824933751266</v>
      </c>
      <c r="Z2041">
        <v>9.5622522422317004</v>
      </c>
      <c r="AA2041">
        <v>1.265625</v>
      </c>
    </row>
    <row r="2042" spans="1:27" x14ac:dyDescent="0.35">
      <c r="A2042">
        <v>2041</v>
      </c>
      <c r="B2042" t="s">
        <v>132</v>
      </c>
      <c r="C2042" s="2">
        <v>52</v>
      </c>
      <c r="D2042" t="s">
        <v>14</v>
      </c>
      <c r="E2042">
        <v>18</v>
      </c>
      <c r="F2042" t="s">
        <v>58</v>
      </c>
      <c r="G2042" s="10">
        <v>48</v>
      </c>
      <c r="H2042">
        <v>0.48</v>
      </c>
      <c r="I2042">
        <v>30</v>
      </c>
      <c r="J2042">
        <v>1</v>
      </c>
      <c r="K2042">
        <v>0</v>
      </c>
      <c r="L2042" s="8">
        <v>1.23</v>
      </c>
      <c r="M2042" s="8">
        <v>0.42</v>
      </c>
      <c r="N2042" s="8">
        <v>0.5</v>
      </c>
      <c r="O2042" s="8">
        <v>-2.846E-3</v>
      </c>
      <c r="P2042" s="8">
        <v>0</v>
      </c>
      <c r="Q2042" s="9">
        <v>-2.2784999999999999E-7</v>
      </c>
      <c r="R2042" s="8">
        <v>0</v>
      </c>
      <c r="S2042" s="8">
        <v>-2.4768000000000001E-4</v>
      </c>
      <c r="T2042" s="8">
        <v>0</v>
      </c>
      <c r="U2042" s="9">
        <v>3.9082000000000001E-6</v>
      </c>
      <c r="V2042">
        <v>2.6506658423618599</v>
      </c>
      <c r="W2042">
        <v>2.6506658423618599</v>
      </c>
      <c r="X2042">
        <v>1.3693339741641399</v>
      </c>
      <c r="Y2042">
        <v>0.18095573684677199</v>
      </c>
      <c r="Z2042">
        <v>13.452856218018001</v>
      </c>
      <c r="AA2042">
        <v>1.7777777777777799</v>
      </c>
    </row>
    <row r="2043" spans="1:27" x14ac:dyDescent="0.35">
      <c r="A2043">
        <v>2042</v>
      </c>
      <c r="B2043" t="s">
        <v>132</v>
      </c>
      <c r="C2043" s="2">
        <v>52</v>
      </c>
      <c r="D2043" t="s">
        <v>14</v>
      </c>
      <c r="E2043">
        <v>18</v>
      </c>
      <c r="F2043" t="s">
        <v>58</v>
      </c>
      <c r="G2043" s="10">
        <v>52</v>
      </c>
      <c r="H2043">
        <v>0.52</v>
      </c>
      <c r="I2043">
        <v>30</v>
      </c>
      <c r="J2043">
        <v>1</v>
      </c>
      <c r="K2043">
        <v>0</v>
      </c>
      <c r="L2043" s="8">
        <v>1.23</v>
      </c>
      <c r="M2043" s="8">
        <v>0.42</v>
      </c>
      <c r="N2043" s="8">
        <v>0.5</v>
      </c>
      <c r="O2043" s="8">
        <v>-2.846E-3</v>
      </c>
      <c r="P2043" s="8">
        <v>0</v>
      </c>
      <c r="Q2043" s="9">
        <v>-2.2784999999999999E-7</v>
      </c>
      <c r="R2043" s="8">
        <v>0</v>
      </c>
      <c r="S2043" s="8">
        <v>-2.4768000000000001E-4</v>
      </c>
      <c r="T2043" s="8">
        <v>0</v>
      </c>
      <c r="U2043" s="9">
        <v>3.9082000000000001E-6</v>
      </c>
      <c r="V2043">
        <v>3.1126349816607899</v>
      </c>
      <c r="W2043">
        <v>3.1126349816607899</v>
      </c>
      <c r="X2043">
        <v>1.60798723152597</v>
      </c>
      <c r="Y2043">
        <v>0.21237166338267</v>
      </c>
      <c r="Z2043">
        <v>15.797476316420299</v>
      </c>
      <c r="AA2043">
        <v>2.0864197530864201</v>
      </c>
    </row>
    <row r="2044" spans="1:27" x14ac:dyDescent="0.35">
      <c r="A2044">
        <v>2043</v>
      </c>
      <c r="B2044" t="s">
        <v>132</v>
      </c>
      <c r="C2044" s="2">
        <v>52</v>
      </c>
      <c r="D2044" t="s">
        <v>14</v>
      </c>
      <c r="E2044">
        <v>18</v>
      </c>
      <c r="F2044" t="s">
        <v>58</v>
      </c>
      <c r="G2044" s="10">
        <v>47.5</v>
      </c>
      <c r="H2044">
        <v>0.47499999999999998</v>
      </c>
      <c r="I2044">
        <v>30</v>
      </c>
      <c r="J2044">
        <v>1</v>
      </c>
      <c r="K2044">
        <v>0</v>
      </c>
      <c r="L2044" s="8">
        <v>1.23</v>
      </c>
      <c r="M2044" s="8">
        <v>0.42</v>
      </c>
      <c r="N2044" s="8">
        <v>0.5</v>
      </c>
      <c r="O2044" s="8">
        <v>-2.846E-3</v>
      </c>
      <c r="P2044" s="8">
        <v>0</v>
      </c>
      <c r="Q2044" s="9">
        <v>-2.2784999999999999E-7</v>
      </c>
      <c r="R2044" s="8">
        <v>0</v>
      </c>
      <c r="S2044" s="8">
        <v>-2.4768000000000001E-4</v>
      </c>
      <c r="T2044" s="8">
        <v>0</v>
      </c>
      <c r="U2044" s="9">
        <v>3.9082000000000001E-6</v>
      </c>
      <c r="V2044">
        <v>2.59551827635805</v>
      </c>
      <c r="W2044">
        <v>2.59551827635805</v>
      </c>
      <c r="X2044">
        <v>1.3408447415665701</v>
      </c>
      <c r="Y2044">
        <v>0.17720546061654899</v>
      </c>
      <c r="Z2044">
        <v>13.172967193771299</v>
      </c>
      <c r="AA2044">
        <v>1.7409336419753101</v>
      </c>
    </row>
    <row r="2045" spans="1:27" x14ac:dyDescent="0.35">
      <c r="A2045">
        <v>2044</v>
      </c>
      <c r="B2045" t="s">
        <v>132</v>
      </c>
      <c r="C2045" s="2">
        <v>52</v>
      </c>
      <c r="D2045" t="s">
        <v>14</v>
      </c>
      <c r="E2045">
        <v>18</v>
      </c>
      <c r="F2045" t="s">
        <v>58</v>
      </c>
      <c r="G2045" s="10">
        <v>56.5</v>
      </c>
      <c r="H2045">
        <v>0.56499999999999995</v>
      </c>
      <c r="I2045">
        <v>30</v>
      </c>
      <c r="J2045">
        <v>1</v>
      </c>
      <c r="K2045">
        <v>0</v>
      </c>
      <c r="L2045" s="8">
        <v>1.23</v>
      </c>
      <c r="M2045" s="8">
        <v>0.42</v>
      </c>
      <c r="N2045" s="8">
        <v>0.5</v>
      </c>
      <c r="O2045" s="8">
        <v>-2.846E-3</v>
      </c>
      <c r="P2045" s="8">
        <v>0</v>
      </c>
      <c r="Q2045" s="9">
        <v>-2.2784999999999999E-7</v>
      </c>
      <c r="R2045" s="8">
        <v>0</v>
      </c>
      <c r="S2045" s="8">
        <v>-2.4768000000000001E-4</v>
      </c>
      <c r="T2045" s="8">
        <v>0</v>
      </c>
      <c r="U2045" s="9">
        <v>3.9082000000000001E-6</v>
      </c>
      <c r="V2045">
        <v>3.6765260623175502</v>
      </c>
      <c r="W2045">
        <v>3.6765260623175502</v>
      </c>
      <c r="X2045">
        <v>1.8992933637932501</v>
      </c>
      <c r="Y2045">
        <v>0.25071872871055001</v>
      </c>
      <c r="Z2045">
        <v>18.6593782240327</v>
      </c>
      <c r="AA2045">
        <v>2.46315586419753</v>
      </c>
    </row>
    <row r="2046" spans="1:27" x14ac:dyDescent="0.35">
      <c r="A2046">
        <v>2045</v>
      </c>
      <c r="B2046" t="s">
        <v>132</v>
      </c>
      <c r="C2046" s="2">
        <v>52</v>
      </c>
      <c r="D2046" t="s">
        <v>14</v>
      </c>
      <c r="E2046">
        <v>18</v>
      </c>
      <c r="F2046" t="s">
        <v>34</v>
      </c>
      <c r="G2046" s="10">
        <v>44.5</v>
      </c>
      <c r="H2046">
        <v>0.44500000000000001</v>
      </c>
      <c r="I2046">
        <v>18</v>
      </c>
      <c r="J2046">
        <v>1</v>
      </c>
      <c r="K2046">
        <v>0</v>
      </c>
      <c r="L2046" s="8">
        <v>1.4</v>
      </c>
      <c r="M2046" s="8">
        <v>0.52</v>
      </c>
      <c r="N2046" s="8">
        <v>0.5</v>
      </c>
      <c r="O2046" s="8">
        <v>-1.115E-2</v>
      </c>
      <c r="P2046" s="8">
        <v>0</v>
      </c>
      <c r="Q2046" s="8">
        <v>-8.5599999999999996E-2</v>
      </c>
      <c r="R2046" s="8">
        <v>-4.9959999999999997E-2</v>
      </c>
      <c r="S2046" s="8">
        <v>0</v>
      </c>
      <c r="T2046" s="8">
        <v>2.5600000000000002E-3</v>
      </c>
      <c r="U2046" s="8">
        <v>3.6330000000000001E-2</v>
      </c>
      <c r="V2046">
        <v>1.0275439788868399</v>
      </c>
      <c r="W2046">
        <v>1.0275439788868399</v>
      </c>
      <c r="X2046">
        <v>0.74805201662961895</v>
      </c>
      <c r="Y2046">
        <v>0.15552847130677999</v>
      </c>
      <c r="Z2046">
        <v>7.3491466750904104</v>
      </c>
      <c r="AA2046">
        <v>1.52797067901235</v>
      </c>
    </row>
    <row r="2047" spans="1:27" x14ac:dyDescent="0.35">
      <c r="A2047">
        <v>2046</v>
      </c>
      <c r="B2047" t="s">
        <v>132</v>
      </c>
      <c r="C2047" s="2">
        <v>52</v>
      </c>
      <c r="D2047" t="s">
        <v>14</v>
      </c>
      <c r="E2047">
        <v>18</v>
      </c>
      <c r="F2047" t="s">
        <v>58</v>
      </c>
      <c r="G2047" s="10">
        <v>44.5</v>
      </c>
      <c r="H2047">
        <v>0.44500000000000001</v>
      </c>
      <c r="I2047">
        <v>30</v>
      </c>
      <c r="J2047">
        <v>1</v>
      </c>
      <c r="K2047">
        <v>0</v>
      </c>
      <c r="L2047" s="8">
        <v>1.23</v>
      </c>
      <c r="M2047" s="8">
        <v>0.42</v>
      </c>
      <c r="N2047" s="8">
        <v>0.5</v>
      </c>
      <c r="O2047" s="8">
        <v>-2.846E-3</v>
      </c>
      <c r="P2047" s="8">
        <v>0</v>
      </c>
      <c r="Q2047" s="9">
        <v>-2.2784999999999999E-7</v>
      </c>
      <c r="R2047" s="8">
        <v>0</v>
      </c>
      <c r="S2047" s="8">
        <v>-2.4768000000000001E-4</v>
      </c>
      <c r="T2047" s="8">
        <v>0</v>
      </c>
      <c r="U2047" s="9">
        <v>3.9082000000000001E-6</v>
      </c>
      <c r="V2047">
        <v>2.27675957024179</v>
      </c>
      <c r="W2047">
        <v>2.27675957024179</v>
      </c>
      <c r="X2047">
        <v>1.17617399398691</v>
      </c>
      <c r="Y2047">
        <v>0.15552847130677999</v>
      </c>
      <c r="Z2047">
        <v>11.5551793258737</v>
      </c>
      <c r="AA2047">
        <v>1.52797067901235</v>
      </c>
    </row>
    <row r="2048" spans="1:27" x14ac:dyDescent="0.35">
      <c r="A2048">
        <v>2047</v>
      </c>
      <c r="B2048" t="s">
        <v>132</v>
      </c>
      <c r="C2048" s="2">
        <v>52</v>
      </c>
      <c r="D2048" t="s">
        <v>14</v>
      </c>
      <c r="E2048">
        <v>18</v>
      </c>
      <c r="F2048" t="s">
        <v>58</v>
      </c>
      <c r="G2048" s="10">
        <v>65.5</v>
      </c>
      <c r="H2048">
        <v>0.65500000000000003</v>
      </c>
      <c r="I2048">
        <v>30</v>
      </c>
      <c r="J2048">
        <v>1</v>
      </c>
      <c r="K2048">
        <v>0</v>
      </c>
      <c r="L2048" s="8">
        <v>1.23</v>
      </c>
      <c r="M2048" s="8">
        <v>0.42</v>
      </c>
      <c r="N2048" s="8">
        <v>0.5</v>
      </c>
      <c r="O2048" s="8">
        <v>-2.846E-3</v>
      </c>
      <c r="P2048" s="8">
        <v>0</v>
      </c>
      <c r="Q2048" s="9">
        <v>-2.2784999999999999E-7</v>
      </c>
      <c r="R2048" s="8">
        <v>0</v>
      </c>
      <c r="S2048" s="8">
        <v>-2.4768000000000001E-4</v>
      </c>
      <c r="T2048" s="8">
        <v>0</v>
      </c>
      <c r="U2048" s="9">
        <v>3.9082000000000001E-6</v>
      </c>
      <c r="V2048">
        <v>4.9446313496931298</v>
      </c>
      <c r="W2048">
        <v>4.9446313496931298</v>
      </c>
      <c r="X2048">
        <v>2.5543965552514698</v>
      </c>
      <c r="Y2048">
        <v>0.33695544705158997</v>
      </c>
      <c r="Z2048">
        <v>25.095360394147001</v>
      </c>
      <c r="AA2048">
        <v>3.3103780864197501</v>
      </c>
    </row>
    <row r="2049" spans="1:27" x14ac:dyDescent="0.35">
      <c r="A2049">
        <v>2048</v>
      </c>
      <c r="B2049" t="s">
        <v>132</v>
      </c>
      <c r="C2049" s="2">
        <v>52</v>
      </c>
      <c r="D2049" t="s">
        <v>14</v>
      </c>
      <c r="E2049">
        <v>18</v>
      </c>
      <c r="F2049" t="s">
        <v>34</v>
      </c>
      <c r="G2049" s="10">
        <v>44.5</v>
      </c>
      <c r="H2049">
        <v>0.44500000000000001</v>
      </c>
      <c r="I2049">
        <v>20</v>
      </c>
      <c r="J2049">
        <v>1</v>
      </c>
      <c r="K2049">
        <v>0</v>
      </c>
      <c r="L2049" s="8">
        <v>1.4</v>
      </c>
      <c r="M2049" s="8">
        <v>0.52</v>
      </c>
      <c r="N2049" s="8">
        <v>0.5</v>
      </c>
      <c r="O2049" s="8">
        <v>-1.115E-2</v>
      </c>
      <c r="P2049" s="8">
        <v>0</v>
      </c>
      <c r="Q2049" s="8">
        <v>-8.5599999999999996E-2</v>
      </c>
      <c r="R2049" s="8">
        <v>-4.9959999999999997E-2</v>
      </c>
      <c r="S2049" s="8">
        <v>0</v>
      </c>
      <c r="T2049" s="8">
        <v>2.5600000000000002E-3</v>
      </c>
      <c r="U2049" s="8">
        <v>3.6330000000000001E-2</v>
      </c>
      <c r="V2049">
        <v>1.1767105519702401</v>
      </c>
      <c r="W2049">
        <v>1.1767105519702401</v>
      </c>
      <c r="X2049">
        <v>0.85664528183433297</v>
      </c>
      <c r="Y2049">
        <v>0.15552847130677999</v>
      </c>
      <c r="Z2049">
        <v>8.4160080913755504</v>
      </c>
      <c r="AA2049">
        <v>1.52797067901235</v>
      </c>
    </row>
    <row r="2050" spans="1:27" x14ac:dyDescent="0.35">
      <c r="A2050">
        <v>2049</v>
      </c>
      <c r="B2050" t="s">
        <v>131</v>
      </c>
      <c r="C2050" s="2">
        <v>50</v>
      </c>
      <c r="D2050" t="s">
        <v>13</v>
      </c>
      <c r="E2050">
        <v>9</v>
      </c>
      <c r="F2050" t="s">
        <v>17</v>
      </c>
      <c r="G2050" s="10">
        <v>25</v>
      </c>
      <c r="H2050">
        <v>0.25</v>
      </c>
      <c r="I2050">
        <v>12</v>
      </c>
      <c r="J2050">
        <v>1</v>
      </c>
      <c r="K2050">
        <v>1</v>
      </c>
      <c r="L2050" s="8">
        <v>1.39</v>
      </c>
      <c r="M2050" s="8">
        <v>0.56000000000000005</v>
      </c>
      <c r="N2050" s="8">
        <v>0.5</v>
      </c>
      <c r="O2050" s="8">
        <v>0.16450000000000001</v>
      </c>
      <c r="P2050" s="8">
        <v>-0.56120000000000003</v>
      </c>
      <c r="Q2050" s="8">
        <v>0.29099999999999998</v>
      </c>
      <c r="R2050" s="8">
        <v>0</v>
      </c>
      <c r="S2050" s="8">
        <v>-7.2500000000000004E-3</v>
      </c>
      <c r="T2050" s="8">
        <v>2.5000000000000001E-2</v>
      </c>
      <c r="U2050" s="8">
        <v>2.3E-2</v>
      </c>
      <c r="V2050">
        <v>0.22210810568419101</v>
      </c>
      <c r="W2050">
        <v>0.22210810568419101</v>
      </c>
      <c r="X2050">
        <v>0.172888949464574</v>
      </c>
      <c r="Y2050">
        <v>4.9087385212340497E-2</v>
      </c>
      <c r="Z2050">
        <v>6.7941063983337902</v>
      </c>
      <c r="AA2050">
        <v>1.92901234567901</v>
      </c>
    </row>
    <row r="2051" spans="1:27" x14ac:dyDescent="0.35">
      <c r="A2051">
        <v>2050</v>
      </c>
      <c r="B2051" t="s">
        <v>131</v>
      </c>
      <c r="C2051" s="2">
        <v>50</v>
      </c>
      <c r="D2051" t="s">
        <v>14</v>
      </c>
      <c r="E2051">
        <v>18</v>
      </c>
      <c r="F2051" t="s">
        <v>58</v>
      </c>
      <c r="G2051" s="10">
        <v>65</v>
      </c>
      <c r="H2051">
        <v>0.65</v>
      </c>
      <c r="I2051">
        <v>30</v>
      </c>
      <c r="J2051">
        <v>1</v>
      </c>
      <c r="K2051">
        <v>1</v>
      </c>
      <c r="L2051" s="8">
        <v>1.23</v>
      </c>
      <c r="M2051" s="8">
        <v>0.42</v>
      </c>
      <c r="N2051" s="8">
        <v>0.5</v>
      </c>
      <c r="O2051" s="8">
        <v>-2.846E-3</v>
      </c>
      <c r="P2051" s="8">
        <v>0</v>
      </c>
      <c r="Q2051" s="9">
        <v>-2.2784999999999999E-7</v>
      </c>
      <c r="R2051" s="8">
        <v>0</v>
      </c>
      <c r="S2051" s="8">
        <v>-2.4768000000000001E-4</v>
      </c>
      <c r="T2051" s="8">
        <v>0</v>
      </c>
      <c r="U2051" s="9">
        <v>3.9082000000000001E-6</v>
      </c>
      <c r="V2051">
        <v>4.8692726338449903</v>
      </c>
      <c r="W2051">
        <v>4.8692726338449903</v>
      </c>
      <c r="X2051">
        <v>2.5154662426443202</v>
      </c>
      <c r="Y2051">
        <v>0.33183072403542202</v>
      </c>
      <c r="Z2051">
        <v>24.712894240595102</v>
      </c>
      <c r="AA2051">
        <v>3.26003086419753</v>
      </c>
    </row>
    <row r="2052" spans="1:27" x14ac:dyDescent="0.35">
      <c r="A2052">
        <v>2051</v>
      </c>
      <c r="B2052" t="s">
        <v>131</v>
      </c>
      <c r="C2052" s="2">
        <v>50</v>
      </c>
      <c r="D2052" t="s">
        <v>14</v>
      </c>
      <c r="E2052">
        <v>18</v>
      </c>
      <c r="F2052" t="s">
        <v>58</v>
      </c>
      <c r="G2052" s="10">
        <v>55.5</v>
      </c>
      <c r="H2052">
        <v>0.55500000000000005</v>
      </c>
      <c r="I2052">
        <v>30</v>
      </c>
      <c r="J2052">
        <v>1</v>
      </c>
      <c r="K2052">
        <v>1</v>
      </c>
      <c r="L2052" s="8">
        <v>1.23</v>
      </c>
      <c r="M2052" s="8">
        <v>0.42</v>
      </c>
      <c r="N2052" s="8">
        <v>0.5</v>
      </c>
      <c r="O2052" s="8">
        <v>-2.846E-3</v>
      </c>
      <c r="P2052" s="8">
        <v>0</v>
      </c>
      <c r="Q2052" s="9">
        <v>-2.2784999999999999E-7</v>
      </c>
      <c r="R2052" s="8">
        <v>0</v>
      </c>
      <c r="S2052" s="8">
        <v>-2.4768000000000001E-4</v>
      </c>
      <c r="T2052" s="8">
        <v>0</v>
      </c>
      <c r="U2052" s="9">
        <v>3.9082000000000001E-6</v>
      </c>
      <c r="V2052">
        <v>3.5471747033138499</v>
      </c>
      <c r="W2052">
        <v>3.5471747033138499</v>
      </c>
      <c r="X2052">
        <v>1.8324704517319399</v>
      </c>
      <c r="Y2052">
        <v>0.24192226928049901</v>
      </c>
      <c r="Z2052">
        <v>18.002884596480001</v>
      </c>
      <c r="AA2052">
        <v>2.3767361111111098</v>
      </c>
    </row>
    <row r="2053" spans="1:27" x14ac:dyDescent="0.35">
      <c r="A2053">
        <v>2052</v>
      </c>
      <c r="B2053" t="s">
        <v>131</v>
      </c>
      <c r="C2053" s="2">
        <v>50</v>
      </c>
      <c r="D2053" t="s">
        <v>14</v>
      </c>
      <c r="E2053">
        <v>18</v>
      </c>
      <c r="F2053" t="s">
        <v>58</v>
      </c>
      <c r="G2053" s="10">
        <v>50</v>
      </c>
      <c r="H2053">
        <v>0.5</v>
      </c>
      <c r="I2053">
        <v>30</v>
      </c>
      <c r="J2053">
        <v>1</v>
      </c>
      <c r="K2053">
        <v>1</v>
      </c>
      <c r="L2053" s="8">
        <v>1.23</v>
      </c>
      <c r="M2053" s="8">
        <v>0.42</v>
      </c>
      <c r="N2053" s="8">
        <v>0.5</v>
      </c>
      <c r="O2053" s="8">
        <v>-2.846E-3</v>
      </c>
      <c r="P2053" s="8">
        <v>0</v>
      </c>
      <c r="Q2053" s="9">
        <v>-2.2784999999999999E-7</v>
      </c>
      <c r="R2053" s="8">
        <v>0</v>
      </c>
      <c r="S2053" s="8">
        <v>-2.4768000000000001E-4</v>
      </c>
      <c r="T2053" s="8">
        <v>0</v>
      </c>
      <c r="U2053" s="9">
        <v>3.9082000000000001E-6</v>
      </c>
      <c r="V2053">
        <v>2.8770307206183401</v>
      </c>
      <c r="W2053">
        <v>2.8770307206183401</v>
      </c>
      <c r="X2053">
        <v>1.4862740702714301</v>
      </c>
      <c r="Y2053">
        <v>0.19634954084936199</v>
      </c>
      <c r="Z2053">
        <v>14.601720066235201</v>
      </c>
      <c r="AA2053">
        <v>1.92901234567901</v>
      </c>
    </row>
    <row r="2054" spans="1:27" x14ac:dyDescent="0.35">
      <c r="A2054">
        <v>2053</v>
      </c>
      <c r="B2054" t="s">
        <v>131</v>
      </c>
      <c r="C2054" s="2">
        <v>50</v>
      </c>
      <c r="D2054" t="s">
        <v>14</v>
      </c>
      <c r="E2054">
        <v>18</v>
      </c>
      <c r="F2054" t="s">
        <v>58</v>
      </c>
      <c r="G2054" s="10">
        <v>40.5</v>
      </c>
      <c r="H2054">
        <v>0.40500000000000003</v>
      </c>
      <c r="I2054">
        <v>30</v>
      </c>
      <c r="J2054">
        <v>1</v>
      </c>
      <c r="K2054">
        <v>1</v>
      </c>
      <c r="L2054" s="8">
        <v>1.23</v>
      </c>
      <c r="M2054" s="8">
        <v>0.42</v>
      </c>
      <c r="N2054" s="8">
        <v>0.5</v>
      </c>
      <c r="O2054" s="8">
        <v>-2.846E-3</v>
      </c>
      <c r="P2054" s="8">
        <v>0</v>
      </c>
      <c r="Q2054" s="9">
        <v>-2.2784999999999999E-7</v>
      </c>
      <c r="R2054" s="8">
        <v>0</v>
      </c>
      <c r="S2054" s="8">
        <v>-2.4768000000000001E-4</v>
      </c>
      <c r="T2054" s="8">
        <v>0</v>
      </c>
      <c r="U2054" s="9">
        <v>3.9082000000000001E-6</v>
      </c>
      <c r="V2054">
        <v>1.88408580183769</v>
      </c>
      <c r="W2054">
        <v>1.88408580183769</v>
      </c>
      <c r="X2054">
        <v>0.97331872522935103</v>
      </c>
      <c r="Y2054">
        <v>0.128824933751266</v>
      </c>
      <c r="Z2054">
        <v>9.5622522422317004</v>
      </c>
      <c r="AA2054">
        <v>1.265625</v>
      </c>
    </row>
    <row r="2055" spans="1:27" x14ac:dyDescent="0.35">
      <c r="A2055">
        <v>2054</v>
      </c>
      <c r="B2055" t="s">
        <v>131</v>
      </c>
      <c r="C2055" s="2">
        <v>50</v>
      </c>
      <c r="D2055" t="s">
        <v>14</v>
      </c>
      <c r="E2055">
        <v>18</v>
      </c>
      <c r="F2055" t="s">
        <v>58</v>
      </c>
      <c r="G2055" s="10">
        <v>47</v>
      </c>
      <c r="H2055">
        <v>0.47</v>
      </c>
      <c r="I2055">
        <v>30</v>
      </c>
      <c r="J2055">
        <v>1</v>
      </c>
      <c r="K2055">
        <v>1</v>
      </c>
      <c r="L2055" s="8">
        <v>1.23</v>
      </c>
      <c r="M2055" s="8">
        <v>0.42</v>
      </c>
      <c r="N2055" s="8">
        <v>0.5</v>
      </c>
      <c r="O2055" s="8">
        <v>-2.846E-3</v>
      </c>
      <c r="P2055" s="8">
        <v>0</v>
      </c>
      <c r="Q2055" s="9">
        <v>-2.2784999999999999E-7</v>
      </c>
      <c r="R2055" s="8">
        <v>0</v>
      </c>
      <c r="S2055" s="8">
        <v>-2.4768000000000001E-4</v>
      </c>
      <c r="T2055" s="8">
        <v>0</v>
      </c>
      <c r="U2055" s="9">
        <v>3.9082000000000001E-6</v>
      </c>
      <c r="V2055">
        <v>2.5409481717783602</v>
      </c>
      <c r="W2055">
        <v>2.5409481717783602</v>
      </c>
      <c r="X2055">
        <v>1.3126538255407001</v>
      </c>
      <c r="Y2055">
        <v>0.173494454294496</v>
      </c>
      <c r="Z2055">
        <v>12.8960089446475</v>
      </c>
      <c r="AA2055">
        <v>1.7044753086419799</v>
      </c>
    </row>
    <row r="2056" spans="1:27" x14ac:dyDescent="0.35">
      <c r="A2056">
        <v>2055</v>
      </c>
      <c r="B2056" t="s">
        <v>131</v>
      </c>
      <c r="C2056" s="2">
        <v>50</v>
      </c>
      <c r="D2056" t="s">
        <v>14</v>
      </c>
      <c r="E2056">
        <v>18</v>
      </c>
      <c r="F2056" t="s">
        <v>58</v>
      </c>
      <c r="G2056" s="10">
        <v>58.5</v>
      </c>
      <c r="H2056">
        <v>0.58499999999999996</v>
      </c>
      <c r="I2056">
        <v>30</v>
      </c>
      <c r="J2056">
        <v>1</v>
      </c>
      <c r="K2056">
        <v>1</v>
      </c>
      <c r="L2056" s="8">
        <v>1.23</v>
      </c>
      <c r="M2056" s="8">
        <v>0.42</v>
      </c>
      <c r="N2056" s="8">
        <v>0.5</v>
      </c>
      <c r="O2056" s="8">
        <v>-2.846E-3</v>
      </c>
      <c r="P2056" s="8">
        <v>0</v>
      </c>
      <c r="Q2056" s="9">
        <v>-2.2784999999999999E-7</v>
      </c>
      <c r="R2056" s="8">
        <v>0</v>
      </c>
      <c r="S2056" s="8">
        <v>-2.4768000000000001E-4</v>
      </c>
      <c r="T2056" s="8">
        <v>0</v>
      </c>
      <c r="U2056" s="9">
        <v>3.9082000000000001E-6</v>
      </c>
      <c r="V2056">
        <v>3.9421583174144401</v>
      </c>
      <c r="W2056">
        <v>3.9421583174144401</v>
      </c>
      <c r="X2056">
        <v>2.0365189867762998</v>
      </c>
      <c r="Y2056">
        <v>0.26878288646869197</v>
      </c>
      <c r="Z2056">
        <v>20.007534780614002</v>
      </c>
      <c r="AA2056">
        <v>2.640625</v>
      </c>
    </row>
    <row r="2057" spans="1:27" x14ac:dyDescent="0.35">
      <c r="A2057">
        <v>2056</v>
      </c>
      <c r="B2057" t="s">
        <v>131</v>
      </c>
      <c r="C2057" s="2">
        <v>50</v>
      </c>
      <c r="D2057" t="s">
        <v>14</v>
      </c>
      <c r="E2057">
        <v>18</v>
      </c>
      <c r="F2057" t="s">
        <v>58</v>
      </c>
      <c r="G2057" s="10">
        <v>53</v>
      </c>
      <c r="H2057">
        <v>0.53</v>
      </c>
      <c r="I2057">
        <v>30</v>
      </c>
      <c r="J2057">
        <v>1</v>
      </c>
      <c r="K2057">
        <v>1</v>
      </c>
      <c r="L2057" s="8">
        <v>1.23</v>
      </c>
      <c r="M2057" s="8">
        <v>0.42</v>
      </c>
      <c r="N2057" s="8">
        <v>0.5</v>
      </c>
      <c r="O2057" s="8">
        <v>-2.846E-3</v>
      </c>
      <c r="P2057" s="8">
        <v>0</v>
      </c>
      <c r="Q2057" s="9">
        <v>-2.2784999999999999E-7</v>
      </c>
      <c r="R2057" s="8">
        <v>0</v>
      </c>
      <c r="S2057" s="8">
        <v>-2.4768000000000001E-4</v>
      </c>
      <c r="T2057" s="8">
        <v>0</v>
      </c>
      <c r="U2057" s="9">
        <v>3.9082000000000001E-6</v>
      </c>
      <c r="V2057">
        <v>3.2339018807267599</v>
      </c>
      <c r="W2057">
        <v>3.2339018807267599</v>
      </c>
      <c r="X2057">
        <v>1.67063371158345</v>
      </c>
      <c r="Y2057">
        <v>0.22061834409834299</v>
      </c>
      <c r="Z2057">
        <v>16.412939092250902</v>
      </c>
      <c r="AA2057">
        <v>2.1674382716049401</v>
      </c>
    </row>
    <row r="2058" spans="1:27" x14ac:dyDescent="0.35">
      <c r="A2058">
        <v>2057</v>
      </c>
      <c r="B2058" t="s">
        <v>131</v>
      </c>
      <c r="C2058" s="2">
        <v>50</v>
      </c>
      <c r="D2058" t="s">
        <v>14</v>
      </c>
      <c r="E2058">
        <v>18</v>
      </c>
      <c r="F2058" t="s">
        <v>58</v>
      </c>
      <c r="G2058" s="10">
        <v>58</v>
      </c>
      <c r="H2058">
        <v>0.57999999999999996</v>
      </c>
      <c r="I2058">
        <v>30</v>
      </c>
      <c r="J2058">
        <v>1</v>
      </c>
      <c r="K2058">
        <v>1</v>
      </c>
      <c r="L2058" s="8">
        <v>1.23</v>
      </c>
      <c r="M2058" s="8">
        <v>0.42</v>
      </c>
      <c r="N2058" s="8">
        <v>0.5</v>
      </c>
      <c r="O2058" s="8">
        <v>-2.846E-3</v>
      </c>
      <c r="P2058" s="8">
        <v>0</v>
      </c>
      <c r="Q2058" s="9">
        <v>-2.2784999999999999E-7</v>
      </c>
      <c r="R2058" s="8">
        <v>0</v>
      </c>
      <c r="S2058" s="8">
        <v>-2.4768000000000001E-4</v>
      </c>
      <c r="T2058" s="8">
        <v>0</v>
      </c>
      <c r="U2058" s="9">
        <v>3.9082000000000001E-6</v>
      </c>
      <c r="V2058">
        <v>3.8748840615040301</v>
      </c>
      <c r="W2058">
        <v>3.8748840615040301</v>
      </c>
      <c r="X2058">
        <v>2.00176510617298</v>
      </c>
      <c r="Y2058">
        <v>0.26420794216690202</v>
      </c>
      <c r="Z2058">
        <v>19.666099478784101</v>
      </c>
      <c r="AA2058">
        <v>2.5956790123456801</v>
      </c>
    </row>
    <row r="2059" spans="1:27" x14ac:dyDescent="0.35">
      <c r="A2059">
        <v>2058</v>
      </c>
      <c r="B2059" t="s">
        <v>131</v>
      </c>
      <c r="C2059" s="2">
        <v>50</v>
      </c>
      <c r="D2059" t="s">
        <v>14</v>
      </c>
      <c r="E2059">
        <v>18</v>
      </c>
      <c r="F2059" t="s">
        <v>58</v>
      </c>
      <c r="G2059" s="10">
        <v>51</v>
      </c>
      <c r="H2059">
        <v>0.51</v>
      </c>
      <c r="I2059">
        <v>30</v>
      </c>
      <c r="J2059">
        <v>1</v>
      </c>
      <c r="K2059">
        <v>1</v>
      </c>
      <c r="L2059" s="8">
        <v>1.23</v>
      </c>
      <c r="M2059" s="8">
        <v>0.42</v>
      </c>
      <c r="N2059" s="8">
        <v>0.5</v>
      </c>
      <c r="O2059" s="8">
        <v>-2.846E-3</v>
      </c>
      <c r="P2059" s="8">
        <v>0</v>
      </c>
      <c r="Q2059" s="9">
        <v>-2.2784999999999999E-7</v>
      </c>
      <c r="R2059" s="8">
        <v>0</v>
      </c>
      <c r="S2059" s="8">
        <v>-2.4768000000000001E-4</v>
      </c>
      <c r="T2059" s="8">
        <v>0</v>
      </c>
      <c r="U2059" s="9">
        <v>3.9082000000000001E-6</v>
      </c>
      <c r="V2059">
        <v>2.9936779282913202</v>
      </c>
      <c r="W2059">
        <v>2.9936779282913202</v>
      </c>
      <c r="X2059">
        <v>1.54653401775529</v>
      </c>
      <c r="Y2059">
        <v>0.20428206229967599</v>
      </c>
      <c r="Z2059">
        <v>15.193736641081699</v>
      </c>
      <c r="AA2059">
        <v>2.0069444444444402</v>
      </c>
    </row>
    <row r="2060" spans="1:27" x14ac:dyDescent="0.35">
      <c r="A2060">
        <v>2059</v>
      </c>
      <c r="B2060" t="s">
        <v>131</v>
      </c>
      <c r="C2060" s="2">
        <v>50</v>
      </c>
      <c r="D2060" t="s">
        <v>14</v>
      </c>
      <c r="E2060">
        <v>18</v>
      </c>
      <c r="F2060" t="s">
        <v>58</v>
      </c>
      <c r="G2060" s="10">
        <v>63</v>
      </c>
      <c r="H2060">
        <v>0.63</v>
      </c>
      <c r="I2060">
        <v>30</v>
      </c>
      <c r="J2060">
        <v>1</v>
      </c>
      <c r="K2060">
        <v>1</v>
      </c>
      <c r="L2060" s="8">
        <v>1.23</v>
      </c>
      <c r="M2060" s="8">
        <v>0.42</v>
      </c>
      <c r="N2060" s="8">
        <v>0.5</v>
      </c>
      <c r="O2060" s="8">
        <v>-2.846E-3</v>
      </c>
      <c r="P2060" s="8">
        <v>0</v>
      </c>
      <c r="Q2060" s="9">
        <v>-2.2784999999999999E-7</v>
      </c>
      <c r="R2060" s="8">
        <v>0</v>
      </c>
      <c r="S2060" s="8">
        <v>-2.4768000000000001E-4</v>
      </c>
      <c r="T2060" s="8">
        <v>0</v>
      </c>
      <c r="U2060" s="9">
        <v>3.9082000000000001E-6</v>
      </c>
      <c r="V2060">
        <v>4.5736123846936696</v>
      </c>
      <c r="W2060">
        <v>4.5736123846936696</v>
      </c>
      <c r="X2060">
        <v>2.3627281579327502</v>
      </c>
      <c r="Y2060">
        <v>0.31172453105244702</v>
      </c>
      <c r="Z2060">
        <v>23.212337377617601</v>
      </c>
      <c r="AA2060">
        <v>3.0625</v>
      </c>
    </row>
    <row r="2061" spans="1:27" x14ac:dyDescent="0.35">
      <c r="A2061">
        <v>2060</v>
      </c>
      <c r="B2061" t="s">
        <v>131</v>
      </c>
      <c r="C2061" s="2">
        <v>50</v>
      </c>
      <c r="D2061" t="s">
        <v>14</v>
      </c>
      <c r="E2061">
        <v>18</v>
      </c>
      <c r="F2061" t="s">
        <v>58</v>
      </c>
      <c r="G2061" s="10">
        <v>53.5</v>
      </c>
      <c r="H2061">
        <v>0.53500000000000003</v>
      </c>
      <c r="I2061">
        <v>30</v>
      </c>
      <c r="J2061">
        <v>1</v>
      </c>
      <c r="K2061">
        <v>1</v>
      </c>
      <c r="L2061" s="8">
        <v>1.23</v>
      </c>
      <c r="M2061" s="8">
        <v>0.42</v>
      </c>
      <c r="N2061" s="8">
        <v>0.5</v>
      </c>
      <c r="O2061" s="8">
        <v>-2.846E-3</v>
      </c>
      <c r="P2061" s="8">
        <v>0</v>
      </c>
      <c r="Q2061" s="9">
        <v>-2.2784999999999999E-7</v>
      </c>
      <c r="R2061" s="8">
        <v>0</v>
      </c>
      <c r="S2061" s="8">
        <v>-2.4768000000000001E-4</v>
      </c>
      <c r="T2061" s="8">
        <v>0</v>
      </c>
      <c r="U2061" s="9">
        <v>3.9082000000000001E-6</v>
      </c>
      <c r="V2061">
        <v>3.2954015223959301</v>
      </c>
      <c r="W2061">
        <v>3.2954015223959301</v>
      </c>
      <c r="X2061">
        <v>1.70240442646974</v>
      </c>
      <c r="Y2061">
        <v>0.224800589318435</v>
      </c>
      <c r="Z2061">
        <v>16.725066642850699</v>
      </c>
      <c r="AA2061">
        <v>2.2085262345679002</v>
      </c>
    </row>
    <row r="2062" spans="1:27" x14ac:dyDescent="0.35">
      <c r="A2062">
        <v>2061</v>
      </c>
      <c r="B2062" t="s">
        <v>131</v>
      </c>
      <c r="C2062" s="2">
        <v>50</v>
      </c>
      <c r="D2062" t="s">
        <v>14</v>
      </c>
      <c r="E2062">
        <v>18</v>
      </c>
      <c r="F2062" t="s">
        <v>58</v>
      </c>
      <c r="G2062" s="10">
        <v>52.5</v>
      </c>
      <c r="H2062">
        <v>0.52500000000000002</v>
      </c>
      <c r="I2062">
        <v>30</v>
      </c>
      <c r="J2062">
        <v>1</v>
      </c>
      <c r="K2062">
        <v>1</v>
      </c>
      <c r="L2062" s="8">
        <v>1.23</v>
      </c>
      <c r="M2062" s="8">
        <v>0.42</v>
      </c>
      <c r="N2062" s="8">
        <v>0.5</v>
      </c>
      <c r="O2062" s="8">
        <v>-2.846E-3</v>
      </c>
      <c r="P2062" s="8">
        <v>0</v>
      </c>
      <c r="Q2062" s="9">
        <v>-2.2784999999999999E-7</v>
      </c>
      <c r="R2062" s="8">
        <v>0</v>
      </c>
      <c r="S2062" s="8">
        <v>-2.4768000000000001E-4</v>
      </c>
      <c r="T2062" s="8">
        <v>0</v>
      </c>
      <c r="U2062" s="9">
        <v>3.9082000000000001E-6</v>
      </c>
      <c r="V2062">
        <v>3.17297970048172</v>
      </c>
      <c r="W2062">
        <v>3.17297970048172</v>
      </c>
      <c r="X2062">
        <v>1.6391613132688501</v>
      </c>
      <c r="Y2062">
        <v>0.21647536878642201</v>
      </c>
      <c r="Z2062">
        <v>16.103742316774099</v>
      </c>
      <c r="AA2062">
        <v>2.1267361111111098</v>
      </c>
    </row>
    <row r="2063" spans="1:27" x14ac:dyDescent="0.35">
      <c r="A2063">
        <v>2062</v>
      </c>
      <c r="B2063" t="s">
        <v>131</v>
      </c>
      <c r="C2063" s="2">
        <v>50</v>
      </c>
      <c r="D2063" t="s">
        <v>14</v>
      </c>
      <c r="E2063">
        <v>18</v>
      </c>
      <c r="F2063" t="s">
        <v>58</v>
      </c>
      <c r="G2063" s="10">
        <v>61</v>
      </c>
      <c r="H2063">
        <v>0.61</v>
      </c>
      <c r="I2063">
        <v>30</v>
      </c>
      <c r="J2063">
        <v>1</v>
      </c>
      <c r="K2063">
        <v>1</v>
      </c>
      <c r="L2063" s="8">
        <v>1.23</v>
      </c>
      <c r="M2063" s="8">
        <v>0.42</v>
      </c>
      <c r="N2063" s="8">
        <v>0.5</v>
      </c>
      <c r="O2063" s="8">
        <v>-2.846E-3</v>
      </c>
      <c r="P2063" s="8">
        <v>0</v>
      </c>
      <c r="Q2063" s="9">
        <v>-2.2784999999999999E-7</v>
      </c>
      <c r="R2063" s="8">
        <v>0</v>
      </c>
      <c r="S2063" s="8">
        <v>-2.4768000000000001E-4</v>
      </c>
      <c r="T2063" s="8">
        <v>0</v>
      </c>
      <c r="U2063" s="9">
        <v>3.9082000000000001E-6</v>
      </c>
      <c r="V2063">
        <v>4.2871915183283296</v>
      </c>
      <c r="W2063">
        <v>4.2871915183283296</v>
      </c>
      <c r="X2063">
        <v>2.2147631383684199</v>
      </c>
      <c r="Y2063">
        <v>0.292246656600191</v>
      </c>
      <c r="Z2063">
        <v>21.758672916608202</v>
      </c>
      <c r="AA2063">
        <v>2.8711419753086398</v>
      </c>
    </row>
    <row r="2064" spans="1:27" x14ac:dyDescent="0.35">
      <c r="A2064">
        <v>2063</v>
      </c>
      <c r="B2064" t="s">
        <v>131</v>
      </c>
      <c r="C2064" s="2">
        <v>50</v>
      </c>
      <c r="D2064" t="s">
        <v>14</v>
      </c>
      <c r="E2064">
        <v>18</v>
      </c>
      <c r="F2064" t="s">
        <v>58</v>
      </c>
      <c r="G2064" s="10">
        <v>55</v>
      </c>
      <c r="H2064">
        <v>0.55000000000000004</v>
      </c>
      <c r="I2064">
        <v>30</v>
      </c>
      <c r="J2064">
        <v>1</v>
      </c>
      <c r="K2064">
        <v>1</v>
      </c>
      <c r="L2064" s="8">
        <v>1.23</v>
      </c>
      <c r="M2064" s="8">
        <v>0.42</v>
      </c>
      <c r="N2064" s="8">
        <v>0.5</v>
      </c>
      <c r="O2064" s="8">
        <v>-2.846E-3</v>
      </c>
      <c r="P2064" s="8">
        <v>0</v>
      </c>
      <c r="Q2064" s="9">
        <v>-2.2784999999999999E-7</v>
      </c>
      <c r="R2064" s="8">
        <v>0</v>
      </c>
      <c r="S2064" s="8">
        <v>-2.4768000000000001E-4</v>
      </c>
      <c r="T2064" s="8">
        <v>0</v>
      </c>
      <c r="U2064" s="9">
        <v>3.9082000000000001E-6</v>
      </c>
      <c r="V2064">
        <v>3.48336521594819</v>
      </c>
      <c r="W2064">
        <v>3.48336521594819</v>
      </c>
      <c r="X2064">
        <v>1.79950647055883</v>
      </c>
      <c r="Y2064">
        <v>0.23758294442772801</v>
      </c>
      <c r="Z2064">
        <v>17.679033945388198</v>
      </c>
      <c r="AA2064">
        <v>2.3341049382716101</v>
      </c>
    </row>
    <row r="2065" spans="1:27" x14ac:dyDescent="0.35">
      <c r="A2065">
        <v>2064</v>
      </c>
      <c r="B2065" t="s">
        <v>131</v>
      </c>
      <c r="C2065" s="2">
        <v>50</v>
      </c>
      <c r="D2065" t="s">
        <v>14</v>
      </c>
      <c r="E2065">
        <v>18</v>
      </c>
      <c r="F2065" t="s">
        <v>58</v>
      </c>
      <c r="G2065" s="10">
        <v>50.5</v>
      </c>
      <c r="H2065">
        <v>0.505</v>
      </c>
      <c r="I2065">
        <v>30</v>
      </c>
      <c r="J2065">
        <v>1</v>
      </c>
      <c r="K2065">
        <v>1</v>
      </c>
      <c r="L2065" s="8">
        <v>1.23</v>
      </c>
      <c r="M2065" s="8">
        <v>0.42</v>
      </c>
      <c r="N2065" s="8">
        <v>0.5</v>
      </c>
      <c r="O2065" s="8">
        <v>-2.846E-3</v>
      </c>
      <c r="P2065" s="8">
        <v>0</v>
      </c>
      <c r="Q2065" s="9">
        <v>-2.2784999999999999E-7</v>
      </c>
      <c r="R2065" s="8">
        <v>0</v>
      </c>
      <c r="S2065" s="8">
        <v>-2.4768000000000001E-4</v>
      </c>
      <c r="T2065" s="8">
        <v>0</v>
      </c>
      <c r="U2065" s="9">
        <v>3.9082000000000001E-6</v>
      </c>
      <c r="V2065">
        <v>2.9350655937427601</v>
      </c>
      <c r="W2065">
        <v>2.9350655937427601</v>
      </c>
      <c r="X2065">
        <v>1.51625488572751</v>
      </c>
      <c r="Y2065">
        <v>0.20029616662043401</v>
      </c>
      <c r="Z2065">
        <v>14.8962629660969</v>
      </c>
      <c r="AA2065">
        <v>1.9677854938271599</v>
      </c>
    </row>
    <row r="2066" spans="1:27" x14ac:dyDescent="0.35">
      <c r="A2066">
        <v>2065</v>
      </c>
      <c r="B2066" t="s">
        <v>131</v>
      </c>
      <c r="C2066" s="2">
        <v>50</v>
      </c>
      <c r="D2066" t="s">
        <v>14</v>
      </c>
      <c r="E2066">
        <v>18</v>
      </c>
      <c r="F2066" t="s">
        <v>58</v>
      </c>
      <c r="G2066" s="10">
        <v>51</v>
      </c>
      <c r="H2066">
        <v>0.51</v>
      </c>
      <c r="I2066">
        <v>30</v>
      </c>
      <c r="J2066">
        <v>1</v>
      </c>
      <c r="K2066">
        <v>1</v>
      </c>
      <c r="L2066" s="8">
        <v>1.23</v>
      </c>
      <c r="M2066" s="8">
        <v>0.42</v>
      </c>
      <c r="N2066" s="8">
        <v>0.5</v>
      </c>
      <c r="O2066" s="8">
        <v>-2.846E-3</v>
      </c>
      <c r="P2066" s="8">
        <v>0</v>
      </c>
      <c r="Q2066" s="9">
        <v>-2.2784999999999999E-7</v>
      </c>
      <c r="R2066" s="8">
        <v>0</v>
      </c>
      <c r="S2066" s="8">
        <v>-2.4768000000000001E-4</v>
      </c>
      <c r="T2066" s="8">
        <v>0</v>
      </c>
      <c r="U2066" s="9">
        <v>3.9082000000000001E-6</v>
      </c>
      <c r="V2066">
        <v>2.9936779282913202</v>
      </c>
      <c r="W2066">
        <v>2.9936779282913202</v>
      </c>
      <c r="X2066">
        <v>1.54653401775529</v>
      </c>
      <c r="Y2066">
        <v>0.20428206229967599</v>
      </c>
      <c r="Z2066">
        <v>15.193736641081699</v>
      </c>
      <c r="AA2066">
        <v>2.0069444444444402</v>
      </c>
    </row>
    <row r="2067" spans="1:27" x14ac:dyDescent="0.35">
      <c r="A2067">
        <v>2066</v>
      </c>
      <c r="B2067" t="s">
        <v>131</v>
      </c>
      <c r="C2067" s="2">
        <v>50</v>
      </c>
      <c r="D2067" t="s">
        <v>14</v>
      </c>
      <c r="E2067">
        <v>18</v>
      </c>
      <c r="F2067" t="s">
        <v>58</v>
      </c>
      <c r="G2067" s="10">
        <v>49</v>
      </c>
      <c r="H2067">
        <v>0.49</v>
      </c>
      <c r="I2067">
        <v>30</v>
      </c>
      <c r="J2067">
        <v>1</v>
      </c>
      <c r="K2067">
        <v>1</v>
      </c>
      <c r="L2067" s="8">
        <v>1.23</v>
      </c>
      <c r="M2067" s="8">
        <v>0.42</v>
      </c>
      <c r="N2067" s="8">
        <v>0.5</v>
      </c>
      <c r="O2067" s="8">
        <v>-2.846E-3</v>
      </c>
      <c r="P2067" s="8">
        <v>0</v>
      </c>
      <c r="Q2067" s="9">
        <v>-2.2784999999999999E-7</v>
      </c>
      <c r="R2067" s="8">
        <v>0</v>
      </c>
      <c r="S2067" s="8">
        <v>-2.4768000000000001E-4</v>
      </c>
      <c r="T2067" s="8">
        <v>0</v>
      </c>
      <c r="U2067" s="9">
        <v>3.9082000000000001E-6</v>
      </c>
      <c r="V2067">
        <v>2.7626933586418501</v>
      </c>
      <c r="W2067">
        <v>2.7626933586418501</v>
      </c>
      <c r="X2067">
        <v>1.4272073890743799</v>
      </c>
      <c r="Y2067">
        <v>0.188574099031727</v>
      </c>
      <c r="Z2067">
        <v>14.0214265918806</v>
      </c>
      <c r="AA2067">
        <v>1.8526234567901201</v>
      </c>
    </row>
    <row r="2068" spans="1:27" x14ac:dyDescent="0.35">
      <c r="A2068">
        <v>2067</v>
      </c>
      <c r="B2068" t="s">
        <v>131</v>
      </c>
      <c r="C2068" s="2">
        <v>50</v>
      </c>
      <c r="D2068" t="s">
        <v>14</v>
      </c>
      <c r="E2068">
        <v>18</v>
      </c>
      <c r="F2068" t="s">
        <v>58</v>
      </c>
      <c r="G2068" s="10">
        <v>52</v>
      </c>
      <c r="H2068">
        <v>0.52</v>
      </c>
      <c r="I2068">
        <v>30</v>
      </c>
      <c r="J2068">
        <v>1</v>
      </c>
      <c r="K2068">
        <v>1</v>
      </c>
      <c r="L2068" s="8">
        <v>1.23</v>
      </c>
      <c r="M2068" s="8">
        <v>0.42</v>
      </c>
      <c r="N2068" s="8">
        <v>0.5</v>
      </c>
      <c r="O2068" s="8">
        <v>-2.846E-3</v>
      </c>
      <c r="P2068" s="8">
        <v>0</v>
      </c>
      <c r="Q2068" s="9">
        <v>-2.2784999999999999E-7</v>
      </c>
      <c r="R2068" s="8">
        <v>0</v>
      </c>
      <c r="S2068" s="8">
        <v>-2.4768000000000001E-4</v>
      </c>
      <c r="T2068" s="8">
        <v>0</v>
      </c>
      <c r="U2068" s="9">
        <v>3.9082000000000001E-6</v>
      </c>
      <c r="V2068">
        <v>3.1126349816607899</v>
      </c>
      <c r="W2068">
        <v>3.1126349816607899</v>
      </c>
      <c r="X2068">
        <v>1.60798723152597</v>
      </c>
      <c r="Y2068">
        <v>0.21237166338267</v>
      </c>
      <c r="Z2068">
        <v>15.797476316420299</v>
      </c>
      <c r="AA2068">
        <v>2.0864197530864201</v>
      </c>
    </row>
    <row r="2069" spans="1:27" x14ac:dyDescent="0.35">
      <c r="A2069">
        <v>2068</v>
      </c>
      <c r="B2069" t="s">
        <v>131</v>
      </c>
      <c r="C2069" s="2">
        <v>50</v>
      </c>
      <c r="D2069" t="s">
        <v>14</v>
      </c>
      <c r="E2069">
        <v>18</v>
      </c>
      <c r="F2069" t="s">
        <v>58</v>
      </c>
      <c r="G2069" s="10">
        <v>58</v>
      </c>
      <c r="H2069">
        <v>0.57999999999999996</v>
      </c>
      <c r="I2069">
        <v>30</v>
      </c>
      <c r="J2069">
        <v>1</v>
      </c>
      <c r="K2069">
        <v>1</v>
      </c>
      <c r="L2069" s="8">
        <v>1.23</v>
      </c>
      <c r="M2069" s="8">
        <v>0.42</v>
      </c>
      <c r="N2069" s="8">
        <v>0.5</v>
      </c>
      <c r="O2069" s="8">
        <v>-2.846E-3</v>
      </c>
      <c r="P2069" s="8">
        <v>0</v>
      </c>
      <c r="Q2069" s="9">
        <v>-2.2784999999999999E-7</v>
      </c>
      <c r="R2069" s="8">
        <v>0</v>
      </c>
      <c r="S2069" s="8">
        <v>-2.4768000000000001E-4</v>
      </c>
      <c r="T2069" s="8">
        <v>0</v>
      </c>
      <c r="U2069" s="9">
        <v>3.9082000000000001E-6</v>
      </c>
      <c r="V2069">
        <v>3.8748840615040301</v>
      </c>
      <c r="W2069">
        <v>3.8748840615040301</v>
      </c>
      <c r="X2069">
        <v>2.00176510617298</v>
      </c>
      <c r="Y2069">
        <v>0.26420794216690202</v>
      </c>
      <c r="Z2069">
        <v>19.666099478784101</v>
      </c>
      <c r="AA2069">
        <v>2.5956790123456801</v>
      </c>
    </row>
    <row r="2070" spans="1:27" x14ac:dyDescent="0.35">
      <c r="A2070">
        <v>2069</v>
      </c>
      <c r="B2070" t="s">
        <v>131</v>
      </c>
      <c r="C2070" s="2">
        <v>50</v>
      </c>
      <c r="D2070" t="s">
        <v>14</v>
      </c>
      <c r="E2070">
        <v>18</v>
      </c>
      <c r="F2070" t="s">
        <v>58</v>
      </c>
      <c r="G2070" s="10">
        <v>55.5</v>
      </c>
      <c r="H2070">
        <v>0.55500000000000005</v>
      </c>
      <c r="I2070">
        <v>30</v>
      </c>
      <c r="J2070">
        <v>1</v>
      </c>
      <c r="K2070">
        <v>1</v>
      </c>
      <c r="L2070" s="8">
        <v>1.23</v>
      </c>
      <c r="M2070" s="8">
        <v>0.42</v>
      </c>
      <c r="N2070" s="8">
        <v>0.5</v>
      </c>
      <c r="O2070" s="8">
        <v>-2.846E-3</v>
      </c>
      <c r="P2070" s="8">
        <v>0</v>
      </c>
      <c r="Q2070" s="9">
        <v>-2.2784999999999999E-7</v>
      </c>
      <c r="R2070" s="8">
        <v>0</v>
      </c>
      <c r="S2070" s="8">
        <v>-2.4768000000000001E-4</v>
      </c>
      <c r="T2070" s="8">
        <v>0</v>
      </c>
      <c r="U2070" s="9">
        <v>3.9082000000000001E-6</v>
      </c>
      <c r="V2070">
        <v>3.5471747033138499</v>
      </c>
      <c r="W2070">
        <v>3.5471747033138499</v>
      </c>
      <c r="X2070">
        <v>1.8324704517319399</v>
      </c>
      <c r="Y2070">
        <v>0.24192226928049901</v>
      </c>
      <c r="Z2070">
        <v>18.002884596480001</v>
      </c>
      <c r="AA2070">
        <v>2.3767361111111098</v>
      </c>
    </row>
    <row r="2071" spans="1:27" x14ac:dyDescent="0.35">
      <c r="A2071">
        <v>2070</v>
      </c>
      <c r="B2071" t="s">
        <v>132</v>
      </c>
      <c r="C2071" s="2">
        <v>53</v>
      </c>
      <c r="D2071" t="s">
        <v>13</v>
      </c>
      <c r="E2071">
        <v>9</v>
      </c>
      <c r="F2071" t="s">
        <v>34</v>
      </c>
      <c r="G2071" s="10">
        <v>34</v>
      </c>
      <c r="H2071">
        <v>0.34</v>
      </c>
      <c r="I2071">
        <v>17</v>
      </c>
      <c r="J2071">
        <v>1</v>
      </c>
      <c r="K2071">
        <v>0</v>
      </c>
      <c r="L2071" s="8">
        <v>1.4</v>
      </c>
      <c r="M2071" s="8">
        <v>0.52</v>
      </c>
      <c r="N2071" s="8">
        <v>0.5</v>
      </c>
      <c r="O2071" s="8">
        <v>-1.115E-2</v>
      </c>
      <c r="P2071" s="8">
        <v>0</v>
      </c>
      <c r="Q2071" s="8">
        <v>-8.5599999999999996E-2</v>
      </c>
      <c r="R2071" s="8">
        <v>-4.9959999999999997E-2</v>
      </c>
      <c r="S2071" s="8">
        <v>0</v>
      </c>
      <c r="T2071" s="8">
        <v>2.5600000000000002E-3</v>
      </c>
      <c r="U2071" s="8">
        <v>3.6330000000000001E-2</v>
      </c>
      <c r="V2071">
        <v>0.58143491431862004</v>
      </c>
      <c r="W2071">
        <v>0.58143491431862004</v>
      </c>
      <c r="X2071">
        <v>0.42328461762395603</v>
      </c>
      <c r="Y2071">
        <v>9.0792027688745003E-2</v>
      </c>
      <c r="Z2071">
        <v>16.634034377682799</v>
      </c>
      <c r="AA2071">
        <v>3.5679012345679002</v>
      </c>
    </row>
    <row r="2072" spans="1:27" x14ac:dyDescent="0.35">
      <c r="A2072">
        <v>2071</v>
      </c>
      <c r="B2072" t="s">
        <v>132</v>
      </c>
      <c r="C2072" s="2">
        <v>53</v>
      </c>
      <c r="D2072" t="s">
        <v>14</v>
      </c>
      <c r="E2072">
        <v>18</v>
      </c>
      <c r="F2072" t="s">
        <v>34</v>
      </c>
      <c r="G2072" s="10">
        <v>44</v>
      </c>
      <c r="H2072">
        <v>0.44</v>
      </c>
      <c r="I2072">
        <v>20</v>
      </c>
      <c r="J2072">
        <v>1</v>
      </c>
      <c r="K2072">
        <v>0</v>
      </c>
      <c r="L2072" s="8">
        <v>1.4</v>
      </c>
      <c r="M2072" s="8">
        <v>0.52</v>
      </c>
      <c r="N2072" s="8">
        <v>0.5</v>
      </c>
      <c r="O2072" s="8">
        <v>-1.115E-2</v>
      </c>
      <c r="P2072" s="8">
        <v>0</v>
      </c>
      <c r="Q2072" s="8">
        <v>-8.5599999999999996E-2</v>
      </c>
      <c r="R2072" s="8">
        <v>-4.9959999999999997E-2</v>
      </c>
      <c r="S2072" s="8">
        <v>0</v>
      </c>
      <c r="T2072" s="8">
        <v>2.5600000000000002E-3</v>
      </c>
      <c r="U2072" s="8">
        <v>3.6330000000000001E-2</v>
      </c>
      <c r="V2072">
        <v>1.15246173433487</v>
      </c>
      <c r="W2072">
        <v>1.15246173433487</v>
      </c>
      <c r="X2072">
        <v>0.83899214259578803</v>
      </c>
      <c r="Y2072">
        <v>0.15205308443374599</v>
      </c>
      <c r="Z2072">
        <v>8.2425769573691401</v>
      </c>
      <c r="AA2072">
        <v>1.49382716049383</v>
      </c>
    </row>
    <row r="2073" spans="1:27" x14ac:dyDescent="0.35">
      <c r="A2073">
        <v>2072</v>
      </c>
      <c r="B2073" t="s">
        <v>132</v>
      </c>
      <c r="C2073" s="2">
        <v>53</v>
      </c>
      <c r="D2073" t="s">
        <v>14</v>
      </c>
      <c r="E2073">
        <v>18</v>
      </c>
      <c r="F2073" t="s">
        <v>34</v>
      </c>
      <c r="G2073" s="10">
        <v>51</v>
      </c>
      <c r="H2073">
        <v>0.51</v>
      </c>
      <c r="I2073">
        <v>25</v>
      </c>
      <c r="J2073">
        <v>1</v>
      </c>
      <c r="K2073">
        <v>0</v>
      </c>
      <c r="L2073" s="8">
        <v>1.4</v>
      </c>
      <c r="M2073" s="8">
        <v>0.52</v>
      </c>
      <c r="N2073" s="8">
        <v>0.5</v>
      </c>
      <c r="O2073" s="8">
        <v>-1.115E-2</v>
      </c>
      <c r="P2073" s="8">
        <v>0</v>
      </c>
      <c r="Q2073" s="8">
        <v>-8.5599999999999996E-2</v>
      </c>
      <c r="R2073" s="8">
        <v>-4.9959999999999997E-2</v>
      </c>
      <c r="S2073" s="8">
        <v>0</v>
      </c>
      <c r="T2073" s="8">
        <v>2.5600000000000002E-3</v>
      </c>
      <c r="U2073" s="8">
        <v>3.6330000000000001E-2</v>
      </c>
      <c r="V2073">
        <v>1.9977171631122199</v>
      </c>
      <c r="W2073">
        <v>1.9977171631122199</v>
      </c>
      <c r="X2073">
        <v>1.4543380947457001</v>
      </c>
      <c r="Y2073">
        <v>0.20428206229967599</v>
      </c>
      <c r="Z2073">
        <v>14.2879689324461</v>
      </c>
      <c r="AA2073">
        <v>2.0069444444444402</v>
      </c>
    </row>
    <row r="2074" spans="1:27" x14ac:dyDescent="0.35">
      <c r="A2074">
        <v>2073</v>
      </c>
      <c r="B2074" t="s">
        <v>132</v>
      </c>
      <c r="C2074" s="2">
        <v>53</v>
      </c>
      <c r="D2074" t="s">
        <v>14</v>
      </c>
      <c r="E2074">
        <v>18</v>
      </c>
      <c r="F2074" t="s">
        <v>34</v>
      </c>
      <c r="G2074" s="10">
        <v>42.5</v>
      </c>
      <c r="H2074">
        <v>0.42499999999999999</v>
      </c>
      <c r="I2074">
        <v>25</v>
      </c>
      <c r="J2074">
        <v>1</v>
      </c>
      <c r="K2074">
        <v>0</v>
      </c>
      <c r="L2074" s="8">
        <v>1.4</v>
      </c>
      <c r="M2074" s="8">
        <v>0.52</v>
      </c>
      <c r="N2074" s="8">
        <v>0.5</v>
      </c>
      <c r="O2074" s="8">
        <v>-1.115E-2</v>
      </c>
      <c r="P2074" s="8">
        <v>0</v>
      </c>
      <c r="Q2074" s="8">
        <v>-8.5599999999999996E-2</v>
      </c>
      <c r="R2074" s="8">
        <v>-4.9959999999999997E-2</v>
      </c>
      <c r="S2074" s="8">
        <v>0</v>
      </c>
      <c r="T2074" s="8">
        <v>2.5600000000000002E-3</v>
      </c>
      <c r="U2074" s="8">
        <v>3.6330000000000001E-2</v>
      </c>
      <c r="V2074">
        <v>1.42192164809962</v>
      </c>
      <c r="W2074">
        <v>1.42192164809962</v>
      </c>
      <c r="X2074">
        <v>1.0351589598165301</v>
      </c>
      <c r="Y2074">
        <v>0.14186254326366399</v>
      </c>
      <c r="Z2074">
        <v>10.1697941568312</v>
      </c>
      <c r="AA2074">
        <v>1.39371141975309</v>
      </c>
    </row>
    <row r="2075" spans="1:27" x14ac:dyDescent="0.35">
      <c r="A2075">
        <v>2074</v>
      </c>
      <c r="B2075" t="s">
        <v>132</v>
      </c>
      <c r="C2075" s="2">
        <v>53</v>
      </c>
      <c r="D2075" t="s">
        <v>14</v>
      </c>
      <c r="E2075">
        <v>18</v>
      </c>
      <c r="F2075" t="s">
        <v>34</v>
      </c>
      <c r="G2075" s="10">
        <v>46</v>
      </c>
      <c r="H2075">
        <v>0.46</v>
      </c>
      <c r="I2075">
        <v>20</v>
      </c>
      <c r="J2075">
        <v>1</v>
      </c>
      <c r="K2075">
        <v>0</v>
      </c>
      <c r="L2075" s="8">
        <v>1.4</v>
      </c>
      <c r="M2075" s="8">
        <v>0.52</v>
      </c>
      <c r="N2075" s="8">
        <v>0.5</v>
      </c>
      <c r="O2075" s="8">
        <v>-1.115E-2</v>
      </c>
      <c r="P2075" s="8">
        <v>0</v>
      </c>
      <c r="Q2075" s="8">
        <v>-8.5599999999999996E-2</v>
      </c>
      <c r="R2075" s="8">
        <v>-4.9959999999999997E-2</v>
      </c>
      <c r="S2075" s="8">
        <v>0</v>
      </c>
      <c r="T2075" s="8">
        <v>2.5600000000000002E-3</v>
      </c>
      <c r="U2075" s="8">
        <v>3.6330000000000001E-2</v>
      </c>
      <c r="V2075">
        <v>1.2507298786119401</v>
      </c>
      <c r="W2075">
        <v>1.2507298786119401</v>
      </c>
      <c r="X2075">
        <v>0.91053135162949095</v>
      </c>
      <c r="Y2075">
        <v>0.16619025137490001</v>
      </c>
      <c r="Z2075">
        <v>8.9454052748134707</v>
      </c>
      <c r="AA2075">
        <v>1.63271604938272</v>
      </c>
    </row>
    <row r="2076" spans="1:27" x14ac:dyDescent="0.35">
      <c r="A2076">
        <v>2075</v>
      </c>
      <c r="B2076" t="s">
        <v>132</v>
      </c>
      <c r="C2076" s="2">
        <v>53</v>
      </c>
      <c r="D2076" t="s">
        <v>14</v>
      </c>
      <c r="E2076">
        <v>18</v>
      </c>
      <c r="F2076" t="s">
        <v>34</v>
      </c>
      <c r="G2076" s="10">
        <v>47.5</v>
      </c>
      <c r="H2076">
        <v>0.47499999999999998</v>
      </c>
      <c r="I2076">
        <v>24</v>
      </c>
      <c r="J2076">
        <v>1</v>
      </c>
      <c r="K2076">
        <v>0</v>
      </c>
      <c r="L2076" s="8">
        <v>1.4</v>
      </c>
      <c r="M2076" s="8">
        <v>0.52</v>
      </c>
      <c r="N2076" s="8">
        <v>0.5</v>
      </c>
      <c r="O2076" s="8">
        <v>-1.115E-2</v>
      </c>
      <c r="P2076" s="8">
        <v>0</v>
      </c>
      <c r="Q2076" s="8">
        <v>-8.5599999999999996E-2</v>
      </c>
      <c r="R2076" s="8">
        <v>-4.9959999999999997E-2</v>
      </c>
      <c r="S2076" s="8">
        <v>0</v>
      </c>
      <c r="T2076" s="8">
        <v>2.5600000000000002E-3</v>
      </c>
      <c r="U2076" s="8">
        <v>3.6330000000000001E-2</v>
      </c>
      <c r="V2076">
        <v>1.66551768653733</v>
      </c>
      <c r="W2076">
        <v>1.66551768653733</v>
      </c>
      <c r="X2076">
        <v>1.2124968757991801</v>
      </c>
      <c r="Y2076">
        <v>0.17720546061654899</v>
      </c>
      <c r="Z2076">
        <v>11.912029090550501</v>
      </c>
      <c r="AA2076">
        <v>1.7409336419753101</v>
      </c>
    </row>
    <row r="2077" spans="1:27" x14ac:dyDescent="0.35">
      <c r="A2077">
        <v>2076</v>
      </c>
      <c r="B2077" t="s">
        <v>132</v>
      </c>
      <c r="C2077" s="2">
        <v>53</v>
      </c>
      <c r="D2077" t="s">
        <v>14</v>
      </c>
      <c r="E2077">
        <v>18</v>
      </c>
      <c r="F2077" t="s">
        <v>34</v>
      </c>
      <c r="G2077" s="10">
        <v>41.5</v>
      </c>
      <c r="H2077">
        <v>0.41499999999999998</v>
      </c>
      <c r="I2077">
        <v>20</v>
      </c>
      <c r="J2077">
        <v>1</v>
      </c>
      <c r="K2077">
        <v>0</v>
      </c>
      <c r="L2077" s="8">
        <v>1.4</v>
      </c>
      <c r="M2077" s="8">
        <v>0.52</v>
      </c>
      <c r="N2077" s="8">
        <v>0.5</v>
      </c>
      <c r="O2077" s="8">
        <v>-1.115E-2</v>
      </c>
      <c r="P2077" s="8">
        <v>0</v>
      </c>
      <c r="Q2077" s="8">
        <v>-8.5599999999999996E-2</v>
      </c>
      <c r="R2077" s="8">
        <v>-4.9959999999999997E-2</v>
      </c>
      <c r="S2077" s="8">
        <v>0</v>
      </c>
      <c r="T2077" s="8">
        <v>2.5600000000000002E-3</v>
      </c>
      <c r="U2077" s="8">
        <v>3.6330000000000001E-2</v>
      </c>
      <c r="V2077">
        <v>1.0344521117305101</v>
      </c>
      <c r="W2077">
        <v>1.0344521117305101</v>
      </c>
      <c r="X2077">
        <v>0.75308113733980897</v>
      </c>
      <c r="Y2077">
        <v>0.13526519869112599</v>
      </c>
      <c r="Z2077">
        <v>7.3985546640060003</v>
      </c>
      <c r="AA2077">
        <v>1.32889660493827</v>
      </c>
    </row>
    <row r="2078" spans="1:27" x14ac:dyDescent="0.35">
      <c r="A2078">
        <v>2077</v>
      </c>
      <c r="B2078" t="s">
        <v>132</v>
      </c>
      <c r="C2078" s="2">
        <v>53</v>
      </c>
      <c r="D2078" t="s">
        <v>14</v>
      </c>
      <c r="E2078">
        <v>18</v>
      </c>
      <c r="F2078" t="s">
        <v>58</v>
      </c>
      <c r="G2078" s="10">
        <v>48.5</v>
      </c>
      <c r="H2078">
        <v>0.48499999999999999</v>
      </c>
      <c r="I2078">
        <v>31</v>
      </c>
      <c r="J2078">
        <v>1</v>
      </c>
      <c r="K2078">
        <v>0</v>
      </c>
      <c r="L2078" s="8">
        <v>1.23</v>
      </c>
      <c r="M2078" s="8">
        <v>0.42</v>
      </c>
      <c r="N2078" s="8">
        <v>0.5</v>
      </c>
      <c r="O2078" s="8">
        <v>-2.846E-3</v>
      </c>
      <c r="P2078" s="8">
        <v>0</v>
      </c>
      <c r="Q2078" s="9">
        <v>-2.2784999999999999E-7</v>
      </c>
      <c r="R2078" s="8">
        <v>0</v>
      </c>
      <c r="S2078" s="8">
        <v>-2.4768000000000001E-4</v>
      </c>
      <c r="T2078" s="8">
        <v>0</v>
      </c>
      <c r="U2078" s="9">
        <v>3.9082000000000001E-6</v>
      </c>
      <c r="V2078">
        <v>2.7968750892754102</v>
      </c>
      <c r="W2078">
        <v>2.7968750892754102</v>
      </c>
      <c r="X2078">
        <v>1.4448656711196799</v>
      </c>
      <c r="Y2078">
        <v>0.18474528298516499</v>
      </c>
      <c r="Z2078">
        <v>14.1949082507707</v>
      </c>
      <c r="AA2078">
        <v>1.81500771604938</v>
      </c>
    </row>
    <row r="2079" spans="1:27" x14ac:dyDescent="0.35">
      <c r="A2079">
        <v>2078</v>
      </c>
      <c r="B2079" t="s">
        <v>132</v>
      </c>
      <c r="C2079" s="2">
        <v>53</v>
      </c>
      <c r="D2079" t="s">
        <v>14</v>
      </c>
      <c r="E2079">
        <v>18</v>
      </c>
      <c r="F2079" t="s">
        <v>58</v>
      </c>
      <c r="G2079" s="10">
        <v>51</v>
      </c>
      <c r="H2079">
        <v>0.51</v>
      </c>
      <c r="I2079">
        <v>31</v>
      </c>
      <c r="J2079">
        <v>1</v>
      </c>
      <c r="K2079">
        <v>0</v>
      </c>
      <c r="L2079" s="8">
        <v>1.23</v>
      </c>
      <c r="M2079" s="8">
        <v>0.42</v>
      </c>
      <c r="N2079" s="8">
        <v>0.5</v>
      </c>
      <c r="O2079" s="8">
        <v>-2.846E-3</v>
      </c>
      <c r="P2079" s="8">
        <v>0</v>
      </c>
      <c r="Q2079" s="9">
        <v>-2.2784999999999999E-7</v>
      </c>
      <c r="R2079" s="8">
        <v>0</v>
      </c>
      <c r="S2079" s="8">
        <v>-2.4768000000000001E-4</v>
      </c>
      <c r="T2079" s="8">
        <v>0</v>
      </c>
      <c r="U2079" s="9">
        <v>3.9082000000000001E-6</v>
      </c>
      <c r="V2079">
        <v>3.0937570292721199</v>
      </c>
      <c r="W2079">
        <v>3.0937570292721199</v>
      </c>
      <c r="X2079">
        <v>1.59823488132197</v>
      </c>
      <c r="Y2079">
        <v>0.20428206229967599</v>
      </c>
      <c r="Z2079">
        <v>15.7016655298939</v>
      </c>
      <c r="AA2079">
        <v>2.0069444444444402</v>
      </c>
    </row>
    <row r="2080" spans="1:27" x14ac:dyDescent="0.35">
      <c r="A2080">
        <v>2079</v>
      </c>
      <c r="B2080" t="s">
        <v>132</v>
      </c>
      <c r="C2080" s="2">
        <v>53</v>
      </c>
      <c r="D2080" t="s">
        <v>14</v>
      </c>
      <c r="E2080">
        <v>18</v>
      </c>
      <c r="F2080" t="s">
        <v>58</v>
      </c>
      <c r="G2080" s="10">
        <v>68.5</v>
      </c>
      <c r="H2080">
        <v>0.68500000000000005</v>
      </c>
      <c r="I2080">
        <v>31</v>
      </c>
      <c r="J2080">
        <v>1</v>
      </c>
      <c r="K2080">
        <v>0</v>
      </c>
      <c r="L2080" s="8">
        <v>1.23</v>
      </c>
      <c r="M2080" s="8">
        <v>0.42</v>
      </c>
      <c r="N2080" s="8">
        <v>0.5</v>
      </c>
      <c r="O2080" s="8">
        <v>-2.846E-3</v>
      </c>
      <c r="P2080" s="8">
        <v>0</v>
      </c>
      <c r="Q2080" s="9">
        <v>-2.2784999999999999E-7</v>
      </c>
      <c r="R2080" s="8">
        <v>0</v>
      </c>
      <c r="S2080" s="8">
        <v>-2.4768000000000001E-4</v>
      </c>
      <c r="T2080" s="8">
        <v>0</v>
      </c>
      <c r="U2080" s="9">
        <v>3.9082000000000001E-6</v>
      </c>
      <c r="V2080">
        <v>5.58965394190776</v>
      </c>
      <c r="W2080">
        <v>5.58965394190776</v>
      </c>
      <c r="X2080">
        <v>2.88761522638955</v>
      </c>
      <c r="Y2080">
        <v>0.36852845322016797</v>
      </c>
      <c r="Z2080">
        <v>28.369026976994999</v>
      </c>
      <c r="AA2080">
        <v>3.6205632716049401</v>
      </c>
    </row>
    <row r="2081" spans="1:27" x14ac:dyDescent="0.35">
      <c r="A2081">
        <v>2080</v>
      </c>
      <c r="B2081" t="s">
        <v>132</v>
      </c>
      <c r="C2081" s="2">
        <v>53</v>
      </c>
      <c r="D2081" t="s">
        <v>14</v>
      </c>
      <c r="E2081">
        <v>18</v>
      </c>
      <c r="F2081" t="s">
        <v>58</v>
      </c>
      <c r="G2081" s="10">
        <v>52</v>
      </c>
      <c r="H2081">
        <v>0.52</v>
      </c>
      <c r="I2081">
        <v>31</v>
      </c>
      <c r="J2081">
        <v>1</v>
      </c>
      <c r="K2081">
        <v>0</v>
      </c>
      <c r="L2081" s="8">
        <v>1.23</v>
      </c>
      <c r="M2081" s="8">
        <v>0.42</v>
      </c>
      <c r="N2081" s="8">
        <v>0.5</v>
      </c>
      <c r="O2081" s="8">
        <v>-2.846E-3</v>
      </c>
      <c r="P2081" s="8">
        <v>0</v>
      </c>
      <c r="Q2081" s="9">
        <v>-2.2784999999999999E-7</v>
      </c>
      <c r="R2081" s="8">
        <v>0</v>
      </c>
      <c r="S2081" s="8">
        <v>-2.4768000000000001E-4</v>
      </c>
      <c r="T2081" s="8">
        <v>0</v>
      </c>
      <c r="U2081" s="9">
        <v>3.9082000000000001E-6</v>
      </c>
      <c r="V2081">
        <v>3.21668703859739</v>
      </c>
      <c r="W2081">
        <v>3.21668703859739</v>
      </c>
      <c r="X2081">
        <v>1.6617405241394101</v>
      </c>
      <c r="Y2081">
        <v>0.21237166338267</v>
      </c>
      <c r="Z2081">
        <v>16.3255690464756</v>
      </c>
      <c r="AA2081">
        <v>2.0864197530864201</v>
      </c>
    </row>
    <row r="2082" spans="1:27" x14ac:dyDescent="0.35">
      <c r="A2082">
        <v>2081</v>
      </c>
      <c r="B2082" t="s">
        <v>132</v>
      </c>
      <c r="C2082" s="2">
        <v>53</v>
      </c>
      <c r="D2082" t="s">
        <v>14</v>
      </c>
      <c r="E2082">
        <v>18</v>
      </c>
      <c r="F2082" t="s">
        <v>58</v>
      </c>
      <c r="G2082" s="10">
        <v>57.5</v>
      </c>
      <c r="H2082">
        <v>0.57499999999999996</v>
      </c>
      <c r="I2082">
        <v>31</v>
      </c>
      <c r="J2082">
        <v>1</v>
      </c>
      <c r="K2082">
        <v>0</v>
      </c>
      <c r="L2082" s="8">
        <v>1.23</v>
      </c>
      <c r="M2082" s="8">
        <v>0.42</v>
      </c>
      <c r="N2082" s="8">
        <v>0.5</v>
      </c>
      <c r="O2082" s="8">
        <v>-2.846E-3</v>
      </c>
      <c r="P2082" s="8">
        <v>0</v>
      </c>
      <c r="Q2082" s="9">
        <v>-2.2784999999999999E-7</v>
      </c>
      <c r="R2082" s="8">
        <v>0</v>
      </c>
      <c r="S2082" s="8">
        <v>-2.4768000000000001E-4</v>
      </c>
      <c r="T2082" s="8">
        <v>0</v>
      </c>
      <c r="U2082" s="9">
        <v>3.9082000000000001E-6</v>
      </c>
      <c r="V2082">
        <v>3.9354695445793699</v>
      </c>
      <c r="W2082">
        <v>3.9354695445793699</v>
      </c>
      <c r="X2082">
        <v>2.0330635667296999</v>
      </c>
      <c r="Y2082">
        <v>0.25967226777328101</v>
      </c>
      <c r="Z2082">
        <v>19.9735874237698</v>
      </c>
      <c r="AA2082">
        <v>2.5511188271604901</v>
      </c>
    </row>
    <row r="2083" spans="1:27" x14ac:dyDescent="0.35">
      <c r="A2083">
        <v>2082</v>
      </c>
      <c r="B2083" t="s">
        <v>132</v>
      </c>
      <c r="C2083" s="2">
        <v>53</v>
      </c>
      <c r="D2083" t="s">
        <v>14</v>
      </c>
      <c r="E2083">
        <v>18</v>
      </c>
      <c r="F2083" t="s">
        <v>58</v>
      </c>
      <c r="G2083" s="10">
        <v>52.5</v>
      </c>
      <c r="H2083">
        <v>0.52500000000000002</v>
      </c>
      <c r="I2083">
        <v>31</v>
      </c>
      <c r="J2083">
        <v>1</v>
      </c>
      <c r="K2083">
        <v>0</v>
      </c>
      <c r="L2083" s="8">
        <v>1.23</v>
      </c>
      <c r="M2083" s="8">
        <v>0.42</v>
      </c>
      <c r="N2083" s="8">
        <v>0.5</v>
      </c>
      <c r="O2083" s="8">
        <v>-2.846E-3</v>
      </c>
      <c r="P2083" s="8">
        <v>0</v>
      </c>
      <c r="Q2083" s="9">
        <v>-2.2784999999999999E-7</v>
      </c>
      <c r="R2083" s="8">
        <v>0</v>
      </c>
      <c r="S2083" s="8">
        <v>-2.4768000000000001E-4</v>
      </c>
      <c r="T2083" s="8">
        <v>0</v>
      </c>
      <c r="U2083" s="9">
        <v>3.9082000000000001E-6</v>
      </c>
      <c r="V2083">
        <v>3.27904716468715</v>
      </c>
      <c r="W2083">
        <v>3.27904716468715</v>
      </c>
      <c r="X2083">
        <v>1.69395576527738</v>
      </c>
      <c r="Y2083">
        <v>0.21647536878642201</v>
      </c>
      <c r="Z2083">
        <v>16.642063791537598</v>
      </c>
      <c r="AA2083">
        <v>2.1267361111111098</v>
      </c>
    </row>
    <row r="2084" spans="1:27" x14ac:dyDescent="0.35">
      <c r="A2084">
        <v>2083</v>
      </c>
      <c r="B2084" t="s">
        <v>132</v>
      </c>
      <c r="C2084" s="2">
        <v>53</v>
      </c>
      <c r="D2084" t="s">
        <v>14</v>
      </c>
      <c r="E2084">
        <v>18</v>
      </c>
      <c r="F2084" t="s">
        <v>58</v>
      </c>
      <c r="G2084" s="10">
        <v>45</v>
      </c>
      <c r="H2084">
        <v>0.45</v>
      </c>
      <c r="I2084">
        <v>31</v>
      </c>
      <c r="J2084">
        <v>1</v>
      </c>
      <c r="K2084">
        <v>0</v>
      </c>
      <c r="L2084" s="8">
        <v>1.23</v>
      </c>
      <c r="M2084" s="8">
        <v>0.42</v>
      </c>
      <c r="N2084" s="8">
        <v>0.5</v>
      </c>
      <c r="O2084" s="8">
        <v>-2.846E-3</v>
      </c>
      <c r="P2084" s="8">
        <v>0</v>
      </c>
      <c r="Q2084" s="9">
        <v>-2.2784999999999999E-7</v>
      </c>
      <c r="R2084" s="8">
        <v>0</v>
      </c>
      <c r="S2084" s="8">
        <v>-2.4768000000000001E-4</v>
      </c>
      <c r="T2084" s="8">
        <v>0</v>
      </c>
      <c r="U2084" s="9">
        <v>3.9082000000000001E-6</v>
      </c>
      <c r="V2084">
        <v>2.4063037732395398</v>
      </c>
      <c r="W2084">
        <v>2.4063037732395398</v>
      </c>
      <c r="X2084">
        <v>1.24309652925554</v>
      </c>
      <c r="Y2084">
        <v>0.15904312808798299</v>
      </c>
      <c r="Z2084">
        <v>12.2126516895925</v>
      </c>
      <c r="AA2084">
        <v>1.5625</v>
      </c>
    </row>
    <row r="2085" spans="1:27" x14ac:dyDescent="0.35">
      <c r="A2085">
        <v>2084</v>
      </c>
      <c r="B2085" t="s">
        <v>132</v>
      </c>
      <c r="C2085" s="2">
        <v>53</v>
      </c>
      <c r="D2085" t="s">
        <v>14</v>
      </c>
      <c r="E2085">
        <v>18</v>
      </c>
      <c r="F2085" t="s">
        <v>58</v>
      </c>
      <c r="G2085" s="10">
        <v>42</v>
      </c>
      <c r="H2085">
        <v>0.42</v>
      </c>
      <c r="I2085">
        <v>31</v>
      </c>
      <c r="J2085">
        <v>1</v>
      </c>
      <c r="K2085">
        <v>0</v>
      </c>
      <c r="L2085" s="8">
        <v>1.23</v>
      </c>
      <c r="M2085" s="8">
        <v>0.42</v>
      </c>
      <c r="N2085" s="8">
        <v>0.5</v>
      </c>
      <c r="O2085" s="8">
        <v>-2.846E-3</v>
      </c>
      <c r="P2085" s="8">
        <v>0</v>
      </c>
      <c r="Q2085" s="9">
        <v>-2.2784999999999999E-7</v>
      </c>
      <c r="R2085" s="8">
        <v>0</v>
      </c>
      <c r="S2085" s="8">
        <v>-2.4768000000000001E-4</v>
      </c>
      <c r="T2085" s="8">
        <v>0</v>
      </c>
      <c r="U2085" s="9">
        <v>3.9082000000000001E-6</v>
      </c>
      <c r="V2085">
        <v>2.09480151659977</v>
      </c>
      <c r="W2085">
        <v>2.09480151659977</v>
      </c>
      <c r="X2085">
        <v>1.08217446347544</v>
      </c>
      <c r="Y2085">
        <v>0.13854423602331001</v>
      </c>
      <c r="Z2085">
        <v>10.631692293205999</v>
      </c>
      <c r="AA2085">
        <v>1.3611111111111101</v>
      </c>
    </row>
    <row r="2086" spans="1:27" x14ac:dyDescent="0.35">
      <c r="A2086">
        <v>2085</v>
      </c>
      <c r="B2086" t="s">
        <v>132</v>
      </c>
      <c r="C2086" s="2">
        <v>53</v>
      </c>
      <c r="D2086" t="s">
        <v>14</v>
      </c>
      <c r="E2086">
        <v>18</v>
      </c>
      <c r="F2086" t="s">
        <v>58</v>
      </c>
      <c r="G2086" s="10">
        <v>44.5</v>
      </c>
      <c r="H2086">
        <v>0.44500000000000001</v>
      </c>
      <c r="I2086">
        <v>31</v>
      </c>
      <c r="J2086">
        <v>1</v>
      </c>
      <c r="K2086">
        <v>0</v>
      </c>
      <c r="L2086" s="8">
        <v>1.23</v>
      </c>
      <c r="M2086" s="8">
        <v>0.42</v>
      </c>
      <c r="N2086" s="8">
        <v>0.5</v>
      </c>
      <c r="O2086" s="8">
        <v>-2.846E-3</v>
      </c>
      <c r="P2086" s="8">
        <v>0</v>
      </c>
      <c r="Q2086" s="9">
        <v>-2.2784999999999999E-7</v>
      </c>
      <c r="R2086" s="8">
        <v>0</v>
      </c>
      <c r="S2086" s="8">
        <v>-2.4768000000000001E-4</v>
      </c>
      <c r="T2086" s="8">
        <v>0</v>
      </c>
      <c r="U2086" s="9">
        <v>3.9082000000000001E-6</v>
      </c>
      <c r="V2086">
        <v>2.3528948614210301</v>
      </c>
      <c r="W2086">
        <v>2.3528948614210301</v>
      </c>
      <c r="X2086">
        <v>1.2155054854101099</v>
      </c>
      <c r="Y2086">
        <v>0.15552847130677999</v>
      </c>
      <c r="Z2086">
        <v>11.941586812242701</v>
      </c>
      <c r="AA2086">
        <v>1.52797067901235</v>
      </c>
    </row>
    <row r="2087" spans="1:27" x14ac:dyDescent="0.35">
      <c r="A2087">
        <v>2086</v>
      </c>
      <c r="B2087" t="s">
        <v>132</v>
      </c>
      <c r="C2087" s="2">
        <v>53</v>
      </c>
      <c r="D2087" t="s">
        <v>14</v>
      </c>
      <c r="E2087">
        <v>18</v>
      </c>
      <c r="F2087" t="s">
        <v>58</v>
      </c>
      <c r="G2087" s="10">
        <v>52</v>
      </c>
      <c r="H2087">
        <v>0.52</v>
      </c>
      <c r="I2087">
        <v>31</v>
      </c>
      <c r="J2087">
        <v>1</v>
      </c>
      <c r="K2087">
        <v>0</v>
      </c>
      <c r="L2087" s="8">
        <v>1.23</v>
      </c>
      <c r="M2087" s="8">
        <v>0.42</v>
      </c>
      <c r="N2087" s="8">
        <v>0.5</v>
      </c>
      <c r="O2087" s="8">
        <v>-2.846E-3</v>
      </c>
      <c r="P2087" s="8">
        <v>0</v>
      </c>
      <c r="Q2087" s="9">
        <v>-2.2784999999999999E-7</v>
      </c>
      <c r="R2087" s="8">
        <v>0</v>
      </c>
      <c r="S2087" s="8">
        <v>-2.4768000000000001E-4</v>
      </c>
      <c r="T2087" s="8">
        <v>0</v>
      </c>
      <c r="U2087" s="9">
        <v>3.9082000000000001E-6</v>
      </c>
      <c r="V2087">
        <v>3.21668703859739</v>
      </c>
      <c r="W2087">
        <v>3.21668703859739</v>
      </c>
      <c r="X2087">
        <v>1.6617405241394101</v>
      </c>
      <c r="Y2087">
        <v>0.21237166338267</v>
      </c>
      <c r="Z2087">
        <v>16.3255690464756</v>
      </c>
      <c r="AA2087">
        <v>2.0864197530864201</v>
      </c>
    </row>
    <row r="2088" spans="1:27" x14ac:dyDescent="0.35">
      <c r="A2088">
        <v>2087</v>
      </c>
      <c r="B2088" t="s">
        <v>132</v>
      </c>
      <c r="C2088" s="2">
        <v>53</v>
      </c>
      <c r="D2088" t="s">
        <v>14</v>
      </c>
      <c r="E2088">
        <v>18</v>
      </c>
      <c r="F2088" t="s">
        <v>58</v>
      </c>
      <c r="G2088" s="10">
        <v>62</v>
      </c>
      <c r="H2088">
        <v>0.62</v>
      </c>
      <c r="I2088">
        <v>31</v>
      </c>
      <c r="J2088">
        <v>1</v>
      </c>
      <c r="K2088">
        <v>0</v>
      </c>
      <c r="L2088" s="8">
        <v>1.23</v>
      </c>
      <c r="M2088" s="8">
        <v>0.42</v>
      </c>
      <c r="N2088" s="8">
        <v>0.5</v>
      </c>
      <c r="O2088" s="8">
        <v>-2.846E-3</v>
      </c>
      <c r="P2088" s="8">
        <v>0</v>
      </c>
      <c r="Q2088" s="9">
        <v>-2.2784999999999999E-7</v>
      </c>
      <c r="R2088" s="8">
        <v>0</v>
      </c>
      <c r="S2088" s="8">
        <v>-2.4768000000000001E-4</v>
      </c>
      <c r="T2088" s="8">
        <v>0</v>
      </c>
      <c r="U2088" s="9">
        <v>3.9082000000000001E-6</v>
      </c>
      <c r="V2088">
        <v>4.5772716078285303</v>
      </c>
      <c r="W2088">
        <v>4.5772716078285303</v>
      </c>
      <c r="X2088">
        <v>2.3646185126042201</v>
      </c>
      <c r="Y2088">
        <v>0.30190705400997903</v>
      </c>
      <c r="Z2088">
        <v>23.2309089387387</v>
      </c>
      <c r="AA2088">
        <v>2.9660493827160499</v>
      </c>
    </row>
    <row r="2089" spans="1:27" x14ac:dyDescent="0.35">
      <c r="A2089">
        <v>2088</v>
      </c>
      <c r="B2089" t="s">
        <v>132</v>
      </c>
      <c r="C2089" s="2">
        <v>53</v>
      </c>
      <c r="D2089" t="s">
        <v>14</v>
      </c>
      <c r="E2089">
        <v>18</v>
      </c>
      <c r="F2089" t="s">
        <v>58</v>
      </c>
      <c r="G2089" s="10">
        <v>69.5</v>
      </c>
      <c r="H2089">
        <v>0.69499999999999995</v>
      </c>
      <c r="I2089">
        <v>31</v>
      </c>
      <c r="J2089">
        <v>1</v>
      </c>
      <c r="K2089">
        <v>0</v>
      </c>
      <c r="L2089" s="8">
        <v>1.23</v>
      </c>
      <c r="M2089" s="8">
        <v>0.42</v>
      </c>
      <c r="N2089" s="8">
        <v>0.5</v>
      </c>
      <c r="O2089" s="8">
        <v>-2.846E-3</v>
      </c>
      <c r="P2089" s="8">
        <v>0</v>
      </c>
      <c r="Q2089" s="9">
        <v>-2.2784999999999999E-7</v>
      </c>
      <c r="R2089" s="8">
        <v>0</v>
      </c>
      <c r="S2089" s="8">
        <v>-2.4768000000000001E-4</v>
      </c>
      <c r="T2089" s="8">
        <v>0</v>
      </c>
      <c r="U2089" s="9">
        <v>3.9082000000000001E-6</v>
      </c>
      <c r="V2089">
        <v>5.7543562844988996</v>
      </c>
      <c r="W2089">
        <v>5.7543562844988996</v>
      </c>
      <c r="X2089">
        <v>2.97270045657213</v>
      </c>
      <c r="Y2089">
        <v>0.37936694787505199</v>
      </c>
      <c r="Z2089">
        <v>29.204936542900501</v>
      </c>
      <c r="AA2089">
        <v>3.7270447530864201</v>
      </c>
    </row>
    <row r="2090" spans="1:27" x14ac:dyDescent="0.35">
      <c r="A2090">
        <v>2089</v>
      </c>
      <c r="B2090" t="s">
        <v>9</v>
      </c>
      <c r="C2090" s="2">
        <v>2</v>
      </c>
      <c r="D2090" t="s">
        <v>14</v>
      </c>
      <c r="E2090">
        <v>18</v>
      </c>
      <c r="F2090" t="s">
        <v>17</v>
      </c>
      <c r="G2090" s="10">
        <v>49</v>
      </c>
      <c r="H2090">
        <v>0.49</v>
      </c>
      <c r="I2090">
        <v>26</v>
      </c>
      <c r="J2090">
        <v>1</v>
      </c>
      <c r="K2090">
        <v>0</v>
      </c>
      <c r="L2090" s="8">
        <v>1.39</v>
      </c>
      <c r="M2090" s="8">
        <v>0.56000000000000005</v>
      </c>
      <c r="N2090" s="8">
        <v>0.5</v>
      </c>
      <c r="O2090" s="8">
        <v>0.16450000000000001</v>
      </c>
      <c r="P2090" s="8">
        <v>-0.56120000000000003</v>
      </c>
      <c r="Q2090" s="8">
        <v>0.29099999999999998</v>
      </c>
      <c r="R2090" s="8">
        <v>0</v>
      </c>
      <c r="S2090" s="8">
        <v>-7.2500000000000004E-3</v>
      </c>
      <c r="T2090" s="8">
        <v>2.5000000000000001E-2</v>
      </c>
      <c r="U2090" s="8">
        <v>2.3E-2</v>
      </c>
      <c r="V2090">
        <v>2.2193531823906798</v>
      </c>
      <c r="W2090">
        <v>2.2193531823906798</v>
      </c>
      <c r="X2090">
        <v>1.72754451717291</v>
      </c>
      <c r="Y2090">
        <v>0.188574099031727</v>
      </c>
      <c r="Z2090">
        <v>16.9720524271216</v>
      </c>
      <c r="AA2090">
        <v>1.8526234567901201</v>
      </c>
    </row>
    <row r="2091" spans="1:27" x14ac:dyDescent="0.35">
      <c r="A2091">
        <v>2090</v>
      </c>
      <c r="B2091" t="s">
        <v>9</v>
      </c>
      <c r="C2091" s="2">
        <v>2</v>
      </c>
      <c r="D2091" t="s">
        <v>14</v>
      </c>
      <c r="E2091">
        <v>18</v>
      </c>
      <c r="F2091" t="s">
        <v>11</v>
      </c>
      <c r="G2091" s="10">
        <v>89</v>
      </c>
      <c r="H2091">
        <v>0.89</v>
      </c>
      <c r="I2091">
        <v>28</v>
      </c>
      <c r="J2091">
        <v>1</v>
      </c>
      <c r="K2091">
        <v>0</v>
      </c>
      <c r="L2091" s="8">
        <v>1.42</v>
      </c>
      <c r="M2091" s="8">
        <v>0.59</v>
      </c>
      <c r="N2091" s="8">
        <v>0.5</v>
      </c>
      <c r="O2091" s="8">
        <v>-1.115E-2</v>
      </c>
      <c r="P2091" s="8">
        <v>0</v>
      </c>
      <c r="Q2091" s="8">
        <v>-8.5599999999999996E-2</v>
      </c>
      <c r="R2091" s="8">
        <v>-4.9959999999999997E-2</v>
      </c>
      <c r="S2091" s="8">
        <v>0</v>
      </c>
      <c r="T2091" s="8">
        <v>2.5600000000000002E-3</v>
      </c>
      <c r="U2091" s="8">
        <v>3.6330000000000001E-2</v>
      </c>
      <c r="V2091">
        <v>6.3805144182124698</v>
      </c>
      <c r="W2091">
        <v>6.3805144182124698</v>
      </c>
      <c r="X2091">
        <v>5.3455949795783999</v>
      </c>
      <c r="Y2091">
        <v>0.62211388522711897</v>
      </c>
      <c r="Z2091">
        <v>52.517152146118697</v>
      </c>
      <c r="AA2091">
        <v>6.1118827160493803</v>
      </c>
    </row>
    <row r="2092" spans="1:27" x14ac:dyDescent="0.35">
      <c r="A2092">
        <v>2091</v>
      </c>
      <c r="B2092" t="s">
        <v>9</v>
      </c>
      <c r="C2092" s="2">
        <v>2</v>
      </c>
      <c r="D2092" t="s">
        <v>14</v>
      </c>
      <c r="E2092">
        <v>18</v>
      </c>
      <c r="F2092" t="s">
        <v>11</v>
      </c>
      <c r="G2092" s="10">
        <v>80</v>
      </c>
      <c r="H2092">
        <v>0.8</v>
      </c>
      <c r="I2092">
        <v>29</v>
      </c>
      <c r="J2092">
        <v>1</v>
      </c>
      <c r="K2092">
        <v>0</v>
      </c>
      <c r="L2092" s="8">
        <v>1.42</v>
      </c>
      <c r="M2092" s="8">
        <v>0.59</v>
      </c>
      <c r="N2092" s="8">
        <v>0.5</v>
      </c>
      <c r="O2092" s="8">
        <v>-1.115E-2</v>
      </c>
      <c r="P2092" s="8">
        <v>0</v>
      </c>
      <c r="Q2092" s="8">
        <v>-8.5599999999999996E-2</v>
      </c>
      <c r="R2092" s="8">
        <v>-4.9959999999999997E-2</v>
      </c>
      <c r="S2092" s="8">
        <v>0</v>
      </c>
      <c r="T2092" s="8">
        <v>2.5600000000000002E-3</v>
      </c>
      <c r="U2092" s="8">
        <v>3.6330000000000001E-2</v>
      </c>
      <c r="V2092">
        <v>5.4965376185711197</v>
      </c>
      <c r="W2092">
        <v>5.4965376185711197</v>
      </c>
      <c r="X2092">
        <v>4.6049992168388796</v>
      </c>
      <c r="Y2092">
        <v>0.50265482457436705</v>
      </c>
      <c r="Z2092">
        <v>45.24125853668</v>
      </c>
      <c r="AA2092">
        <v>4.9382716049382704</v>
      </c>
    </row>
    <row r="2093" spans="1:27" x14ac:dyDescent="0.35">
      <c r="A2093">
        <v>2092</v>
      </c>
      <c r="B2093" t="s">
        <v>9</v>
      </c>
      <c r="C2093" s="2">
        <v>2</v>
      </c>
      <c r="D2093" t="s">
        <v>14</v>
      </c>
      <c r="E2093">
        <v>18</v>
      </c>
      <c r="F2093" t="s">
        <v>11</v>
      </c>
      <c r="G2093" s="10">
        <v>78.5</v>
      </c>
      <c r="H2093">
        <v>0.78500000000000003</v>
      </c>
      <c r="I2093">
        <v>27</v>
      </c>
      <c r="J2093">
        <v>1</v>
      </c>
      <c r="K2093">
        <v>0</v>
      </c>
      <c r="L2093" s="8">
        <v>1.42</v>
      </c>
      <c r="M2093" s="8">
        <v>0.59</v>
      </c>
      <c r="N2093" s="8">
        <v>0.5</v>
      </c>
      <c r="O2093" s="8">
        <v>-1.115E-2</v>
      </c>
      <c r="P2093" s="8">
        <v>0</v>
      </c>
      <c r="Q2093" s="8">
        <v>-8.5599999999999996E-2</v>
      </c>
      <c r="R2093" s="8">
        <v>-4.9959999999999997E-2</v>
      </c>
      <c r="S2093" s="8">
        <v>0</v>
      </c>
      <c r="T2093" s="8">
        <v>2.5600000000000002E-3</v>
      </c>
      <c r="U2093" s="8">
        <v>3.6330000000000001E-2</v>
      </c>
      <c r="V2093">
        <v>4.85514985527404</v>
      </c>
      <c r="W2093">
        <v>4.85514985527404</v>
      </c>
      <c r="X2093">
        <v>4.0676445487485902</v>
      </c>
      <c r="Y2093">
        <v>0.48398198323959302</v>
      </c>
      <c r="Z2093">
        <v>39.962082510749397</v>
      </c>
      <c r="AA2093">
        <v>4.7548225308641996</v>
      </c>
    </row>
    <row r="2094" spans="1:27" x14ac:dyDescent="0.35">
      <c r="A2094">
        <v>2093</v>
      </c>
      <c r="B2094" t="s">
        <v>9</v>
      </c>
      <c r="C2094" s="2">
        <v>2</v>
      </c>
      <c r="D2094" t="s">
        <v>14</v>
      </c>
      <c r="E2094">
        <v>18</v>
      </c>
      <c r="F2094" t="s">
        <v>11</v>
      </c>
      <c r="G2094" s="10">
        <v>69</v>
      </c>
      <c r="H2094">
        <v>0.69</v>
      </c>
      <c r="I2094">
        <v>25</v>
      </c>
      <c r="J2094">
        <v>1</v>
      </c>
      <c r="K2094">
        <v>0</v>
      </c>
      <c r="L2094" s="8">
        <v>1.42</v>
      </c>
      <c r="M2094" s="8">
        <v>0.59</v>
      </c>
      <c r="N2094" s="8">
        <v>0.5</v>
      </c>
      <c r="O2094" s="8">
        <v>-1.115E-2</v>
      </c>
      <c r="P2094" s="8">
        <v>0</v>
      </c>
      <c r="Q2094" s="8">
        <v>-8.5599999999999996E-2</v>
      </c>
      <c r="R2094" s="8">
        <v>-4.9959999999999997E-2</v>
      </c>
      <c r="S2094" s="8">
        <v>0</v>
      </c>
      <c r="T2094" s="8">
        <v>2.5600000000000002E-3</v>
      </c>
      <c r="U2094" s="8">
        <v>3.6330000000000001E-2</v>
      </c>
      <c r="V2094">
        <v>3.4842635497527201</v>
      </c>
      <c r="W2094">
        <v>3.4842635497527201</v>
      </c>
      <c r="X2094">
        <v>2.9191160019828302</v>
      </c>
      <c r="Y2094">
        <v>0.37392806559352498</v>
      </c>
      <c r="Z2094">
        <v>28.6785025416184</v>
      </c>
      <c r="AA2094">
        <v>3.6736111111111098</v>
      </c>
    </row>
    <row r="2095" spans="1:27" x14ac:dyDescent="0.35">
      <c r="A2095">
        <v>2094</v>
      </c>
      <c r="B2095" t="s">
        <v>9</v>
      </c>
      <c r="C2095" s="2">
        <v>2</v>
      </c>
      <c r="D2095" t="s">
        <v>14</v>
      </c>
      <c r="E2095">
        <v>18</v>
      </c>
      <c r="F2095" t="s">
        <v>11</v>
      </c>
      <c r="G2095" s="10">
        <v>72.5</v>
      </c>
      <c r="H2095">
        <v>0.72499999999999998</v>
      </c>
      <c r="I2095">
        <v>25</v>
      </c>
      <c r="J2095">
        <v>1</v>
      </c>
      <c r="K2095">
        <v>0</v>
      </c>
      <c r="L2095" s="8">
        <v>1.42</v>
      </c>
      <c r="M2095" s="8">
        <v>0.59</v>
      </c>
      <c r="N2095" s="8">
        <v>0.5</v>
      </c>
      <c r="O2095" s="8">
        <v>-1.115E-2</v>
      </c>
      <c r="P2095" s="8">
        <v>0</v>
      </c>
      <c r="Q2095" s="8">
        <v>-8.5599999999999996E-2</v>
      </c>
      <c r="R2095" s="8">
        <v>-4.9959999999999997E-2</v>
      </c>
      <c r="S2095" s="8">
        <v>0</v>
      </c>
      <c r="T2095" s="8">
        <v>2.5600000000000002E-3</v>
      </c>
      <c r="U2095" s="8">
        <v>3.6330000000000001E-2</v>
      </c>
      <c r="V2095">
        <v>3.8119721432296299</v>
      </c>
      <c r="W2095">
        <v>3.8119721432296299</v>
      </c>
      <c r="X2095">
        <v>3.1936702615977799</v>
      </c>
      <c r="Y2095">
        <v>0.412824909635784</v>
      </c>
      <c r="Z2095">
        <v>31.3758276999305</v>
      </c>
      <c r="AA2095">
        <v>4.0557484567901199</v>
      </c>
    </row>
    <row r="2096" spans="1:27" x14ac:dyDescent="0.35">
      <c r="A2096">
        <v>2095</v>
      </c>
      <c r="B2096" t="s">
        <v>9</v>
      </c>
      <c r="C2096" s="2">
        <v>2</v>
      </c>
      <c r="D2096" t="s">
        <v>14</v>
      </c>
      <c r="E2096">
        <v>18</v>
      </c>
      <c r="F2096" t="s">
        <v>17</v>
      </c>
      <c r="G2096" s="10">
        <v>51</v>
      </c>
      <c r="H2096">
        <v>0.51</v>
      </c>
      <c r="I2096">
        <v>23</v>
      </c>
      <c r="J2096">
        <v>1</v>
      </c>
      <c r="K2096">
        <v>0</v>
      </c>
      <c r="L2096" s="8">
        <v>1.39</v>
      </c>
      <c r="M2096" s="8">
        <v>0.56000000000000005</v>
      </c>
      <c r="N2096" s="8">
        <v>0.5</v>
      </c>
      <c r="O2096" s="8">
        <v>0.16450000000000001</v>
      </c>
      <c r="P2096" s="8">
        <v>-0.56120000000000003</v>
      </c>
      <c r="Q2096" s="8">
        <v>0.29099999999999998</v>
      </c>
      <c r="R2096" s="8">
        <v>0</v>
      </c>
      <c r="S2096" s="8">
        <v>-7.2500000000000004E-3</v>
      </c>
      <c r="T2096" s="8">
        <v>2.5000000000000001E-2</v>
      </c>
      <c r="U2096" s="8">
        <v>2.3E-2</v>
      </c>
      <c r="V2096">
        <v>2.12486949496911</v>
      </c>
      <c r="W2096">
        <v>2.12486949496911</v>
      </c>
      <c r="X2096">
        <v>1.6539984148839499</v>
      </c>
      <c r="Y2096">
        <v>0.20428206229967599</v>
      </c>
      <c r="Z2096">
        <v>16.2495076293173</v>
      </c>
      <c r="AA2096">
        <v>2.0069444444444402</v>
      </c>
    </row>
    <row r="2097" spans="1:27" x14ac:dyDescent="0.35">
      <c r="A2097">
        <v>2096</v>
      </c>
      <c r="B2097" t="s">
        <v>138</v>
      </c>
      <c r="C2097" s="2">
        <v>55</v>
      </c>
      <c r="D2097" t="s">
        <v>10</v>
      </c>
      <c r="E2097">
        <v>4.5</v>
      </c>
      <c r="F2097" t="s">
        <v>35</v>
      </c>
      <c r="G2097" s="10">
        <v>3.5</v>
      </c>
      <c r="H2097">
        <v>3.5000000000000003E-2</v>
      </c>
      <c r="I2097">
        <v>4.5</v>
      </c>
      <c r="J2097">
        <v>1</v>
      </c>
      <c r="K2097">
        <v>1</v>
      </c>
      <c r="L2097" s="8">
        <v>1.4</v>
      </c>
      <c r="M2097" s="8">
        <v>0.52</v>
      </c>
      <c r="N2097" s="8">
        <v>0.5</v>
      </c>
      <c r="O2097">
        <f>-2.311*10^-3</f>
        <v>-2.3110000000000001E-3</v>
      </c>
      <c r="P2097">
        <f>-3.7474*10^-4</f>
        <v>-3.7473999999999998E-4</v>
      </c>
      <c r="Q2097">
        <f>1.5103*10^-5</f>
        <v>1.5103000000000001E-5</v>
      </c>
      <c r="R2097">
        <f>-2.5175*10^-8</f>
        <v>-2.5175000000000002E-8</v>
      </c>
      <c r="S2097">
        <f>3.3282*10^-4</f>
        <v>3.3282E-4</v>
      </c>
      <c r="T2097" s="8">
        <v>0</v>
      </c>
      <c r="U2097">
        <f>3.8818*10^-6</f>
        <v>3.8817999999999998E-6</v>
      </c>
      <c r="V2097">
        <v>-1.0293265744313099E-3</v>
      </c>
      <c r="W2097">
        <v>4.5945792558750699E-3</v>
      </c>
      <c r="X2097">
        <v>3.34485369827705E-3</v>
      </c>
      <c r="Y2097">
        <v>9.6211275016187402E-4</v>
      </c>
      <c r="Z2097">
        <v>0.52577777777777801</v>
      </c>
      <c r="AA2097">
        <v>0.15123456790123499</v>
      </c>
    </row>
    <row r="2098" spans="1:27" x14ac:dyDescent="0.35">
      <c r="A2098">
        <v>2097</v>
      </c>
      <c r="B2098" t="s">
        <v>138</v>
      </c>
      <c r="C2098" s="2">
        <v>55</v>
      </c>
      <c r="D2098" t="s">
        <v>10</v>
      </c>
      <c r="E2098">
        <v>4.5</v>
      </c>
      <c r="F2098" t="s">
        <v>35</v>
      </c>
      <c r="G2098" s="10">
        <v>6.5</v>
      </c>
      <c r="H2098">
        <v>6.5000000000000002E-2</v>
      </c>
      <c r="I2098">
        <v>4.5</v>
      </c>
      <c r="J2098">
        <v>1</v>
      </c>
      <c r="K2098">
        <v>1</v>
      </c>
      <c r="L2098" s="8">
        <v>1.4</v>
      </c>
      <c r="M2098" s="8">
        <v>0.52</v>
      </c>
      <c r="N2098" s="8">
        <v>0.5</v>
      </c>
      <c r="O2098">
        <f>-2.311*10^-3</f>
        <v>-2.3110000000000001E-3</v>
      </c>
      <c r="P2098">
        <f>-3.7474*10^-4</f>
        <v>-3.7473999999999998E-4</v>
      </c>
      <c r="Q2098">
        <f>1.5103*10^-5</f>
        <v>1.5103000000000001E-5</v>
      </c>
      <c r="R2098">
        <f>-2.5175*10^-8</f>
        <v>-2.5175000000000002E-8</v>
      </c>
      <c r="S2098">
        <f>3.3282*10^-4</f>
        <v>3.3282E-4</v>
      </c>
      <c r="T2098" s="8">
        <v>0</v>
      </c>
      <c r="U2098">
        <f>3.8818*10^-6</f>
        <v>3.8817999999999998E-6</v>
      </c>
      <c r="V2098">
        <v>4.90184817597452E-3</v>
      </c>
      <c r="W2098">
        <v>4.90184817597452E-3</v>
      </c>
      <c r="X2098">
        <v>3.5685454721094498E-3</v>
      </c>
      <c r="Y2098">
        <v>3.31830724035422E-3</v>
      </c>
      <c r="Z2098">
        <v>0.56093990275004502</v>
      </c>
      <c r="AA2098">
        <v>0.52160493827160503</v>
      </c>
    </row>
    <row r="2099" spans="1:27" x14ac:dyDescent="0.35">
      <c r="A2099">
        <v>2098</v>
      </c>
      <c r="B2099" t="s">
        <v>138</v>
      </c>
      <c r="C2099" s="2">
        <v>55</v>
      </c>
      <c r="D2099" t="s">
        <v>13</v>
      </c>
      <c r="E2099">
        <v>9</v>
      </c>
      <c r="F2099" t="s">
        <v>32</v>
      </c>
      <c r="G2099" s="10">
        <v>39</v>
      </c>
      <c r="H2099">
        <v>0.39</v>
      </c>
      <c r="I2099">
        <v>24</v>
      </c>
      <c r="J2099">
        <v>1</v>
      </c>
      <c r="K2099">
        <v>1</v>
      </c>
      <c r="L2099" s="8">
        <v>1.23</v>
      </c>
      <c r="M2099" s="8">
        <v>0.42</v>
      </c>
      <c r="N2099" s="8">
        <v>0.5</v>
      </c>
      <c r="O2099" s="8">
        <v>-3.9836000000000003E-2</v>
      </c>
      <c r="P2099" s="8">
        <v>1.5505E-3</v>
      </c>
      <c r="Q2099" s="9">
        <v>-6.1835000000000002E-6</v>
      </c>
      <c r="R2099" s="9">
        <v>4.8021999999999998E-8</v>
      </c>
      <c r="S2099" s="8">
        <v>7.3997000000000003E-5</v>
      </c>
      <c r="T2099" s="8">
        <v>0</v>
      </c>
      <c r="U2099" s="9">
        <v>2.9606999999999999E-6</v>
      </c>
      <c r="V2099">
        <v>1.2140919331234099</v>
      </c>
      <c r="W2099">
        <v>1.2140919331234099</v>
      </c>
      <c r="X2099">
        <v>0.62719989265155296</v>
      </c>
      <c r="Y2099">
        <v>0.119459060652752</v>
      </c>
      <c r="Z2099">
        <v>24.6473983264693</v>
      </c>
      <c r="AA2099">
        <v>4.6944444444444402</v>
      </c>
    </row>
    <row r="2100" spans="1:27" x14ac:dyDescent="0.35">
      <c r="A2100">
        <v>2099</v>
      </c>
      <c r="B2100" t="s">
        <v>138</v>
      </c>
      <c r="C2100" s="2">
        <v>55</v>
      </c>
      <c r="D2100" t="s">
        <v>13</v>
      </c>
      <c r="E2100">
        <v>9</v>
      </c>
      <c r="F2100" t="s">
        <v>62</v>
      </c>
      <c r="G2100" s="10">
        <v>17.5</v>
      </c>
      <c r="H2100">
        <v>0.17499999999999999</v>
      </c>
      <c r="I2100">
        <v>12</v>
      </c>
      <c r="J2100">
        <v>1</v>
      </c>
      <c r="K2100">
        <v>1</v>
      </c>
      <c r="L2100" s="8">
        <v>1.4</v>
      </c>
      <c r="M2100" s="8">
        <v>0.4</v>
      </c>
      <c r="N2100" s="8">
        <v>0.5</v>
      </c>
      <c r="O2100" s="8">
        <v>-1.9911000000000002E-2</v>
      </c>
      <c r="P2100" s="8">
        <v>5.9559000000000001E-4</v>
      </c>
      <c r="Q2100" s="8">
        <v>1.2901000000000001E-5</v>
      </c>
      <c r="R2100" s="9">
        <v>-1.8587000000000001E-7</v>
      </c>
      <c r="S2100" s="8">
        <v>7.1591000000000005E-4</v>
      </c>
      <c r="T2100" s="8">
        <v>0</v>
      </c>
      <c r="U2100" s="9">
        <v>3.9891999999999999E-6</v>
      </c>
      <c r="V2100">
        <v>0.17422296853519101</v>
      </c>
      <c r="W2100">
        <v>0.17422296853519101</v>
      </c>
      <c r="X2100">
        <v>9.7564862379707004E-2</v>
      </c>
      <c r="Y2100">
        <v>2.4052818754046901E-2</v>
      </c>
      <c r="Z2100">
        <v>3.8340568197063898</v>
      </c>
      <c r="AA2100">
        <v>0.94521604938271597</v>
      </c>
    </row>
    <row r="2101" spans="1:27" x14ac:dyDescent="0.35">
      <c r="A2101">
        <v>2100</v>
      </c>
      <c r="B2101" t="s">
        <v>138</v>
      </c>
      <c r="C2101" s="2">
        <v>55</v>
      </c>
      <c r="D2101" t="s">
        <v>13</v>
      </c>
      <c r="E2101">
        <v>9</v>
      </c>
      <c r="F2101" t="s">
        <v>62</v>
      </c>
      <c r="G2101" s="10">
        <v>23</v>
      </c>
      <c r="H2101">
        <v>0.23</v>
      </c>
      <c r="I2101">
        <v>16</v>
      </c>
      <c r="J2101">
        <v>1</v>
      </c>
      <c r="K2101">
        <v>1</v>
      </c>
      <c r="L2101" s="8">
        <v>1.4</v>
      </c>
      <c r="M2101" s="8">
        <v>0.4</v>
      </c>
      <c r="N2101" s="8">
        <v>0.5</v>
      </c>
      <c r="O2101" s="8">
        <v>-1.9911000000000002E-2</v>
      </c>
      <c r="P2101" s="8">
        <v>5.9559000000000001E-4</v>
      </c>
      <c r="Q2101" s="8">
        <v>1.2901000000000001E-5</v>
      </c>
      <c r="R2101" s="9">
        <v>-1.8587000000000001E-7</v>
      </c>
      <c r="S2101" s="8">
        <v>7.1591000000000005E-4</v>
      </c>
      <c r="T2101" s="8">
        <v>0</v>
      </c>
      <c r="U2101" s="9">
        <v>3.9891999999999999E-6</v>
      </c>
      <c r="V2101">
        <v>0.36505832593355497</v>
      </c>
      <c r="W2101">
        <v>0.36505832593355497</v>
      </c>
      <c r="X2101">
        <v>0.20443266252279099</v>
      </c>
      <c r="Y2101">
        <v>4.1547562843725003E-2</v>
      </c>
      <c r="Z2101">
        <v>8.0336959925776394</v>
      </c>
      <c r="AA2101">
        <v>1.63271604938272</v>
      </c>
    </row>
    <row r="2102" spans="1:27" x14ac:dyDescent="0.35">
      <c r="A2102">
        <v>2101</v>
      </c>
      <c r="B2102" t="s">
        <v>138</v>
      </c>
      <c r="C2102" s="2">
        <v>55</v>
      </c>
      <c r="D2102" t="s">
        <v>13</v>
      </c>
      <c r="E2102">
        <v>9</v>
      </c>
      <c r="F2102" t="s">
        <v>62</v>
      </c>
      <c r="G2102" s="10">
        <v>15</v>
      </c>
      <c r="H2102">
        <v>0.15</v>
      </c>
      <c r="I2102">
        <v>14</v>
      </c>
      <c r="J2102">
        <v>1</v>
      </c>
      <c r="K2102">
        <v>1</v>
      </c>
      <c r="L2102" s="8">
        <v>1.4</v>
      </c>
      <c r="M2102" s="8">
        <v>0.4</v>
      </c>
      <c r="N2102" s="8">
        <v>0.5</v>
      </c>
      <c r="O2102" s="8">
        <v>-1.9911000000000002E-2</v>
      </c>
      <c r="P2102" s="8">
        <v>5.9559000000000001E-4</v>
      </c>
      <c r="Q2102" s="8">
        <v>1.2901000000000001E-5</v>
      </c>
      <c r="R2102" s="9">
        <v>-1.8587000000000001E-7</v>
      </c>
      <c r="S2102" s="8">
        <v>7.1591000000000005E-4</v>
      </c>
      <c r="T2102" s="8">
        <v>0</v>
      </c>
      <c r="U2102" s="9">
        <v>3.9891999999999999E-6</v>
      </c>
      <c r="V2102">
        <v>0.15139767029326101</v>
      </c>
      <c r="W2102">
        <v>0.15139767029326101</v>
      </c>
      <c r="X2102">
        <v>8.4782695364226404E-2</v>
      </c>
      <c r="Y2102">
        <v>1.7671458676442601E-2</v>
      </c>
      <c r="Z2102">
        <v>3.3317493965113498</v>
      </c>
      <c r="AA2102">
        <v>0.69444444444444497</v>
      </c>
    </row>
    <row r="2103" spans="1:27" x14ac:dyDescent="0.35">
      <c r="A2103">
        <v>2102</v>
      </c>
      <c r="B2103" t="s">
        <v>138</v>
      </c>
      <c r="C2103" s="2">
        <v>55</v>
      </c>
      <c r="D2103" t="s">
        <v>13</v>
      </c>
      <c r="E2103">
        <v>9</v>
      </c>
      <c r="F2103" t="s">
        <v>62</v>
      </c>
      <c r="G2103" s="10">
        <v>8</v>
      </c>
      <c r="H2103">
        <v>0.08</v>
      </c>
      <c r="I2103">
        <v>6</v>
      </c>
      <c r="J2103">
        <v>1</v>
      </c>
      <c r="K2103">
        <v>1</v>
      </c>
      <c r="L2103" s="8">
        <v>1.4</v>
      </c>
      <c r="M2103" s="8">
        <v>0.4</v>
      </c>
      <c r="N2103" s="8">
        <v>0.5</v>
      </c>
      <c r="O2103" s="8">
        <v>-1.9911000000000002E-2</v>
      </c>
      <c r="P2103" s="8">
        <v>5.9559000000000001E-4</v>
      </c>
      <c r="Q2103" s="8">
        <v>1.2901000000000001E-5</v>
      </c>
      <c r="R2103" s="9">
        <v>-1.8587000000000001E-7</v>
      </c>
      <c r="S2103" s="8">
        <v>7.1591000000000005E-4</v>
      </c>
      <c r="T2103" s="8">
        <v>0</v>
      </c>
      <c r="U2103" s="9">
        <v>3.9891999999999999E-6</v>
      </c>
      <c r="V2103">
        <v>1.9670301570291999E-2</v>
      </c>
      <c r="W2103">
        <v>1.9670301570291999E-2</v>
      </c>
      <c r="X2103">
        <v>1.10153688793635E-2</v>
      </c>
      <c r="Y2103">
        <v>5.0265482457436698E-3</v>
      </c>
      <c r="Z2103">
        <v>0.43287664373613199</v>
      </c>
      <c r="AA2103">
        <v>0.19753086419753099</v>
      </c>
    </row>
    <row r="2104" spans="1:27" x14ac:dyDescent="0.35">
      <c r="A2104">
        <v>2103</v>
      </c>
      <c r="B2104" t="s">
        <v>138</v>
      </c>
      <c r="C2104" s="2">
        <v>55</v>
      </c>
      <c r="D2104" t="s">
        <v>13</v>
      </c>
      <c r="E2104">
        <v>9</v>
      </c>
      <c r="F2104" t="s">
        <v>32</v>
      </c>
      <c r="G2104" s="10">
        <v>38</v>
      </c>
      <c r="H2104">
        <v>0.38</v>
      </c>
      <c r="I2104">
        <v>24</v>
      </c>
      <c r="J2104">
        <v>1</v>
      </c>
      <c r="K2104">
        <v>1</v>
      </c>
      <c r="L2104" s="8">
        <v>1.23</v>
      </c>
      <c r="M2104" s="8">
        <v>0.42</v>
      </c>
      <c r="N2104" s="8">
        <v>0.5</v>
      </c>
      <c r="O2104" s="8">
        <v>-3.9836000000000003E-2</v>
      </c>
      <c r="P2104" s="8">
        <v>1.5505E-3</v>
      </c>
      <c r="Q2104" s="9">
        <v>-6.1835000000000002E-6</v>
      </c>
      <c r="R2104" s="9">
        <v>4.8021999999999998E-8</v>
      </c>
      <c r="S2104" s="8">
        <v>7.3997000000000003E-5</v>
      </c>
      <c r="T2104" s="8">
        <v>0</v>
      </c>
      <c r="U2104" s="9">
        <v>2.9606999999999999E-6</v>
      </c>
      <c r="V2104">
        <v>1.153298301297</v>
      </c>
      <c r="W2104">
        <v>1.153298301297</v>
      </c>
      <c r="X2104">
        <v>0.59579390245003006</v>
      </c>
      <c r="Y2104">
        <v>0.113411494794592</v>
      </c>
      <c r="Z2104">
        <v>23.413220898501901</v>
      </c>
      <c r="AA2104">
        <v>4.4567901234567904</v>
      </c>
    </row>
    <row r="2105" spans="1:27" x14ac:dyDescent="0.35">
      <c r="A2105">
        <v>2104</v>
      </c>
      <c r="B2105" t="s">
        <v>138</v>
      </c>
      <c r="C2105" s="2">
        <v>55</v>
      </c>
      <c r="D2105" t="s">
        <v>13</v>
      </c>
      <c r="E2105">
        <v>9</v>
      </c>
      <c r="F2105" t="s">
        <v>32</v>
      </c>
      <c r="G2105" s="10">
        <v>28</v>
      </c>
      <c r="H2105">
        <v>0.28000000000000003</v>
      </c>
      <c r="I2105">
        <v>24</v>
      </c>
      <c r="J2105">
        <v>1</v>
      </c>
      <c r="K2105">
        <v>1</v>
      </c>
      <c r="L2105" s="8">
        <v>1.23</v>
      </c>
      <c r="M2105" s="8">
        <v>0.42</v>
      </c>
      <c r="N2105" s="8">
        <v>0.5</v>
      </c>
      <c r="O2105" s="8">
        <v>-3.9836000000000003E-2</v>
      </c>
      <c r="P2105" s="8">
        <v>1.5505E-3</v>
      </c>
      <c r="Q2105" s="9">
        <v>-6.1835000000000002E-6</v>
      </c>
      <c r="R2105" s="9">
        <v>4.8021999999999998E-8</v>
      </c>
      <c r="S2105" s="8">
        <v>7.3997000000000003E-5</v>
      </c>
      <c r="T2105" s="8">
        <v>0</v>
      </c>
      <c r="U2105" s="9">
        <v>2.9606999999999999E-6</v>
      </c>
      <c r="V2105">
        <v>0.63298986031061899</v>
      </c>
      <c r="W2105">
        <v>0.63298986031061899</v>
      </c>
      <c r="X2105">
        <v>0.32700256183646598</v>
      </c>
      <c r="Y2105">
        <v>6.1575216010359902E-2</v>
      </c>
      <c r="Z2105">
        <v>12.8503886716016</v>
      </c>
      <c r="AA2105">
        <v>2.4197530864197501</v>
      </c>
    </row>
    <row r="2106" spans="1:27" x14ac:dyDescent="0.35">
      <c r="A2106">
        <v>2105</v>
      </c>
      <c r="B2106" t="s">
        <v>138</v>
      </c>
      <c r="C2106" s="2">
        <v>55</v>
      </c>
      <c r="D2106" t="s">
        <v>13</v>
      </c>
      <c r="E2106">
        <v>9</v>
      </c>
      <c r="F2106" t="s">
        <v>62</v>
      </c>
      <c r="G2106" s="10">
        <v>11.5</v>
      </c>
      <c r="H2106">
        <v>0.115</v>
      </c>
      <c r="I2106">
        <v>10</v>
      </c>
      <c r="J2106">
        <v>1</v>
      </c>
      <c r="K2106">
        <v>1</v>
      </c>
      <c r="L2106" s="8">
        <v>1.4</v>
      </c>
      <c r="M2106" s="8">
        <v>0.4</v>
      </c>
      <c r="N2106" s="8">
        <v>0.5</v>
      </c>
      <c r="O2106" s="8">
        <v>-1.9911000000000002E-2</v>
      </c>
      <c r="P2106" s="8">
        <v>5.9559000000000001E-4</v>
      </c>
      <c r="Q2106" s="8">
        <v>1.2901000000000001E-5</v>
      </c>
      <c r="R2106" s="9">
        <v>-1.8587000000000001E-7</v>
      </c>
      <c r="S2106" s="8">
        <v>7.1591000000000005E-4</v>
      </c>
      <c r="T2106" s="8">
        <v>0</v>
      </c>
      <c r="U2106" s="9">
        <v>3.9891999999999999E-6</v>
      </c>
      <c r="V2106">
        <v>6.8909089816647104E-2</v>
      </c>
      <c r="W2106">
        <v>6.8909089816647104E-2</v>
      </c>
      <c r="X2106">
        <v>3.8589090297322402E-2</v>
      </c>
      <c r="Y2106">
        <v>1.0386890710931299E-2</v>
      </c>
      <c r="Z2106">
        <v>1.51645542475021</v>
      </c>
      <c r="AA2106">
        <v>0.40817901234567899</v>
      </c>
    </row>
    <row r="2107" spans="1:27" x14ac:dyDescent="0.35">
      <c r="A2107">
        <v>2106</v>
      </c>
      <c r="B2107" t="s">
        <v>138</v>
      </c>
      <c r="C2107" s="2">
        <v>55</v>
      </c>
      <c r="D2107" t="s">
        <v>13</v>
      </c>
      <c r="E2107">
        <v>9</v>
      </c>
      <c r="F2107" t="s">
        <v>62</v>
      </c>
      <c r="G2107" s="10">
        <v>18.5</v>
      </c>
      <c r="H2107">
        <v>0.185</v>
      </c>
      <c r="I2107">
        <v>15</v>
      </c>
      <c r="J2107">
        <v>1</v>
      </c>
      <c r="K2107">
        <v>1</v>
      </c>
      <c r="L2107" s="8">
        <v>1.4</v>
      </c>
      <c r="M2107" s="8">
        <v>0.4</v>
      </c>
      <c r="N2107" s="8">
        <v>0.5</v>
      </c>
      <c r="O2107" s="8">
        <v>-1.9911000000000002E-2</v>
      </c>
      <c r="P2107" s="8">
        <v>5.9559000000000001E-4</v>
      </c>
      <c r="Q2107" s="8">
        <v>1.2901000000000001E-5</v>
      </c>
      <c r="R2107" s="9">
        <v>-1.8587000000000001E-7</v>
      </c>
      <c r="S2107" s="8">
        <v>7.1591000000000005E-4</v>
      </c>
      <c r="T2107" s="8">
        <v>0</v>
      </c>
      <c r="U2107" s="9">
        <v>3.9891999999999999E-6</v>
      </c>
      <c r="V2107">
        <v>0.23465604068656101</v>
      </c>
      <c r="W2107">
        <v>0.23465604068656101</v>
      </c>
      <c r="X2107">
        <v>0.131407382784474</v>
      </c>
      <c r="Y2107">
        <v>2.68802521422777E-2</v>
      </c>
      <c r="Z2107">
        <v>5.1639838343007201</v>
      </c>
      <c r="AA2107">
        <v>1.05632716049383</v>
      </c>
    </row>
    <row r="2108" spans="1:27" x14ac:dyDescent="0.35">
      <c r="A2108">
        <v>2107</v>
      </c>
      <c r="B2108" t="s">
        <v>138</v>
      </c>
      <c r="C2108" s="2">
        <v>55</v>
      </c>
      <c r="D2108" t="s">
        <v>13</v>
      </c>
      <c r="E2108">
        <v>9</v>
      </c>
      <c r="F2108" t="s">
        <v>62</v>
      </c>
      <c r="G2108" s="10">
        <v>13</v>
      </c>
      <c r="H2108">
        <v>0.13</v>
      </c>
      <c r="I2108">
        <v>8</v>
      </c>
      <c r="J2108">
        <v>1</v>
      </c>
      <c r="K2108">
        <v>1</v>
      </c>
      <c r="L2108" s="8">
        <v>1.4</v>
      </c>
      <c r="M2108" s="8">
        <v>0.4</v>
      </c>
      <c r="N2108" s="8">
        <v>0.5</v>
      </c>
      <c r="O2108" s="8">
        <v>-1.9911000000000002E-2</v>
      </c>
      <c r="P2108" s="8">
        <v>5.9559000000000001E-4</v>
      </c>
      <c r="Q2108" s="8">
        <v>1.2901000000000001E-5</v>
      </c>
      <c r="R2108" s="9">
        <v>-1.8587000000000001E-7</v>
      </c>
      <c r="S2108" s="8">
        <v>7.1591000000000005E-4</v>
      </c>
      <c r="T2108" s="8">
        <v>0</v>
      </c>
      <c r="U2108" s="9">
        <v>3.9891999999999999E-6</v>
      </c>
      <c r="V2108">
        <v>7.2228085082088694E-2</v>
      </c>
      <c r="W2108">
        <v>7.2228085082088694E-2</v>
      </c>
      <c r="X2108">
        <v>4.0447727645969697E-2</v>
      </c>
      <c r="Y2108">
        <v>1.3273228961416901E-2</v>
      </c>
      <c r="Z2108">
        <v>1.5894952572076</v>
      </c>
      <c r="AA2108">
        <v>0.52160493827160503</v>
      </c>
    </row>
    <row r="2109" spans="1:27" x14ac:dyDescent="0.35">
      <c r="A2109">
        <v>2108</v>
      </c>
      <c r="B2109" t="s">
        <v>138</v>
      </c>
      <c r="C2109" s="2">
        <v>55</v>
      </c>
      <c r="D2109" t="s">
        <v>13</v>
      </c>
      <c r="E2109">
        <v>9</v>
      </c>
      <c r="F2109" t="s">
        <v>62</v>
      </c>
      <c r="G2109" s="10">
        <v>18</v>
      </c>
      <c r="H2109">
        <v>0.18</v>
      </c>
      <c r="I2109">
        <v>8</v>
      </c>
      <c r="J2109">
        <v>1</v>
      </c>
      <c r="K2109">
        <v>1</v>
      </c>
      <c r="L2109" s="8">
        <v>1.4</v>
      </c>
      <c r="M2109" s="8">
        <v>0.4</v>
      </c>
      <c r="N2109" s="8">
        <v>0.5</v>
      </c>
      <c r="O2109" s="8">
        <v>-1.9911000000000002E-2</v>
      </c>
      <c r="P2109" s="8">
        <v>5.9559000000000001E-4</v>
      </c>
      <c r="Q2109" s="8">
        <v>1.2901000000000001E-5</v>
      </c>
      <c r="R2109" s="9">
        <v>-1.8587000000000001E-7</v>
      </c>
      <c r="S2109" s="8">
        <v>7.1591000000000005E-4</v>
      </c>
      <c r="T2109" s="8">
        <v>0</v>
      </c>
      <c r="U2109" s="9">
        <v>3.9891999999999999E-6</v>
      </c>
      <c r="V2109">
        <v>0.12919145709049801</v>
      </c>
      <c r="W2109">
        <v>0.12919145709049801</v>
      </c>
      <c r="X2109">
        <v>7.2347215970679099E-2</v>
      </c>
      <c r="Y2109">
        <v>2.5446900494077301E-2</v>
      </c>
      <c r="Z2109">
        <v>2.8430659359680202</v>
      </c>
      <c r="AA2109">
        <v>1</v>
      </c>
    </row>
    <row r="2110" spans="1:27" x14ac:dyDescent="0.35">
      <c r="A2110">
        <v>2109</v>
      </c>
      <c r="B2110" t="s">
        <v>138</v>
      </c>
      <c r="C2110" s="2">
        <v>55</v>
      </c>
      <c r="D2110" t="s">
        <v>13</v>
      </c>
      <c r="E2110">
        <v>9</v>
      </c>
      <c r="F2110" t="s">
        <v>62</v>
      </c>
      <c r="G2110" s="10">
        <v>25</v>
      </c>
      <c r="H2110">
        <v>0.25</v>
      </c>
      <c r="I2110">
        <v>16</v>
      </c>
      <c r="J2110">
        <v>1</v>
      </c>
      <c r="K2110">
        <v>1</v>
      </c>
      <c r="L2110" s="8">
        <v>1.4</v>
      </c>
      <c r="M2110" s="8">
        <v>0.4</v>
      </c>
      <c r="N2110" s="8">
        <v>0.5</v>
      </c>
      <c r="O2110" s="8">
        <v>-1.9911000000000002E-2</v>
      </c>
      <c r="P2110" s="8">
        <v>5.9559000000000001E-4</v>
      </c>
      <c r="Q2110" s="8">
        <v>1.2901000000000001E-5</v>
      </c>
      <c r="R2110" s="9">
        <v>-1.8587000000000001E-7</v>
      </c>
      <c r="S2110" s="8">
        <v>7.1591000000000005E-4</v>
      </c>
      <c r="T2110" s="8">
        <v>0</v>
      </c>
      <c r="U2110" s="9">
        <v>3.9891999999999999E-6</v>
      </c>
      <c r="V2110">
        <v>0.421570191865965</v>
      </c>
      <c r="W2110">
        <v>0.421570191865965</v>
      </c>
      <c r="X2110">
        <v>0.23607930744493999</v>
      </c>
      <c r="Y2110">
        <v>4.9087385212340497E-2</v>
      </c>
      <c r="Z2110">
        <v>9.2773305534749397</v>
      </c>
      <c r="AA2110">
        <v>1.92901234567901</v>
      </c>
    </row>
    <row r="2111" spans="1:27" x14ac:dyDescent="0.35">
      <c r="A2111">
        <v>2110</v>
      </c>
      <c r="B2111" t="s">
        <v>138</v>
      </c>
      <c r="C2111" s="2">
        <v>55</v>
      </c>
      <c r="D2111" t="s">
        <v>13</v>
      </c>
      <c r="E2111">
        <v>9</v>
      </c>
      <c r="F2111" t="s">
        <v>62</v>
      </c>
      <c r="G2111" s="10">
        <v>11</v>
      </c>
      <c r="H2111">
        <v>0.11</v>
      </c>
      <c r="I2111">
        <v>11</v>
      </c>
      <c r="J2111">
        <v>1</v>
      </c>
      <c r="K2111">
        <v>1</v>
      </c>
      <c r="L2111" s="8">
        <v>1.4</v>
      </c>
      <c r="M2111" s="8">
        <v>0.4</v>
      </c>
      <c r="N2111" s="8">
        <v>0.5</v>
      </c>
      <c r="O2111" s="8">
        <v>-1.9911000000000002E-2</v>
      </c>
      <c r="P2111" s="8">
        <v>5.9559000000000001E-4</v>
      </c>
      <c r="Q2111" s="8">
        <v>1.2901000000000001E-5</v>
      </c>
      <c r="R2111" s="9">
        <v>-1.8587000000000001E-7</v>
      </c>
      <c r="S2111" s="8">
        <v>7.1591000000000005E-4</v>
      </c>
      <c r="T2111" s="8">
        <v>0</v>
      </c>
      <c r="U2111" s="9">
        <v>3.9891999999999999E-6</v>
      </c>
      <c r="V2111">
        <v>6.8685947951333703E-2</v>
      </c>
      <c r="W2111">
        <v>6.8685947951333703E-2</v>
      </c>
      <c r="X2111">
        <v>3.84641308527469E-2</v>
      </c>
      <c r="Y2111">
        <v>9.5033177771091208E-3</v>
      </c>
      <c r="Z2111">
        <v>1.51154482887609</v>
      </c>
      <c r="AA2111">
        <v>0.37345679012345701</v>
      </c>
    </row>
    <row r="2112" spans="1:27" x14ac:dyDescent="0.35">
      <c r="A2112">
        <v>2111</v>
      </c>
      <c r="B2112" t="s">
        <v>138</v>
      </c>
      <c r="C2112" s="2">
        <v>55</v>
      </c>
      <c r="D2112" t="s">
        <v>13</v>
      </c>
      <c r="E2112">
        <v>9</v>
      </c>
      <c r="F2112" t="s">
        <v>62</v>
      </c>
      <c r="G2112" s="10">
        <v>16.5</v>
      </c>
      <c r="H2112">
        <v>0.16500000000000001</v>
      </c>
      <c r="I2112">
        <v>11</v>
      </c>
      <c r="J2112">
        <v>1</v>
      </c>
      <c r="K2112">
        <v>1</v>
      </c>
      <c r="L2112" s="8">
        <v>1.4</v>
      </c>
      <c r="M2112" s="8">
        <v>0.4</v>
      </c>
      <c r="N2112" s="8">
        <v>0.5</v>
      </c>
      <c r="O2112" s="8">
        <v>-1.9911000000000002E-2</v>
      </c>
      <c r="P2112" s="8">
        <v>5.9559000000000001E-4</v>
      </c>
      <c r="Q2112" s="8">
        <v>1.2901000000000001E-5</v>
      </c>
      <c r="R2112" s="9">
        <v>-1.8587000000000001E-7</v>
      </c>
      <c r="S2112" s="8">
        <v>7.1591000000000005E-4</v>
      </c>
      <c r="T2112" s="8">
        <v>0</v>
      </c>
      <c r="U2112" s="9">
        <v>3.9891999999999999E-6</v>
      </c>
      <c r="V2112">
        <v>0.145522209013797</v>
      </c>
      <c r="W2112">
        <v>0.145522209013797</v>
      </c>
      <c r="X2112">
        <v>8.1492437047726296E-2</v>
      </c>
      <c r="Y2112">
        <v>2.1382464998495498E-2</v>
      </c>
      <c r="Z2112">
        <v>3.2024504150001798</v>
      </c>
      <c r="AA2112">
        <v>0.84027777777777801</v>
      </c>
    </row>
    <row r="2113" spans="1:27" x14ac:dyDescent="0.35">
      <c r="A2113">
        <v>2112</v>
      </c>
      <c r="B2113" t="s">
        <v>138</v>
      </c>
      <c r="C2113" s="2">
        <v>55</v>
      </c>
      <c r="D2113" t="s">
        <v>13</v>
      </c>
      <c r="E2113">
        <v>9</v>
      </c>
      <c r="F2113" t="s">
        <v>62</v>
      </c>
      <c r="G2113" s="10">
        <v>25</v>
      </c>
      <c r="H2113">
        <v>0.25</v>
      </c>
      <c r="I2113">
        <v>16</v>
      </c>
      <c r="J2113">
        <v>1</v>
      </c>
      <c r="K2113">
        <v>1</v>
      </c>
      <c r="L2113" s="8">
        <v>1.4</v>
      </c>
      <c r="M2113" s="8">
        <v>0.4</v>
      </c>
      <c r="N2113" s="8">
        <v>0.5</v>
      </c>
      <c r="O2113" s="8">
        <v>-1.9911000000000002E-2</v>
      </c>
      <c r="P2113" s="8">
        <v>5.9559000000000001E-4</v>
      </c>
      <c r="Q2113" s="8">
        <v>1.2901000000000001E-5</v>
      </c>
      <c r="R2113" s="9">
        <v>-1.8587000000000001E-7</v>
      </c>
      <c r="S2113" s="8">
        <v>7.1591000000000005E-4</v>
      </c>
      <c r="T2113" s="8">
        <v>0</v>
      </c>
      <c r="U2113" s="9">
        <v>3.9891999999999999E-6</v>
      </c>
      <c r="V2113">
        <v>0.421570191865965</v>
      </c>
      <c r="W2113">
        <v>0.421570191865965</v>
      </c>
      <c r="X2113">
        <v>0.23607930744493999</v>
      </c>
      <c r="Y2113">
        <v>4.9087385212340497E-2</v>
      </c>
      <c r="Z2113">
        <v>9.2773305534749397</v>
      </c>
      <c r="AA2113">
        <v>1.92901234567901</v>
      </c>
    </row>
    <row r="2114" spans="1:27" x14ac:dyDescent="0.35">
      <c r="A2114">
        <v>2113</v>
      </c>
      <c r="B2114" t="s">
        <v>138</v>
      </c>
      <c r="C2114" s="2">
        <v>55</v>
      </c>
      <c r="D2114" t="s">
        <v>14</v>
      </c>
      <c r="E2114">
        <v>18</v>
      </c>
      <c r="F2114" t="s">
        <v>32</v>
      </c>
      <c r="G2114" s="10">
        <v>41.5</v>
      </c>
      <c r="H2114">
        <v>0.41499999999999998</v>
      </c>
      <c r="I2114">
        <v>30</v>
      </c>
      <c r="J2114">
        <v>1</v>
      </c>
      <c r="K2114">
        <v>1</v>
      </c>
      <c r="L2114" s="8">
        <v>1.23</v>
      </c>
      <c r="M2114" s="8">
        <v>0.42</v>
      </c>
      <c r="N2114" s="8">
        <v>0.5</v>
      </c>
      <c r="O2114" s="8">
        <v>-3.9836000000000003E-2</v>
      </c>
      <c r="P2114" s="8">
        <v>1.5505E-3</v>
      </c>
      <c r="Q2114" s="9">
        <v>-6.1835000000000002E-6</v>
      </c>
      <c r="R2114" s="9">
        <v>4.8021999999999998E-8</v>
      </c>
      <c r="S2114" s="8">
        <v>7.3997000000000003E-5</v>
      </c>
      <c r="T2114" s="8">
        <v>0</v>
      </c>
      <c r="U2114" s="9">
        <v>2.9606999999999999E-6</v>
      </c>
      <c r="V2114">
        <v>1.67562084042746</v>
      </c>
      <c r="W2114">
        <v>1.67562084042746</v>
      </c>
      <c r="X2114">
        <v>0.86562572616482603</v>
      </c>
      <c r="Y2114">
        <v>0.13526519869112599</v>
      </c>
      <c r="Z2114">
        <v>8.5042353818915704</v>
      </c>
      <c r="AA2114">
        <v>1.32889660493827</v>
      </c>
    </row>
    <row r="2115" spans="1:27" x14ac:dyDescent="0.35">
      <c r="A2115">
        <v>2114</v>
      </c>
      <c r="B2115" t="s">
        <v>138</v>
      </c>
      <c r="C2115" s="2">
        <v>55</v>
      </c>
      <c r="D2115" t="s">
        <v>14</v>
      </c>
      <c r="E2115">
        <v>18</v>
      </c>
      <c r="F2115" t="s">
        <v>32</v>
      </c>
      <c r="G2115" s="10">
        <v>46.5</v>
      </c>
      <c r="H2115">
        <v>0.46500000000000002</v>
      </c>
      <c r="I2115">
        <v>30</v>
      </c>
      <c r="J2115">
        <v>1</v>
      </c>
      <c r="K2115">
        <v>1</v>
      </c>
      <c r="L2115" s="8">
        <v>1.23</v>
      </c>
      <c r="M2115" s="8">
        <v>0.42</v>
      </c>
      <c r="N2115" s="8">
        <v>0.5</v>
      </c>
      <c r="O2115" s="8">
        <v>-3.9836000000000003E-2</v>
      </c>
      <c r="P2115" s="8">
        <v>1.5505E-3</v>
      </c>
      <c r="Q2115" s="9">
        <v>-6.1835000000000002E-6</v>
      </c>
      <c r="R2115" s="9">
        <v>4.8021999999999998E-8</v>
      </c>
      <c r="S2115" s="8">
        <v>7.3997000000000003E-5</v>
      </c>
      <c r="T2115" s="8">
        <v>0</v>
      </c>
      <c r="U2115" s="9">
        <v>2.9606999999999999E-6</v>
      </c>
      <c r="V2115">
        <v>2.1021263975123099</v>
      </c>
      <c r="W2115">
        <v>2.1021263975123099</v>
      </c>
      <c r="X2115">
        <v>1.0859584969548599</v>
      </c>
      <c r="Y2115">
        <v>0.16982271788061301</v>
      </c>
      <c r="Z2115">
        <v>10.668868073025401</v>
      </c>
      <c r="AA2115">
        <v>1.6684027777777799</v>
      </c>
    </row>
    <row r="2116" spans="1:27" x14ac:dyDescent="0.35">
      <c r="A2116">
        <v>2115</v>
      </c>
      <c r="B2116" t="s">
        <v>138</v>
      </c>
      <c r="C2116" s="2">
        <v>55</v>
      </c>
      <c r="D2116" t="s">
        <v>14</v>
      </c>
      <c r="E2116">
        <v>18</v>
      </c>
      <c r="F2116" t="s">
        <v>32</v>
      </c>
      <c r="G2116" s="10">
        <v>42</v>
      </c>
      <c r="H2116">
        <v>0.42</v>
      </c>
      <c r="I2116">
        <v>30</v>
      </c>
      <c r="J2116">
        <v>1</v>
      </c>
      <c r="K2116">
        <v>1</v>
      </c>
      <c r="L2116" s="8">
        <v>1.23</v>
      </c>
      <c r="M2116" s="8">
        <v>0.42</v>
      </c>
      <c r="N2116" s="8">
        <v>0.5</v>
      </c>
      <c r="O2116" s="8">
        <v>-3.9836000000000003E-2</v>
      </c>
      <c r="P2116" s="8">
        <v>1.5505E-3</v>
      </c>
      <c r="Q2116" s="9">
        <v>-6.1835000000000002E-6</v>
      </c>
      <c r="R2116" s="9">
        <v>4.8021999999999998E-8</v>
      </c>
      <c r="S2116" s="8">
        <v>7.3997000000000003E-5</v>
      </c>
      <c r="T2116" s="8">
        <v>0</v>
      </c>
      <c r="U2116" s="9">
        <v>2.9606999999999999E-6</v>
      </c>
      <c r="V2116">
        <v>1.71600076976015</v>
      </c>
      <c r="W2116">
        <v>1.71600076976015</v>
      </c>
      <c r="X2116">
        <v>0.88648599765809299</v>
      </c>
      <c r="Y2116">
        <v>0.13854423602331001</v>
      </c>
      <c r="Z2116">
        <v>8.7091745993231999</v>
      </c>
      <c r="AA2116">
        <v>1.3611111111111101</v>
      </c>
    </row>
    <row r="2117" spans="1:27" x14ac:dyDescent="0.35">
      <c r="A2117">
        <v>2116</v>
      </c>
      <c r="B2117" t="s">
        <v>138</v>
      </c>
      <c r="C2117" s="2">
        <v>55</v>
      </c>
      <c r="D2117" t="s">
        <v>14</v>
      </c>
      <c r="E2117">
        <v>18</v>
      </c>
      <c r="F2117" t="s">
        <v>32</v>
      </c>
      <c r="G2117" s="10">
        <v>46.5</v>
      </c>
      <c r="H2117">
        <v>0.46500000000000002</v>
      </c>
      <c r="I2117">
        <v>30</v>
      </c>
      <c r="J2117">
        <v>1</v>
      </c>
      <c r="K2117">
        <v>1</v>
      </c>
      <c r="L2117" s="8">
        <v>1.23</v>
      </c>
      <c r="M2117" s="8">
        <v>0.42</v>
      </c>
      <c r="N2117" s="8">
        <v>0.5</v>
      </c>
      <c r="O2117" s="8">
        <v>-3.9836000000000003E-2</v>
      </c>
      <c r="P2117" s="8">
        <v>1.5505E-3</v>
      </c>
      <c r="Q2117" s="9">
        <v>-6.1835000000000002E-6</v>
      </c>
      <c r="R2117" s="9">
        <v>4.8021999999999998E-8</v>
      </c>
      <c r="S2117" s="8">
        <v>7.3997000000000003E-5</v>
      </c>
      <c r="T2117" s="8">
        <v>0</v>
      </c>
      <c r="U2117" s="9">
        <v>2.9606999999999999E-6</v>
      </c>
      <c r="V2117">
        <v>2.1021263975123099</v>
      </c>
      <c r="W2117">
        <v>2.1021263975123099</v>
      </c>
      <c r="X2117">
        <v>1.0859584969548599</v>
      </c>
      <c r="Y2117">
        <v>0.16982271788061301</v>
      </c>
      <c r="Z2117">
        <v>10.668868073025401</v>
      </c>
      <c r="AA2117">
        <v>1.6684027777777799</v>
      </c>
    </row>
    <row r="2118" spans="1:27" x14ac:dyDescent="0.35">
      <c r="A2118">
        <v>2117</v>
      </c>
      <c r="B2118" t="s">
        <v>138</v>
      </c>
      <c r="C2118" s="2">
        <v>55</v>
      </c>
      <c r="D2118" t="s">
        <v>14</v>
      </c>
      <c r="E2118">
        <v>18</v>
      </c>
      <c r="F2118" t="s">
        <v>34</v>
      </c>
      <c r="G2118" s="10">
        <v>42.5</v>
      </c>
      <c r="H2118">
        <v>0.42499999999999999</v>
      </c>
      <c r="I2118">
        <v>15</v>
      </c>
      <c r="J2118">
        <v>1</v>
      </c>
      <c r="K2118">
        <v>1</v>
      </c>
      <c r="L2118" s="8">
        <v>1.4</v>
      </c>
      <c r="M2118" s="8">
        <v>0.52</v>
      </c>
      <c r="N2118" s="8">
        <v>0.5</v>
      </c>
      <c r="O2118" s="8">
        <v>-1.115E-2</v>
      </c>
      <c r="P2118" s="8">
        <v>0</v>
      </c>
      <c r="Q2118" s="8">
        <v>-8.5599999999999996E-2</v>
      </c>
      <c r="R2118" s="8">
        <v>-4.9959999999999997E-2</v>
      </c>
      <c r="S2118" s="8">
        <v>0</v>
      </c>
      <c r="T2118" s="8">
        <v>2.5600000000000002E-3</v>
      </c>
      <c r="U2118" s="8">
        <v>3.6330000000000001E-2</v>
      </c>
      <c r="V2118">
        <v>0.74008719277440704</v>
      </c>
      <c r="W2118">
        <v>0.74008719277440704</v>
      </c>
      <c r="X2118">
        <v>0.53878347633976797</v>
      </c>
      <c r="Y2118">
        <v>0.14186254326366399</v>
      </c>
      <c r="Z2118">
        <v>5.2932131799820601</v>
      </c>
      <c r="AA2118">
        <v>1.39371141975309</v>
      </c>
    </row>
    <row r="2119" spans="1:27" x14ac:dyDescent="0.35">
      <c r="A2119">
        <v>2118</v>
      </c>
      <c r="B2119" t="s">
        <v>138</v>
      </c>
      <c r="C2119" s="2">
        <v>55</v>
      </c>
      <c r="D2119" t="s">
        <v>14</v>
      </c>
      <c r="E2119">
        <v>18</v>
      </c>
      <c r="F2119" t="s">
        <v>32</v>
      </c>
      <c r="G2119" s="10">
        <v>54</v>
      </c>
      <c r="H2119">
        <v>0.54</v>
      </c>
      <c r="I2119">
        <v>30</v>
      </c>
      <c r="J2119">
        <v>1</v>
      </c>
      <c r="K2119">
        <v>1</v>
      </c>
      <c r="L2119" s="8">
        <v>1.23</v>
      </c>
      <c r="M2119" s="8">
        <v>0.42</v>
      </c>
      <c r="N2119" s="8">
        <v>0.5</v>
      </c>
      <c r="O2119" s="8">
        <v>-3.9836000000000003E-2</v>
      </c>
      <c r="P2119" s="8">
        <v>1.5505E-3</v>
      </c>
      <c r="Q2119" s="9">
        <v>-6.1835000000000002E-6</v>
      </c>
      <c r="R2119" s="9">
        <v>4.8021999999999998E-8</v>
      </c>
      <c r="S2119" s="8">
        <v>7.3997000000000003E-5</v>
      </c>
      <c r="T2119" s="8">
        <v>0</v>
      </c>
      <c r="U2119" s="9">
        <v>2.9606999999999999E-6</v>
      </c>
      <c r="V2119">
        <v>2.8381692718104801</v>
      </c>
      <c r="W2119">
        <v>2.8381692718104801</v>
      </c>
      <c r="X2119">
        <v>1.4661982458173</v>
      </c>
      <c r="Y2119">
        <v>0.22902210444669599</v>
      </c>
      <c r="Z2119">
        <v>14.4044875539808</v>
      </c>
      <c r="AA2119">
        <v>2.25</v>
      </c>
    </row>
    <row r="2120" spans="1:27" x14ac:dyDescent="0.35">
      <c r="A2120">
        <v>2119</v>
      </c>
      <c r="B2120" t="s">
        <v>138</v>
      </c>
      <c r="C2120" s="2">
        <v>55</v>
      </c>
      <c r="D2120" t="s">
        <v>14</v>
      </c>
      <c r="E2120">
        <v>18</v>
      </c>
      <c r="F2120" t="s">
        <v>32</v>
      </c>
      <c r="G2120" s="10">
        <v>43</v>
      </c>
      <c r="H2120">
        <v>0.43</v>
      </c>
      <c r="I2120">
        <v>30</v>
      </c>
      <c r="J2120">
        <v>1</v>
      </c>
      <c r="K2120">
        <v>1</v>
      </c>
      <c r="L2120" s="8">
        <v>1.23</v>
      </c>
      <c r="M2120" s="8">
        <v>0.42</v>
      </c>
      <c r="N2120" s="8">
        <v>0.5</v>
      </c>
      <c r="O2120" s="8">
        <v>-3.9836000000000003E-2</v>
      </c>
      <c r="P2120" s="8">
        <v>1.5505E-3</v>
      </c>
      <c r="Q2120" s="9">
        <v>-6.1835000000000002E-6</v>
      </c>
      <c r="R2120" s="9">
        <v>4.8021999999999998E-8</v>
      </c>
      <c r="S2120" s="8">
        <v>7.3997000000000003E-5</v>
      </c>
      <c r="T2120" s="8">
        <v>0</v>
      </c>
      <c r="U2120" s="9">
        <v>2.9606999999999999E-6</v>
      </c>
      <c r="V2120">
        <v>1.79826656217978</v>
      </c>
      <c r="W2120">
        <v>1.79826656217978</v>
      </c>
      <c r="X2120">
        <v>0.92898450602207205</v>
      </c>
      <c r="Y2120">
        <v>0.14522012041218799</v>
      </c>
      <c r="Z2120">
        <v>9.12669606106145</v>
      </c>
      <c r="AA2120">
        <v>1.4266975308642</v>
      </c>
    </row>
    <row r="2121" spans="1:27" x14ac:dyDescent="0.35">
      <c r="A2121">
        <v>2120</v>
      </c>
      <c r="B2121" t="s">
        <v>138</v>
      </c>
      <c r="C2121" s="2">
        <v>55</v>
      </c>
      <c r="D2121" t="s">
        <v>14</v>
      </c>
      <c r="E2121">
        <v>18</v>
      </c>
      <c r="F2121" t="s">
        <v>32</v>
      </c>
      <c r="G2121" s="10">
        <v>45</v>
      </c>
      <c r="H2121">
        <v>0.45</v>
      </c>
      <c r="I2121">
        <v>30</v>
      </c>
      <c r="J2121">
        <v>1</v>
      </c>
      <c r="K2121">
        <v>1</v>
      </c>
      <c r="L2121" s="8">
        <v>1.23</v>
      </c>
      <c r="M2121" s="8">
        <v>0.42</v>
      </c>
      <c r="N2121" s="8">
        <v>0.5</v>
      </c>
      <c r="O2121" s="8">
        <v>-3.9836000000000003E-2</v>
      </c>
      <c r="P2121" s="8">
        <v>1.5505E-3</v>
      </c>
      <c r="Q2121" s="9">
        <v>-6.1835000000000002E-6</v>
      </c>
      <c r="R2121" s="9">
        <v>4.8021999999999998E-8</v>
      </c>
      <c r="S2121" s="8">
        <v>7.3997000000000003E-5</v>
      </c>
      <c r="T2121" s="8">
        <v>0</v>
      </c>
      <c r="U2121" s="9">
        <v>2.9606999999999999E-6</v>
      </c>
      <c r="V2121">
        <v>1.96885315068782</v>
      </c>
      <c r="W2121">
        <v>1.96885315068782</v>
      </c>
      <c r="X2121">
        <v>1.0171095376453301</v>
      </c>
      <c r="Y2121">
        <v>0.15904312808798299</v>
      </c>
      <c r="Z2121">
        <v>9.9924697890226</v>
      </c>
      <c r="AA2121">
        <v>1.5625</v>
      </c>
    </row>
    <row r="2122" spans="1:27" x14ac:dyDescent="0.35">
      <c r="A2122">
        <v>2121</v>
      </c>
      <c r="B2122" t="s">
        <v>138</v>
      </c>
      <c r="C2122" s="2">
        <v>55</v>
      </c>
      <c r="D2122" t="s">
        <v>14</v>
      </c>
      <c r="E2122">
        <v>18</v>
      </c>
      <c r="F2122" t="s">
        <v>32</v>
      </c>
      <c r="G2122" s="10">
        <v>40</v>
      </c>
      <c r="H2122">
        <v>0.4</v>
      </c>
      <c r="I2122">
        <v>30</v>
      </c>
      <c r="J2122">
        <v>1</v>
      </c>
      <c r="K2122">
        <v>1</v>
      </c>
      <c r="L2122" s="8">
        <v>1.23</v>
      </c>
      <c r="M2122" s="8">
        <v>0.42</v>
      </c>
      <c r="N2122" s="8">
        <v>0.5</v>
      </c>
      <c r="O2122" s="8">
        <v>-3.9836000000000003E-2</v>
      </c>
      <c r="P2122" s="8">
        <v>1.5505E-3</v>
      </c>
      <c r="Q2122" s="9">
        <v>-6.1835000000000002E-6</v>
      </c>
      <c r="R2122" s="9">
        <v>4.8021999999999998E-8</v>
      </c>
      <c r="S2122" s="8">
        <v>7.3997000000000003E-5</v>
      </c>
      <c r="T2122" s="8">
        <v>0</v>
      </c>
      <c r="U2122" s="9">
        <v>2.9606999999999999E-6</v>
      </c>
      <c r="V2122">
        <v>1.55747951908712</v>
      </c>
      <c r="W2122">
        <v>1.55747951908712</v>
      </c>
      <c r="X2122">
        <v>0.80459391956040704</v>
      </c>
      <c r="Y2122">
        <v>0.12566370614359201</v>
      </c>
      <c r="Z2122">
        <v>7.9046357703531802</v>
      </c>
      <c r="AA2122">
        <v>1.2345679012345701</v>
      </c>
    </row>
    <row r="2123" spans="1:27" x14ac:dyDescent="0.35">
      <c r="A2123">
        <v>2122</v>
      </c>
      <c r="B2123" t="s">
        <v>138</v>
      </c>
      <c r="C2123" s="2">
        <v>55</v>
      </c>
      <c r="D2123" t="s">
        <v>14</v>
      </c>
      <c r="E2123">
        <v>18</v>
      </c>
      <c r="F2123" t="s">
        <v>32</v>
      </c>
      <c r="G2123" s="10">
        <v>44.5</v>
      </c>
      <c r="H2123">
        <v>0.44500000000000001</v>
      </c>
      <c r="I2123">
        <v>30</v>
      </c>
      <c r="J2123">
        <v>1</v>
      </c>
      <c r="K2123">
        <v>1</v>
      </c>
      <c r="L2123" s="8">
        <v>1.23</v>
      </c>
      <c r="M2123" s="8">
        <v>0.42</v>
      </c>
      <c r="N2123" s="8">
        <v>0.5</v>
      </c>
      <c r="O2123" s="8">
        <v>-3.9836000000000003E-2</v>
      </c>
      <c r="P2123" s="8">
        <v>1.5505E-3</v>
      </c>
      <c r="Q2123" s="9">
        <v>-6.1835000000000002E-6</v>
      </c>
      <c r="R2123" s="9">
        <v>4.8021999999999998E-8</v>
      </c>
      <c r="S2123" s="8">
        <v>7.3997000000000003E-5</v>
      </c>
      <c r="T2123" s="8">
        <v>0</v>
      </c>
      <c r="U2123" s="9">
        <v>2.9606999999999999E-6</v>
      </c>
      <c r="V2123">
        <v>1.9254468362582999</v>
      </c>
      <c r="W2123">
        <v>1.9254468362582999</v>
      </c>
      <c r="X2123">
        <v>0.99468583561103796</v>
      </c>
      <c r="Y2123">
        <v>0.15552847130677999</v>
      </c>
      <c r="Z2123">
        <v>9.7721708370980895</v>
      </c>
      <c r="AA2123">
        <v>1.52797067901235</v>
      </c>
    </row>
    <row r="2124" spans="1:27" x14ac:dyDescent="0.35">
      <c r="A2124">
        <v>2123</v>
      </c>
      <c r="B2124" t="s">
        <v>138</v>
      </c>
      <c r="C2124" s="2">
        <v>55</v>
      </c>
      <c r="D2124" t="s">
        <v>14</v>
      </c>
      <c r="E2124">
        <v>18</v>
      </c>
      <c r="F2124" t="s">
        <v>32</v>
      </c>
      <c r="G2124" s="10">
        <v>51.5</v>
      </c>
      <c r="H2124">
        <v>0.51500000000000001</v>
      </c>
      <c r="I2124">
        <v>30</v>
      </c>
      <c r="J2124">
        <v>1</v>
      </c>
      <c r="K2124">
        <v>1</v>
      </c>
      <c r="L2124" s="8">
        <v>1.23</v>
      </c>
      <c r="M2124" s="8">
        <v>0.42</v>
      </c>
      <c r="N2124" s="8">
        <v>0.5</v>
      </c>
      <c r="O2124" s="8">
        <v>-3.9836000000000003E-2</v>
      </c>
      <c r="P2124" s="8">
        <v>1.5505E-3</v>
      </c>
      <c r="Q2124" s="9">
        <v>-6.1835000000000002E-6</v>
      </c>
      <c r="R2124" s="9">
        <v>4.8021999999999998E-8</v>
      </c>
      <c r="S2124" s="8">
        <v>7.3997000000000003E-5</v>
      </c>
      <c r="T2124" s="8">
        <v>0</v>
      </c>
      <c r="U2124" s="9">
        <v>2.9606999999999999E-6</v>
      </c>
      <c r="V2124">
        <v>2.5797975856276301</v>
      </c>
      <c r="W2124">
        <v>2.5797975856276301</v>
      </c>
      <c r="X2124">
        <v>1.33272343273523</v>
      </c>
      <c r="Y2124">
        <v>0.208307227887088</v>
      </c>
      <c r="Z2124">
        <v>13.0931803761859</v>
      </c>
      <c r="AA2124">
        <v>2.0464891975308599</v>
      </c>
    </row>
    <row r="2125" spans="1:27" x14ac:dyDescent="0.35">
      <c r="A2125">
        <v>2124</v>
      </c>
      <c r="B2125" t="s">
        <v>138</v>
      </c>
      <c r="C2125" s="2">
        <v>55</v>
      </c>
      <c r="D2125" t="s">
        <v>14</v>
      </c>
      <c r="E2125">
        <v>18</v>
      </c>
      <c r="F2125" t="s">
        <v>32</v>
      </c>
      <c r="G2125" s="10">
        <v>54</v>
      </c>
      <c r="H2125">
        <v>0.54</v>
      </c>
      <c r="I2125">
        <v>30</v>
      </c>
      <c r="J2125">
        <v>1</v>
      </c>
      <c r="K2125">
        <v>1</v>
      </c>
      <c r="L2125" s="8">
        <v>1.23</v>
      </c>
      <c r="M2125" s="8">
        <v>0.42</v>
      </c>
      <c r="N2125" s="8">
        <v>0.5</v>
      </c>
      <c r="O2125" s="8">
        <v>-3.9836000000000003E-2</v>
      </c>
      <c r="P2125" s="8">
        <v>1.5505E-3</v>
      </c>
      <c r="Q2125" s="9">
        <v>-6.1835000000000002E-6</v>
      </c>
      <c r="R2125" s="9">
        <v>4.8021999999999998E-8</v>
      </c>
      <c r="S2125" s="8">
        <v>7.3997000000000003E-5</v>
      </c>
      <c r="T2125" s="8">
        <v>0</v>
      </c>
      <c r="U2125" s="9">
        <v>2.9606999999999999E-6</v>
      </c>
      <c r="V2125">
        <v>2.8381692718104801</v>
      </c>
      <c r="W2125">
        <v>2.8381692718104801</v>
      </c>
      <c r="X2125">
        <v>1.4661982458173</v>
      </c>
      <c r="Y2125">
        <v>0.22902210444669599</v>
      </c>
      <c r="Z2125">
        <v>14.4044875539808</v>
      </c>
      <c r="AA2125">
        <v>2.25</v>
      </c>
    </row>
    <row r="2126" spans="1:27" x14ac:dyDescent="0.35">
      <c r="A2126">
        <v>2125</v>
      </c>
      <c r="B2126" t="s">
        <v>138</v>
      </c>
      <c r="C2126" s="2">
        <v>55</v>
      </c>
      <c r="D2126" t="s">
        <v>14</v>
      </c>
      <c r="E2126">
        <v>18</v>
      </c>
      <c r="F2126" t="s">
        <v>32</v>
      </c>
      <c r="G2126" s="10">
        <v>50</v>
      </c>
      <c r="H2126">
        <v>0.5</v>
      </c>
      <c r="I2126">
        <v>30</v>
      </c>
      <c r="J2126">
        <v>1</v>
      </c>
      <c r="K2126">
        <v>1</v>
      </c>
      <c r="L2126" s="8">
        <v>1.23</v>
      </c>
      <c r="M2126" s="8">
        <v>0.42</v>
      </c>
      <c r="N2126" s="8">
        <v>0.5</v>
      </c>
      <c r="O2126" s="8">
        <v>-3.9836000000000003E-2</v>
      </c>
      <c r="P2126" s="8">
        <v>1.5505E-3</v>
      </c>
      <c r="Q2126" s="9">
        <v>-6.1835000000000002E-6</v>
      </c>
      <c r="R2126" s="9">
        <v>4.8021999999999998E-8</v>
      </c>
      <c r="S2126" s="8">
        <v>7.3997000000000003E-5</v>
      </c>
      <c r="T2126" s="8">
        <v>0</v>
      </c>
      <c r="U2126" s="9">
        <v>2.9606999999999999E-6</v>
      </c>
      <c r="V2126">
        <v>2.43105739204977</v>
      </c>
      <c r="W2126">
        <v>2.43105739204977</v>
      </c>
      <c r="X2126">
        <v>1.25588424873291</v>
      </c>
      <c r="Y2126">
        <v>0.19634954084936199</v>
      </c>
      <c r="Z2126">
        <v>12.338283094882399</v>
      </c>
      <c r="AA2126">
        <v>1.92901234567901</v>
      </c>
    </row>
    <row r="2127" spans="1:27" x14ac:dyDescent="0.35">
      <c r="A2127">
        <v>2126</v>
      </c>
      <c r="B2127" t="s">
        <v>138</v>
      </c>
      <c r="C2127" s="2">
        <v>55</v>
      </c>
      <c r="D2127" t="s">
        <v>14</v>
      </c>
      <c r="E2127">
        <v>18</v>
      </c>
      <c r="F2127" t="s">
        <v>34</v>
      </c>
      <c r="G2127" s="10">
        <v>69</v>
      </c>
      <c r="H2127">
        <v>0.69</v>
      </c>
      <c r="I2127">
        <v>24</v>
      </c>
      <c r="J2127">
        <v>1</v>
      </c>
      <c r="K2127">
        <v>1</v>
      </c>
      <c r="L2127" s="8">
        <v>1.4</v>
      </c>
      <c r="M2127" s="8">
        <v>0.52</v>
      </c>
      <c r="N2127" s="8">
        <v>0.5</v>
      </c>
      <c r="O2127" s="8">
        <v>-1.115E-2</v>
      </c>
      <c r="P2127" s="8">
        <v>0</v>
      </c>
      <c r="Q2127" s="8">
        <v>-8.5599999999999996E-2</v>
      </c>
      <c r="R2127" s="8">
        <v>-4.9959999999999997E-2</v>
      </c>
      <c r="S2127" s="8">
        <v>0</v>
      </c>
      <c r="T2127" s="8">
        <v>2.5600000000000002E-3</v>
      </c>
      <c r="U2127" s="8">
        <v>3.6330000000000001E-2</v>
      </c>
      <c r="V2127">
        <v>3.3080025257402399</v>
      </c>
      <c r="W2127">
        <v>3.3080025257402399</v>
      </c>
      <c r="X2127">
        <v>2.4082258387388999</v>
      </c>
      <c r="Y2127">
        <v>0.37392806559352498</v>
      </c>
      <c r="Z2127">
        <v>23.659323846723499</v>
      </c>
      <c r="AA2127">
        <v>3.6736111111111098</v>
      </c>
    </row>
    <row r="2128" spans="1:27" x14ac:dyDescent="0.35">
      <c r="A2128">
        <v>2127</v>
      </c>
      <c r="B2128" t="s">
        <v>138</v>
      </c>
      <c r="C2128" s="2">
        <v>56</v>
      </c>
      <c r="D2128" t="s">
        <v>13</v>
      </c>
      <c r="E2128">
        <v>9</v>
      </c>
      <c r="F2128" t="s">
        <v>20</v>
      </c>
      <c r="G2128" s="10">
        <v>14</v>
      </c>
      <c r="H2128">
        <v>0.14000000000000001</v>
      </c>
      <c r="I2128">
        <v>8.5</v>
      </c>
      <c r="J2128">
        <v>1</v>
      </c>
      <c r="K2128">
        <v>1</v>
      </c>
      <c r="L2128" s="8">
        <v>1.4</v>
      </c>
      <c r="M2128" s="8">
        <v>0.52</v>
      </c>
      <c r="N2128" s="8">
        <v>0.5</v>
      </c>
      <c r="O2128" s="8">
        <v>-1.0343E-2</v>
      </c>
      <c r="P2128" s="9">
        <v>-1.4341E-3</v>
      </c>
      <c r="Q2128" s="8">
        <v>3.4520999999999997E-5</v>
      </c>
      <c r="R2128" s="9">
        <v>-1.3052999999999999E-7</v>
      </c>
      <c r="S2128" s="8">
        <v>7.7114999999999996E-4</v>
      </c>
      <c r="T2128" s="8">
        <v>0</v>
      </c>
      <c r="U2128" s="9">
        <v>3.0230999999999999E-6</v>
      </c>
      <c r="V2128">
        <v>3.8518109417177898E-2</v>
      </c>
      <c r="W2128">
        <v>3.8518109417177898E-2</v>
      </c>
      <c r="X2128">
        <v>2.8041183655705501E-2</v>
      </c>
      <c r="Y2128">
        <v>1.539380400259E-2</v>
      </c>
      <c r="Z2128">
        <v>1.1019488861612801</v>
      </c>
      <c r="AA2128">
        <v>0.60493827160493796</v>
      </c>
    </row>
    <row r="2129" spans="1:27" x14ac:dyDescent="0.35">
      <c r="A2129">
        <v>2128</v>
      </c>
      <c r="B2129" t="s">
        <v>138</v>
      </c>
      <c r="C2129" s="2">
        <v>56</v>
      </c>
      <c r="D2129" t="s">
        <v>13</v>
      </c>
      <c r="E2129">
        <v>9</v>
      </c>
      <c r="F2129" t="s">
        <v>32</v>
      </c>
      <c r="G2129" s="10">
        <v>33</v>
      </c>
      <c r="H2129">
        <v>0.33</v>
      </c>
      <c r="I2129">
        <v>30</v>
      </c>
      <c r="J2129">
        <v>1</v>
      </c>
      <c r="K2129">
        <v>1</v>
      </c>
      <c r="L2129" s="8">
        <v>1.23</v>
      </c>
      <c r="M2129" s="8">
        <v>0.42</v>
      </c>
      <c r="N2129" s="8">
        <v>0.5</v>
      </c>
      <c r="O2129" s="8">
        <v>-3.9836000000000003E-2</v>
      </c>
      <c r="P2129" s="8">
        <v>1.5505E-3</v>
      </c>
      <c r="Q2129" s="9">
        <v>-6.1835000000000002E-6</v>
      </c>
      <c r="R2129" s="9">
        <v>4.8021999999999998E-8</v>
      </c>
      <c r="S2129" s="8">
        <v>7.3997000000000003E-5</v>
      </c>
      <c r="T2129" s="8">
        <v>0</v>
      </c>
      <c r="U2129" s="9">
        <v>2.9606999999999999E-6</v>
      </c>
      <c r="V2129">
        <v>1.0648255909230899</v>
      </c>
      <c r="W2129">
        <v>1.0648255909230899</v>
      </c>
      <c r="X2129">
        <v>0.55008890027086799</v>
      </c>
      <c r="Y2129">
        <v>8.5529859993982105E-2</v>
      </c>
      <c r="Z2129">
        <v>21.617127806936601</v>
      </c>
      <c r="AA2129">
        <v>3.3611111111111098</v>
      </c>
    </row>
    <row r="2130" spans="1:27" x14ac:dyDescent="0.35">
      <c r="A2130">
        <v>2129</v>
      </c>
      <c r="B2130" t="s">
        <v>138</v>
      </c>
      <c r="C2130" s="2">
        <v>56</v>
      </c>
      <c r="D2130" t="s">
        <v>13</v>
      </c>
      <c r="E2130">
        <v>9</v>
      </c>
      <c r="F2130" t="s">
        <v>32</v>
      </c>
      <c r="G2130" s="10">
        <v>30.5</v>
      </c>
      <c r="H2130">
        <v>0.30499999999999999</v>
      </c>
      <c r="I2130">
        <v>30</v>
      </c>
      <c r="J2130">
        <v>1</v>
      </c>
      <c r="K2130">
        <v>1</v>
      </c>
      <c r="L2130" s="8">
        <v>1.23</v>
      </c>
      <c r="M2130" s="8">
        <v>0.42</v>
      </c>
      <c r="N2130" s="8">
        <v>0.5</v>
      </c>
      <c r="O2130" s="8">
        <v>-3.9836000000000003E-2</v>
      </c>
      <c r="P2130" s="8">
        <v>1.5505E-3</v>
      </c>
      <c r="Q2130" s="9">
        <v>-6.1835000000000002E-6</v>
      </c>
      <c r="R2130" s="9">
        <v>4.8021999999999998E-8</v>
      </c>
      <c r="S2130" s="8">
        <v>7.3997000000000003E-5</v>
      </c>
      <c r="T2130" s="8">
        <v>0</v>
      </c>
      <c r="U2130" s="9">
        <v>2.9606999999999999E-6</v>
      </c>
      <c r="V2130">
        <v>0.91190835335238496</v>
      </c>
      <c r="W2130">
        <v>0.91190835335238496</v>
      </c>
      <c r="X2130">
        <v>0.471091855341842</v>
      </c>
      <c r="Y2130">
        <v>7.3061664150047598E-2</v>
      </c>
      <c r="Z2130">
        <v>18.512740105675601</v>
      </c>
      <c r="AA2130">
        <v>2.8711419753086398</v>
      </c>
    </row>
    <row r="2131" spans="1:27" x14ac:dyDescent="0.35">
      <c r="A2131">
        <v>2130</v>
      </c>
      <c r="B2131" t="s">
        <v>138</v>
      </c>
      <c r="C2131" s="2">
        <v>56</v>
      </c>
      <c r="D2131" t="s">
        <v>14</v>
      </c>
      <c r="E2131">
        <v>18</v>
      </c>
      <c r="F2131" t="s">
        <v>32</v>
      </c>
      <c r="G2131" s="10">
        <v>40</v>
      </c>
      <c r="H2131">
        <v>0.4</v>
      </c>
      <c r="I2131">
        <v>30</v>
      </c>
      <c r="J2131">
        <v>1</v>
      </c>
      <c r="K2131">
        <v>1</v>
      </c>
      <c r="L2131" s="8">
        <v>1.23</v>
      </c>
      <c r="M2131" s="8">
        <v>0.42</v>
      </c>
      <c r="N2131" s="8">
        <v>0.5</v>
      </c>
      <c r="O2131" s="8">
        <v>-3.9836000000000003E-2</v>
      </c>
      <c r="P2131" s="8">
        <v>1.5505E-3</v>
      </c>
      <c r="Q2131" s="9">
        <v>-6.1835000000000002E-6</v>
      </c>
      <c r="R2131" s="9">
        <v>4.8021999999999998E-8</v>
      </c>
      <c r="S2131" s="8">
        <v>7.3997000000000003E-5</v>
      </c>
      <c r="T2131" s="8">
        <v>0</v>
      </c>
      <c r="U2131" s="9">
        <v>2.9606999999999999E-6</v>
      </c>
      <c r="V2131">
        <v>1.55747951908712</v>
      </c>
      <c r="W2131">
        <v>1.55747951908712</v>
      </c>
      <c r="X2131">
        <v>0.80459391956040704</v>
      </c>
      <c r="Y2131">
        <v>0.12566370614359201</v>
      </c>
      <c r="Z2131">
        <v>7.9046357703531802</v>
      </c>
      <c r="AA2131">
        <v>1.2345679012345701</v>
      </c>
    </row>
    <row r="2132" spans="1:27" x14ac:dyDescent="0.35">
      <c r="A2132">
        <v>2131</v>
      </c>
      <c r="B2132" t="s">
        <v>138</v>
      </c>
      <c r="C2132" s="2">
        <v>56</v>
      </c>
      <c r="D2132" t="s">
        <v>14</v>
      </c>
      <c r="E2132">
        <v>18</v>
      </c>
      <c r="F2132" t="s">
        <v>32</v>
      </c>
      <c r="G2132" s="10">
        <v>43</v>
      </c>
      <c r="H2132">
        <v>0.43</v>
      </c>
      <c r="I2132">
        <v>30</v>
      </c>
      <c r="J2132">
        <v>1</v>
      </c>
      <c r="K2132">
        <v>1</v>
      </c>
      <c r="L2132" s="8">
        <v>1.23</v>
      </c>
      <c r="M2132" s="8">
        <v>0.42</v>
      </c>
      <c r="N2132" s="8">
        <v>0.5</v>
      </c>
      <c r="O2132" s="8">
        <v>-3.9836000000000003E-2</v>
      </c>
      <c r="P2132" s="8">
        <v>1.5505E-3</v>
      </c>
      <c r="Q2132" s="9">
        <v>-6.1835000000000002E-6</v>
      </c>
      <c r="R2132" s="9">
        <v>4.8021999999999998E-8</v>
      </c>
      <c r="S2132" s="8">
        <v>7.3997000000000003E-5</v>
      </c>
      <c r="T2132" s="8">
        <v>0</v>
      </c>
      <c r="U2132" s="9">
        <v>2.9606999999999999E-6</v>
      </c>
      <c r="V2132">
        <v>1.79826656217978</v>
      </c>
      <c r="W2132">
        <v>1.79826656217978</v>
      </c>
      <c r="X2132">
        <v>0.92898450602207205</v>
      </c>
      <c r="Y2132">
        <v>0.14522012041218799</v>
      </c>
      <c r="Z2132">
        <v>9.12669606106145</v>
      </c>
      <c r="AA2132">
        <v>1.4266975308642</v>
      </c>
    </row>
    <row r="2133" spans="1:27" x14ac:dyDescent="0.35">
      <c r="A2133">
        <v>2132</v>
      </c>
      <c r="B2133" t="s">
        <v>138</v>
      </c>
      <c r="C2133" s="2">
        <v>56</v>
      </c>
      <c r="D2133" t="s">
        <v>14</v>
      </c>
      <c r="E2133">
        <v>18</v>
      </c>
      <c r="F2133" t="s">
        <v>32</v>
      </c>
      <c r="G2133" s="10">
        <v>40</v>
      </c>
      <c r="H2133">
        <v>0.4</v>
      </c>
      <c r="I2133">
        <v>30</v>
      </c>
      <c r="J2133">
        <v>1</v>
      </c>
      <c r="K2133">
        <v>1</v>
      </c>
      <c r="L2133" s="8">
        <v>1.23</v>
      </c>
      <c r="M2133" s="8">
        <v>0.42</v>
      </c>
      <c r="N2133" s="8">
        <v>0.5</v>
      </c>
      <c r="O2133" s="8">
        <v>-3.9836000000000003E-2</v>
      </c>
      <c r="P2133" s="8">
        <v>1.5505E-3</v>
      </c>
      <c r="Q2133" s="9">
        <v>-6.1835000000000002E-6</v>
      </c>
      <c r="R2133" s="9">
        <v>4.8021999999999998E-8</v>
      </c>
      <c r="S2133" s="8">
        <v>7.3997000000000003E-5</v>
      </c>
      <c r="T2133" s="8">
        <v>0</v>
      </c>
      <c r="U2133" s="9">
        <v>2.9606999999999999E-6</v>
      </c>
      <c r="V2133">
        <v>1.55747951908712</v>
      </c>
      <c r="W2133">
        <v>1.55747951908712</v>
      </c>
      <c r="X2133">
        <v>0.80459391956040704</v>
      </c>
      <c r="Y2133">
        <v>0.12566370614359201</v>
      </c>
      <c r="Z2133">
        <v>7.9046357703531802</v>
      </c>
      <c r="AA2133">
        <v>1.2345679012345701</v>
      </c>
    </row>
    <row r="2134" spans="1:27" x14ac:dyDescent="0.35">
      <c r="A2134">
        <v>2133</v>
      </c>
      <c r="B2134" t="s">
        <v>138</v>
      </c>
      <c r="C2134" s="2">
        <v>56</v>
      </c>
      <c r="D2134" t="s">
        <v>14</v>
      </c>
      <c r="E2134">
        <v>18</v>
      </c>
      <c r="F2134" t="s">
        <v>32</v>
      </c>
      <c r="G2134" s="10">
        <v>42.5</v>
      </c>
      <c r="H2134">
        <v>0.42499999999999999</v>
      </c>
      <c r="I2134">
        <v>30</v>
      </c>
      <c r="J2134">
        <v>1</v>
      </c>
      <c r="K2134">
        <v>1</v>
      </c>
      <c r="L2134" s="8">
        <v>1.23</v>
      </c>
      <c r="M2134" s="8">
        <v>0.42</v>
      </c>
      <c r="N2134" s="8">
        <v>0.5</v>
      </c>
      <c r="O2134" s="8">
        <v>-3.9836000000000003E-2</v>
      </c>
      <c r="P2134" s="8">
        <v>1.5505E-3</v>
      </c>
      <c r="Q2134" s="9">
        <v>-6.1835000000000002E-6</v>
      </c>
      <c r="R2134" s="9">
        <v>4.8021999999999998E-8</v>
      </c>
      <c r="S2134" s="8">
        <v>7.3997000000000003E-5</v>
      </c>
      <c r="T2134" s="8">
        <v>0</v>
      </c>
      <c r="U2134" s="9">
        <v>2.9606999999999999E-6</v>
      </c>
      <c r="V2134">
        <v>1.7568823047650699</v>
      </c>
      <c r="W2134">
        <v>1.7568823047650699</v>
      </c>
      <c r="X2134">
        <v>0.90760539864163403</v>
      </c>
      <c r="Y2134">
        <v>0.14186254326366399</v>
      </c>
      <c r="Z2134">
        <v>8.9166596031300092</v>
      </c>
      <c r="AA2134">
        <v>1.39371141975309</v>
      </c>
    </row>
    <row r="2135" spans="1:27" x14ac:dyDescent="0.35">
      <c r="A2135">
        <v>2134</v>
      </c>
      <c r="B2135" t="s">
        <v>138</v>
      </c>
      <c r="C2135" s="2">
        <v>56</v>
      </c>
      <c r="D2135" t="s">
        <v>14</v>
      </c>
      <c r="E2135">
        <v>18</v>
      </c>
      <c r="F2135" t="s">
        <v>32</v>
      </c>
      <c r="G2135" s="10">
        <v>41.5</v>
      </c>
      <c r="H2135">
        <v>0.41499999999999998</v>
      </c>
      <c r="I2135">
        <v>30</v>
      </c>
      <c r="J2135">
        <v>1</v>
      </c>
      <c r="K2135">
        <v>1</v>
      </c>
      <c r="L2135" s="8">
        <v>1.23</v>
      </c>
      <c r="M2135" s="8">
        <v>0.42</v>
      </c>
      <c r="N2135" s="8">
        <v>0.5</v>
      </c>
      <c r="O2135" s="8">
        <v>-3.9836000000000003E-2</v>
      </c>
      <c r="P2135" s="8">
        <v>1.5505E-3</v>
      </c>
      <c r="Q2135" s="9">
        <v>-6.1835000000000002E-6</v>
      </c>
      <c r="R2135" s="9">
        <v>4.8021999999999998E-8</v>
      </c>
      <c r="S2135" s="8">
        <v>7.3997000000000003E-5</v>
      </c>
      <c r="T2135" s="8">
        <v>0</v>
      </c>
      <c r="U2135" s="9">
        <v>2.9606999999999999E-6</v>
      </c>
      <c r="V2135">
        <v>1.67562084042746</v>
      </c>
      <c r="W2135">
        <v>1.67562084042746</v>
      </c>
      <c r="X2135">
        <v>0.86562572616482603</v>
      </c>
      <c r="Y2135">
        <v>0.13526519869112599</v>
      </c>
      <c r="Z2135">
        <v>8.5042353818915704</v>
      </c>
      <c r="AA2135">
        <v>1.32889660493827</v>
      </c>
    </row>
    <row r="2136" spans="1:27" x14ac:dyDescent="0.35">
      <c r="A2136">
        <v>2135</v>
      </c>
      <c r="B2136" t="s">
        <v>138</v>
      </c>
      <c r="C2136" s="2">
        <v>56</v>
      </c>
      <c r="D2136" t="s">
        <v>14</v>
      </c>
      <c r="E2136">
        <v>18</v>
      </c>
      <c r="F2136" t="s">
        <v>32</v>
      </c>
      <c r="G2136" s="10">
        <v>47.5</v>
      </c>
      <c r="H2136">
        <v>0.47499999999999998</v>
      </c>
      <c r="I2136">
        <v>30</v>
      </c>
      <c r="J2136">
        <v>1</v>
      </c>
      <c r="K2136">
        <v>1</v>
      </c>
      <c r="L2136" s="8">
        <v>1.23</v>
      </c>
      <c r="M2136" s="8">
        <v>0.42</v>
      </c>
      <c r="N2136" s="8">
        <v>0.5</v>
      </c>
      <c r="O2136" s="8">
        <v>-3.9836000000000003E-2</v>
      </c>
      <c r="P2136" s="8">
        <v>1.5505E-3</v>
      </c>
      <c r="Q2136" s="9">
        <v>-6.1835000000000002E-6</v>
      </c>
      <c r="R2136" s="9">
        <v>4.8021999999999998E-8</v>
      </c>
      <c r="S2136" s="8">
        <v>7.3997000000000003E-5</v>
      </c>
      <c r="T2136" s="8">
        <v>0</v>
      </c>
      <c r="U2136" s="9">
        <v>2.9606999999999999E-6</v>
      </c>
      <c r="V2136">
        <v>2.19353164905089</v>
      </c>
      <c r="W2136">
        <v>2.19353164905089</v>
      </c>
      <c r="X2136">
        <v>1.13317844989969</v>
      </c>
      <c r="Y2136">
        <v>0.17720546061654899</v>
      </c>
      <c r="Z2136">
        <v>11.1327747967128</v>
      </c>
      <c r="AA2136">
        <v>1.7409336419753101</v>
      </c>
    </row>
    <row r="2137" spans="1:27" x14ac:dyDescent="0.35">
      <c r="A2137">
        <v>2136</v>
      </c>
      <c r="B2137" t="s">
        <v>138</v>
      </c>
      <c r="C2137" s="2">
        <v>56</v>
      </c>
      <c r="D2137" t="s">
        <v>14</v>
      </c>
      <c r="E2137">
        <v>18</v>
      </c>
      <c r="F2137" t="s">
        <v>32</v>
      </c>
      <c r="G2137" s="10">
        <v>41</v>
      </c>
      <c r="H2137">
        <v>0.41</v>
      </c>
      <c r="I2137">
        <v>30</v>
      </c>
      <c r="J2137">
        <v>1</v>
      </c>
      <c r="K2137">
        <v>1</v>
      </c>
      <c r="L2137" s="8">
        <v>1.23</v>
      </c>
      <c r="M2137" s="8">
        <v>0.42</v>
      </c>
      <c r="N2137" s="8">
        <v>0.5</v>
      </c>
      <c r="O2137" s="8">
        <v>-3.9836000000000003E-2</v>
      </c>
      <c r="P2137" s="8">
        <v>1.5505E-3</v>
      </c>
      <c r="Q2137" s="9">
        <v>-6.1835000000000002E-6</v>
      </c>
      <c r="R2137" s="9">
        <v>4.8021999999999998E-8</v>
      </c>
      <c r="S2137" s="8">
        <v>7.3997000000000003E-5</v>
      </c>
      <c r="T2137" s="8">
        <v>0</v>
      </c>
      <c r="U2137" s="9">
        <v>2.9606999999999999E-6</v>
      </c>
      <c r="V2137">
        <v>1.6357414000294299</v>
      </c>
      <c r="W2137">
        <v>1.6357414000294299</v>
      </c>
      <c r="X2137">
        <v>0.84502400725520499</v>
      </c>
      <c r="Y2137">
        <v>0.132025431267111</v>
      </c>
      <c r="Z2137">
        <v>8.3018362830856507</v>
      </c>
      <c r="AA2137">
        <v>1.2970679012345701</v>
      </c>
    </row>
    <row r="2138" spans="1:27" x14ac:dyDescent="0.35">
      <c r="A2138">
        <v>2137</v>
      </c>
      <c r="B2138" t="s">
        <v>138</v>
      </c>
      <c r="C2138" s="2">
        <v>56</v>
      </c>
      <c r="D2138" t="s">
        <v>14</v>
      </c>
      <c r="E2138">
        <v>18</v>
      </c>
      <c r="F2138" t="s">
        <v>32</v>
      </c>
      <c r="G2138" s="10">
        <v>45</v>
      </c>
      <c r="H2138">
        <v>0.45</v>
      </c>
      <c r="I2138">
        <v>30</v>
      </c>
      <c r="J2138">
        <v>1</v>
      </c>
      <c r="K2138">
        <v>1</v>
      </c>
      <c r="L2138" s="8">
        <v>1.23</v>
      </c>
      <c r="M2138" s="8">
        <v>0.42</v>
      </c>
      <c r="N2138" s="8">
        <v>0.5</v>
      </c>
      <c r="O2138" s="8">
        <v>-3.9836000000000003E-2</v>
      </c>
      <c r="P2138" s="8">
        <v>1.5505E-3</v>
      </c>
      <c r="Q2138" s="9">
        <v>-6.1835000000000002E-6</v>
      </c>
      <c r="R2138" s="9">
        <v>4.8021999999999998E-8</v>
      </c>
      <c r="S2138" s="8">
        <v>7.3997000000000003E-5</v>
      </c>
      <c r="T2138" s="8">
        <v>0</v>
      </c>
      <c r="U2138" s="9">
        <v>2.9606999999999999E-6</v>
      </c>
      <c r="V2138">
        <v>1.96885315068782</v>
      </c>
      <c r="W2138">
        <v>1.96885315068782</v>
      </c>
      <c r="X2138">
        <v>1.0171095376453301</v>
      </c>
      <c r="Y2138">
        <v>0.15904312808798299</v>
      </c>
      <c r="Z2138">
        <v>9.9924697890226</v>
      </c>
      <c r="AA2138">
        <v>1.5625</v>
      </c>
    </row>
    <row r="2139" spans="1:27" x14ac:dyDescent="0.35">
      <c r="A2139">
        <v>2138</v>
      </c>
      <c r="B2139" t="s">
        <v>138</v>
      </c>
      <c r="C2139" s="2">
        <v>56</v>
      </c>
      <c r="D2139" t="s">
        <v>14</v>
      </c>
      <c r="E2139">
        <v>18</v>
      </c>
      <c r="F2139" t="s">
        <v>32</v>
      </c>
      <c r="G2139" s="10">
        <v>50</v>
      </c>
      <c r="H2139">
        <v>0.5</v>
      </c>
      <c r="I2139">
        <v>30</v>
      </c>
      <c r="J2139">
        <v>1</v>
      </c>
      <c r="K2139">
        <v>1</v>
      </c>
      <c r="L2139" s="8">
        <v>1.23</v>
      </c>
      <c r="M2139" s="8">
        <v>0.42</v>
      </c>
      <c r="N2139" s="8">
        <v>0.5</v>
      </c>
      <c r="O2139" s="8">
        <v>-3.9836000000000003E-2</v>
      </c>
      <c r="P2139" s="8">
        <v>1.5505E-3</v>
      </c>
      <c r="Q2139" s="9">
        <v>-6.1835000000000002E-6</v>
      </c>
      <c r="R2139" s="9">
        <v>4.8021999999999998E-8</v>
      </c>
      <c r="S2139" s="8">
        <v>7.3997000000000003E-5</v>
      </c>
      <c r="T2139" s="8">
        <v>0</v>
      </c>
      <c r="U2139" s="9">
        <v>2.9606999999999999E-6</v>
      </c>
      <c r="V2139">
        <v>2.43105739204977</v>
      </c>
      <c r="W2139">
        <v>2.43105739204977</v>
      </c>
      <c r="X2139">
        <v>1.25588424873291</v>
      </c>
      <c r="Y2139">
        <v>0.19634954084936199</v>
      </c>
      <c r="Z2139">
        <v>12.338283094882399</v>
      </c>
      <c r="AA2139">
        <v>1.92901234567901</v>
      </c>
    </row>
    <row r="2140" spans="1:27" x14ac:dyDescent="0.35">
      <c r="A2140">
        <v>2139</v>
      </c>
      <c r="B2140" t="s">
        <v>138</v>
      </c>
      <c r="C2140" s="2">
        <v>56</v>
      </c>
      <c r="D2140" t="s">
        <v>14</v>
      </c>
      <c r="E2140">
        <v>18</v>
      </c>
      <c r="F2140" t="s">
        <v>32</v>
      </c>
      <c r="G2140" s="10">
        <v>46</v>
      </c>
      <c r="H2140">
        <v>0.46</v>
      </c>
      <c r="I2140">
        <v>30</v>
      </c>
      <c r="J2140">
        <v>1</v>
      </c>
      <c r="K2140">
        <v>1</v>
      </c>
      <c r="L2140" s="8">
        <v>1.23</v>
      </c>
      <c r="M2140" s="8">
        <v>0.42</v>
      </c>
      <c r="N2140" s="8">
        <v>0.5</v>
      </c>
      <c r="O2140" s="8">
        <v>-3.9836000000000003E-2</v>
      </c>
      <c r="P2140" s="8">
        <v>1.5505E-3</v>
      </c>
      <c r="Q2140" s="9">
        <v>-6.1835000000000002E-6</v>
      </c>
      <c r="R2140" s="9">
        <v>4.8021999999999998E-8</v>
      </c>
      <c r="S2140" s="8">
        <v>7.3997000000000003E-5</v>
      </c>
      <c r="T2140" s="8">
        <v>0</v>
      </c>
      <c r="U2140" s="9">
        <v>2.9606999999999999E-6</v>
      </c>
      <c r="V2140">
        <v>2.0571918145772599</v>
      </c>
      <c r="W2140">
        <v>2.0571918145772599</v>
      </c>
      <c r="X2140">
        <v>1.0627452914106099</v>
      </c>
      <c r="Y2140">
        <v>0.16619025137490001</v>
      </c>
      <c r="Z2140">
        <v>10.440812739236801</v>
      </c>
      <c r="AA2140">
        <v>1.63271604938272</v>
      </c>
    </row>
    <row r="2141" spans="1:27" x14ac:dyDescent="0.35">
      <c r="A2141">
        <v>2140</v>
      </c>
      <c r="B2141" t="s">
        <v>138</v>
      </c>
      <c r="C2141" s="2">
        <v>56</v>
      </c>
      <c r="D2141" t="s">
        <v>14</v>
      </c>
      <c r="E2141">
        <v>18</v>
      </c>
      <c r="F2141" t="s">
        <v>32</v>
      </c>
      <c r="G2141" s="10">
        <v>48</v>
      </c>
      <c r="H2141">
        <v>0.48</v>
      </c>
      <c r="I2141">
        <v>30</v>
      </c>
      <c r="J2141">
        <v>1</v>
      </c>
      <c r="K2141">
        <v>1</v>
      </c>
      <c r="L2141" s="8">
        <v>1.23</v>
      </c>
      <c r="M2141" s="8">
        <v>0.42</v>
      </c>
      <c r="N2141" s="8">
        <v>0.5</v>
      </c>
      <c r="O2141" s="8">
        <v>-3.9836000000000003E-2</v>
      </c>
      <c r="P2141" s="8">
        <v>1.5505E-3</v>
      </c>
      <c r="Q2141" s="9">
        <v>-6.1835000000000002E-6</v>
      </c>
      <c r="R2141" s="9">
        <v>4.8021999999999998E-8</v>
      </c>
      <c r="S2141" s="8">
        <v>7.3997000000000003E-5</v>
      </c>
      <c r="T2141" s="8">
        <v>0</v>
      </c>
      <c r="U2141" s="9">
        <v>2.9606999999999999E-6</v>
      </c>
      <c r="V2141">
        <v>2.2400045511295401</v>
      </c>
      <c r="W2141">
        <v>2.2400045511295401</v>
      </c>
      <c r="X2141">
        <v>1.1571863511135201</v>
      </c>
      <c r="Y2141">
        <v>0.18095573684677199</v>
      </c>
      <c r="Z2141">
        <v>11.3686375221105</v>
      </c>
      <c r="AA2141">
        <v>1.7777777777777799</v>
      </c>
    </row>
    <row r="2142" spans="1:27" x14ac:dyDescent="0.35">
      <c r="A2142">
        <v>2141</v>
      </c>
      <c r="B2142" t="s">
        <v>138</v>
      </c>
      <c r="C2142" s="2">
        <v>56</v>
      </c>
      <c r="D2142" t="s">
        <v>14</v>
      </c>
      <c r="E2142">
        <v>18</v>
      </c>
      <c r="F2142" t="s">
        <v>32</v>
      </c>
      <c r="G2142" s="10">
        <v>44</v>
      </c>
      <c r="H2142">
        <v>0.44</v>
      </c>
      <c r="I2142">
        <v>30</v>
      </c>
      <c r="J2142">
        <v>1</v>
      </c>
      <c r="K2142">
        <v>1</v>
      </c>
      <c r="L2142" s="8">
        <v>1.23</v>
      </c>
      <c r="M2142" s="8">
        <v>0.42</v>
      </c>
      <c r="N2142" s="8">
        <v>0.5</v>
      </c>
      <c r="O2142" s="8">
        <v>-3.9836000000000003E-2</v>
      </c>
      <c r="P2142" s="8">
        <v>1.5505E-3</v>
      </c>
      <c r="Q2142" s="9">
        <v>-6.1835000000000002E-6</v>
      </c>
      <c r="R2142" s="9">
        <v>4.8021999999999998E-8</v>
      </c>
      <c r="S2142" s="8">
        <v>7.3997000000000003E-5</v>
      </c>
      <c r="T2142" s="8">
        <v>0</v>
      </c>
      <c r="U2142" s="9">
        <v>2.9606999999999999E-6</v>
      </c>
      <c r="V2142">
        <v>1.88254771118883</v>
      </c>
      <c r="W2142">
        <v>1.88254771118883</v>
      </c>
      <c r="X2142">
        <v>0.97252414760014905</v>
      </c>
      <c r="Y2142">
        <v>0.15205308443374599</v>
      </c>
      <c r="Z2142">
        <v>9.5544460102960294</v>
      </c>
      <c r="AA2142">
        <v>1.49382716049383</v>
      </c>
    </row>
    <row r="2143" spans="1:27" x14ac:dyDescent="0.35">
      <c r="A2143">
        <v>2142</v>
      </c>
      <c r="B2143" t="s">
        <v>138</v>
      </c>
      <c r="C2143" s="2">
        <v>56</v>
      </c>
      <c r="D2143" t="s">
        <v>14</v>
      </c>
      <c r="E2143">
        <v>18</v>
      </c>
      <c r="F2143" t="s">
        <v>32</v>
      </c>
      <c r="G2143" s="10">
        <v>51</v>
      </c>
      <c r="H2143">
        <v>0.51</v>
      </c>
      <c r="I2143">
        <v>30</v>
      </c>
      <c r="J2143">
        <v>1</v>
      </c>
      <c r="K2143">
        <v>1</v>
      </c>
      <c r="L2143" s="8">
        <v>1.23</v>
      </c>
      <c r="M2143" s="8">
        <v>0.42</v>
      </c>
      <c r="N2143" s="8">
        <v>0.5</v>
      </c>
      <c r="O2143" s="8">
        <v>-3.9836000000000003E-2</v>
      </c>
      <c r="P2143" s="8">
        <v>1.5505E-3</v>
      </c>
      <c r="Q2143" s="9">
        <v>-6.1835000000000002E-6</v>
      </c>
      <c r="R2143" s="9">
        <v>4.8021999999999998E-8</v>
      </c>
      <c r="S2143" s="8">
        <v>7.3997000000000003E-5</v>
      </c>
      <c r="T2143" s="8">
        <v>0</v>
      </c>
      <c r="U2143" s="9">
        <v>2.9606999999999999E-6</v>
      </c>
      <c r="V2143">
        <v>2.5296961863991498</v>
      </c>
      <c r="W2143">
        <v>2.5296961863991498</v>
      </c>
      <c r="X2143">
        <v>1.3068410498937999</v>
      </c>
      <c r="Y2143">
        <v>0.20428206229967599</v>
      </c>
      <c r="Z2143">
        <v>12.8389020324692</v>
      </c>
      <c r="AA2143">
        <v>2.0069444444444402</v>
      </c>
    </row>
    <row r="2144" spans="1:27" x14ac:dyDescent="0.35">
      <c r="A2144">
        <v>2143</v>
      </c>
      <c r="B2144" t="s">
        <v>138</v>
      </c>
      <c r="C2144" s="2">
        <v>56</v>
      </c>
      <c r="D2144" t="s">
        <v>14</v>
      </c>
      <c r="E2144">
        <v>18</v>
      </c>
      <c r="F2144" t="s">
        <v>32</v>
      </c>
      <c r="G2144" s="10">
        <v>45</v>
      </c>
      <c r="H2144">
        <v>0.45</v>
      </c>
      <c r="I2144">
        <v>30</v>
      </c>
      <c r="J2144">
        <v>1</v>
      </c>
      <c r="K2144">
        <v>1</v>
      </c>
      <c r="L2144" s="8">
        <v>1.23</v>
      </c>
      <c r="M2144" s="8">
        <v>0.42</v>
      </c>
      <c r="N2144" s="8">
        <v>0.5</v>
      </c>
      <c r="O2144" s="8">
        <v>-3.9836000000000003E-2</v>
      </c>
      <c r="P2144" s="8">
        <v>1.5505E-3</v>
      </c>
      <c r="Q2144" s="9">
        <v>-6.1835000000000002E-6</v>
      </c>
      <c r="R2144" s="9">
        <v>4.8021999999999998E-8</v>
      </c>
      <c r="S2144" s="8">
        <v>7.3997000000000003E-5</v>
      </c>
      <c r="T2144" s="8">
        <v>0</v>
      </c>
      <c r="U2144" s="9">
        <v>2.9606999999999999E-6</v>
      </c>
      <c r="V2144">
        <v>1.96885315068782</v>
      </c>
      <c r="W2144">
        <v>1.96885315068782</v>
      </c>
      <c r="X2144">
        <v>1.0171095376453301</v>
      </c>
      <c r="Y2144">
        <v>0.15904312808798299</v>
      </c>
      <c r="Z2144">
        <v>9.9924697890226</v>
      </c>
      <c r="AA2144">
        <v>1.5625</v>
      </c>
    </row>
    <row r="2145" spans="1:27" x14ac:dyDescent="0.35">
      <c r="A2145">
        <v>2144</v>
      </c>
      <c r="B2145" t="s">
        <v>138</v>
      </c>
      <c r="C2145" s="2">
        <v>56</v>
      </c>
      <c r="D2145" t="s">
        <v>14</v>
      </c>
      <c r="E2145">
        <v>18</v>
      </c>
      <c r="F2145" t="s">
        <v>32</v>
      </c>
      <c r="G2145" s="10">
        <v>58</v>
      </c>
      <c r="H2145">
        <v>0.57999999999999996</v>
      </c>
      <c r="I2145">
        <v>30</v>
      </c>
      <c r="J2145">
        <v>1</v>
      </c>
      <c r="K2145">
        <v>1</v>
      </c>
      <c r="L2145" s="8">
        <v>1.23</v>
      </c>
      <c r="M2145" s="8">
        <v>0.42</v>
      </c>
      <c r="N2145" s="8">
        <v>0.5</v>
      </c>
      <c r="O2145" s="8">
        <v>-3.9836000000000003E-2</v>
      </c>
      <c r="P2145" s="8">
        <v>1.5505E-3</v>
      </c>
      <c r="Q2145" s="9">
        <v>-6.1835000000000002E-6</v>
      </c>
      <c r="R2145" s="9">
        <v>4.8021999999999998E-8</v>
      </c>
      <c r="S2145" s="8">
        <v>7.3997000000000003E-5</v>
      </c>
      <c r="T2145" s="8">
        <v>0</v>
      </c>
      <c r="U2145" s="9">
        <v>2.9606999999999999E-6</v>
      </c>
      <c r="V2145">
        <v>3.2790992234921901</v>
      </c>
      <c r="W2145">
        <v>3.2790992234921901</v>
      </c>
      <c r="X2145">
        <v>1.69398265885607</v>
      </c>
      <c r="Y2145">
        <v>0.26420794216690202</v>
      </c>
      <c r="Z2145">
        <v>16.6423280042528</v>
      </c>
      <c r="AA2145">
        <v>2.5956790123456801</v>
      </c>
    </row>
    <row r="2146" spans="1:27" x14ac:dyDescent="0.35">
      <c r="A2146">
        <v>2145</v>
      </c>
      <c r="B2146" t="s">
        <v>138</v>
      </c>
      <c r="C2146" s="2">
        <v>54</v>
      </c>
      <c r="D2146" t="s">
        <v>13</v>
      </c>
      <c r="E2146">
        <v>9</v>
      </c>
      <c r="F2146" t="s">
        <v>17</v>
      </c>
      <c r="G2146" s="10">
        <v>19.5</v>
      </c>
      <c r="H2146">
        <v>0.19500000000000001</v>
      </c>
      <c r="I2146">
        <v>12</v>
      </c>
      <c r="J2146">
        <v>1</v>
      </c>
      <c r="K2146">
        <v>1</v>
      </c>
      <c r="L2146" s="8">
        <v>1.39</v>
      </c>
      <c r="M2146" s="8">
        <v>0.56000000000000005</v>
      </c>
      <c r="N2146" s="8">
        <v>0.5</v>
      </c>
      <c r="O2146" s="8">
        <v>0.16450000000000001</v>
      </c>
      <c r="P2146" s="8">
        <v>-0.56120000000000003</v>
      </c>
      <c r="Q2146" s="8">
        <v>0.29099999999999998</v>
      </c>
      <c r="R2146" s="8">
        <v>0</v>
      </c>
      <c r="S2146" s="8">
        <v>-7.2500000000000004E-3</v>
      </c>
      <c r="T2146" s="8">
        <v>2.5000000000000001E-2</v>
      </c>
      <c r="U2146" s="8">
        <v>2.3E-2</v>
      </c>
      <c r="V2146">
        <v>0.13027651785031399</v>
      </c>
      <c r="W2146">
        <v>0.13027651785031399</v>
      </c>
      <c r="X2146">
        <v>0.101407241494685</v>
      </c>
      <c r="Y2146">
        <v>2.9864765163187999E-2</v>
      </c>
      <c r="Z2146">
        <v>3.9850527775784199</v>
      </c>
      <c r="AA2146">
        <v>1.1736111111111101</v>
      </c>
    </row>
    <row r="2147" spans="1:27" x14ac:dyDescent="0.35">
      <c r="A2147">
        <v>2146</v>
      </c>
      <c r="B2147" t="s">
        <v>138</v>
      </c>
      <c r="C2147" s="2">
        <v>54</v>
      </c>
      <c r="D2147" t="s">
        <v>13</v>
      </c>
      <c r="E2147">
        <v>9</v>
      </c>
      <c r="F2147" t="s">
        <v>32</v>
      </c>
      <c r="G2147" s="10">
        <v>38.5</v>
      </c>
      <c r="H2147">
        <v>0.38500000000000001</v>
      </c>
      <c r="I2147">
        <v>26</v>
      </c>
      <c r="J2147">
        <v>1</v>
      </c>
      <c r="K2147">
        <v>1</v>
      </c>
      <c r="L2147" s="8">
        <v>1.23</v>
      </c>
      <c r="M2147" s="8">
        <v>0.42</v>
      </c>
      <c r="N2147" s="8">
        <v>0.5</v>
      </c>
      <c r="O2147" s="8">
        <v>-3.9836000000000003E-2</v>
      </c>
      <c r="P2147" s="8">
        <v>1.5505E-3</v>
      </c>
      <c r="Q2147" s="9">
        <v>-6.1835000000000002E-6</v>
      </c>
      <c r="R2147" s="9">
        <v>4.8021999999999998E-8</v>
      </c>
      <c r="S2147" s="8">
        <v>7.3997000000000003E-5</v>
      </c>
      <c r="T2147" s="8">
        <v>0</v>
      </c>
      <c r="U2147" s="9">
        <v>2.9606999999999999E-6</v>
      </c>
      <c r="V2147">
        <v>1.2702655183229701</v>
      </c>
      <c r="W2147">
        <v>1.2702655183229701</v>
      </c>
      <c r="X2147">
        <v>0.65621916676564596</v>
      </c>
      <c r="Y2147">
        <v>0.116415642769587</v>
      </c>
      <c r="Z2147">
        <v>25.787783738863599</v>
      </c>
      <c r="AA2147">
        <v>4.5748456790123502</v>
      </c>
    </row>
    <row r="2148" spans="1:27" x14ac:dyDescent="0.35">
      <c r="A2148">
        <v>2147</v>
      </c>
      <c r="B2148" t="s">
        <v>138</v>
      </c>
      <c r="C2148" s="2">
        <v>54</v>
      </c>
      <c r="D2148" t="s">
        <v>13</v>
      </c>
      <c r="E2148">
        <v>9</v>
      </c>
      <c r="F2148" t="s">
        <v>32</v>
      </c>
      <c r="G2148" s="10">
        <v>39</v>
      </c>
      <c r="H2148">
        <v>0.39</v>
      </c>
      <c r="I2148">
        <v>26</v>
      </c>
      <c r="J2148">
        <v>1</v>
      </c>
      <c r="K2148">
        <v>1</v>
      </c>
      <c r="L2148" s="8">
        <v>1.23</v>
      </c>
      <c r="M2148" s="8">
        <v>0.42</v>
      </c>
      <c r="N2148" s="8">
        <v>0.5</v>
      </c>
      <c r="O2148" s="8">
        <v>-3.9836000000000003E-2</v>
      </c>
      <c r="P2148" s="8">
        <v>1.5505E-3</v>
      </c>
      <c r="Q2148" s="9">
        <v>-6.1835000000000002E-6</v>
      </c>
      <c r="R2148" s="9">
        <v>4.8021999999999998E-8</v>
      </c>
      <c r="S2148" s="8">
        <v>7.3997000000000003E-5</v>
      </c>
      <c r="T2148" s="8">
        <v>0</v>
      </c>
      <c r="U2148" s="9">
        <v>2.9606999999999999E-6</v>
      </c>
      <c r="V2148">
        <v>1.3031300197598401</v>
      </c>
      <c r="W2148">
        <v>1.3031300197598401</v>
      </c>
      <c r="X2148">
        <v>0.67319696820793196</v>
      </c>
      <c r="Y2148">
        <v>0.119459060652752</v>
      </c>
      <c r="Z2148">
        <v>26.454969176486401</v>
      </c>
      <c r="AA2148">
        <v>4.6944444444444402</v>
      </c>
    </row>
    <row r="2149" spans="1:27" x14ac:dyDescent="0.35">
      <c r="A2149">
        <v>2148</v>
      </c>
      <c r="B2149" t="s">
        <v>138</v>
      </c>
      <c r="C2149" s="2">
        <v>54</v>
      </c>
      <c r="D2149" t="s">
        <v>13</v>
      </c>
      <c r="E2149">
        <v>9</v>
      </c>
      <c r="F2149" t="s">
        <v>17</v>
      </c>
      <c r="G2149" s="10">
        <v>19</v>
      </c>
      <c r="H2149">
        <v>0.19</v>
      </c>
      <c r="I2149">
        <v>9</v>
      </c>
      <c r="J2149">
        <v>1</v>
      </c>
      <c r="K2149">
        <v>1</v>
      </c>
      <c r="L2149" s="8">
        <v>1.39</v>
      </c>
      <c r="M2149" s="8">
        <v>0.56000000000000005</v>
      </c>
      <c r="N2149" s="8">
        <v>0.5</v>
      </c>
      <c r="O2149" s="8">
        <v>0.16450000000000001</v>
      </c>
      <c r="P2149" s="8">
        <v>-0.56120000000000003</v>
      </c>
      <c r="Q2149" s="8">
        <v>0.29099999999999998</v>
      </c>
      <c r="R2149" s="8">
        <v>0</v>
      </c>
      <c r="S2149" s="8">
        <v>-7.2500000000000004E-3</v>
      </c>
      <c r="T2149" s="8">
        <v>2.5000000000000001E-2</v>
      </c>
      <c r="U2149" s="8">
        <v>2.3E-2</v>
      </c>
      <c r="V2149">
        <v>7.6005118475895403E-2</v>
      </c>
      <c r="W2149">
        <v>7.6005118475895403E-2</v>
      </c>
      <c r="X2149">
        <v>5.9162384221636999E-2</v>
      </c>
      <c r="Y2149">
        <v>2.8352873698647901E-2</v>
      </c>
      <c r="Z2149">
        <v>2.32493478863592</v>
      </c>
      <c r="AA2149">
        <v>1.1141975308642</v>
      </c>
    </row>
    <row r="2150" spans="1:27" x14ac:dyDescent="0.35">
      <c r="A2150">
        <v>2149</v>
      </c>
      <c r="B2150" t="s">
        <v>138</v>
      </c>
      <c r="C2150" s="2">
        <v>54</v>
      </c>
      <c r="D2150" t="s">
        <v>14</v>
      </c>
      <c r="E2150">
        <v>18</v>
      </c>
      <c r="F2150" t="s">
        <v>32</v>
      </c>
      <c r="G2150" s="10">
        <v>44</v>
      </c>
      <c r="H2150">
        <v>0.44</v>
      </c>
      <c r="I2150">
        <v>29</v>
      </c>
      <c r="J2150">
        <v>1</v>
      </c>
      <c r="K2150">
        <v>1</v>
      </c>
      <c r="L2150" s="8">
        <v>1.23</v>
      </c>
      <c r="M2150" s="8">
        <v>0.42</v>
      </c>
      <c r="N2150" s="8">
        <v>0.5</v>
      </c>
      <c r="O2150" s="8">
        <v>-3.9836000000000003E-2</v>
      </c>
      <c r="P2150" s="8">
        <v>1.5505E-3</v>
      </c>
      <c r="Q2150" s="9">
        <v>-6.1835000000000002E-6</v>
      </c>
      <c r="R2150" s="9">
        <v>4.8021999999999998E-8</v>
      </c>
      <c r="S2150" s="8">
        <v>7.3997000000000003E-5</v>
      </c>
      <c r="T2150" s="8">
        <v>0</v>
      </c>
      <c r="U2150" s="9">
        <v>2.9606999999999999E-6</v>
      </c>
      <c r="V2150">
        <v>1.8259019787042401</v>
      </c>
      <c r="W2150">
        <v>1.8259019787042401</v>
      </c>
      <c r="X2150">
        <v>0.943260962198609</v>
      </c>
      <c r="Y2150">
        <v>0.15205308443374599</v>
      </c>
      <c r="Z2150">
        <v>9.2669533802176591</v>
      </c>
      <c r="AA2150">
        <v>1.49382716049383</v>
      </c>
    </row>
    <row r="2151" spans="1:27" x14ac:dyDescent="0.35">
      <c r="A2151">
        <v>2150</v>
      </c>
      <c r="B2151" t="s">
        <v>138</v>
      </c>
      <c r="C2151" s="2">
        <v>54</v>
      </c>
      <c r="D2151" t="s">
        <v>14</v>
      </c>
      <c r="E2151">
        <v>18</v>
      </c>
      <c r="F2151" t="s">
        <v>32</v>
      </c>
      <c r="G2151" s="10">
        <v>43.5</v>
      </c>
      <c r="H2151">
        <v>0.435</v>
      </c>
      <c r="I2151">
        <v>29</v>
      </c>
      <c r="J2151">
        <v>1</v>
      </c>
      <c r="K2151">
        <v>1</v>
      </c>
      <c r="L2151" s="8">
        <v>1.23</v>
      </c>
      <c r="M2151" s="8">
        <v>0.42</v>
      </c>
      <c r="N2151" s="8">
        <v>0.5</v>
      </c>
      <c r="O2151" s="8">
        <v>-3.9836000000000003E-2</v>
      </c>
      <c r="P2151" s="8">
        <v>1.5505E-3</v>
      </c>
      <c r="Q2151" s="9">
        <v>-6.1835000000000002E-6</v>
      </c>
      <c r="R2151" s="9">
        <v>4.8021999999999998E-8</v>
      </c>
      <c r="S2151" s="8">
        <v>7.3997000000000003E-5</v>
      </c>
      <c r="T2151" s="8">
        <v>0</v>
      </c>
      <c r="U2151" s="9">
        <v>2.9606999999999999E-6</v>
      </c>
      <c r="V2151">
        <v>1.7847873422838301</v>
      </c>
      <c r="W2151">
        <v>1.7847873422838301</v>
      </c>
      <c r="X2151">
        <v>0.92202114102382504</v>
      </c>
      <c r="Y2151">
        <v>0.14861696746888201</v>
      </c>
      <c r="Z2151">
        <v>9.0582853227883504</v>
      </c>
      <c r="AA2151">
        <v>1.46006944444444</v>
      </c>
    </row>
    <row r="2152" spans="1:27" x14ac:dyDescent="0.35">
      <c r="A2152">
        <v>2151</v>
      </c>
      <c r="B2152" t="s">
        <v>138</v>
      </c>
      <c r="C2152" s="2">
        <v>54</v>
      </c>
      <c r="D2152" t="s">
        <v>14</v>
      </c>
      <c r="E2152">
        <v>18</v>
      </c>
      <c r="F2152" t="s">
        <v>32</v>
      </c>
      <c r="G2152" s="10">
        <v>50.5</v>
      </c>
      <c r="H2152">
        <v>0.505</v>
      </c>
      <c r="I2152">
        <v>29</v>
      </c>
      <c r="J2152">
        <v>1</v>
      </c>
      <c r="K2152">
        <v>1</v>
      </c>
      <c r="L2152" s="8">
        <v>1.23</v>
      </c>
      <c r="M2152" s="8">
        <v>0.42</v>
      </c>
      <c r="N2152" s="8">
        <v>0.5</v>
      </c>
      <c r="O2152" s="8">
        <v>-3.9836000000000003E-2</v>
      </c>
      <c r="P2152" s="8">
        <v>1.5505E-3</v>
      </c>
      <c r="Q2152" s="9">
        <v>-6.1835000000000002E-6</v>
      </c>
      <c r="R2152" s="9">
        <v>4.8021999999999998E-8</v>
      </c>
      <c r="S2152" s="8">
        <v>7.3997000000000003E-5</v>
      </c>
      <c r="T2152" s="8">
        <v>0</v>
      </c>
      <c r="U2152" s="9">
        <v>2.9606999999999999E-6</v>
      </c>
      <c r="V2152">
        <v>2.4055218006213401</v>
      </c>
      <c r="W2152">
        <v>2.4055218006213401</v>
      </c>
      <c r="X2152">
        <v>1.2426925622009799</v>
      </c>
      <c r="Y2152">
        <v>0.20029616662043401</v>
      </c>
      <c r="Z2152">
        <v>12.2086829640629</v>
      </c>
      <c r="AA2152">
        <v>1.9677854938271599</v>
      </c>
    </row>
    <row r="2153" spans="1:27" x14ac:dyDescent="0.35">
      <c r="A2153">
        <v>2152</v>
      </c>
      <c r="B2153" t="s">
        <v>138</v>
      </c>
      <c r="C2153" s="2">
        <v>54</v>
      </c>
      <c r="D2153" t="s">
        <v>14</v>
      </c>
      <c r="E2153">
        <v>18</v>
      </c>
      <c r="F2153" t="s">
        <v>34</v>
      </c>
      <c r="G2153" s="10">
        <v>45.5</v>
      </c>
      <c r="H2153">
        <v>0.45500000000000002</v>
      </c>
      <c r="I2153">
        <v>26</v>
      </c>
      <c r="J2153">
        <v>1</v>
      </c>
      <c r="K2153">
        <v>1</v>
      </c>
      <c r="L2153" s="8">
        <v>1.4</v>
      </c>
      <c r="M2153" s="8">
        <v>0.52</v>
      </c>
      <c r="N2153" s="8">
        <v>0.5</v>
      </c>
      <c r="O2153" s="8">
        <v>-1.115E-2</v>
      </c>
      <c r="P2153" s="8">
        <v>0</v>
      </c>
      <c r="Q2153" s="8">
        <v>-8.5599999999999996E-2</v>
      </c>
      <c r="R2153" s="8">
        <v>-4.9959999999999997E-2</v>
      </c>
      <c r="S2153" s="8">
        <v>0</v>
      </c>
      <c r="T2153" s="8">
        <v>2.5600000000000002E-3</v>
      </c>
      <c r="U2153" s="8">
        <v>3.6330000000000001E-2</v>
      </c>
      <c r="V2153">
        <v>1.6931904411018901</v>
      </c>
      <c r="W2153">
        <v>1.6931904411018901</v>
      </c>
      <c r="X2153">
        <v>1.23264264112217</v>
      </c>
      <c r="Y2153">
        <v>0.162597054777357</v>
      </c>
      <c r="Z2153">
        <v>12.109948728422401</v>
      </c>
      <c r="AA2153">
        <v>1.5974151234567899</v>
      </c>
    </row>
    <row r="2154" spans="1:27" x14ac:dyDescent="0.35">
      <c r="A2154">
        <v>2153</v>
      </c>
      <c r="B2154" t="s">
        <v>138</v>
      </c>
      <c r="C2154" s="2">
        <v>54</v>
      </c>
      <c r="D2154" t="s">
        <v>14</v>
      </c>
      <c r="E2154">
        <v>18</v>
      </c>
      <c r="F2154" t="s">
        <v>12</v>
      </c>
      <c r="G2154" s="10">
        <v>40.5</v>
      </c>
      <c r="H2154">
        <v>0.40500000000000003</v>
      </c>
      <c r="I2154">
        <v>25</v>
      </c>
      <c r="J2154">
        <v>1</v>
      </c>
      <c r="K2154">
        <v>1</v>
      </c>
      <c r="L2154" s="8">
        <v>1.4</v>
      </c>
      <c r="M2154" s="8">
        <v>0.52</v>
      </c>
      <c r="N2154" s="8">
        <v>0.5</v>
      </c>
      <c r="O2154" s="8">
        <v>-2.1489999999999999E-2</v>
      </c>
      <c r="P2154" s="8">
        <v>9.5069000000000002E-4</v>
      </c>
      <c r="Q2154" s="9">
        <v>-4.3068E-6</v>
      </c>
      <c r="R2154" s="9">
        <v>-7.0328999999999994E-8</v>
      </c>
      <c r="S2154" s="8">
        <v>-7.4299000000000001E-4</v>
      </c>
      <c r="T2154" s="8">
        <v>0</v>
      </c>
      <c r="U2154" s="9">
        <v>3.7969E-6</v>
      </c>
      <c r="V2154">
        <v>1.40297861081612</v>
      </c>
      <c r="W2154">
        <v>1.40297861081612</v>
      </c>
      <c r="X2154">
        <v>1.02136842867414</v>
      </c>
      <c r="Y2154">
        <v>0.128824933751266</v>
      </c>
      <c r="Z2154">
        <v>10.034310749474701</v>
      </c>
      <c r="AA2154">
        <v>1.265625</v>
      </c>
    </row>
    <row r="2155" spans="1:27" x14ac:dyDescent="0.35">
      <c r="A2155">
        <v>2154</v>
      </c>
      <c r="B2155" t="s">
        <v>138</v>
      </c>
      <c r="C2155" s="2">
        <v>54</v>
      </c>
      <c r="D2155" t="s">
        <v>14</v>
      </c>
      <c r="E2155">
        <v>18</v>
      </c>
      <c r="F2155" t="s">
        <v>32</v>
      </c>
      <c r="G2155" s="10">
        <v>52</v>
      </c>
      <c r="H2155">
        <v>0.52</v>
      </c>
      <c r="I2155">
        <v>30</v>
      </c>
      <c r="J2155">
        <v>1</v>
      </c>
      <c r="K2155">
        <v>1</v>
      </c>
      <c r="L2155" s="8">
        <v>1.23</v>
      </c>
      <c r="M2155" s="8">
        <v>0.42</v>
      </c>
      <c r="N2155" s="8">
        <v>0.5</v>
      </c>
      <c r="O2155" s="8">
        <v>-3.9836000000000003E-2</v>
      </c>
      <c r="P2155" s="8">
        <v>1.5505E-3</v>
      </c>
      <c r="Q2155" s="9">
        <v>-6.1835000000000002E-6</v>
      </c>
      <c r="R2155" s="9">
        <v>4.8021999999999998E-8</v>
      </c>
      <c r="S2155" s="8">
        <v>7.3997000000000003E-5</v>
      </c>
      <c r="T2155" s="8">
        <v>0</v>
      </c>
      <c r="U2155" s="9">
        <v>2.9606999999999999E-6</v>
      </c>
      <c r="V2155">
        <v>2.6304218085420601</v>
      </c>
      <c r="W2155">
        <v>2.6304218085420601</v>
      </c>
      <c r="X2155">
        <v>1.3588759062928299</v>
      </c>
      <c r="Y2155">
        <v>0.21237166338267</v>
      </c>
      <c r="Z2155">
        <v>13.350112193517401</v>
      </c>
      <c r="AA2155">
        <v>2.0864197530864201</v>
      </c>
    </row>
    <row r="2156" spans="1:27" x14ac:dyDescent="0.35">
      <c r="A2156">
        <v>2155</v>
      </c>
      <c r="B2156" t="s">
        <v>138</v>
      </c>
      <c r="C2156" s="2">
        <v>54</v>
      </c>
      <c r="D2156" t="s">
        <v>14</v>
      </c>
      <c r="E2156">
        <v>18</v>
      </c>
      <c r="F2156" t="s">
        <v>32</v>
      </c>
      <c r="G2156" s="10">
        <v>46</v>
      </c>
      <c r="H2156">
        <v>0.46</v>
      </c>
      <c r="I2156">
        <v>30</v>
      </c>
      <c r="J2156">
        <v>1</v>
      </c>
      <c r="K2156">
        <v>1</v>
      </c>
      <c r="L2156" s="8">
        <v>1.23</v>
      </c>
      <c r="M2156" s="8">
        <v>0.42</v>
      </c>
      <c r="N2156" s="8">
        <v>0.5</v>
      </c>
      <c r="O2156" s="8">
        <v>-3.9836000000000003E-2</v>
      </c>
      <c r="P2156" s="8">
        <v>1.5505E-3</v>
      </c>
      <c r="Q2156" s="9">
        <v>-6.1835000000000002E-6</v>
      </c>
      <c r="R2156" s="9">
        <v>4.8021999999999998E-8</v>
      </c>
      <c r="S2156" s="8">
        <v>7.3997000000000003E-5</v>
      </c>
      <c r="T2156" s="8">
        <v>0</v>
      </c>
      <c r="U2156" s="9">
        <v>2.9606999999999999E-6</v>
      </c>
      <c r="V2156">
        <v>2.0571918145772599</v>
      </c>
      <c r="W2156">
        <v>2.0571918145772599</v>
      </c>
      <c r="X2156">
        <v>1.0627452914106099</v>
      </c>
      <c r="Y2156">
        <v>0.16619025137490001</v>
      </c>
      <c r="Z2156">
        <v>10.440812739236801</v>
      </c>
      <c r="AA2156">
        <v>1.63271604938272</v>
      </c>
    </row>
    <row r="2157" spans="1:27" x14ac:dyDescent="0.35">
      <c r="A2157">
        <v>2156</v>
      </c>
      <c r="B2157" t="s">
        <v>138</v>
      </c>
      <c r="C2157" s="2">
        <v>54</v>
      </c>
      <c r="D2157" t="s">
        <v>14</v>
      </c>
      <c r="E2157">
        <v>18</v>
      </c>
      <c r="F2157" t="s">
        <v>32</v>
      </c>
      <c r="G2157" s="10">
        <v>52.5</v>
      </c>
      <c r="H2157">
        <v>0.52500000000000002</v>
      </c>
      <c r="I2157">
        <v>30</v>
      </c>
      <c r="J2157">
        <v>1</v>
      </c>
      <c r="K2157">
        <v>1</v>
      </c>
      <c r="L2157" s="8">
        <v>1.23</v>
      </c>
      <c r="M2157" s="8">
        <v>0.42</v>
      </c>
      <c r="N2157" s="8">
        <v>0.5</v>
      </c>
      <c r="O2157" s="8">
        <v>-3.9836000000000003E-2</v>
      </c>
      <c r="P2157" s="8">
        <v>1.5505E-3</v>
      </c>
      <c r="Q2157" s="9">
        <v>-6.1835000000000002E-6</v>
      </c>
      <c r="R2157" s="9">
        <v>4.8021999999999998E-8</v>
      </c>
      <c r="S2157" s="8">
        <v>7.3997000000000003E-5</v>
      </c>
      <c r="T2157" s="8">
        <v>0</v>
      </c>
      <c r="U2157" s="9">
        <v>2.9606999999999999E-6</v>
      </c>
      <c r="V2157">
        <v>2.6815699718799899</v>
      </c>
      <c r="W2157">
        <v>2.6815699718799899</v>
      </c>
      <c r="X2157">
        <v>1.3852990474732001</v>
      </c>
      <c r="Y2157">
        <v>0.21647536878642201</v>
      </c>
      <c r="Z2157">
        <v>13.6097031522132</v>
      </c>
      <c r="AA2157">
        <v>2.1267361111111098</v>
      </c>
    </row>
    <row r="2158" spans="1:27" x14ac:dyDescent="0.35">
      <c r="A2158">
        <v>2157</v>
      </c>
      <c r="B2158" t="s">
        <v>138</v>
      </c>
      <c r="C2158" s="2">
        <v>54</v>
      </c>
      <c r="D2158" t="s">
        <v>14</v>
      </c>
      <c r="E2158">
        <v>18</v>
      </c>
      <c r="F2158" t="s">
        <v>32</v>
      </c>
      <c r="G2158" s="10">
        <v>56</v>
      </c>
      <c r="H2158">
        <v>0.56000000000000005</v>
      </c>
      <c r="I2158">
        <v>30</v>
      </c>
      <c r="J2158">
        <v>1</v>
      </c>
      <c r="K2158">
        <v>1</v>
      </c>
      <c r="L2158" s="8">
        <v>1.23</v>
      </c>
      <c r="M2158" s="8">
        <v>0.42</v>
      </c>
      <c r="N2158" s="8">
        <v>0.5</v>
      </c>
      <c r="O2158" s="8">
        <v>-3.9836000000000003E-2</v>
      </c>
      <c r="P2158" s="8">
        <v>1.5505E-3</v>
      </c>
      <c r="Q2158" s="9">
        <v>-6.1835000000000002E-6</v>
      </c>
      <c r="R2158" s="9">
        <v>4.8021999999999998E-8</v>
      </c>
      <c r="S2158" s="8">
        <v>7.3997000000000003E-5</v>
      </c>
      <c r="T2158" s="8">
        <v>0</v>
      </c>
      <c r="U2158" s="9">
        <v>2.9606999999999999E-6</v>
      </c>
      <c r="V2158">
        <v>3.05437125305916</v>
      </c>
      <c r="W2158">
        <v>3.05437125305916</v>
      </c>
      <c r="X2158">
        <v>1.57788818933036</v>
      </c>
      <c r="Y2158">
        <v>0.24630086404144</v>
      </c>
      <c r="Z2158">
        <v>15.5017719122375</v>
      </c>
      <c r="AA2158">
        <v>2.4197530864197501</v>
      </c>
    </row>
    <row r="2159" spans="1:27" x14ac:dyDescent="0.35">
      <c r="A2159">
        <v>2158</v>
      </c>
      <c r="B2159" t="s">
        <v>138</v>
      </c>
      <c r="C2159" s="2">
        <v>54</v>
      </c>
      <c r="D2159" t="s">
        <v>14</v>
      </c>
      <c r="E2159">
        <v>18</v>
      </c>
      <c r="F2159" t="s">
        <v>32</v>
      </c>
      <c r="G2159" s="10">
        <v>45</v>
      </c>
      <c r="H2159">
        <v>0.45</v>
      </c>
      <c r="I2159">
        <v>30</v>
      </c>
      <c r="J2159">
        <v>1</v>
      </c>
      <c r="K2159">
        <v>1</v>
      </c>
      <c r="L2159" s="8">
        <v>1.23</v>
      </c>
      <c r="M2159" s="8">
        <v>0.42</v>
      </c>
      <c r="N2159" s="8">
        <v>0.5</v>
      </c>
      <c r="O2159" s="8">
        <v>-3.9836000000000003E-2</v>
      </c>
      <c r="P2159" s="8">
        <v>1.5505E-3</v>
      </c>
      <c r="Q2159" s="9">
        <v>-6.1835000000000002E-6</v>
      </c>
      <c r="R2159" s="9">
        <v>4.8021999999999998E-8</v>
      </c>
      <c r="S2159" s="8">
        <v>7.3997000000000003E-5</v>
      </c>
      <c r="T2159" s="8">
        <v>0</v>
      </c>
      <c r="U2159" s="9">
        <v>2.9606999999999999E-6</v>
      </c>
      <c r="V2159">
        <v>1.96885315068782</v>
      </c>
      <c r="W2159">
        <v>1.96885315068782</v>
      </c>
      <c r="X2159">
        <v>1.0171095376453301</v>
      </c>
      <c r="Y2159">
        <v>0.15904312808798299</v>
      </c>
      <c r="Z2159">
        <v>9.9924697890226</v>
      </c>
      <c r="AA2159">
        <v>1.5625</v>
      </c>
    </row>
    <row r="2160" spans="1:27" x14ac:dyDescent="0.35">
      <c r="A2160">
        <v>2159</v>
      </c>
      <c r="B2160" t="s">
        <v>138</v>
      </c>
      <c r="C2160" s="2">
        <v>54</v>
      </c>
      <c r="D2160" t="s">
        <v>14</v>
      </c>
      <c r="E2160">
        <v>18</v>
      </c>
      <c r="F2160" t="s">
        <v>32</v>
      </c>
      <c r="G2160" s="10">
        <v>66</v>
      </c>
      <c r="H2160">
        <v>0.66</v>
      </c>
      <c r="I2160">
        <v>30</v>
      </c>
      <c r="J2160">
        <v>1</v>
      </c>
      <c r="K2160">
        <v>1</v>
      </c>
      <c r="L2160" s="8">
        <v>1.23</v>
      </c>
      <c r="M2160" s="8">
        <v>0.42</v>
      </c>
      <c r="N2160" s="8">
        <v>0.5</v>
      </c>
      <c r="O2160" s="8">
        <v>-3.9836000000000003E-2</v>
      </c>
      <c r="P2160" s="8">
        <v>1.5505E-3</v>
      </c>
      <c r="Q2160" s="9">
        <v>-6.1835000000000002E-6</v>
      </c>
      <c r="R2160" s="9">
        <v>4.8021999999999998E-8</v>
      </c>
      <c r="S2160" s="8">
        <v>7.3997000000000003E-5</v>
      </c>
      <c r="T2160" s="8">
        <v>0</v>
      </c>
      <c r="U2160" s="9">
        <v>2.9606999999999999E-6</v>
      </c>
      <c r="V2160">
        <v>4.2647004211497901</v>
      </c>
      <c r="W2160">
        <v>4.2647004211497901</v>
      </c>
      <c r="X2160">
        <v>2.2031442375659802</v>
      </c>
      <c r="Y2160">
        <v>0.34211943997592797</v>
      </c>
      <c r="Z2160">
        <v>21.6445244292007</v>
      </c>
      <c r="AA2160">
        <v>3.3611111111111098</v>
      </c>
    </row>
    <row r="2161" spans="1:27" x14ac:dyDescent="0.35">
      <c r="A2161">
        <v>2160</v>
      </c>
      <c r="B2161" t="s">
        <v>139</v>
      </c>
      <c r="C2161" s="2">
        <v>59</v>
      </c>
      <c r="D2161" t="s">
        <v>13</v>
      </c>
      <c r="E2161">
        <v>9</v>
      </c>
      <c r="F2161" t="s">
        <v>32</v>
      </c>
      <c r="G2161" s="10">
        <v>35</v>
      </c>
      <c r="H2161">
        <v>0.35</v>
      </c>
      <c r="I2161">
        <v>28</v>
      </c>
      <c r="J2161">
        <v>1</v>
      </c>
      <c r="K2161">
        <v>0</v>
      </c>
      <c r="L2161" s="8">
        <v>1.23</v>
      </c>
      <c r="M2161" s="8">
        <v>0.42</v>
      </c>
      <c r="N2161" s="8">
        <v>0.5</v>
      </c>
      <c r="O2161" s="8">
        <v>-3.9836000000000003E-2</v>
      </c>
      <c r="P2161" s="8">
        <v>1.5505E-3</v>
      </c>
      <c r="Q2161" s="9">
        <v>-6.1835000000000002E-6</v>
      </c>
      <c r="R2161" s="9">
        <v>4.8021999999999998E-8</v>
      </c>
      <c r="S2161" s="8">
        <v>7.3997000000000003E-5</v>
      </c>
      <c r="T2161" s="8">
        <v>0</v>
      </c>
      <c r="U2161" s="9">
        <v>2.9606999999999999E-6</v>
      </c>
      <c r="V2161">
        <v>1.12408046819537</v>
      </c>
      <c r="W2161">
        <v>1.12408046819537</v>
      </c>
      <c r="X2161">
        <v>0.58069996986973005</v>
      </c>
      <c r="Y2161">
        <v>9.6211275016187398E-2</v>
      </c>
      <c r="Z2161">
        <v>22.820066829156101</v>
      </c>
      <c r="AA2161">
        <v>3.7808641975308599</v>
      </c>
    </row>
    <row r="2162" spans="1:27" x14ac:dyDescent="0.35">
      <c r="A2162">
        <v>2161</v>
      </c>
      <c r="B2162" t="s">
        <v>139</v>
      </c>
      <c r="C2162" s="2">
        <v>59</v>
      </c>
      <c r="D2162" t="s">
        <v>13</v>
      </c>
      <c r="E2162">
        <v>9</v>
      </c>
      <c r="F2162" t="s">
        <v>32</v>
      </c>
      <c r="G2162" s="10">
        <v>32.5</v>
      </c>
      <c r="H2162">
        <v>0.32500000000000001</v>
      </c>
      <c r="I2162">
        <v>28</v>
      </c>
      <c r="J2162">
        <v>1</v>
      </c>
      <c r="K2162">
        <v>0</v>
      </c>
      <c r="L2162" s="8">
        <v>1.23</v>
      </c>
      <c r="M2162" s="8">
        <v>0.42</v>
      </c>
      <c r="N2162" s="8">
        <v>0.5</v>
      </c>
      <c r="O2162" s="8">
        <v>-3.9836000000000003E-2</v>
      </c>
      <c r="P2162" s="8">
        <v>1.5505E-3</v>
      </c>
      <c r="Q2162" s="9">
        <v>-6.1835000000000002E-6</v>
      </c>
      <c r="R2162" s="9">
        <v>4.8021999999999998E-8</v>
      </c>
      <c r="S2162" s="8">
        <v>7.3997000000000003E-5</v>
      </c>
      <c r="T2162" s="8">
        <v>0</v>
      </c>
      <c r="U2162" s="9">
        <v>2.9606999999999999E-6</v>
      </c>
      <c r="V2162">
        <v>0.97140637656953399</v>
      </c>
      <c r="W2162">
        <v>0.97140637656953399</v>
      </c>
      <c r="X2162">
        <v>0.50182853413582096</v>
      </c>
      <c r="Y2162">
        <v>8.2957681008855505E-2</v>
      </c>
      <c r="Z2162">
        <v>19.720615257352101</v>
      </c>
      <c r="AA2162">
        <v>3.26003086419753</v>
      </c>
    </row>
    <row r="2163" spans="1:27" x14ac:dyDescent="0.35">
      <c r="A2163">
        <v>2162</v>
      </c>
      <c r="B2163" t="s">
        <v>139</v>
      </c>
      <c r="C2163" s="2">
        <v>59</v>
      </c>
      <c r="D2163" t="s">
        <v>13</v>
      </c>
      <c r="E2163">
        <v>9</v>
      </c>
      <c r="F2163" t="s">
        <v>32</v>
      </c>
      <c r="G2163" s="10">
        <v>23</v>
      </c>
      <c r="H2163">
        <v>0.23</v>
      </c>
      <c r="I2163">
        <v>28</v>
      </c>
      <c r="J2163">
        <v>1</v>
      </c>
      <c r="K2163">
        <v>0</v>
      </c>
      <c r="L2163" s="8">
        <v>1.23</v>
      </c>
      <c r="M2163" s="8">
        <v>0.42</v>
      </c>
      <c r="N2163" s="8">
        <v>0.5</v>
      </c>
      <c r="O2163" s="8">
        <v>-3.9836000000000003E-2</v>
      </c>
      <c r="P2163" s="8">
        <v>1.5505E-3</v>
      </c>
      <c r="Q2163" s="9">
        <v>-6.1835000000000002E-6</v>
      </c>
      <c r="R2163" s="9">
        <v>4.8021999999999998E-8</v>
      </c>
      <c r="S2163" s="8">
        <v>7.3997000000000003E-5</v>
      </c>
      <c r="T2163" s="8">
        <v>0</v>
      </c>
      <c r="U2163" s="9">
        <v>2.9606999999999999E-6</v>
      </c>
      <c r="V2163">
        <v>0.49292263195666203</v>
      </c>
      <c r="W2163">
        <v>0.49292263195666203</v>
      </c>
      <c r="X2163">
        <v>0.25464383166881199</v>
      </c>
      <c r="Y2163">
        <v>4.1547562843725003E-2</v>
      </c>
      <c r="Z2163">
        <v>10.006870256284399</v>
      </c>
      <c r="AA2163">
        <v>1.63271604938272</v>
      </c>
    </row>
    <row r="2164" spans="1:27" x14ac:dyDescent="0.35">
      <c r="A2164">
        <v>2163</v>
      </c>
      <c r="B2164" t="s">
        <v>139</v>
      </c>
      <c r="C2164" s="2">
        <v>59</v>
      </c>
      <c r="D2164" t="s">
        <v>13</v>
      </c>
      <c r="E2164">
        <v>9</v>
      </c>
      <c r="F2164" t="s">
        <v>29</v>
      </c>
      <c r="G2164" s="10">
        <v>16.5</v>
      </c>
      <c r="H2164">
        <v>0.16500000000000001</v>
      </c>
      <c r="I2164">
        <v>12</v>
      </c>
      <c r="J2164">
        <v>1</v>
      </c>
      <c r="K2164">
        <v>0</v>
      </c>
      <c r="L2164" s="8">
        <v>1.29</v>
      </c>
      <c r="M2164" s="8">
        <v>0.53</v>
      </c>
      <c r="N2164" s="8">
        <v>0.5</v>
      </c>
      <c r="O2164" s="8">
        <v>-1.1391999999999999E-2</v>
      </c>
      <c r="P2164" s="9">
        <f>-1.001*10^-4</f>
        <v>-1.0009999999999999E-4</v>
      </c>
      <c r="Q2164" s="8">
        <v>2.8289999999999998E-5</v>
      </c>
      <c r="R2164" s="9">
        <v>-1.8694999999999999E-7</v>
      </c>
      <c r="S2164" s="8">
        <v>-5.9573000000000004E-4</v>
      </c>
      <c r="T2164" s="8">
        <v>0</v>
      </c>
      <c r="U2164" s="9">
        <v>3.0811E-6</v>
      </c>
      <c r="V2164">
        <v>0.12559347671861701</v>
      </c>
      <c r="W2164">
        <v>0.12559347671861701</v>
      </c>
      <c r="X2164">
        <v>8.5868260032518504E-2</v>
      </c>
      <c r="Y2164">
        <v>2.1382464998495498E-2</v>
      </c>
      <c r="Z2164">
        <v>3.3744093923149499</v>
      </c>
      <c r="AA2164">
        <v>0.84027777777777801</v>
      </c>
    </row>
    <row r="2165" spans="1:27" x14ac:dyDescent="0.35">
      <c r="A2165">
        <v>2164</v>
      </c>
      <c r="B2165" t="s">
        <v>139</v>
      </c>
      <c r="C2165" s="2">
        <v>59</v>
      </c>
      <c r="D2165" t="s">
        <v>13</v>
      </c>
      <c r="E2165">
        <v>9</v>
      </c>
      <c r="F2165" t="s">
        <v>32</v>
      </c>
      <c r="G2165" s="10">
        <v>34.5</v>
      </c>
      <c r="H2165">
        <v>0.34499999999999997</v>
      </c>
      <c r="I2165">
        <v>18</v>
      </c>
      <c r="J2165">
        <v>0</v>
      </c>
      <c r="K2165">
        <v>0</v>
      </c>
      <c r="L2165" s="8">
        <v>1.23</v>
      </c>
      <c r="M2165" s="8">
        <v>0.42</v>
      </c>
      <c r="N2165" s="8">
        <v>0.5</v>
      </c>
      <c r="O2165" s="8">
        <v>-3.9836000000000003E-2</v>
      </c>
      <c r="P2165" s="8">
        <v>1.5505E-3</v>
      </c>
      <c r="Q2165" s="9">
        <v>-6.1835000000000002E-6</v>
      </c>
      <c r="R2165" s="9">
        <v>4.8021999999999998E-8</v>
      </c>
      <c r="S2165" s="8">
        <v>7.3997000000000003E-5</v>
      </c>
      <c r="T2165" s="8">
        <v>0</v>
      </c>
      <c r="U2165" s="9">
        <v>2.9606999999999999E-6</v>
      </c>
      <c r="V2165">
        <v>0.744094434430291</v>
      </c>
      <c r="W2165">
        <v>0.744094434430291</v>
      </c>
      <c r="X2165">
        <v>0.384399184826688</v>
      </c>
      <c r="Y2165">
        <v>9.3482016398381301E-2</v>
      </c>
      <c r="Z2165">
        <v>15.1059334285587</v>
      </c>
      <c r="AA2165">
        <v>3.6736111111111098</v>
      </c>
    </row>
    <row r="2166" spans="1:27" x14ac:dyDescent="0.35">
      <c r="A2166">
        <v>2165</v>
      </c>
      <c r="B2166" t="s">
        <v>139</v>
      </c>
      <c r="C2166" s="2">
        <v>59</v>
      </c>
      <c r="D2166" t="s">
        <v>13</v>
      </c>
      <c r="E2166">
        <v>9</v>
      </c>
      <c r="F2166" t="s">
        <v>32</v>
      </c>
      <c r="G2166" s="10">
        <v>31.5</v>
      </c>
      <c r="H2166">
        <v>0.315</v>
      </c>
      <c r="I2166">
        <v>28</v>
      </c>
      <c r="J2166">
        <v>1</v>
      </c>
      <c r="K2166">
        <v>0</v>
      </c>
      <c r="L2166" s="8">
        <v>1.23</v>
      </c>
      <c r="M2166" s="8">
        <v>0.42</v>
      </c>
      <c r="N2166" s="8">
        <v>0.5</v>
      </c>
      <c r="O2166" s="8">
        <v>-3.9836000000000003E-2</v>
      </c>
      <c r="P2166" s="8">
        <v>1.5505E-3</v>
      </c>
      <c r="Q2166" s="9">
        <v>-6.1835000000000002E-6</v>
      </c>
      <c r="R2166" s="9">
        <v>4.8021999999999998E-8</v>
      </c>
      <c r="S2166" s="8">
        <v>7.3997000000000003E-5</v>
      </c>
      <c r="T2166" s="8">
        <v>0</v>
      </c>
      <c r="U2166" s="9">
        <v>2.9606999999999999E-6</v>
      </c>
      <c r="V2166">
        <v>0.91350272412747302</v>
      </c>
      <c r="W2166">
        <v>0.91350272412747302</v>
      </c>
      <c r="X2166">
        <v>0.47191550728425202</v>
      </c>
      <c r="Y2166">
        <v>7.7931132763111796E-2</v>
      </c>
      <c r="Z2166">
        <v>18.545107581730399</v>
      </c>
      <c r="AA2166">
        <v>3.0625</v>
      </c>
    </row>
    <row r="2167" spans="1:27" x14ac:dyDescent="0.35">
      <c r="A2167">
        <v>2166</v>
      </c>
      <c r="B2167" t="s">
        <v>139</v>
      </c>
      <c r="C2167" s="2">
        <v>59</v>
      </c>
      <c r="D2167" t="s">
        <v>14</v>
      </c>
      <c r="E2167">
        <v>18</v>
      </c>
      <c r="F2167" t="s">
        <v>32</v>
      </c>
      <c r="G2167" s="10">
        <v>53.5</v>
      </c>
      <c r="H2167">
        <v>0.53500000000000003</v>
      </c>
      <c r="I2167">
        <v>30</v>
      </c>
      <c r="J2167">
        <v>1</v>
      </c>
      <c r="K2167">
        <v>0</v>
      </c>
      <c r="L2167" s="8">
        <v>1.23</v>
      </c>
      <c r="M2167" s="8">
        <v>0.42</v>
      </c>
      <c r="N2167" s="8">
        <v>0.5</v>
      </c>
      <c r="O2167" s="8">
        <v>-3.9836000000000003E-2</v>
      </c>
      <c r="P2167" s="8">
        <v>1.5505E-3</v>
      </c>
      <c r="Q2167" s="9">
        <v>-6.1835000000000002E-6</v>
      </c>
      <c r="R2167" s="9">
        <v>4.8021999999999998E-8</v>
      </c>
      <c r="S2167" s="8">
        <v>7.3997000000000003E-5</v>
      </c>
      <c r="T2167" s="8">
        <v>0</v>
      </c>
      <c r="U2167" s="9">
        <v>2.9606999999999999E-6</v>
      </c>
      <c r="V2167">
        <v>2.7854425867766399</v>
      </c>
      <c r="W2167">
        <v>2.7854425867766399</v>
      </c>
      <c r="X2167">
        <v>1.4389596403288101</v>
      </c>
      <c r="Y2167">
        <v>0.224800589318435</v>
      </c>
      <c r="Z2167">
        <v>14.1368851646954</v>
      </c>
      <c r="AA2167">
        <v>2.2085262345679002</v>
      </c>
    </row>
    <row r="2168" spans="1:27" x14ac:dyDescent="0.35">
      <c r="A2168">
        <v>2167</v>
      </c>
      <c r="B2168" t="s">
        <v>139</v>
      </c>
      <c r="C2168" s="2">
        <v>59</v>
      </c>
      <c r="D2168" t="s">
        <v>14</v>
      </c>
      <c r="E2168">
        <v>18</v>
      </c>
      <c r="F2168" t="s">
        <v>32</v>
      </c>
      <c r="G2168" s="10">
        <v>46.5</v>
      </c>
      <c r="H2168">
        <v>0.46500000000000002</v>
      </c>
      <c r="I2168">
        <v>28</v>
      </c>
      <c r="J2168">
        <v>1</v>
      </c>
      <c r="K2168">
        <v>0</v>
      </c>
      <c r="L2168" s="8">
        <v>1.23</v>
      </c>
      <c r="M2168" s="8">
        <v>0.42</v>
      </c>
      <c r="N2168" s="8">
        <v>0.5</v>
      </c>
      <c r="O2168" s="8">
        <v>-3.9836000000000003E-2</v>
      </c>
      <c r="P2168" s="8">
        <v>1.5505E-3</v>
      </c>
      <c r="Q2168" s="9">
        <v>-6.1835000000000002E-6</v>
      </c>
      <c r="R2168" s="9">
        <v>4.8021999999999998E-8</v>
      </c>
      <c r="S2168" s="8">
        <v>7.3997000000000003E-5</v>
      </c>
      <c r="T2168" s="8">
        <v>0</v>
      </c>
      <c r="U2168" s="9">
        <v>2.9606999999999999E-6</v>
      </c>
      <c r="V2168">
        <v>1.9756124582111101</v>
      </c>
      <c r="W2168">
        <v>1.9756124582111101</v>
      </c>
      <c r="X2168">
        <v>1.0206013959118601</v>
      </c>
      <c r="Y2168">
        <v>0.16982271788061301</v>
      </c>
      <c r="Z2168">
        <v>10.026775128756899</v>
      </c>
      <c r="AA2168">
        <v>1.6684027777777799</v>
      </c>
    </row>
    <row r="2169" spans="1:27" x14ac:dyDescent="0.35">
      <c r="A2169">
        <v>2168</v>
      </c>
      <c r="B2169" t="s">
        <v>139</v>
      </c>
      <c r="C2169" s="2">
        <v>59</v>
      </c>
      <c r="D2169" t="s">
        <v>14</v>
      </c>
      <c r="E2169">
        <v>18</v>
      </c>
      <c r="F2169" t="s">
        <v>32</v>
      </c>
      <c r="G2169" s="10">
        <v>46</v>
      </c>
      <c r="H2169">
        <v>0.46</v>
      </c>
      <c r="I2169">
        <v>28</v>
      </c>
      <c r="J2169">
        <v>1</v>
      </c>
      <c r="K2169">
        <v>0</v>
      </c>
      <c r="L2169" s="8">
        <v>1.23</v>
      </c>
      <c r="M2169" s="8">
        <v>0.42</v>
      </c>
      <c r="N2169" s="8">
        <v>0.5</v>
      </c>
      <c r="O2169" s="8">
        <v>-3.9836000000000003E-2</v>
      </c>
      <c r="P2169" s="8">
        <v>1.5505E-3</v>
      </c>
      <c r="Q2169" s="9">
        <v>-6.1835000000000002E-6</v>
      </c>
      <c r="R2169" s="9">
        <v>4.8021999999999998E-8</v>
      </c>
      <c r="S2169" s="8">
        <v>7.3997000000000003E-5</v>
      </c>
      <c r="T2169" s="8">
        <v>0</v>
      </c>
      <c r="U2169" s="9">
        <v>2.9606999999999999E-6</v>
      </c>
      <c r="V2169">
        <v>1.9333808120179701</v>
      </c>
      <c r="W2169">
        <v>1.9333808120179701</v>
      </c>
      <c r="X2169">
        <v>0.99878452748848201</v>
      </c>
      <c r="Y2169">
        <v>0.16619025137490001</v>
      </c>
      <c r="Z2169">
        <v>9.8124379403391995</v>
      </c>
      <c r="AA2169">
        <v>1.63271604938272</v>
      </c>
    </row>
    <row r="2170" spans="1:27" x14ac:dyDescent="0.35">
      <c r="A2170">
        <v>2169</v>
      </c>
      <c r="B2170" t="s">
        <v>139</v>
      </c>
      <c r="C2170" s="2">
        <v>59</v>
      </c>
      <c r="D2170" t="s">
        <v>14</v>
      </c>
      <c r="E2170">
        <v>18</v>
      </c>
      <c r="F2170" t="s">
        <v>32</v>
      </c>
      <c r="G2170" s="10">
        <v>44</v>
      </c>
      <c r="H2170">
        <v>0.44</v>
      </c>
      <c r="I2170">
        <v>28</v>
      </c>
      <c r="J2170">
        <v>1</v>
      </c>
      <c r="K2170">
        <v>0</v>
      </c>
      <c r="L2170" s="8">
        <v>1.23</v>
      </c>
      <c r="M2170" s="8">
        <v>0.42</v>
      </c>
      <c r="N2170" s="8">
        <v>0.5</v>
      </c>
      <c r="O2170" s="8">
        <v>-3.9836000000000003E-2</v>
      </c>
      <c r="P2170" s="8">
        <v>1.5505E-3</v>
      </c>
      <c r="Q2170" s="9">
        <v>-6.1835000000000002E-6</v>
      </c>
      <c r="R2170" s="9">
        <v>4.8021999999999998E-8</v>
      </c>
      <c r="S2170" s="8">
        <v>7.3997000000000003E-5</v>
      </c>
      <c r="T2170" s="8">
        <v>0</v>
      </c>
      <c r="U2170" s="9">
        <v>2.9606999999999999E-6</v>
      </c>
      <c r="V2170">
        <v>1.7692562462196499</v>
      </c>
      <c r="W2170">
        <v>1.7692562462196499</v>
      </c>
      <c r="X2170">
        <v>0.91399777679706995</v>
      </c>
      <c r="Y2170">
        <v>0.15205308443374599</v>
      </c>
      <c r="Z2170">
        <v>8.9794607501392907</v>
      </c>
      <c r="AA2170">
        <v>1.49382716049383</v>
      </c>
    </row>
    <row r="2171" spans="1:27" x14ac:dyDescent="0.35">
      <c r="A2171">
        <v>2170</v>
      </c>
      <c r="B2171" t="s">
        <v>139</v>
      </c>
      <c r="C2171" s="2">
        <v>59</v>
      </c>
      <c r="D2171" t="s">
        <v>14</v>
      </c>
      <c r="E2171">
        <v>18</v>
      </c>
      <c r="F2171" t="s">
        <v>32</v>
      </c>
      <c r="G2171" s="10">
        <v>52</v>
      </c>
      <c r="H2171">
        <v>0.52</v>
      </c>
      <c r="I2171">
        <v>30</v>
      </c>
      <c r="J2171">
        <v>1</v>
      </c>
      <c r="K2171">
        <v>0</v>
      </c>
      <c r="L2171" s="8">
        <v>1.23</v>
      </c>
      <c r="M2171" s="8">
        <v>0.42</v>
      </c>
      <c r="N2171" s="8">
        <v>0.5</v>
      </c>
      <c r="O2171" s="8">
        <v>-3.9836000000000003E-2</v>
      </c>
      <c r="P2171" s="8">
        <v>1.5505E-3</v>
      </c>
      <c r="Q2171" s="9">
        <v>-6.1835000000000002E-6</v>
      </c>
      <c r="R2171" s="9">
        <v>4.8021999999999998E-8</v>
      </c>
      <c r="S2171" s="8">
        <v>7.3997000000000003E-5</v>
      </c>
      <c r="T2171" s="8">
        <v>0</v>
      </c>
      <c r="U2171" s="9">
        <v>2.9606999999999999E-6</v>
      </c>
      <c r="V2171">
        <v>2.6304218085420601</v>
      </c>
      <c r="W2171">
        <v>2.6304218085420601</v>
      </c>
      <c r="X2171">
        <v>1.3588759062928299</v>
      </c>
      <c r="Y2171">
        <v>0.21237166338267</v>
      </c>
      <c r="Z2171">
        <v>13.350112193517401</v>
      </c>
      <c r="AA2171">
        <v>2.0864197530864201</v>
      </c>
    </row>
    <row r="2172" spans="1:27" x14ac:dyDescent="0.35">
      <c r="A2172">
        <v>2171</v>
      </c>
      <c r="B2172" t="s">
        <v>139</v>
      </c>
      <c r="C2172" s="2">
        <v>59</v>
      </c>
      <c r="D2172" t="s">
        <v>14</v>
      </c>
      <c r="E2172">
        <v>18</v>
      </c>
      <c r="F2172" t="s">
        <v>34</v>
      </c>
      <c r="G2172" s="10">
        <v>69</v>
      </c>
      <c r="H2172">
        <v>0.69</v>
      </c>
      <c r="I2172">
        <v>24</v>
      </c>
      <c r="J2172">
        <v>1</v>
      </c>
      <c r="K2172">
        <v>0</v>
      </c>
      <c r="L2172" s="8">
        <v>1.4</v>
      </c>
      <c r="M2172" s="8">
        <v>0.52</v>
      </c>
      <c r="N2172" s="8">
        <v>0.5</v>
      </c>
      <c r="O2172" s="8">
        <v>-1.115E-2</v>
      </c>
      <c r="P2172" s="8">
        <v>0</v>
      </c>
      <c r="Q2172" s="8">
        <v>-8.5599999999999996E-2</v>
      </c>
      <c r="R2172" s="8">
        <v>-4.9959999999999997E-2</v>
      </c>
      <c r="S2172" s="8">
        <v>0</v>
      </c>
      <c r="T2172" s="8">
        <v>2.5600000000000002E-3</v>
      </c>
      <c r="U2172" s="8">
        <v>3.6330000000000001E-2</v>
      </c>
      <c r="V2172">
        <v>3.3080025257402399</v>
      </c>
      <c r="W2172">
        <v>3.3080025257402399</v>
      </c>
      <c r="X2172">
        <v>2.4082258387388999</v>
      </c>
      <c r="Y2172">
        <v>0.37392806559352498</v>
      </c>
      <c r="Z2172">
        <v>23.659323846723499</v>
      </c>
      <c r="AA2172">
        <v>3.6736111111111098</v>
      </c>
    </row>
    <row r="2173" spans="1:27" x14ac:dyDescent="0.35">
      <c r="A2173">
        <v>2172</v>
      </c>
      <c r="B2173" t="s">
        <v>139</v>
      </c>
      <c r="C2173" s="2">
        <v>59</v>
      </c>
      <c r="D2173" t="s">
        <v>14</v>
      </c>
      <c r="E2173">
        <v>18</v>
      </c>
      <c r="F2173" t="s">
        <v>32</v>
      </c>
      <c r="G2173" s="10">
        <v>45</v>
      </c>
      <c r="H2173">
        <v>0.45</v>
      </c>
      <c r="I2173">
        <v>28</v>
      </c>
      <c r="J2173">
        <v>1</v>
      </c>
      <c r="K2173">
        <v>0</v>
      </c>
      <c r="L2173" s="8">
        <v>1.23</v>
      </c>
      <c r="M2173" s="8">
        <v>0.42</v>
      </c>
      <c r="N2173" s="8">
        <v>0.5</v>
      </c>
      <c r="O2173" s="8">
        <v>-3.9836000000000003E-2</v>
      </c>
      <c r="P2173" s="8">
        <v>1.5505E-3</v>
      </c>
      <c r="Q2173" s="9">
        <v>-6.1835000000000002E-6</v>
      </c>
      <c r="R2173" s="9">
        <v>4.8021999999999998E-8</v>
      </c>
      <c r="S2173" s="8">
        <v>7.3997000000000003E-5</v>
      </c>
      <c r="T2173" s="8">
        <v>0</v>
      </c>
      <c r="U2173" s="9">
        <v>2.9606999999999999E-6</v>
      </c>
      <c r="V2173">
        <v>1.85036035879908</v>
      </c>
      <c r="W2173">
        <v>1.85036035879908</v>
      </c>
      <c r="X2173">
        <v>0.95589616135560596</v>
      </c>
      <c r="Y2173">
        <v>0.15904312808798299</v>
      </c>
      <c r="Z2173">
        <v>9.3910863680439896</v>
      </c>
      <c r="AA2173">
        <v>1.5625</v>
      </c>
    </row>
    <row r="2174" spans="1:27" x14ac:dyDescent="0.35">
      <c r="A2174">
        <v>2173</v>
      </c>
      <c r="B2174" t="s">
        <v>139</v>
      </c>
      <c r="C2174" s="2">
        <v>59</v>
      </c>
      <c r="D2174" t="s">
        <v>14</v>
      </c>
      <c r="E2174">
        <v>18</v>
      </c>
      <c r="F2174" t="s">
        <v>32</v>
      </c>
      <c r="G2174" s="10">
        <v>45</v>
      </c>
      <c r="H2174">
        <v>0.45</v>
      </c>
      <c r="I2174">
        <v>28</v>
      </c>
      <c r="J2174">
        <v>1</v>
      </c>
      <c r="K2174">
        <v>0</v>
      </c>
      <c r="L2174" s="8">
        <v>1.23</v>
      </c>
      <c r="M2174" s="8">
        <v>0.42</v>
      </c>
      <c r="N2174" s="8">
        <v>0.5</v>
      </c>
      <c r="O2174" s="8">
        <v>-3.9836000000000003E-2</v>
      </c>
      <c r="P2174" s="8">
        <v>1.5505E-3</v>
      </c>
      <c r="Q2174" s="9">
        <v>-6.1835000000000002E-6</v>
      </c>
      <c r="R2174" s="9">
        <v>4.8021999999999998E-8</v>
      </c>
      <c r="S2174" s="8">
        <v>7.3997000000000003E-5</v>
      </c>
      <c r="T2174" s="8">
        <v>0</v>
      </c>
      <c r="U2174" s="9">
        <v>2.9606999999999999E-6</v>
      </c>
      <c r="V2174">
        <v>1.85036035879908</v>
      </c>
      <c r="W2174">
        <v>1.85036035879908</v>
      </c>
      <c r="X2174">
        <v>0.95589616135560596</v>
      </c>
      <c r="Y2174">
        <v>0.15904312808798299</v>
      </c>
      <c r="Z2174">
        <v>9.3910863680439896</v>
      </c>
      <c r="AA2174">
        <v>1.5625</v>
      </c>
    </row>
    <row r="2175" spans="1:27" x14ac:dyDescent="0.35">
      <c r="A2175">
        <v>2174</v>
      </c>
      <c r="B2175" t="s">
        <v>139</v>
      </c>
      <c r="C2175" s="2">
        <v>59</v>
      </c>
      <c r="D2175" t="s">
        <v>14</v>
      </c>
      <c r="E2175">
        <v>18</v>
      </c>
      <c r="F2175" t="s">
        <v>32</v>
      </c>
      <c r="G2175" s="10">
        <v>43</v>
      </c>
      <c r="H2175">
        <v>0.43</v>
      </c>
      <c r="I2175">
        <v>28</v>
      </c>
      <c r="J2175">
        <v>1</v>
      </c>
      <c r="K2175">
        <v>0</v>
      </c>
      <c r="L2175" s="8">
        <v>1.23</v>
      </c>
      <c r="M2175" s="8">
        <v>0.42</v>
      </c>
      <c r="N2175" s="8">
        <v>0.5</v>
      </c>
      <c r="O2175" s="8">
        <v>-3.9836000000000003E-2</v>
      </c>
      <c r="P2175" s="8">
        <v>1.5505E-3</v>
      </c>
      <c r="Q2175" s="9">
        <v>-6.1835000000000002E-6</v>
      </c>
      <c r="R2175" s="9">
        <v>4.8021999999999998E-8</v>
      </c>
      <c r="S2175" s="8">
        <v>7.3997000000000003E-5</v>
      </c>
      <c r="T2175" s="8">
        <v>0</v>
      </c>
      <c r="U2175" s="9">
        <v>2.9606999999999999E-6</v>
      </c>
      <c r="V2175">
        <v>1.6900595403791501</v>
      </c>
      <c r="W2175">
        <v>1.6900595403791501</v>
      </c>
      <c r="X2175">
        <v>0.873084758559868</v>
      </c>
      <c r="Y2175">
        <v>0.14522012041218799</v>
      </c>
      <c r="Z2175">
        <v>8.5775157446294408</v>
      </c>
      <c r="AA2175">
        <v>1.4266975308642</v>
      </c>
    </row>
    <row r="2176" spans="1:27" x14ac:dyDescent="0.35">
      <c r="A2176">
        <v>2175</v>
      </c>
      <c r="B2176" t="s">
        <v>139</v>
      </c>
      <c r="C2176" s="2">
        <v>59</v>
      </c>
      <c r="D2176" t="s">
        <v>14</v>
      </c>
      <c r="E2176">
        <v>18</v>
      </c>
      <c r="F2176" t="s">
        <v>32</v>
      </c>
      <c r="G2176" s="10">
        <v>48</v>
      </c>
      <c r="H2176">
        <v>0.48</v>
      </c>
      <c r="I2176">
        <v>28</v>
      </c>
      <c r="J2176">
        <v>1</v>
      </c>
      <c r="K2176">
        <v>0</v>
      </c>
      <c r="L2176" s="8">
        <v>1.23</v>
      </c>
      <c r="M2176" s="8">
        <v>0.42</v>
      </c>
      <c r="N2176" s="8">
        <v>0.5</v>
      </c>
      <c r="O2176" s="8">
        <v>-3.9836000000000003E-2</v>
      </c>
      <c r="P2176" s="8">
        <v>1.5505E-3</v>
      </c>
      <c r="Q2176" s="9">
        <v>-6.1835000000000002E-6</v>
      </c>
      <c r="R2176" s="9">
        <v>4.8021999999999998E-8</v>
      </c>
      <c r="S2176" s="8">
        <v>7.3997000000000003E-5</v>
      </c>
      <c r="T2176" s="8">
        <v>0</v>
      </c>
      <c r="U2176" s="9">
        <v>2.9606999999999999E-6</v>
      </c>
      <c r="V2176">
        <v>2.10520647597613</v>
      </c>
      <c r="W2176">
        <v>2.10520647597613</v>
      </c>
      <c r="X2176">
        <v>1.08754966548927</v>
      </c>
      <c r="Y2176">
        <v>0.18095573684677199</v>
      </c>
      <c r="Z2176">
        <v>10.6845003160836</v>
      </c>
      <c r="AA2176">
        <v>1.7777777777777799</v>
      </c>
    </row>
    <row r="2177" spans="1:27" x14ac:dyDescent="0.35">
      <c r="A2177">
        <v>2176</v>
      </c>
      <c r="B2177" t="s">
        <v>139</v>
      </c>
      <c r="C2177" s="2">
        <v>59</v>
      </c>
      <c r="D2177" t="s">
        <v>14</v>
      </c>
      <c r="E2177">
        <v>18</v>
      </c>
      <c r="F2177" t="s">
        <v>32</v>
      </c>
      <c r="G2177" s="10">
        <v>49</v>
      </c>
      <c r="H2177">
        <v>0.49</v>
      </c>
      <c r="I2177">
        <v>28</v>
      </c>
      <c r="J2177">
        <v>1</v>
      </c>
      <c r="K2177">
        <v>0</v>
      </c>
      <c r="L2177" s="8">
        <v>1.23</v>
      </c>
      <c r="M2177" s="8">
        <v>0.42</v>
      </c>
      <c r="N2177" s="8">
        <v>0.5</v>
      </c>
      <c r="O2177" s="8">
        <v>-3.9836000000000003E-2</v>
      </c>
      <c r="P2177" s="8">
        <v>1.5505E-3</v>
      </c>
      <c r="Q2177" s="9">
        <v>-6.1835000000000002E-6</v>
      </c>
      <c r="R2177" s="9">
        <v>4.8021999999999998E-8</v>
      </c>
      <c r="S2177" s="8">
        <v>7.3997000000000003E-5</v>
      </c>
      <c r="T2177" s="8">
        <v>0</v>
      </c>
      <c r="U2177" s="9">
        <v>2.9606999999999999E-6</v>
      </c>
      <c r="V2177">
        <v>2.1940295545164399</v>
      </c>
      <c r="W2177">
        <v>2.1940295545164399</v>
      </c>
      <c r="X2177">
        <v>1.1334356678631901</v>
      </c>
      <c r="Y2177">
        <v>0.188574099031727</v>
      </c>
      <c r="Z2177">
        <v>11.135301803524101</v>
      </c>
      <c r="AA2177">
        <v>1.8526234567901201</v>
      </c>
    </row>
    <row r="2178" spans="1:27" x14ac:dyDescent="0.35">
      <c r="A2178">
        <v>2177</v>
      </c>
      <c r="B2178" t="s">
        <v>139</v>
      </c>
      <c r="C2178" s="2">
        <v>59</v>
      </c>
      <c r="D2178" t="s">
        <v>14</v>
      </c>
      <c r="E2178">
        <v>18</v>
      </c>
      <c r="F2178" t="s">
        <v>32</v>
      </c>
      <c r="G2178" s="10">
        <v>52</v>
      </c>
      <c r="H2178">
        <v>0.52</v>
      </c>
      <c r="I2178">
        <v>30</v>
      </c>
      <c r="J2178">
        <v>1</v>
      </c>
      <c r="K2178">
        <v>0</v>
      </c>
      <c r="L2178" s="8">
        <v>1.23</v>
      </c>
      <c r="M2178" s="8">
        <v>0.42</v>
      </c>
      <c r="N2178" s="8">
        <v>0.5</v>
      </c>
      <c r="O2178" s="8">
        <v>-3.9836000000000003E-2</v>
      </c>
      <c r="P2178" s="8">
        <v>1.5505E-3</v>
      </c>
      <c r="Q2178" s="9">
        <v>-6.1835000000000002E-6</v>
      </c>
      <c r="R2178" s="9">
        <v>4.8021999999999998E-8</v>
      </c>
      <c r="S2178" s="8">
        <v>7.3997000000000003E-5</v>
      </c>
      <c r="T2178" s="8">
        <v>0</v>
      </c>
      <c r="U2178" s="9">
        <v>2.9606999999999999E-6</v>
      </c>
      <c r="V2178">
        <v>2.6304218085420601</v>
      </c>
      <c r="W2178">
        <v>2.6304218085420601</v>
      </c>
      <c r="X2178">
        <v>1.3588759062928299</v>
      </c>
      <c r="Y2178">
        <v>0.21237166338267</v>
      </c>
      <c r="Z2178">
        <v>13.350112193517401</v>
      </c>
      <c r="AA2178">
        <v>2.0864197530864201</v>
      </c>
    </row>
    <row r="2179" spans="1:27" x14ac:dyDescent="0.35">
      <c r="A2179">
        <v>2178</v>
      </c>
      <c r="B2179" t="s">
        <v>139</v>
      </c>
      <c r="C2179" s="2">
        <v>59</v>
      </c>
      <c r="D2179" t="s">
        <v>14</v>
      </c>
      <c r="E2179">
        <v>18</v>
      </c>
      <c r="F2179" t="s">
        <v>32</v>
      </c>
      <c r="G2179" s="10">
        <v>60.5</v>
      </c>
      <c r="H2179">
        <v>0.60499999999999998</v>
      </c>
      <c r="I2179">
        <v>30</v>
      </c>
      <c r="J2179">
        <v>1</v>
      </c>
      <c r="K2179">
        <v>0</v>
      </c>
      <c r="L2179" s="8">
        <v>1.23</v>
      </c>
      <c r="M2179" s="8">
        <v>0.42</v>
      </c>
      <c r="N2179" s="8">
        <v>0.5</v>
      </c>
      <c r="O2179" s="8">
        <v>-3.9836000000000003E-2</v>
      </c>
      <c r="P2179" s="8">
        <v>1.5505E-3</v>
      </c>
      <c r="Q2179" s="9">
        <v>-6.1835000000000002E-6</v>
      </c>
      <c r="R2179" s="9">
        <v>4.8021999999999998E-8</v>
      </c>
      <c r="S2179" s="8">
        <v>7.3997000000000003E-5</v>
      </c>
      <c r="T2179" s="8">
        <v>0</v>
      </c>
      <c r="U2179" s="9">
        <v>2.9606999999999999E-6</v>
      </c>
      <c r="V2179">
        <v>3.5721077407364601</v>
      </c>
      <c r="W2179">
        <v>3.5721077407364601</v>
      </c>
      <c r="X2179">
        <v>1.84535085886446</v>
      </c>
      <c r="Y2179">
        <v>0.28747536275755098</v>
      </c>
      <c r="Z2179">
        <v>18.129426600441501</v>
      </c>
      <c r="AA2179">
        <v>2.8242669753086398</v>
      </c>
    </row>
    <row r="2180" spans="1:27" x14ac:dyDescent="0.35">
      <c r="A2180">
        <v>2179</v>
      </c>
      <c r="B2180" t="s">
        <v>139</v>
      </c>
      <c r="C2180" s="2">
        <v>59</v>
      </c>
      <c r="D2180" t="s">
        <v>14</v>
      </c>
      <c r="E2180">
        <v>18</v>
      </c>
      <c r="F2180" t="s">
        <v>12</v>
      </c>
      <c r="G2180" s="10">
        <v>52</v>
      </c>
      <c r="H2180">
        <v>0.52</v>
      </c>
      <c r="I2180">
        <v>17.5</v>
      </c>
      <c r="J2180">
        <v>1</v>
      </c>
      <c r="K2180">
        <v>0</v>
      </c>
      <c r="L2180" s="8">
        <v>1.4</v>
      </c>
      <c r="M2180" s="8">
        <v>0.52</v>
      </c>
      <c r="N2180" s="8">
        <v>0.5</v>
      </c>
      <c r="O2180" s="8">
        <v>-2.1489999999999999E-2</v>
      </c>
      <c r="P2180" s="8">
        <v>9.5069000000000002E-4</v>
      </c>
      <c r="Q2180" s="9">
        <v>-4.3068E-6</v>
      </c>
      <c r="R2180" s="9">
        <v>-7.0328999999999994E-8</v>
      </c>
      <c r="S2180" s="8">
        <v>-7.4299000000000001E-4</v>
      </c>
      <c r="T2180" s="8">
        <v>0</v>
      </c>
      <c r="U2180" s="9">
        <v>3.7969E-6</v>
      </c>
      <c r="V2180">
        <v>1.4725272367729501</v>
      </c>
      <c r="W2180">
        <v>1.4725272367729501</v>
      </c>
      <c r="X2180">
        <v>1.07199982837071</v>
      </c>
      <c r="Y2180">
        <v>0.21237166338267</v>
      </c>
      <c r="Z2180">
        <v>10.5317328196828</v>
      </c>
      <c r="AA2180">
        <v>2.0864197530864201</v>
      </c>
    </row>
    <row r="2181" spans="1:27" x14ac:dyDescent="0.35">
      <c r="A2181">
        <v>2180</v>
      </c>
      <c r="B2181" t="s">
        <v>139</v>
      </c>
      <c r="C2181" s="2">
        <v>59</v>
      </c>
      <c r="D2181" t="s">
        <v>14</v>
      </c>
      <c r="E2181">
        <v>18</v>
      </c>
      <c r="F2181" t="s">
        <v>32</v>
      </c>
      <c r="G2181" s="10">
        <v>39.5</v>
      </c>
      <c r="H2181">
        <v>0.39500000000000002</v>
      </c>
      <c r="I2181">
        <v>28</v>
      </c>
      <c r="J2181">
        <v>1</v>
      </c>
      <c r="K2181">
        <v>0</v>
      </c>
      <c r="L2181" s="8">
        <v>1.23</v>
      </c>
      <c r="M2181" s="8">
        <v>0.42</v>
      </c>
      <c r="N2181" s="8">
        <v>0.5</v>
      </c>
      <c r="O2181" s="8">
        <v>-3.9836000000000003E-2</v>
      </c>
      <c r="P2181" s="8">
        <v>1.5505E-3</v>
      </c>
      <c r="Q2181" s="9">
        <v>-6.1835000000000002E-6</v>
      </c>
      <c r="R2181" s="9">
        <v>4.8021999999999998E-8</v>
      </c>
      <c r="S2181" s="8">
        <v>7.3997000000000003E-5</v>
      </c>
      <c r="T2181" s="8">
        <v>0</v>
      </c>
      <c r="U2181" s="9">
        <v>2.9606999999999999E-6</v>
      </c>
      <c r="V2181">
        <v>1.4277629148178801</v>
      </c>
      <c r="W2181">
        <v>1.4277629148178801</v>
      </c>
      <c r="X2181">
        <v>0.73758232179491501</v>
      </c>
      <c r="Y2181">
        <v>0.122541748444087</v>
      </c>
      <c r="Z2181">
        <v>7.2462884228924498</v>
      </c>
      <c r="AA2181">
        <v>1.20389660493827</v>
      </c>
    </row>
    <row r="2182" spans="1:27" x14ac:dyDescent="0.35">
      <c r="A2182">
        <v>2181</v>
      </c>
      <c r="B2182" t="s">
        <v>139</v>
      </c>
      <c r="C2182" s="2">
        <v>58</v>
      </c>
      <c r="D2182" t="s">
        <v>13</v>
      </c>
      <c r="E2182">
        <v>9</v>
      </c>
      <c r="F2182" t="s">
        <v>11</v>
      </c>
      <c r="G2182" s="10">
        <v>35</v>
      </c>
      <c r="H2182">
        <v>0.35</v>
      </c>
      <c r="I2182">
        <v>28</v>
      </c>
      <c r="J2182">
        <v>1</v>
      </c>
      <c r="K2182">
        <v>0</v>
      </c>
      <c r="L2182" s="8">
        <v>1.42</v>
      </c>
      <c r="M2182" s="8">
        <v>0.59</v>
      </c>
      <c r="N2182" s="8">
        <v>0.5</v>
      </c>
      <c r="O2182" s="8">
        <v>-1.115E-2</v>
      </c>
      <c r="P2182" s="8">
        <v>0</v>
      </c>
      <c r="Q2182" s="8">
        <v>-8.5599999999999996E-2</v>
      </c>
      <c r="R2182" s="8">
        <v>-4.9959999999999997E-2</v>
      </c>
      <c r="S2182" s="8">
        <v>0</v>
      </c>
      <c r="T2182" s="8">
        <v>2.5600000000000002E-3</v>
      </c>
      <c r="U2182" s="8">
        <v>3.6330000000000001E-2</v>
      </c>
      <c r="V2182">
        <v>1.1276272315426601</v>
      </c>
      <c r="W2182">
        <v>1.1276272315426601</v>
      </c>
      <c r="X2182">
        <v>0.94472609458643997</v>
      </c>
      <c r="Y2182">
        <v>9.6211275016187398E-2</v>
      </c>
      <c r="Z2182">
        <v>37.125389585514398</v>
      </c>
      <c r="AA2182">
        <v>3.7808641975308599</v>
      </c>
    </row>
    <row r="2183" spans="1:27" x14ac:dyDescent="0.35">
      <c r="A2183">
        <v>2182</v>
      </c>
      <c r="B2183" t="s">
        <v>139</v>
      </c>
      <c r="C2183" s="2">
        <v>58</v>
      </c>
      <c r="D2183" t="s">
        <v>13</v>
      </c>
      <c r="E2183">
        <v>9</v>
      </c>
      <c r="F2183" t="s">
        <v>11</v>
      </c>
      <c r="G2183" s="10">
        <v>21</v>
      </c>
      <c r="H2183">
        <v>0.21</v>
      </c>
      <c r="I2183">
        <v>28</v>
      </c>
      <c r="J2183">
        <v>1</v>
      </c>
      <c r="K2183">
        <v>0</v>
      </c>
      <c r="L2183" s="8">
        <v>1.42</v>
      </c>
      <c r="M2183" s="8">
        <v>0.59</v>
      </c>
      <c r="N2183" s="8">
        <v>0.5</v>
      </c>
      <c r="O2183" s="8">
        <v>-1.115E-2</v>
      </c>
      <c r="P2183" s="8">
        <v>0</v>
      </c>
      <c r="Q2183" s="8">
        <v>-8.5599999999999996E-2</v>
      </c>
      <c r="R2183" s="8">
        <v>-4.9959999999999997E-2</v>
      </c>
      <c r="S2183" s="8">
        <v>0</v>
      </c>
      <c r="T2183" s="8">
        <v>2.5600000000000002E-3</v>
      </c>
      <c r="U2183" s="8">
        <v>3.6330000000000001E-2</v>
      </c>
      <c r="V2183">
        <v>0.427289690014859</v>
      </c>
      <c r="W2183">
        <v>0.427289690014859</v>
      </c>
      <c r="X2183">
        <v>0.35798330229444902</v>
      </c>
      <c r="Y2183">
        <v>3.4636059005827502E-2</v>
      </c>
      <c r="Z2183">
        <v>14.067854840622701</v>
      </c>
      <c r="AA2183">
        <v>1.3611111111111101</v>
      </c>
    </row>
    <row r="2184" spans="1:27" x14ac:dyDescent="0.35">
      <c r="A2184">
        <v>2183</v>
      </c>
      <c r="B2184" t="s">
        <v>139</v>
      </c>
      <c r="C2184" s="2">
        <v>58</v>
      </c>
      <c r="D2184" t="s">
        <v>13</v>
      </c>
      <c r="E2184">
        <v>9</v>
      </c>
      <c r="F2184" t="s">
        <v>11</v>
      </c>
      <c r="G2184" s="10">
        <v>35</v>
      </c>
      <c r="H2184">
        <v>0.35</v>
      </c>
      <c r="I2184">
        <v>28</v>
      </c>
      <c r="J2184">
        <v>1</v>
      </c>
      <c r="K2184">
        <v>0</v>
      </c>
      <c r="L2184" s="8">
        <v>1.42</v>
      </c>
      <c r="M2184" s="8">
        <v>0.59</v>
      </c>
      <c r="N2184" s="8">
        <v>0.5</v>
      </c>
      <c r="O2184" s="8">
        <v>-1.115E-2</v>
      </c>
      <c r="P2184" s="8">
        <v>0</v>
      </c>
      <c r="Q2184" s="8">
        <v>-8.5599999999999996E-2</v>
      </c>
      <c r="R2184" s="8">
        <v>-4.9959999999999997E-2</v>
      </c>
      <c r="S2184" s="8">
        <v>0</v>
      </c>
      <c r="T2184" s="8">
        <v>2.5600000000000002E-3</v>
      </c>
      <c r="U2184" s="8">
        <v>3.6330000000000001E-2</v>
      </c>
      <c r="V2184">
        <v>1.1276272315426601</v>
      </c>
      <c r="W2184">
        <v>1.1276272315426601</v>
      </c>
      <c r="X2184">
        <v>0.94472609458643997</v>
      </c>
      <c r="Y2184">
        <v>9.6211275016187398E-2</v>
      </c>
      <c r="Z2184">
        <v>37.125389585514398</v>
      </c>
      <c r="AA2184">
        <v>3.7808641975308599</v>
      </c>
    </row>
    <row r="2185" spans="1:27" x14ac:dyDescent="0.35">
      <c r="A2185">
        <v>2184</v>
      </c>
      <c r="B2185" t="s">
        <v>139</v>
      </c>
      <c r="C2185" s="2">
        <v>58</v>
      </c>
      <c r="D2185" t="s">
        <v>13</v>
      </c>
      <c r="E2185">
        <v>9</v>
      </c>
      <c r="F2185" t="s">
        <v>11</v>
      </c>
      <c r="G2185" s="10">
        <v>22</v>
      </c>
      <c r="H2185">
        <v>0.22</v>
      </c>
      <c r="I2185">
        <v>28</v>
      </c>
      <c r="J2185">
        <v>1</v>
      </c>
      <c r="K2185">
        <v>0</v>
      </c>
      <c r="L2185" s="8">
        <v>1.42</v>
      </c>
      <c r="M2185" s="8">
        <v>0.59</v>
      </c>
      <c r="N2185" s="8">
        <v>0.5</v>
      </c>
      <c r="O2185" s="8">
        <v>-1.115E-2</v>
      </c>
      <c r="P2185" s="8">
        <v>0</v>
      </c>
      <c r="Q2185" s="8">
        <v>-8.5599999999999996E-2</v>
      </c>
      <c r="R2185" s="8">
        <v>-4.9959999999999997E-2</v>
      </c>
      <c r="S2185" s="8">
        <v>0</v>
      </c>
      <c r="T2185" s="8">
        <v>2.5600000000000002E-3</v>
      </c>
      <c r="U2185" s="8">
        <v>3.6330000000000001E-2</v>
      </c>
      <c r="V2185">
        <v>0.46693116701959703</v>
      </c>
      <c r="W2185">
        <v>0.46693116701959703</v>
      </c>
      <c r="X2185">
        <v>0.39119493172901798</v>
      </c>
      <c r="Y2185">
        <v>3.8013271108436497E-2</v>
      </c>
      <c r="Z2185">
        <v>15.3729894067086</v>
      </c>
      <c r="AA2185">
        <v>1.49382716049383</v>
      </c>
    </row>
    <row r="2186" spans="1:27" x14ac:dyDescent="0.35">
      <c r="A2186">
        <v>2185</v>
      </c>
      <c r="B2186" t="s">
        <v>139</v>
      </c>
      <c r="C2186" s="2">
        <v>58</v>
      </c>
      <c r="D2186" t="s">
        <v>13</v>
      </c>
      <c r="E2186">
        <v>9</v>
      </c>
      <c r="F2186" t="s">
        <v>11</v>
      </c>
      <c r="G2186" s="10">
        <v>33</v>
      </c>
      <c r="H2186">
        <v>0.33</v>
      </c>
      <c r="I2186">
        <v>28</v>
      </c>
      <c r="J2186">
        <v>1</v>
      </c>
      <c r="K2186">
        <v>0</v>
      </c>
      <c r="L2186" s="8">
        <v>1.42</v>
      </c>
      <c r="M2186" s="8">
        <v>0.59</v>
      </c>
      <c r="N2186" s="8">
        <v>0.5</v>
      </c>
      <c r="O2186" s="8">
        <v>-1.115E-2</v>
      </c>
      <c r="P2186" s="8">
        <v>0</v>
      </c>
      <c r="Q2186" s="8">
        <v>-8.5599999999999996E-2</v>
      </c>
      <c r="R2186" s="8">
        <v>-4.9959999999999997E-2</v>
      </c>
      <c r="S2186" s="8">
        <v>0</v>
      </c>
      <c r="T2186" s="8">
        <v>2.5600000000000002E-3</v>
      </c>
      <c r="U2186" s="8">
        <v>3.6330000000000001E-2</v>
      </c>
      <c r="V2186">
        <v>1.00882002871142</v>
      </c>
      <c r="W2186">
        <v>1.00882002871142</v>
      </c>
      <c r="X2186">
        <v>0.84518942005443098</v>
      </c>
      <c r="Y2186">
        <v>8.5529859993982105E-2</v>
      </c>
      <c r="Z2186">
        <v>33.213845444601198</v>
      </c>
      <c r="AA2186">
        <v>3.3611111111111098</v>
      </c>
    </row>
    <row r="2187" spans="1:27" x14ac:dyDescent="0.35">
      <c r="A2187">
        <v>2186</v>
      </c>
      <c r="B2187" t="s">
        <v>139</v>
      </c>
      <c r="C2187" s="2">
        <v>58</v>
      </c>
      <c r="D2187" t="s">
        <v>13</v>
      </c>
      <c r="E2187">
        <v>9</v>
      </c>
      <c r="F2187" t="s">
        <v>11</v>
      </c>
      <c r="G2187" s="10">
        <v>38.5</v>
      </c>
      <c r="H2187">
        <v>0.38500000000000001</v>
      </c>
      <c r="I2187">
        <v>28</v>
      </c>
      <c r="J2187">
        <v>1</v>
      </c>
      <c r="K2187">
        <v>0</v>
      </c>
      <c r="L2187" s="8">
        <v>1.42</v>
      </c>
      <c r="M2187" s="8">
        <v>0.59</v>
      </c>
      <c r="N2187" s="8">
        <v>0.5</v>
      </c>
      <c r="O2187" s="8">
        <v>-1.115E-2</v>
      </c>
      <c r="P2187" s="8">
        <v>0</v>
      </c>
      <c r="Q2187" s="8">
        <v>-8.5599999999999996E-2</v>
      </c>
      <c r="R2187" s="8">
        <v>-4.9959999999999997E-2</v>
      </c>
      <c r="S2187" s="8">
        <v>0</v>
      </c>
      <c r="T2187" s="8">
        <v>2.5600000000000002E-3</v>
      </c>
      <c r="U2187" s="8">
        <v>3.6330000000000001E-2</v>
      </c>
      <c r="V2187">
        <v>1.35006425963822</v>
      </c>
      <c r="W2187">
        <v>1.35006425963822</v>
      </c>
      <c r="X2187">
        <v>1.1310838367249001</v>
      </c>
      <c r="Y2187">
        <v>0.116415642769587</v>
      </c>
      <c r="Z2187">
        <v>44.448786090398698</v>
      </c>
      <c r="AA2187">
        <v>4.5748456790123502</v>
      </c>
    </row>
    <row r="2188" spans="1:27" x14ac:dyDescent="0.35">
      <c r="A2188">
        <v>2187</v>
      </c>
      <c r="B2188" t="s">
        <v>139</v>
      </c>
      <c r="C2188" s="2">
        <v>58</v>
      </c>
      <c r="D2188" t="s">
        <v>13</v>
      </c>
      <c r="E2188">
        <v>9</v>
      </c>
      <c r="F2188" t="s">
        <v>11</v>
      </c>
      <c r="G2188" s="10">
        <v>33</v>
      </c>
      <c r="H2188">
        <v>0.33</v>
      </c>
      <c r="I2188">
        <v>28</v>
      </c>
      <c r="J2188">
        <v>1</v>
      </c>
      <c r="K2188">
        <v>0</v>
      </c>
      <c r="L2188" s="8">
        <v>1.42</v>
      </c>
      <c r="M2188" s="8">
        <v>0.59</v>
      </c>
      <c r="N2188" s="8">
        <v>0.5</v>
      </c>
      <c r="O2188" s="8">
        <v>-1.115E-2</v>
      </c>
      <c r="P2188" s="8">
        <v>0</v>
      </c>
      <c r="Q2188" s="8">
        <v>-8.5599999999999996E-2</v>
      </c>
      <c r="R2188" s="8">
        <v>-4.9959999999999997E-2</v>
      </c>
      <c r="S2188" s="8">
        <v>0</v>
      </c>
      <c r="T2188" s="8">
        <v>2.5600000000000002E-3</v>
      </c>
      <c r="U2188" s="8">
        <v>3.6330000000000001E-2</v>
      </c>
      <c r="V2188">
        <v>1.00882002871142</v>
      </c>
      <c r="W2188">
        <v>1.00882002871142</v>
      </c>
      <c r="X2188">
        <v>0.84518942005443098</v>
      </c>
      <c r="Y2188">
        <v>8.5529859993982105E-2</v>
      </c>
      <c r="Z2188">
        <v>33.213845444601198</v>
      </c>
      <c r="AA2188">
        <v>3.3611111111111098</v>
      </c>
    </row>
    <row r="2189" spans="1:27" x14ac:dyDescent="0.35">
      <c r="A2189">
        <v>2188</v>
      </c>
      <c r="B2189" t="s">
        <v>139</v>
      </c>
      <c r="C2189" s="2">
        <v>58</v>
      </c>
      <c r="D2189" t="s">
        <v>13</v>
      </c>
      <c r="E2189">
        <v>9</v>
      </c>
      <c r="F2189" t="s">
        <v>11</v>
      </c>
      <c r="G2189" s="10">
        <v>35.5</v>
      </c>
      <c r="H2189">
        <v>0.35499999999999998</v>
      </c>
      <c r="I2189">
        <v>28</v>
      </c>
      <c r="J2189">
        <v>1</v>
      </c>
      <c r="K2189">
        <v>0</v>
      </c>
      <c r="L2189" s="8">
        <v>1.42</v>
      </c>
      <c r="M2189" s="8">
        <v>0.59</v>
      </c>
      <c r="N2189" s="8">
        <v>0.5</v>
      </c>
      <c r="O2189" s="8">
        <v>-1.115E-2</v>
      </c>
      <c r="P2189" s="8">
        <v>0</v>
      </c>
      <c r="Q2189" s="8">
        <v>-8.5599999999999996E-2</v>
      </c>
      <c r="R2189" s="8">
        <v>-4.9959999999999997E-2</v>
      </c>
      <c r="S2189" s="8">
        <v>0</v>
      </c>
      <c r="T2189" s="8">
        <v>2.5600000000000002E-3</v>
      </c>
      <c r="U2189" s="8">
        <v>3.6330000000000001E-2</v>
      </c>
      <c r="V2189">
        <v>1.1582779856362</v>
      </c>
      <c r="W2189">
        <v>1.1582779856362</v>
      </c>
      <c r="X2189">
        <v>0.97040529636601003</v>
      </c>
      <c r="Y2189">
        <v>9.8979803542163403E-2</v>
      </c>
      <c r="Z2189">
        <v>38.1345184491867</v>
      </c>
      <c r="AA2189">
        <v>3.8896604938271602</v>
      </c>
    </row>
    <row r="2190" spans="1:27" x14ac:dyDescent="0.35">
      <c r="A2190">
        <v>2189</v>
      </c>
      <c r="B2190" t="s">
        <v>139</v>
      </c>
      <c r="C2190" s="2">
        <v>58</v>
      </c>
      <c r="D2190" t="s">
        <v>14</v>
      </c>
      <c r="E2190">
        <v>18</v>
      </c>
      <c r="F2190" t="s">
        <v>11</v>
      </c>
      <c r="G2190" s="10">
        <v>64.5</v>
      </c>
      <c r="H2190">
        <v>0.64500000000000002</v>
      </c>
      <c r="I2190">
        <v>30</v>
      </c>
      <c r="J2190">
        <v>1</v>
      </c>
      <c r="K2190">
        <v>0</v>
      </c>
      <c r="L2190" s="8">
        <v>1.42</v>
      </c>
      <c r="M2190" s="8">
        <v>0.59</v>
      </c>
      <c r="N2190" s="8">
        <v>0.5</v>
      </c>
      <c r="O2190" s="8">
        <v>-1.115E-2</v>
      </c>
      <c r="P2190" s="8">
        <v>0</v>
      </c>
      <c r="Q2190" s="8">
        <v>-8.5599999999999996E-2</v>
      </c>
      <c r="R2190" s="8">
        <v>-4.9959999999999997E-2</v>
      </c>
      <c r="S2190" s="8">
        <v>0</v>
      </c>
      <c r="T2190" s="8">
        <v>2.5600000000000002E-3</v>
      </c>
      <c r="U2190" s="8">
        <v>3.6330000000000001E-2</v>
      </c>
      <c r="V2190">
        <v>3.85245751139849</v>
      </c>
      <c r="W2190">
        <v>3.85245751139849</v>
      </c>
      <c r="X2190">
        <v>3.2275889030496598</v>
      </c>
      <c r="Y2190">
        <v>0.326745270927423</v>
      </c>
      <c r="Z2190">
        <v>31.709057295611199</v>
      </c>
      <c r="AA2190">
        <v>3.2100694444444402</v>
      </c>
    </row>
    <row r="2191" spans="1:27" x14ac:dyDescent="0.35">
      <c r="A2191">
        <v>2190</v>
      </c>
      <c r="B2191" t="s">
        <v>139</v>
      </c>
      <c r="C2191" s="2">
        <v>58</v>
      </c>
      <c r="D2191" t="s">
        <v>14</v>
      </c>
      <c r="E2191">
        <v>18</v>
      </c>
      <c r="F2191" t="s">
        <v>11</v>
      </c>
      <c r="G2191" s="10">
        <v>50</v>
      </c>
      <c r="H2191">
        <v>0.5</v>
      </c>
      <c r="I2191">
        <v>29</v>
      </c>
      <c r="J2191">
        <v>1</v>
      </c>
      <c r="K2191">
        <v>0</v>
      </c>
      <c r="L2191" s="8">
        <v>1.42</v>
      </c>
      <c r="M2191" s="8">
        <v>0.59</v>
      </c>
      <c r="N2191" s="8">
        <v>0.5</v>
      </c>
      <c r="O2191" s="8">
        <v>-1.115E-2</v>
      </c>
      <c r="P2191" s="8">
        <v>0</v>
      </c>
      <c r="Q2191" s="8">
        <v>-8.5599999999999996E-2</v>
      </c>
      <c r="R2191" s="8">
        <v>-4.9959999999999997E-2</v>
      </c>
      <c r="S2191" s="8">
        <v>0</v>
      </c>
      <c r="T2191" s="8">
        <v>2.5600000000000002E-3</v>
      </c>
      <c r="U2191" s="8">
        <v>3.6330000000000001E-2</v>
      </c>
      <c r="V2191">
        <v>2.3002019644634002</v>
      </c>
      <c r="W2191">
        <v>2.3002019644634002</v>
      </c>
      <c r="X2191">
        <v>1.9271092058274299</v>
      </c>
      <c r="Y2191">
        <v>0.19634954084936199</v>
      </c>
      <c r="Z2191">
        <v>18.932651604032898</v>
      </c>
      <c r="AA2191">
        <v>1.92901234567901</v>
      </c>
    </row>
    <row r="2192" spans="1:27" x14ac:dyDescent="0.35">
      <c r="A2192">
        <v>2191</v>
      </c>
      <c r="B2192" t="s">
        <v>139</v>
      </c>
      <c r="C2192" s="2">
        <v>58</v>
      </c>
      <c r="D2192" t="s">
        <v>14</v>
      </c>
      <c r="E2192">
        <v>18</v>
      </c>
      <c r="F2192" t="s">
        <v>11</v>
      </c>
      <c r="G2192" s="10">
        <v>43</v>
      </c>
      <c r="H2192">
        <v>0.43</v>
      </c>
      <c r="I2192">
        <v>28</v>
      </c>
      <c r="J2192">
        <v>1</v>
      </c>
      <c r="K2192">
        <v>0</v>
      </c>
      <c r="L2192" s="8">
        <v>1.42</v>
      </c>
      <c r="M2192" s="8">
        <v>0.59</v>
      </c>
      <c r="N2192" s="8">
        <v>0.5</v>
      </c>
      <c r="O2192" s="8">
        <v>-1.115E-2</v>
      </c>
      <c r="P2192" s="8">
        <v>0</v>
      </c>
      <c r="Q2192" s="8">
        <v>-8.5599999999999996E-2</v>
      </c>
      <c r="R2192" s="8">
        <v>-4.9959999999999997E-2</v>
      </c>
      <c r="S2192" s="8">
        <v>0</v>
      </c>
      <c r="T2192" s="8">
        <v>2.5600000000000002E-3</v>
      </c>
      <c r="U2192" s="8">
        <v>3.6330000000000001E-2</v>
      </c>
      <c r="V2192">
        <v>1.6626596154048701</v>
      </c>
      <c r="W2192">
        <v>1.6626596154048701</v>
      </c>
      <c r="X2192">
        <v>1.3929762257862</v>
      </c>
      <c r="Y2192">
        <v>0.14522012041218799</v>
      </c>
      <c r="Z2192">
        <v>13.685126663170699</v>
      </c>
      <c r="AA2192">
        <v>1.4266975308642</v>
      </c>
    </row>
    <row r="2193" spans="1:27" x14ac:dyDescent="0.35">
      <c r="A2193">
        <v>2192</v>
      </c>
      <c r="B2193" t="s">
        <v>139</v>
      </c>
      <c r="C2193" s="2">
        <v>58</v>
      </c>
      <c r="D2193" t="s">
        <v>14</v>
      </c>
      <c r="E2193">
        <v>18</v>
      </c>
      <c r="F2193" t="s">
        <v>11</v>
      </c>
      <c r="G2193" s="10">
        <v>47.5</v>
      </c>
      <c r="H2193">
        <v>0.47499999999999998</v>
      </c>
      <c r="I2193">
        <v>28</v>
      </c>
      <c r="J2193">
        <v>1</v>
      </c>
      <c r="K2193">
        <v>0</v>
      </c>
      <c r="L2193" s="8">
        <v>1.42</v>
      </c>
      <c r="M2193" s="8">
        <v>0.59</v>
      </c>
      <c r="N2193" s="8">
        <v>0.5</v>
      </c>
      <c r="O2193" s="8">
        <v>-1.115E-2</v>
      </c>
      <c r="P2193" s="8">
        <v>0</v>
      </c>
      <c r="Q2193" s="8">
        <v>-8.5599999999999996E-2</v>
      </c>
      <c r="R2193" s="8">
        <v>-4.9959999999999997E-2</v>
      </c>
      <c r="S2193" s="8">
        <v>0</v>
      </c>
      <c r="T2193" s="8">
        <v>2.5600000000000002E-3</v>
      </c>
      <c r="U2193" s="8">
        <v>3.6330000000000001E-2</v>
      </c>
      <c r="V2193">
        <v>2.00440125512654</v>
      </c>
      <c r="W2193">
        <v>2.00440125512654</v>
      </c>
      <c r="X2193">
        <v>1.6792873715450101</v>
      </c>
      <c r="Y2193">
        <v>0.17720546061654899</v>
      </c>
      <c r="Z2193">
        <v>16.497955929208999</v>
      </c>
      <c r="AA2193">
        <v>1.7409336419753101</v>
      </c>
    </row>
    <row r="2194" spans="1:27" x14ac:dyDescent="0.35">
      <c r="A2194">
        <v>2193</v>
      </c>
      <c r="B2194" t="s">
        <v>139</v>
      </c>
      <c r="C2194" s="2">
        <v>58</v>
      </c>
      <c r="D2194" t="s">
        <v>14</v>
      </c>
      <c r="E2194">
        <v>18</v>
      </c>
      <c r="F2194" t="s">
        <v>11</v>
      </c>
      <c r="G2194" s="10">
        <v>66</v>
      </c>
      <c r="H2194">
        <v>0.66</v>
      </c>
      <c r="I2194">
        <v>30</v>
      </c>
      <c r="J2194">
        <v>1</v>
      </c>
      <c r="K2194">
        <v>0</v>
      </c>
      <c r="L2194" s="8">
        <v>1.42</v>
      </c>
      <c r="M2194" s="8">
        <v>0.59</v>
      </c>
      <c r="N2194" s="8">
        <v>0.5</v>
      </c>
      <c r="O2194" s="8">
        <v>-1.115E-2</v>
      </c>
      <c r="P2194" s="8">
        <v>0</v>
      </c>
      <c r="Q2194" s="8">
        <v>-8.5599999999999996E-2</v>
      </c>
      <c r="R2194" s="8">
        <v>-4.9959999999999997E-2</v>
      </c>
      <c r="S2194" s="8">
        <v>0</v>
      </c>
      <c r="T2194" s="8">
        <v>2.5600000000000002E-3</v>
      </c>
      <c r="U2194" s="8">
        <v>3.6330000000000001E-2</v>
      </c>
      <c r="V2194">
        <v>4.0204248253481198</v>
      </c>
      <c r="W2194">
        <v>4.0204248253481198</v>
      </c>
      <c r="X2194">
        <v>3.3683119186766599</v>
      </c>
      <c r="Y2194">
        <v>0.34211943997592797</v>
      </c>
      <c r="Z2194">
        <v>33.091573563749201</v>
      </c>
      <c r="AA2194">
        <v>3.3611111111111098</v>
      </c>
    </row>
    <row r="2195" spans="1:27" x14ac:dyDescent="0.35">
      <c r="A2195">
        <v>2194</v>
      </c>
      <c r="B2195" t="s">
        <v>139</v>
      </c>
      <c r="C2195" s="2">
        <v>58</v>
      </c>
      <c r="D2195" t="s">
        <v>14</v>
      </c>
      <c r="E2195">
        <v>18</v>
      </c>
      <c r="F2195" t="s">
        <v>11</v>
      </c>
      <c r="G2195" s="10">
        <v>54</v>
      </c>
      <c r="H2195">
        <v>0.54</v>
      </c>
      <c r="I2195">
        <v>29</v>
      </c>
      <c r="J2195">
        <v>1</v>
      </c>
      <c r="K2195">
        <v>0</v>
      </c>
      <c r="L2195" s="8">
        <v>1.42</v>
      </c>
      <c r="M2195" s="8">
        <v>0.59</v>
      </c>
      <c r="N2195" s="8">
        <v>0.5</v>
      </c>
      <c r="O2195" s="8">
        <v>-1.115E-2</v>
      </c>
      <c r="P2195" s="8">
        <v>0</v>
      </c>
      <c r="Q2195" s="8">
        <v>-8.5599999999999996E-2</v>
      </c>
      <c r="R2195" s="8">
        <v>-4.9959999999999997E-2</v>
      </c>
      <c r="S2195" s="8">
        <v>0</v>
      </c>
      <c r="T2195" s="8">
        <v>2.5600000000000002E-3</v>
      </c>
      <c r="U2195" s="8">
        <v>3.6330000000000001E-2</v>
      </c>
      <c r="V2195">
        <v>2.65666692165098</v>
      </c>
      <c r="W2195">
        <v>2.65666692165098</v>
      </c>
      <c r="X2195">
        <v>2.2257555469591899</v>
      </c>
      <c r="Y2195">
        <v>0.22902210444669599</v>
      </c>
      <c r="Z2195">
        <v>21.866666506960499</v>
      </c>
      <c r="AA2195">
        <v>2.25</v>
      </c>
    </row>
    <row r="2196" spans="1:27" x14ac:dyDescent="0.35">
      <c r="A2196">
        <v>2195</v>
      </c>
      <c r="B2196" t="s">
        <v>139</v>
      </c>
      <c r="C2196" s="2">
        <v>58</v>
      </c>
      <c r="D2196" t="s">
        <v>14</v>
      </c>
      <c r="E2196">
        <v>18</v>
      </c>
      <c r="F2196" t="s">
        <v>11</v>
      </c>
      <c r="G2196" s="10">
        <v>52</v>
      </c>
      <c r="H2196">
        <v>0.52</v>
      </c>
      <c r="I2196">
        <v>29</v>
      </c>
      <c r="J2196">
        <v>1</v>
      </c>
      <c r="K2196">
        <v>0</v>
      </c>
      <c r="L2196" s="8">
        <v>1.42</v>
      </c>
      <c r="M2196" s="8">
        <v>0.59</v>
      </c>
      <c r="N2196" s="8">
        <v>0.5</v>
      </c>
      <c r="O2196" s="8">
        <v>-1.115E-2</v>
      </c>
      <c r="P2196" s="8">
        <v>0</v>
      </c>
      <c r="Q2196" s="8">
        <v>-8.5599999999999996E-2</v>
      </c>
      <c r="R2196" s="8">
        <v>-4.9959999999999997E-2</v>
      </c>
      <c r="S2196" s="8">
        <v>0</v>
      </c>
      <c r="T2196" s="8">
        <v>2.5600000000000002E-3</v>
      </c>
      <c r="U2196" s="8">
        <v>3.6330000000000001E-2</v>
      </c>
      <c r="V2196">
        <v>2.4755796725841002</v>
      </c>
      <c r="W2196">
        <v>2.4755796725841002</v>
      </c>
      <c r="X2196">
        <v>2.0740406496909598</v>
      </c>
      <c r="Y2196">
        <v>0.21237166338267</v>
      </c>
      <c r="Z2196">
        <v>20.376161825422301</v>
      </c>
      <c r="AA2196">
        <v>2.0864197530864201</v>
      </c>
    </row>
    <row r="2197" spans="1:27" x14ac:dyDescent="0.35">
      <c r="A2197">
        <v>2196</v>
      </c>
      <c r="B2197" t="s">
        <v>139</v>
      </c>
      <c r="C2197" s="2">
        <v>58</v>
      </c>
      <c r="D2197" t="s">
        <v>14</v>
      </c>
      <c r="E2197">
        <v>18</v>
      </c>
      <c r="F2197" t="s">
        <v>11</v>
      </c>
      <c r="G2197" s="10">
        <v>54</v>
      </c>
      <c r="H2197">
        <v>0.54</v>
      </c>
      <c r="I2197">
        <v>29</v>
      </c>
      <c r="J2197">
        <v>1</v>
      </c>
      <c r="K2197">
        <v>0</v>
      </c>
      <c r="L2197" s="8">
        <v>1.42</v>
      </c>
      <c r="M2197" s="8">
        <v>0.59</v>
      </c>
      <c r="N2197" s="8">
        <v>0.5</v>
      </c>
      <c r="O2197" s="8">
        <v>-1.115E-2</v>
      </c>
      <c r="P2197" s="8">
        <v>0</v>
      </c>
      <c r="Q2197" s="8">
        <v>-8.5599999999999996E-2</v>
      </c>
      <c r="R2197" s="8">
        <v>-4.9959999999999997E-2</v>
      </c>
      <c r="S2197" s="8">
        <v>0</v>
      </c>
      <c r="T2197" s="8">
        <v>2.5600000000000002E-3</v>
      </c>
      <c r="U2197" s="8">
        <v>3.6330000000000001E-2</v>
      </c>
      <c r="V2197">
        <v>2.65666692165098</v>
      </c>
      <c r="W2197">
        <v>2.65666692165098</v>
      </c>
      <c r="X2197">
        <v>2.2257555469591899</v>
      </c>
      <c r="Y2197">
        <v>0.22902210444669599</v>
      </c>
      <c r="Z2197">
        <v>21.866666506960499</v>
      </c>
      <c r="AA2197">
        <v>2.25</v>
      </c>
    </row>
    <row r="2198" spans="1:27" x14ac:dyDescent="0.35">
      <c r="A2198">
        <v>2197</v>
      </c>
      <c r="B2198" t="s">
        <v>139</v>
      </c>
      <c r="C2198" s="2">
        <v>58</v>
      </c>
      <c r="D2198" t="s">
        <v>14</v>
      </c>
      <c r="E2198">
        <v>18</v>
      </c>
      <c r="F2198" t="s">
        <v>11</v>
      </c>
      <c r="G2198" s="10">
        <v>46.5</v>
      </c>
      <c r="H2198">
        <v>0.46500000000000002</v>
      </c>
      <c r="I2198">
        <v>28</v>
      </c>
      <c r="J2198">
        <v>1</v>
      </c>
      <c r="K2198">
        <v>0</v>
      </c>
      <c r="L2198" s="8">
        <v>1.42</v>
      </c>
      <c r="M2198" s="8">
        <v>0.59</v>
      </c>
      <c r="N2198" s="8">
        <v>0.5</v>
      </c>
      <c r="O2198" s="8">
        <v>-1.115E-2</v>
      </c>
      <c r="P2198" s="8">
        <v>0</v>
      </c>
      <c r="Q2198" s="8">
        <v>-8.5599999999999996E-2</v>
      </c>
      <c r="R2198" s="8">
        <v>-4.9959999999999997E-2</v>
      </c>
      <c r="S2198" s="8">
        <v>0</v>
      </c>
      <c r="T2198" s="8">
        <v>2.5600000000000002E-3</v>
      </c>
      <c r="U2198" s="8">
        <v>3.6330000000000001E-2</v>
      </c>
      <c r="V2198">
        <v>1.9259832279192699</v>
      </c>
      <c r="W2198">
        <v>1.9259832279192699</v>
      </c>
      <c r="X2198">
        <v>1.61358874835076</v>
      </c>
      <c r="Y2198">
        <v>0.16982271788061301</v>
      </c>
      <c r="Z2198">
        <v>15.852507741820199</v>
      </c>
      <c r="AA2198">
        <v>1.6684027777777799</v>
      </c>
    </row>
    <row r="2199" spans="1:27" x14ac:dyDescent="0.35">
      <c r="A2199">
        <v>2198</v>
      </c>
      <c r="B2199" t="s">
        <v>139</v>
      </c>
      <c r="C2199" s="2">
        <v>58</v>
      </c>
      <c r="D2199" t="s">
        <v>14</v>
      </c>
      <c r="E2199">
        <v>18</v>
      </c>
      <c r="F2199" t="s">
        <v>11</v>
      </c>
      <c r="G2199" s="10">
        <v>47.5</v>
      </c>
      <c r="H2199">
        <v>0.47499999999999998</v>
      </c>
      <c r="I2199">
        <v>28</v>
      </c>
      <c r="J2199">
        <v>1</v>
      </c>
      <c r="K2199">
        <v>0</v>
      </c>
      <c r="L2199" s="8">
        <v>1.42</v>
      </c>
      <c r="M2199" s="8">
        <v>0.59</v>
      </c>
      <c r="N2199" s="8">
        <v>0.5</v>
      </c>
      <c r="O2199" s="8">
        <v>-1.115E-2</v>
      </c>
      <c r="P2199" s="8">
        <v>0</v>
      </c>
      <c r="Q2199" s="8">
        <v>-8.5599999999999996E-2</v>
      </c>
      <c r="R2199" s="8">
        <v>-4.9959999999999997E-2</v>
      </c>
      <c r="S2199" s="8">
        <v>0</v>
      </c>
      <c r="T2199" s="8">
        <v>2.5600000000000002E-3</v>
      </c>
      <c r="U2199" s="8">
        <v>3.6330000000000001E-2</v>
      </c>
      <c r="V2199">
        <v>2.00440125512654</v>
      </c>
      <c r="W2199">
        <v>2.00440125512654</v>
      </c>
      <c r="X2199">
        <v>1.6792873715450101</v>
      </c>
      <c r="Y2199">
        <v>0.17720546061654899</v>
      </c>
      <c r="Z2199">
        <v>16.497955929208999</v>
      </c>
      <c r="AA2199">
        <v>1.7409336419753101</v>
      </c>
    </row>
    <row r="2200" spans="1:27" x14ac:dyDescent="0.35">
      <c r="A2200">
        <v>2199</v>
      </c>
      <c r="B2200" t="s">
        <v>139</v>
      </c>
      <c r="C2200" s="2">
        <v>58</v>
      </c>
      <c r="D2200" t="s">
        <v>14</v>
      </c>
      <c r="E2200">
        <v>18</v>
      </c>
      <c r="F2200" t="s">
        <v>11</v>
      </c>
      <c r="G2200" s="10">
        <v>45.5</v>
      </c>
      <c r="H2200">
        <v>0.45500000000000002</v>
      </c>
      <c r="I2200">
        <v>28</v>
      </c>
      <c r="J2200">
        <v>1</v>
      </c>
      <c r="K2200">
        <v>0</v>
      </c>
      <c r="L2200" s="8">
        <v>1.42</v>
      </c>
      <c r="M2200" s="8">
        <v>0.59</v>
      </c>
      <c r="N2200" s="8">
        <v>0.5</v>
      </c>
      <c r="O2200" s="8">
        <v>-1.115E-2</v>
      </c>
      <c r="P2200" s="8">
        <v>0</v>
      </c>
      <c r="Q2200" s="8">
        <v>-8.5599999999999996E-2</v>
      </c>
      <c r="R2200" s="8">
        <v>-4.9959999999999997E-2</v>
      </c>
      <c r="S2200" s="8">
        <v>0</v>
      </c>
      <c r="T2200" s="8">
        <v>2.5600000000000002E-3</v>
      </c>
      <c r="U2200" s="8">
        <v>3.6330000000000001E-2</v>
      </c>
      <c r="V2200">
        <v>1.8489719928312001</v>
      </c>
      <c r="W2200">
        <v>1.8489719928312001</v>
      </c>
      <c r="X2200">
        <v>1.5490687355939801</v>
      </c>
      <c r="Y2200">
        <v>0.162597054777357</v>
      </c>
      <c r="Z2200">
        <v>15.2186386703021</v>
      </c>
      <c r="AA2200">
        <v>1.5974151234567899</v>
      </c>
    </row>
    <row r="2201" spans="1:27" x14ac:dyDescent="0.35">
      <c r="A2201">
        <v>2200</v>
      </c>
      <c r="B2201" t="s">
        <v>139</v>
      </c>
      <c r="C2201" s="2">
        <v>58</v>
      </c>
      <c r="D2201" t="s">
        <v>14</v>
      </c>
      <c r="E2201">
        <v>18</v>
      </c>
      <c r="F2201" t="s">
        <v>11</v>
      </c>
      <c r="G2201" s="10">
        <v>69</v>
      </c>
      <c r="H2201">
        <v>0.69</v>
      </c>
      <c r="I2201">
        <v>30</v>
      </c>
      <c r="J2201">
        <v>1</v>
      </c>
      <c r="K2201">
        <v>0</v>
      </c>
      <c r="L2201" s="8">
        <v>1.42</v>
      </c>
      <c r="M2201" s="8">
        <v>0.59</v>
      </c>
      <c r="N2201" s="8">
        <v>0.5</v>
      </c>
      <c r="O2201" s="8">
        <v>-1.115E-2</v>
      </c>
      <c r="P2201" s="8">
        <v>0</v>
      </c>
      <c r="Q2201" s="8">
        <v>-8.5599999999999996E-2</v>
      </c>
      <c r="R2201" s="8">
        <v>-4.9959999999999997E-2</v>
      </c>
      <c r="S2201" s="8">
        <v>0</v>
      </c>
      <c r="T2201" s="8">
        <v>2.5600000000000002E-3</v>
      </c>
      <c r="U2201" s="8">
        <v>3.6330000000000001E-2</v>
      </c>
      <c r="V2201">
        <v>4.3655686698151204</v>
      </c>
      <c r="W2201">
        <v>4.3655686698151204</v>
      </c>
      <c r="X2201">
        <v>3.6574734315711099</v>
      </c>
      <c r="Y2201">
        <v>0.37392806559352498</v>
      </c>
      <c r="Z2201">
        <v>35.932405917396302</v>
      </c>
      <c r="AA2201">
        <v>3.6736111111111098</v>
      </c>
    </row>
    <row r="2202" spans="1:27" x14ac:dyDescent="0.35">
      <c r="A2202">
        <v>2201</v>
      </c>
      <c r="B2202" t="s">
        <v>139</v>
      </c>
      <c r="C2202" s="2">
        <v>58</v>
      </c>
      <c r="D2202" t="s">
        <v>14</v>
      </c>
      <c r="E2202">
        <v>18</v>
      </c>
      <c r="F2202" t="s">
        <v>11</v>
      </c>
      <c r="G2202" s="10">
        <v>50</v>
      </c>
      <c r="H2202">
        <v>0.5</v>
      </c>
      <c r="I2202">
        <v>29</v>
      </c>
      <c r="J2202">
        <v>1</v>
      </c>
      <c r="K2202">
        <v>0</v>
      </c>
      <c r="L2202" s="8">
        <v>1.42</v>
      </c>
      <c r="M2202" s="8">
        <v>0.59</v>
      </c>
      <c r="N2202" s="8">
        <v>0.5</v>
      </c>
      <c r="O2202" s="8">
        <v>-1.115E-2</v>
      </c>
      <c r="P2202" s="8">
        <v>0</v>
      </c>
      <c r="Q2202" s="8">
        <v>-8.5599999999999996E-2</v>
      </c>
      <c r="R2202" s="8">
        <v>-4.9959999999999997E-2</v>
      </c>
      <c r="S2202" s="8">
        <v>0</v>
      </c>
      <c r="T2202" s="8">
        <v>2.5600000000000002E-3</v>
      </c>
      <c r="U2202" s="8">
        <v>3.6330000000000001E-2</v>
      </c>
      <c r="V2202">
        <v>2.3002019644634002</v>
      </c>
      <c r="W2202">
        <v>2.3002019644634002</v>
      </c>
      <c r="X2202">
        <v>1.9271092058274299</v>
      </c>
      <c r="Y2202">
        <v>0.19634954084936199</v>
      </c>
      <c r="Z2202">
        <v>18.932651604032898</v>
      </c>
      <c r="AA2202">
        <v>1.92901234567901</v>
      </c>
    </row>
    <row r="2203" spans="1:27" x14ac:dyDescent="0.35">
      <c r="A2203">
        <v>2202</v>
      </c>
      <c r="B2203" t="s">
        <v>139</v>
      </c>
      <c r="C2203" s="2">
        <v>58</v>
      </c>
      <c r="D2203" t="s">
        <v>14</v>
      </c>
      <c r="E2203">
        <v>18</v>
      </c>
      <c r="F2203" t="s">
        <v>11</v>
      </c>
      <c r="G2203" s="10">
        <v>41.5</v>
      </c>
      <c r="H2203">
        <v>0.41499999999999998</v>
      </c>
      <c r="I2203">
        <v>28</v>
      </c>
      <c r="J2203">
        <v>1</v>
      </c>
      <c r="K2203">
        <v>0</v>
      </c>
      <c r="L2203" s="8">
        <v>1.42</v>
      </c>
      <c r="M2203" s="8">
        <v>0.59</v>
      </c>
      <c r="N2203" s="8">
        <v>0.5</v>
      </c>
      <c r="O2203" s="8">
        <v>-1.115E-2</v>
      </c>
      <c r="P2203" s="8">
        <v>0</v>
      </c>
      <c r="Q2203" s="8">
        <v>-8.5599999999999996E-2</v>
      </c>
      <c r="R2203" s="8">
        <v>-4.9959999999999997E-2</v>
      </c>
      <c r="S2203" s="8">
        <v>0</v>
      </c>
      <c r="T2203" s="8">
        <v>2.5600000000000002E-3</v>
      </c>
      <c r="U2203" s="8">
        <v>3.6330000000000001E-2</v>
      </c>
      <c r="V2203">
        <v>1.55518086250091</v>
      </c>
      <c r="W2203">
        <v>1.55518086250091</v>
      </c>
      <c r="X2203">
        <v>1.30293052660326</v>
      </c>
      <c r="Y2203">
        <v>0.13526519869112599</v>
      </c>
      <c r="Z2203">
        <v>12.800483568780001</v>
      </c>
      <c r="AA2203">
        <v>1.32889660493827</v>
      </c>
    </row>
    <row r="2204" spans="1:27" x14ac:dyDescent="0.35">
      <c r="A2204">
        <v>2203</v>
      </c>
      <c r="B2204" t="s">
        <v>139</v>
      </c>
      <c r="C2204" s="2">
        <v>57</v>
      </c>
      <c r="D2204" t="s">
        <v>10</v>
      </c>
      <c r="E2204">
        <v>4.5</v>
      </c>
      <c r="F2204" t="s">
        <v>27</v>
      </c>
      <c r="G2204" s="10">
        <v>0.5</v>
      </c>
      <c r="H2204">
        <v>5.0000000000000001E-3</v>
      </c>
      <c r="I2204">
        <v>2</v>
      </c>
      <c r="J2204">
        <v>1</v>
      </c>
      <c r="K2204">
        <v>0</v>
      </c>
      <c r="L2204" s="8">
        <v>1.4</v>
      </c>
      <c r="M2204" s="8">
        <v>0.52</v>
      </c>
      <c r="N2204" s="8">
        <v>0.5</v>
      </c>
      <c r="O2204" s="8">
        <v>-3.9083E-2</v>
      </c>
      <c r="P2204" s="8">
        <v>1.9935E-3</v>
      </c>
      <c r="Q2204" s="8">
        <v>-1.6147999999999999E-5</v>
      </c>
      <c r="R2204" s="9">
        <v>6.4188000000000002E-9</v>
      </c>
      <c r="S2204" s="8">
        <v>-9.834100000000001E-4</v>
      </c>
      <c r="T2204" s="8">
        <v>0</v>
      </c>
      <c r="U2204" s="9">
        <v>3.8372999999999997E-6</v>
      </c>
      <c r="V2204">
        <v>-4.1018508265928101E-2</v>
      </c>
      <c r="W2204">
        <v>3.92699081698724E-5</v>
      </c>
      <c r="X2204">
        <v>2.8588493147667099E-5</v>
      </c>
      <c r="Y2204">
        <v>1.96349540849362E-5</v>
      </c>
      <c r="Z2204">
        <v>4.4938271604938297E-3</v>
      </c>
      <c r="AA2204">
        <v>3.08641975308642E-3</v>
      </c>
    </row>
    <row r="2205" spans="1:27" x14ac:dyDescent="0.35">
      <c r="A2205">
        <v>2204</v>
      </c>
      <c r="B2205" t="s">
        <v>139</v>
      </c>
      <c r="C2205" s="2">
        <v>57</v>
      </c>
      <c r="D2205" t="s">
        <v>13</v>
      </c>
      <c r="E2205">
        <v>9</v>
      </c>
      <c r="F2205" t="s">
        <v>32</v>
      </c>
      <c r="G2205" s="10">
        <v>34.5</v>
      </c>
      <c r="H2205">
        <v>0.34499999999999997</v>
      </c>
      <c r="I2205">
        <v>30</v>
      </c>
      <c r="J2205">
        <v>1</v>
      </c>
      <c r="K2205">
        <v>0</v>
      </c>
      <c r="L2205" s="8">
        <v>1.23</v>
      </c>
      <c r="M2205" s="8">
        <v>0.42</v>
      </c>
      <c r="N2205" s="8">
        <v>0.5</v>
      </c>
      <c r="O2205" s="8">
        <v>-3.9836000000000003E-2</v>
      </c>
      <c r="P2205" s="8">
        <v>1.5505E-3</v>
      </c>
      <c r="Q2205" s="9">
        <v>-6.1835000000000002E-6</v>
      </c>
      <c r="R2205" s="9">
        <v>4.8021999999999998E-8</v>
      </c>
      <c r="S2205" s="8">
        <v>7.3997000000000003E-5</v>
      </c>
      <c r="T2205" s="8">
        <v>0</v>
      </c>
      <c r="U2205" s="9">
        <v>2.9606999999999999E-6</v>
      </c>
      <c r="V2205">
        <v>1.1623450523179</v>
      </c>
      <c r="W2205">
        <v>1.1623450523179</v>
      </c>
      <c r="X2205">
        <v>0.60046745402742796</v>
      </c>
      <c r="Y2205">
        <v>9.3482016398381301E-2</v>
      </c>
      <c r="Z2205">
        <v>23.5968798701903</v>
      </c>
      <c r="AA2205">
        <v>3.6736111111111098</v>
      </c>
    </row>
    <row r="2206" spans="1:27" x14ac:dyDescent="0.35">
      <c r="A2206">
        <v>2205</v>
      </c>
      <c r="B2206" t="s">
        <v>139</v>
      </c>
      <c r="C2206" s="2">
        <v>57</v>
      </c>
      <c r="D2206" t="s">
        <v>13</v>
      </c>
      <c r="E2206">
        <v>9</v>
      </c>
      <c r="F2206" t="s">
        <v>32</v>
      </c>
      <c r="G2206" s="10">
        <v>38.5</v>
      </c>
      <c r="H2206">
        <v>0.38500000000000001</v>
      </c>
      <c r="I2206">
        <v>30</v>
      </c>
      <c r="J2206">
        <v>1</v>
      </c>
      <c r="K2206">
        <v>0</v>
      </c>
      <c r="L2206" s="8">
        <v>1.23</v>
      </c>
      <c r="M2206" s="8">
        <v>0.42</v>
      </c>
      <c r="N2206" s="8">
        <v>0.5</v>
      </c>
      <c r="O2206" s="8">
        <v>-3.9836000000000003E-2</v>
      </c>
      <c r="P2206" s="8">
        <v>1.5505E-3</v>
      </c>
      <c r="Q2206" s="9">
        <v>-6.1835000000000002E-6</v>
      </c>
      <c r="R2206" s="9">
        <v>4.8021999999999998E-8</v>
      </c>
      <c r="S2206" s="8">
        <v>7.3997000000000003E-5</v>
      </c>
      <c r="T2206" s="8">
        <v>0</v>
      </c>
      <c r="U2206" s="9">
        <v>2.9606999999999999E-6</v>
      </c>
      <c r="V2206">
        <v>1.4438124462445301</v>
      </c>
      <c r="W2206">
        <v>1.4438124462445301</v>
      </c>
      <c r="X2206">
        <v>0.74587350972992394</v>
      </c>
      <c r="Y2206">
        <v>0.116415642769587</v>
      </c>
      <c r="Z2206">
        <v>29.310976788843998</v>
      </c>
      <c r="AA2206">
        <v>4.5748456790123502</v>
      </c>
    </row>
    <row r="2207" spans="1:27" x14ac:dyDescent="0.35">
      <c r="A2207">
        <v>2206</v>
      </c>
      <c r="B2207" t="s">
        <v>139</v>
      </c>
      <c r="C2207" s="2">
        <v>57</v>
      </c>
      <c r="D2207" t="s">
        <v>13</v>
      </c>
      <c r="E2207">
        <v>9</v>
      </c>
      <c r="F2207" t="s">
        <v>32</v>
      </c>
      <c r="G2207" s="10">
        <v>31.5</v>
      </c>
      <c r="H2207">
        <v>0.315</v>
      </c>
      <c r="I2207">
        <v>30</v>
      </c>
      <c r="J2207">
        <v>1</v>
      </c>
      <c r="K2207">
        <v>0</v>
      </c>
      <c r="L2207" s="8">
        <v>1.23</v>
      </c>
      <c r="M2207" s="8">
        <v>0.42</v>
      </c>
      <c r="N2207" s="8">
        <v>0.5</v>
      </c>
      <c r="O2207" s="8">
        <v>-3.9836000000000003E-2</v>
      </c>
      <c r="P2207" s="8">
        <v>1.5505E-3</v>
      </c>
      <c r="Q2207" s="9">
        <v>-6.1835000000000002E-6</v>
      </c>
      <c r="R2207" s="9">
        <v>4.8021999999999998E-8</v>
      </c>
      <c r="S2207" s="8">
        <v>7.3997000000000003E-5</v>
      </c>
      <c r="T2207" s="8">
        <v>0</v>
      </c>
      <c r="U2207" s="9">
        <v>2.9606999999999999E-6</v>
      </c>
      <c r="V2207">
        <v>0.97163966909295396</v>
      </c>
      <c r="W2207">
        <v>0.97163966909295396</v>
      </c>
      <c r="X2207">
        <v>0.50194905305341997</v>
      </c>
      <c r="Y2207">
        <v>7.7931132763111796E-2</v>
      </c>
      <c r="Z2207">
        <v>19.725351351542699</v>
      </c>
      <c r="AA2207">
        <v>3.0625</v>
      </c>
    </row>
    <row r="2208" spans="1:27" x14ac:dyDescent="0.35">
      <c r="A2208">
        <v>2207</v>
      </c>
      <c r="B2208" t="s">
        <v>139</v>
      </c>
      <c r="C2208" s="2">
        <v>57</v>
      </c>
      <c r="D2208" t="s">
        <v>13</v>
      </c>
      <c r="E2208">
        <v>9</v>
      </c>
      <c r="F2208" t="s">
        <v>63</v>
      </c>
      <c r="G2208" s="10">
        <v>11</v>
      </c>
      <c r="H2208">
        <v>0.11</v>
      </c>
      <c r="I2208">
        <v>9</v>
      </c>
      <c r="J2208">
        <v>1</v>
      </c>
      <c r="K2208">
        <v>0</v>
      </c>
      <c r="L2208" s="8">
        <v>1.4</v>
      </c>
      <c r="M2208" s="8">
        <v>0.52</v>
      </c>
      <c r="N2208" s="8">
        <v>0.5</v>
      </c>
      <c r="O2208" s="8">
        <v>-2.1489999999999999E-2</v>
      </c>
      <c r="P2208" s="8">
        <v>9.5069000000000002E-4</v>
      </c>
      <c r="Q2208" s="9">
        <v>-4.3068E-6</v>
      </c>
      <c r="R2208" s="9">
        <v>-7.0328999999999994E-8</v>
      </c>
      <c r="S2208" s="8">
        <v>-7.4299000000000001E-4</v>
      </c>
      <c r="T2208" s="8">
        <v>0</v>
      </c>
      <c r="U2208" s="9">
        <v>3.7969E-6</v>
      </c>
      <c r="V2208">
        <v>3.7439947757100897E-2</v>
      </c>
      <c r="W2208">
        <v>3.7439947757100897E-2</v>
      </c>
      <c r="X2208">
        <v>2.72562819671694E-2</v>
      </c>
      <c r="Y2208">
        <v>9.5033177771091208E-3</v>
      </c>
      <c r="Z2208">
        <v>1.0711041988596299</v>
      </c>
      <c r="AA2208">
        <v>0.37345679012345701</v>
      </c>
    </row>
    <row r="2209" spans="1:27" x14ac:dyDescent="0.35">
      <c r="A2209">
        <v>2208</v>
      </c>
      <c r="B2209" t="s">
        <v>139</v>
      </c>
      <c r="C2209" s="2">
        <v>57</v>
      </c>
      <c r="D2209" t="s">
        <v>13</v>
      </c>
      <c r="E2209">
        <v>9</v>
      </c>
      <c r="F2209" t="s">
        <v>32</v>
      </c>
      <c r="G2209" s="10">
        <v>35</v>
      </c>
      <c r="H2209">
        <v>0.35</v>
      </c>
      <c r="I2209">
        <v>30</v>
      </c>
      <c r="J2209">
        <v>1</v>
      </c>
      <c r="K2209">
        <v>0</v>
      </c>
      <c r="L2209" s="8">
        <v>1.23</v>
      </c>
      <c r="M2209" s="8">
        <v>0.42</v>
      </c>
      <c r="N2209" s="8">
        <v>0.5</v>
      </c>
      <c r="O2209" s="8">
        <v>-3.9836000000000003E-2</v>
      </c>
      <c r="P2209" s="8">
        <v>1.5505E-3</v>
      </c>
      <c r="Q2209" s="9">
        <v>-6.1835000000000002E-6</v>
      </c>
      <c r="R2209" s="9">
        <v>4.8021999999999998E-8</v>
      </c>
      <c r="S2209" s="8">
        <v>7.3997000000000003E-5</v>
      </c>
      <c r="T2209" s="8">
        <v>0</v>
      </c>
      <c r="U2209" s="9">
        <v>2.9606999999999999E-6</v>
      </c>
      <c r="V2209">
        <v>1.19581975968362</v>
      </c>
      <c r="W2209">
        <v>1.19581975968362</v>
      </c>
      <c r="X2209">
        <v>0.61776048785255899</v>
      </c>
      <c r="Y2209">
        <v>9.6211275016187398E-2</v>
      </c>
      <c r="Z2209">
        <v>24.276453157677899</v>
      </c>
      <c r="AA2209">
        <v>3.7808641975308599</v>
      </c>
    </row>
    <row r="2210" spans="1:27" x14ac:dyDescent="0.35">
      <c r="A2210">
        <v>2209</v>
      </c>
      <c r="B2210" t="s">
        <v>139</v>
      </c>
      <c r="C2210" s="2">
        <v>57</v>
      </c>
      <c r="D2210" t="s">
        <v>13</v>
      </c>
      <c r="E2210">
        <v>9</v>
      </c>
      <c r="F2210" t="s">
        <v>32</v>
      </c>
      <c r="G2210" s="10">
        <v>22.5</v>
      </c>
      <c r="H2210">
        <v>0.22500000000000001</v>
      </c>
      <c r="I2210">
        <v>4</v>
      </c>
      <c r="J2210">
        <v>0</v>
      </c>
      <c r="K2210">
        <v>0</v>
      </c>
      <c r="L2210" s="8">
        <v>1.23</v>
      </c>
      <c r="M2210" s="8">
        <v>0.42</v>
      </c>
      <c r="N2210" s="8">
        <v>0.5</v>
      </c>
      <c r="O2210" s="8">
        <v>-3.9836000000000003E-2</v>
      </c>
      <c r="P2210" s="8">
        <v>1.5505E-3</v>
      </c>
      <c r="Q2210" s="9">
        <v>-6.1835000000000002E-6</v>
      </c>
      <c r="R2210" s="9">
        <v>4.8021999999999998E-8</v>
      </c>
      <c r="S2210" s="8">
        <v>7.3997000000000003E-5</v>
      </c>
      <c r="T2210" s="8">
        <v>0</v>
      </c>
      <c r="U2210" s="9">
        <v>2.9606999999999999E-6</v>
      </c>
      <c r="V2210">
        <v>0.11529544663511</v>
      </c>
      <c r="W2210">
        <v>0.11529544663511</v>
      </c>
      <c r="X2210">
        <v>5.9561627731697597E-2</v>
      </c>
      <c r="Y2210">
        <v>3.9760782021995802E-2</v>
      </c>
      <c r="Z2210">
        <v>2.3406240671849301</v>
      </c>
      <c r="AA2210">
        <v>1.5625</v>
      </c>
    </row>
    <row r="2211" spans="1:27" x14ac:dyDescent="0.35">
      <c r="A2211">
        <v>2210</v>
      </c>
      <c r="B2211" t="s">
        <v>139</v>
      </c>
      <c r="C2211" s="2">
        <v>57</v>
      </c>
      <c r="D2211" t="s">
        <v>13</v>
      </c>
      <c r="E2211">
        <v>9</v>
      </c>
      <c r="F2211" t="s">
        <v>32</v>
      </c>
      <c r="G2211" s="10">
        <v>38</v>
      </c>
      <c r="H2211">
        <v>0.38</v>
      </c>
      <c r="I2211">
        <v>30</v>
      </c>
      <c r="J2211">
        <v>1</v>
      </c>
      <c r="K2211">
        <v>0</v>
      </c>
      <c r="L2211" s="8">
        <v>1.23</v>
      </c>
      <c r="M2211" s="8">
        <v>0.42</v>
      </c>
      <c r="N2211" s="8">
        <v>0.5</v>
      </c>
      <c r="O2211" s="8">
        <v>-3.9836000000000003E-2</v>
      </c>
      <c r="P2211" s="8">
        <v>1.5505E-3</v>
      </c>
      <c r="Q2211" s="9">
        <v>-6.1835000000000002E-6</v>
      </c>
      <c r="R2211" s="9">
        <v>4.8021999999999998E-8</v>
      </c>
      <c r="S2211" s="8">
        <v>7.3997000000000003E-5</v>
      </c>
      <c r="T2211" s="8">
        <v>0</v>
      </c>
      <c r="U2211" s="9">
        <v>2.9606999999999999E-6</v>
      </c>
      <c r="V2211">
        <v>1.4069124879656401</v>
      </c>
      <c r="W2211">
        <v>1.4069124879656401</v>
      </c>
      <c r="X2211">
        <v>0.72681099128305204</v>
      </c>
      <c r="Y2211">
        <v>0.113411494794592</v>
      </c>
      <c r="Z2211">
        <v>28.561867149683501</v>
      </c>
      <c r="AA2211">
        <v>4.4567901234567904</v>
      </c>
    </row>
    <row r="2212" spans="1:27" x14ac:dyDescent="0.35">
      <c r="A2212">
        <v>2211</v>
      </c>
      <c r="B2212" t="s">
        <v>139</v>
      </c>
      <c r="C2212" s="2">
        <v>57</v>
      </c>
      <c r="D2212" t="s">
        <v>13</v>
      </c>
      <c r="E2212">
        <v>9</v>
      </c>
      <c r="F2212" t="s">
        <v>11</v>
      </c>
      <c r="G2212" s="10">
        <v>17.5</v>
      </c>
      <c r="H2212">
        <v>0.17499999999999999</v>
      </c>
      <c r="I2212">
        <v>16</v>
      </c>
      <c r="J2212">
        <v>1</v>
      </c>
      <c r="K2212">
        <v>0</v>
      </c>
      <c r="L2212" s="8">
        <v>1.42</v>
      </c>
      <c r="M2212" s="8">
        <v>0.59</v>
      </c>
      <c r="N2212" s="8">
        <v>0.5</v>
      </c>
      <c r="O2212" s="8">
        <v>-1.115E-2</v>
      </c>
      <c r="P2212" s="8">
        <v>0</v>
      </c>
      <c r="Q2212" s="8">
        <v>-8.5599999999999996E-2</v>
      </c>
      <c r="R2212" s="8">
        <v>-4.9959999999999997E-2</v>
      </c>
      <c r="S2212" s="8">
        <v>0</v>
      </c>
      <c r="T2212" s="8">
        <v>2.5600000000000002E-3</v>
      </c>
      <c r="U2212" s="8">
        <v>3.6330000000000001E-2</v>
      </c>
      <c r="V2212">
        <v>0.15288943863673801</v>
      </c>
      <c r="W2212">
        <v>0.15288943863673801</v>
      </c>
      <c r="X2212">
        <v>0.128090771689859</v>
      </c>
      <c r="Y2212">
        <v>2.4052818754046901E-2</v>
      </c>
      <c r="Z2212">
        <v>5.0336492540485001</v>
      </c>
      <c r="AA2212">
        <v>0.94521604938271597</v>
      </c>
    </row>
    <row r="2213" spans="1:27" x14ac:dyDescent="0.35">
      <c r="A2213">
        <v>2212</v>
      </c>
      <c r="B2213" t="s">
        <v>139</v>
      </c>
      <c r="C2213" s="2">
        <v>57</v>
      </c>
      <c r="D2213" t="s">
        <v>13</v>
      </c>
      <c r="E2213">
        <v>9</v>
      </c>
      <c r="F2213" t="s">
        <v>32</v>
      </c>
      <c r="G2213" s="10">
        <v>38</v>
      </c>
      <c r="H2213">
        <v>0.38</v>
      </c>
      <c r="I2213">
        <v>30</v>
      </c>
      <c r="J2213">
        <v>1</v>
      </c>
      <c r="K2213">
        <v>0</v>
      </c>
      <c r="L2213" s="8">
        <v>1.23</v>
      </c>
      <c r="M2213" s="8">
        <v>0.42</v>
      </c>
      <c r="N2213" s="8">
        <v>0.5</v>
      </c>
      <c r="O2213" s="8">
        <v>-3.9836000000000003E-2</v>
      </c>
      <c r="P2213" s="8">
        <v>1.5505E-3</v>
      </c>
      <c r="Q2213" s="9">
        <v>-6.1835000000000002E-6</v>
      </c>
      <c r="R2213" s="9">
        <v>4.8021999999999998E-8</v>
      </c>
      <c r="S2213" s="8">
        <v>7.3997000000000003E-5</v>
      </c>
      <c r="T2213" s="8">
        <v>0</v>
      </c>
      <c r="U2213" s="9">
        <v>2.9606999999999999E-6</v>
      </c>
      <c r="V2213">
        <v>1.4069124879656401</v>
      </c>
      <c r="W2213">
        <v>1.4069124879656401</v>
      </c>
      <c r="X2213">
        <v>0.72681099128305204</v>
      </c>
      <c r="Y2213">
        <v>0.113411494794592</v>
      </c>
      <c r="Z2213">
        <v>28.561867149683501</v>
      </c>
      <c r="AA2213">
        <v>4.4567901234567904</v>
      </c>
    </row>
    <row r="2214" spans="1:27" x14ac:dyDescent="0.35">
      <c r="A2214">
        <v>2213</v>
      </c>
      <c r="B2214" t="s">
        <v>139</v>
      </c>
      <c r="C2214" s="2">
        <v>57</v>
      </c>
      <c r="D2214" t="s">
        <v>14</v>
      </c>
      <c r="E2214">
        <v>18</v>
      </c>
      <c r="F2214" t="s">
        <v>32</v>
      </c>
      <c r="G2214" s="10">
        <v>49.5</v>
      </c>
      <c r="H2214">
        <v>0.495</v>
      </c>
      <c r="I2214">
        <v>33</v>
      </c>
      <c r="J2214">
        <v>1</v>
      </c>
      <c r="K2214">
        <v>0</v>
      </c>
      <c r="L2214" s="8">
        <v>1.23</v>
      </c>
      <c r="M2214" s="8">
        <v>0.42</v>
      </c>
      <c r="N2214" s="8">
        <v>0.5</v>
      </c>
      <c r="O2214" s="8">
        <v>-3.9836000000000003E-2</v>
      </c>
      <c r="P2214" s="8">
        <v>1.5505E-3</v>
      </c>
      <c r="Q2214" s="9">
        <v>-6.1835000000000002E-6</v>
      </c>
      <c r="R2214" s="9">
        <v>4.8021999999999998E-8</v>
      </c>
      <c r="S2214" s="8">
        <v>7.3997000000000003E-5</v>
      </c>
      <c r="T2214" s="8">
        <v>0</v>
      </c>
      <c r="U2214" s="9">
        <v>2.9606999999999999E-6</v>
      </c>
      <c r="V2214">
        <v>2.5975355626218</v>
      </c>
      <c r="W2214">
        <v>2.5975355626218</v>
      </c>
      <c r="X2214">
        <v>1.34188687165042</v>
      </c>
      <c r="Y2214">
        <v>0.19244218498646001</v>
      </c>
      <c r="Z2214">
        <v>13.1832054748941</v>
      </c>
      <c r="AA2214">
        <v>1.890625</v>
      </c>
    </row>
    <row r="2215" spans="1:27" x14ac:dyDescent="0.35">
      <c r="A2215">
        <v>2214</v>
      </c>
      <c r="B2215" t="s">
        <v>139</v>
      </c>
      <c r="C2215" s="2">
        <v>57</v>
      </c>
      <c r="D2215" t="s">
        <v>14</v>
      </c>
      <c r="E2215">
        <v>18</v>
      </c>
      <c r="F2215" t="s">
        <v>32</v>
      </c>
      <c r="G2215" s="10">
        <v>43.5</v>
      </c>
      <c r="H2215">
        <v>0.435</v>
      </c>
      <c r="I2215">
        <v>33</v>
      </c>
      <c r="J2215">
        <v>1</v>
      </c>
      <c r="K2215">
        <v>0</v>
      </c>
      <c r="L2215" s="8">
        <v>1.23</v>
      </c>
      <c r="M2215" s="8">
        <v>0.42</v>
      </c>
      <c r="N2215" s="8">
        <v>0.5</v>
      </c>
      <c r="O2215" s="8">
        <v>-3.9836000000000003E-2</v>
      </c>
      <c r="P2215" s="8">
        <v>1.5505E-3</v>
      </c>
      <c r="Q2215" s="9">
        <v>-6.1835000000000002E-6</v>
      </c>
      <c r="R2215" s="9">
        <v>4.8021999999999998E-8</v>
      </c>
      <c r="S2215" s="8">
        <v>7.3997000000000003E-5</v>
      </c>
      <c r="T2215" s="8">
        <v>0</v>
      </c>
      <c r="U2215" s="9">
        <v>2.9606999999999999E-6</v>
      </c>
      <c r="V2215">
        <v>2.0062566081158901</v>
      </c>
      <c r="W2215">
        <v>2.0062566081158901</v>
      </c>
      <c r="X2215">
        <v>1.0364321637526701</v>
      </c>
      <c r="Y2215">
        <v>0.14861696746888201</v>
      </c>
      <c r="Z2215">
        <v>10.182302595102801</v>
      </c>
      <c r="AA2215">
        <v>1.46006944444444</v>
      </c>
    </row>
    <row r="2216" spans="1:27" x14ac:dyDescent="0.35">
      <c r="A2216">
        <v>2215</v>
      </c>
      <c r="B2216" t="s">
        <v>139</v>
      </c>
      <c r="C2216" s="2">
        <v>57</v>
      </c>
      <c r="D2216" t="s">
        <v>14</v>
      </c>
      <c r="E2216">
        <v>18</v>
      </c>
      <c r="F2216" t="s">
        <v>34</v>
      </c>
      <c r="G2216" s="10">
        <v>55</v>
      </c>
      <c r="H2216">
        <v>0.55000000000000004</v>
      </c>
      <c r="I2216">
        <v>26</v>
      </c>
      <c r="J2216">
        <v>1</v>
      </c>
      <c r="K2216">
        <v>0</v>
      </c>
      <c r="L2216" s="8">
        <v>1.4</v>
      </c>
      <c r="M2216" s="8">
        <v>0.52</v>
      </c>
      <c r="N2216" s="8">
        <v>0.5</v>
      </c>
      <c r="O2216" s="8">
        <v>-1.115E-2</v>
      </c>
      <c r="P2216" s="8">
        <v>0</v>
      </c>
      <c r="Q2216" s="8">
        <v>-8.5599999999999996E-2</v>
      </c>
      <c r="R2216" s="8">
        <v>-4.9959999999999997E-2</v>
      </c>
      <c r="S2216" s="8">
        <v>0</v>
      </c>
      <c r="T2216" s="8">
        <v>2.5600000000000002E-3</v>
      </c>
      <c r="U2216" s="8">
        <v>3.6330000000000001E-2</v>
      </c>
      <c r="V2216">
        <v>2.41066262500512</v>
      </c>
      <c r="W2216">
        <v>2.41066262500512</v>
      </c>
      <c r="X2216">
        <v>1.75496239100373</v>
      </c>
      <c r="Y2216">
        <v>0.23758294442772801</v>
      </c>
      <c r="Z2216">
        <v>17.241416016581201</v>
      </c>
      <c r="AA2216">
        <v>2.3341049382716101</v>
      </c>
    </row>
    <row r="2217" spans="1:27" x14ac:dyDescent="0.35">
      <c r="A2217">
        <v>2216</v>
      </c>
      <c r="B2217" t="s">
        <v>139</v>
      </c>
      <c r="C2217" s="2">
        <v>57</v>
      </c>
      <c r="D2217" t="s">
        <v>14</v>
      </c>
      <c r="E2217">
        <v>18</v>
      </c>
      <c r="F2217" t="s">
        <v>32</v>
      </c>
      <c r="G2217" s="10">
        <v>47.5</v>
      </c>
      <c r="H2217">
        <v>0.47499999999999998</v>
      </c>
      <c r="I2217">
        <v>33</v>
      </c>
      <c r="J2217">
        <v>1</v>
      </c>
      <c r="K2217">
        <v>0</v>
      </c>
      <c r="L2217" s="8">
        <v>1.23</v>
      </c>
      <c r="M2217" s="8">
        <v>0.42</v>
      </c>
      <c r="N2217" s="8">
        <v>0.5</v>
      </c>
      <c r="O2217" s="8">
        <v>-3.9836000000000003E-2</v>
      </c>
      <c r="P2217" s="8">
        <v>1.5505E-3</v>
      </c>
      <c r="Q2217" s="9">
        <v>-6.1835000000000002E-6</v>
      </c>
      <c r="R2217" s="9">
        <v>4.8021999999999998E-8</v>
      </c>
      <c r="S2217" s="8">
        <v>7.3997000000000003E-5</v>
      </c>
      <c r="T2217" s="8">
        <v>0</v>
      </c>
      <c r="U2217" s="9">
        <v>2.9606999999999999E-6</v>
      </c>
      <c r="V2217">
        <v>2.39154286244827</v>
      </c>
      <c r="W2217">
        <v>2.39154286244827</v>
      </c>
      <c r="X2217">
        <v>1.23547104274077</v>
      </c>
      <c r="Y2217">
        <v>0.17720546061654899</v>
      </c>
      <c r="Z2217">
        <v>12.137736018462499</v>
      </c>
      <c r="AA2217">
        <v>1.7409336419753101</v>
      </c>
    </row>
    <row r="2218" spans="1:27" x14ac:dyDescent="0.35">
      <c r="A2218">
        <v>2217</v>
      </c>
      <c r="B2218" t="s">
        <v>139</v>
      </c>
      <c r="C2218" s="2">
        <v>57</v>
      </c>
      <c r="D2218" t="s">
        <v>14</v>
      </c>
      <c r="E2218">
        <v>18</v>
      </c>
      <c r="F2218" t="s">
        <v>32</v>
      </c>
      <c r="G2218" s="10">
        <v>47.5</v>
      </c>
      <c r="H2218">
        <v>0.47499999999999998</v>
      </c>
      <c r="I2218">
        <v>33</v>
      </c>
      <c r="J2218">
        <v>1</v>
      </c>
      <c r="K2218">
        <v>0</v>
      </c>
      <c r="L2218" s="8">
        <v>1.23</v>
      </c>
      <c r="M2218" s="8">
        <v>0.42</v>
      </c>
      <c r="N2218" s="8">
        <v>0.5</v>
      </c>
      <c r="O2218" s="8">
        <v>-3.9836000000000003E-2</v>
      </c>
      <c r="P2218" s="8">
        <v>1.5505E-3</v>
      </c>
      <c r="Q2218" s="9">
        <v>-6.1835000000000002E-6</v>
      </c>
      <c r="R2218" s="9">
        <v>4.8021999999999998E-8</v>
      </c>
      <c r="S2218" s="8">
        <v>7.3997000000000003E-5</v>
      </c>
      <c r="T2218" s="8">
        <v>0</v>
      </c>
      <c r="U2218" s="9">
        <v>2.9606999999999999E-6</v>
      </c>
      <c r="V2218">
        <v>2.39154286244827</v>
      </c>
      <c r="W2218">
        <v>2.39154286244827</v>
      </c>
      <c r="X2218">
        <v>1.23547104274077</v>
      </c>
      <c r="Y2218">
        <v>0.17720546061654899</v>
      </c>
      <c r="Z2218">
        <v>12.137736018462499</v>
      </c>
      <c r="AA2218">
        <v>1.7409336419753101</v>
      </c>
    </row>
    <row r="2219" spans="1:27" x14ac:dyDescent="0.35">
      <c r="A2219">
        <v>2218</v>
      </c>
      <c r="B2219" t="s">
        <v>139</v>
      </c>
      <c r="C2219" s="2">
        <v>57</v>
      </c>
      <c r="D2219" t="s">
        <v>14</v>
      </c>
      <c r="E2219">
        <v>18</v>
      </c>
      <c r="F2219" t="s">
        <v>32</v>
      </c>
      <c r="G2219" s="10">
        <v>42</v>
      </c>
      <c r="H2219">
        <v>0.42</v>
      </c>
      <c r="I2219">
        <v>33</v>
      </c>
      <c r="J2219">
        <v>1</v>
      </c>
      <c r="K2219">
        <v>0</v>
      </c>
      <c r="L2219" s="8">
        <v>1.23</v>
      </c>
      <c r="M2219" s="8">
        <v>0.42</v>
      </c>
      <c r="N2219" s="8">
        <v>0.5</v>
      </c>
      <c r="O2219" s="8">
        <v>-3.9836000000000003E-2</v>
      </c>
      <c r="P2219" s="8">
        <v>1.5505E-3</v>
      </c>
      <c r="Q2219" s="9">
        <v>-6.1835000000000002E-6</v>
      </c>
      <c r="R2219" s="9">
        <v>4.8021999999999998E-8</v>
      </c>
      <c r="S2219" s="8">
        <v>7.3997000000000003E-5</v>
      </c>
      <c r="T2219" s="8">
        <v>0</v>
      </c>
      <c r="U2219" s="9">
        <v>2.9606999999999999E-6</v>
      </c>
      <c r="V2219">
        <v>1.87085996333476</v>
      </c>
      <c r="W2219">
        <v>1.87085996333476</v>
      </c>
      <c r="X2219">
        <v>0.96648625705873903</v>
      </c>
      <c r="Y2219">
        <v>0.13854423602331001</v>
      </c>
      <c r="Z2219">
        <v>9.4951274840297906</v>
      </c>
      <c r="AA2219">
        <v>1.3611111111111101</v>
      </c>
    </row>
    <row r="2220" spans="1:27" x14ac:dyDescent="0.35">
      <c r="A2220">
        <v>2219</v>
      </c>
      <c r="B2220" t="s">
        <v>139</v>
      </c>
      <c r="C2220" s="2">
        <v>57</v>
      </c>
      <c r="D2220" t="s">
        <v>14</v>
      </c>
      <c r="E2220">
        <v>18</v>
      </c>
      <c r="F2220" t="s">
        <v>32</v>
      </c>
      <c r="G2220" s="10">
        <v>41.5</v>
      </c>
      <c r="H2220">
        <v>0.41499999999999998</v>
      </c>
      <c r="I2220">
        <v>6</v>
      </c>
      <c r="J2220">
        <v>0</v>
      </c>
      <c r="K2220">
        <v>0</v>
      </c>
      <c r="L2220" s="8">
        <v>1.23</v>
      </c>
      <c r="M2220" s="8">
        <v>0.42</v>
      </c>
      <c r="N2220" s="8">
        <v>0.5</v>
      </c>
      <c r="O2220" s="8">
        <v>-3.9836000000000003E-2</v>
      </c>
      <c r="P2220" s="8">
        <v>1.5505E-3</v>
      </c>
      <c r="Q2220" s="9">
        <v>-6.1835000000000002E-6</v>
      </c>
      <c r="R2220" s="9">
        <v>4.8021999999999998E-8</v>
      </c>
      <c r="S2220" s="8">
        <v>7.3997000000000003E-5</v>
      </c>
      <c r="T2220" s="8">
        <v>0</v>
      </c>
      <c r="U2220" s="9">
        <v>2.9606999999999999E-6</v>
      </c>
      <c r="V2220">
        <v>0.46602667145634202</v>
      </c>
      <c r="W2220">
        <v>0.46602667145634202</v>
      </c>
      <c r="X2220">
        <v>0.24074937847434599</v>
      </c>
      <c r="Y2220">
        <v>0.13526519869112599</v>
      </c>
      <c r="Z2220">
        <v>2.3652131870675199</v>
      </c>
      <c r="AA2220">
        <v>1.32889660493827</v>
      </c>
    </row>
    <row r="2221" spans="1:27" x14ac:dyDescent="0.35">
      <c r="A2221">
        <v>2220</v>
      </c>
      <c r="B2221" t="s">
        <v>139</v>
      </c>
      <c r="C2221" s="2">
        <v>57</v>
      </c>
      <c r="D2221" t="s">
        <v>14</v>
      </c>
      <c r="E2221">
        <v>18</v>
      </c>
      <c r="F2221" t="s">
        <v>11</v>
      </c>
      <c r="G2221" s="10">
        <v>50.5</v>
      </c>
      <c r="H2221">
        <v>0.505</v>
      </c>
      <c r="I2221">
        <v>28</v>
      </c>
      <c r="J2221">
        <v>1</v>
      </c>
      <c r="K2221">
        <v>0</v>
      </c>
      <c r="L2221" s="8">
        <v>1.42</v>
      </c>
      <c r="M2221" s="8">
        <v>0.59</v>
      </c>
      <c r="N2221" s="8">
        <v>0.5</v>
      </c>
      <c r="O2221" s="8">
        <v>-1.115E-2</v>
      </c>
      <c r="P2221" s="8">
        <v>0</v>
      </c>
      <c r="Q2221" s="8">
        <v>-8.5599999999999996E-2</v>
      </c>
      <c r="R2221" s="8">
        <v>-4.9959999999999997E-2</v>
      </c>
      <c r="S2221" s="8">
        <v>0</v>
      </c>
      <c r="T2221" s="8">
        <v>2.5600000000000002E-3</v>
      </c>
      <c r="U2221" s="8">
        <v>3.6330000000000001E-2</v>
      </c>
      <c r="V2221">
        <v>2.2480031450486</v>
      </c>
      <c r="W2221">
        <v>2.2480031450486</v>
      </c>
      <c r="X2221">
        <v>1.88337703492172</v>
      </c>
      <c r="Y2221">
        <v>0.20029616662043401</v>
      </c>
      <c r="Z2221">
        <v>18.5030101736759</v>
      </c>
      <c r="AA2221">
        <v>1.9677854938271599</v>
      </c>
    </row>
    <row r="2222" spans="1:27" x14ac:dyDescent="0.35">
      <c r="A2222">
        <v>2221</v>
      </c>
      <c r="B2222" t="s">
        <v>139</v>
      </c>
      <c r="C2222" s="2">
        <v>57</v>
      </c>
      <c r="D2222" t="s">
        <v>14</v>
      </c>
      <c r="E2222">
        <v>18</v>
      </c>
      <c r="F2222" t="s">
        <v>11</v>
      </c>
      <c r="G2222" s="10">
        <v>42</v>
      </c>
      <c r="H2222">
        <v>0.42</v>
      </c>
      <c r="I2222">
        <v>28</v>
      </c>
      <c r="J2222">
        <v>1</v>
      </c>
      <c r="K2222">
        <v>0</v>
      </c>
      <c r="L2222" s="8">
        <v>1.42</v>
      </c>
      <c r="M2222" s="8">
        <v>0.59</v>
      </c>
      <c r="N2222" s="8">
        <v>0.5</v>
      </c>
      <c r="O2222" s="8">
        <v>-1.115E-2</v>
      </c>
      <c r="P2222" s="8">
        <v>0</v>
      </c>
      <c r="Q2222" s="8">
        <v>-8.5599999999999996E-2</v>
      </c>
      <c r="R2222" s="8">
        <v>-4.9959999999999997E-2</v>
      </c>
      <c r="S2222" s="8">
        <v>0</v>
      </c>
      <c r="T2222" s="8">
        <v>2.5600000000000002E-3</v>
      </c>
      <c r="U2222" s="8">
        <v>3.6330000000000001E-2</v>
      </c>
      <c r="V2222">
        <v>1.5906453464608099</v>
      </c>
      <c r="W2222">
        <v>1.5906453464608099</v>
      </c>
      <c r="X2222">
        <v>1.33264267126486</v>
      </c>
      <c r="Y2222">
        <v>0.13854423602331001</v>
      </c>
      <c r="Z2222">
        <v>13.092386944876001</v>
      </c>
      <c r="AA2222">
        <v>1.3611111111111101</v>
      </c>
    </row>
    <row r="2223" spans="1:27" x14ac:dyDescent="0.35">
      <c r="A2223">
        <v>2222</v>
      </c>
      <c r="B2223" t="s">
        <v>139</v>
      </c>
      <c r="C2223" s="2">
        <v>57</v>
      </c>
      <c r="D2223" t="s">
        <v>14</v>
      </c>
      <c r="E2223">
        <v>18</v>
      </c>
      <c r="F2223" t="s">
        <v>11</v>
      </c>
      <c r="G2223" s="10">
        <v>44</v>
      </c>
      <c r="H2223">
        <v>0.44</v>
      </c>
      <c r="I2223">
        <v>28</v>
      </c>
      <c r="J2223">
        <v>1</v>
      </c>
      <c r="K2223">
        <v>0</v>
      </c>
      <c r="L2223" s="8">
        <v>1.42</v>
      </c>
      <c r="M2223" s="8">
        <v>0.59</v>
      </c>
      <c r="N2223" s="8">
        <v>0.5</v>
      </c>
      <c r="O2223" s="8">
        <v>-1.115E-2</v>
      </c>
      <c r="P2223" s="8">
        <v>0</v>
      </c>
      <c r="Q2223" s="8">
        <v>-8.5599999999999996E-2</v>
      </c>
      <c r="R2223" s="8">
        <v>-4.9959999999999997E-2</v>
      </c>
      <c r="S2223" s="8">
        <v>0</v>
      </c>
      <c r="T2223" s="8">
        <v>2.5600000000000002E-3</v>
      </c>
      <c r="U2223" s="8">
        <v>3.6330000000000001E-2</v>
      </c>
      <c r="V2223">
        <v>1.73611320701338</v>
      </c>
      <c r="W2223">
        <v>1.73611320701338</v>
      </c>
      <c r="X2223">
        <v>1.4545156448358101</v>
      </c>
      <c r="Y2223">
        <v>0.15205308443374599</v>
      </c>
      <c r="Z2223">
        <v>14.289713251858901</v>
      </c>
      <c r="AA2223">
        <v>1.49382716049383</v>
      </c>
    </row>
    <row r="2224" spans="1:27" x14ac:dyDescent="0.35">
      <c r="A2224">
        <v>2223</v>
      </c>
      <c r="B2224" t="s">
        <v>139</v>
      </c>
      <c r="C2224" s="2">
        <v>57</v>
      </c>
      <c r="D2224" t="s">
        <v>14</v>
      </c>
      <c r="E2224">
        <v>18</v>
      </c>
      <c r="F2224" t="s">
        <v>11</v>
      </c>
      <c r="G2224" s="10">
        <v>47</v>
      </c>
      <c r="H2224">
        <v>0.47</v>
      </c>
      <c r="I2224">
        <v>28</v>
      </c>
      <c r="J2224">
        <v>1</v>
      </c>
      <c r="K2224">
        <v>0</v>
      </c>
      <c r="L2224" s="8">
        <v>1.42</v>
      </c>
      <c r="M2224" s="8">
        <v>0.59</v>
      </c>
      <c r="N2224" s="8">
        <v>0.5</v>
      </c>
      <c r="O2224" s="8">
        <v>-1.115E-2</v>
      </c>
      <c r="P2224" s="8">
        <v>0</v>
      </c>
      <c r="Q2224" s="8">
        <v>-8.5599999999999996E-2</v>
      </c>
      <c r="R2224" s="8">
        <v>-4.9959999999999997E-2</v>
      </c>
      <c r="S2224" s="8">
        <v>0</v>
      </c>
      <c r="T2224" s="8">
        <v>2.5600000000000002E-3</v>
      </c>
      <c r="U2224" s="8">
        <v>3.6330000000000001E-2</v>
      </c>
      <c r="V2224">
        <v>1.96501697341059</v>
      </c>
      <c r="W2224">
        <v>1.96501697341059</v>
      </c>
      <c r="X2224">
        <v>1.6462912203233999</v>
      </c>
      <c r="Y2224">
        <v>0.173494454294496</v>
      </c>
      <c r="Z2224">
        <v>16.1737892273615</v>
      </c>
      <c r="AA2224">
        <v>1.7044753086419799</v>
      </c>
    </row>
    <row r="2225" spans="1:27" x14ac:dyDescent="0.35">
      <c r="A2225">
        <v>2224</v>
      </c>
      <c r="B2225" t="s">
        <v>139</v>
      </c>
      <c r="C2225" s="2">
        <v>57</v>
      </c>
      <c r="D2225" t="s">
        <v>14</v>
      </c>
      <c r="E2225">
        <v>18</v>
      </c>
      <c r="F2225" t="s">
        <v>11</v>
      </c>
      <c r="G2225" s="10">
        <v>45.5</v>
      </c>
      <c r="H2225">
        <v>0.45500000000000002</v>
      </c>
      <c r="I2225">
        <v>28</v>
      </c>
      <c r="J2225">
        <v>1</v>
      </c>
      <c r="K2225">
        <v>0</v>
      </c>
      <c r="L2225" s="8">
        <v>1.42</v>
      </c>
      <c r="M2225" s="8">
        <v>0.59</v>
      </c>
      <c r="N2225" s="8">
        <v>0.5</v>
      </c>
      <c r="O2225" s="8">
        <v>-1.115E-2</v>
      </c>
      <c r="P2225" s="8">
        <v>0</v>
      </c>
      <c r="Q2225" s="8">
        <v>-8.5599999999999996E-2</v>
      </c>
      <c r="R2225" s="8">
        <v>-4.9959999999999997E-2</v>
      </c>
      <c r="S2225" s="8">
        <v>0</v>
      </c>
      <c r="T2225" s="8">
        <v>2.5600000000000002E-3</v>
      </c>
      <c r="U2225" s="8">
        <v>3.6330000000000001E-2</v>
      </c>
      <c r="V2225">
        <v>1.8489719928312001</v>
      </c>
      <c r="W2225">
        <v>1.8489719928312001</v>
      </c>
      <c r="X2225">
        <v>1.5490687355939801</v>
      </c>
      <c r="Y2225">
        <v>0.162597054777357</v>
      </c>
      <c r="Z2225">
        <v>15.2186386703021</v>
      </c>
      <c r="AA2225">
        <v>1.5974151234567899</v>
      </c>
    </row>
    <row r="2226" spans="1:27" x14ac:dyDescent="0.35">
      <c r="A2226">
        <v>2225</v>
      </c>
      <c r="B2226" t="s">
        <v>139</v>
      </c>
      <c r="C2226" s="2">
        <v>57</v>
      </c>
      <c r="D2226" t="s">
        <v>14</v>
      </c>
      <c r="E2226">
        <v>18</v>
      </c>
      <c r="F2226" t="s">
        <v>11</v>
      </c>
      <c r="G2226" s="10">
        <v>43</v>
      </c>
      <c r="H2226">
        <v>0.43</v>
      </c>
      <c r="I2226">
        <v>28</v>
      </c>
      <c r="J2226">
        <v>1</v>
      </c>
      <c r="K2226">
        <v>0</v>
      </c>
      <c r="L2226" s="8">
        <v>1.42</v>
      </c>
      <c r="M2226" s="8">
        <v>0.59</v>
      </c>
      <c r="N2226" s="8">
        <v>0.5</v>
      </c>
      <c r="O2226" s="8">
        <v>-1.115E-2</v>
      </c>
      <c r="P2226" s="8">
        <v>0</v>
      </c>
      <c r="Q2226" s="8">
        <v>-8.5599999999999996E-2</v>
      </c>
      <c r="R2226" s="8">
        <v>-4.9959999999999997E-2</v>
      </c>
      <c r="S2226" s="8">
        <v>0</v>
      </c>
      <c r="T2226" s="8">
        <v>2.5600000000000002E-3</v>
      </c>
      <c r="U2226" s="8">
        <v>3.6330000000000001E-2</v>
      </c>
      <c r="V2226">
        <v>1.6626596154048701</v>
      </c>
      <c r="W2226">
        <v>1.6626596154048701</v>
      </c>
      <c r="X2226">
        <v>1.3929762257862</v>
      </c>
      <c r="Y2226">
        <v>0.14522012041218799</v>
      </c>
      <c r="Z2226">
        <v>13.685126663170699</v>
      </c>
      <c r="AA2226">
        <v>1.4266975308642</v>
      </c>
    </row>
    <row r="2227" spans="1:27" x14ac:dyDescent="0.35">
      <c r="A2227">
        <v>2226</v>
      </c>
      <c r="B2227" t="s">
        <v>139</v>
      </c>
      <c r="C2227" s="2">
        <v>57</v>
      </c>
      <c r="D2227" t="s">
        <v>14</v>
      </c>
      <c r="E2227">
        <v>18</v>
      </c>
      <c r="F2227" t="s">
        <v>11</v>
      </c>
      <c r="G2227" s="10">
        <v>44.5</v>
      </c>
      <c r="H2227">
        <v>0.44500000000000001</v>
      </c>
      <c r="I2227">
        <v>28</v>
      </c>
      <c r="J2227">
        <v>1</v>
      </c>
      <c r="K2227">
        <v>0</v>
      </c>
      <c r="L2227" s="8">
        <v>1.42</v>
      </c>
      <c r="M2227" s="8">
        <v>0.59</v>
      </c>
      <c r="N2227" s="8">
        <v>0.5</v>
      </c>
      <c r="O2227" s="8">
        <v>-1.115E-2</v>
      </c>
      <c r="P2227" s="8">
        <v>0</v>
      </c>
      <c r="Q2227" s="8">
        <v>-8.5599999999999996E-2</v>
      </c>
      <c r="R2227" s="8">
        <v>-4.9959999999999997E-2</v>
      </c>
      <c r="S2227" s="8">
        <v>0</v>
      </c>
      <c r="T2227" s="8">
        <v>2.5600000000000002E-3</v>
      </c>
      <c r="U2227" s="8">
        <v>3.6330000000000001E-2</v>
      </c>
      <c r="V2227">
        <v>1.77337684430383</v>
      </c>
      <c r="W2227">
        <v>1.77337684430383</v>
      </c>
      <c r="X2227">
        <v>1.48573512015775</v>
      </c>
      <c r="Y2227">
        <v>0.15552847130677999</v>
      </c>
      <c r="Z2227">
        <v>14.596425215946701</v>
      </c>
      <c r="AA2227">
        <v>1.52797067901235</v>
      </c>
    </row>
    <row r="2228" spans="1:27" x14ac:dyDescent="0.35">
      <c r="A2228">
        <v>2227</v>
      </c>
      <c r="B2228" t="s">
        <v>139</v>
      </c>
      <c r="C2228" s="2">
        <v>57</v>
      </c>
      <c r="D2228" t="s">
        <v>14</v>
      </c>
      <c r="E2228">
        <v>18</v>
      </c>
      <c r="F2228" t="s">
        <v>11</v>
      </c>
      <c r="G2228" s="10">
        <v>49</v>
      </c>
      <c r="H2228">
        <v>0.49</v>
      </c>
      <c r="I2228">
        <v>28</v>
      </c>
      <c r="J2228">
        <v>1</v>
      </c>
      <c r="K2228">
        <v>0</v>
      </c>
      <c r="L2228" s="8">
        <v>1.42</v>
      </c>
      <c r="M2228" s="8">
        <v>0.59</v>
      </c>
      <c r="N2228" s="8">
        <v>0.5</v>
      </c>
      <c r="O2228" s="8">
        <v>-1.115E-2</v>
      </c>
      <c r="P2228" s="8">
        <v>0</v>
      </c>
      <c r="Q2228" s="8">
        <v>-8.5599999999999996E-2</v>
      </c>
      <c r="R2228" s="8">
        <v>-4.9959999999999997E-2</v>
      </c>
      <c r="S2228" s="8">
        <v>0</v>
      </c>
      <c r="T2228" s="8">
        <v>2.5600000000000002E-3</v>
      </c>
      <c r="U2228" s="8">
        <v>3.6330000000000001E-2</v>
      </c>
      <c r="V2228">
        <v>2.1246456995701801</v>
      </c>
      <c r="W2228">
        <v>2.1246456995701801</v>
      </c>
      <c r="X2228">
        <v>1.7800281670998901</v>
      </c>
      <c r="Y2228">
        <v>0.188574099031727</v>
      </c>
      <c r="Z2228">
        <v>17.487671705972499</v>
      </c>
      <c r="AA2228">
        <v>1.8526234567901201</v>
      </c>
    </row>
    <row r="2229" spans="1:27" x14ac:dyDescent="0.35">
      <c r="A2229">
        <v>2228</v>
      </c>
      <c r="B2229" t="s">
        <v>139</v>
      </c>
      <c r="C2229" s="2">
        <v>57</v>
      </c>
      <c r="D2229" t="s">
        <v>14</v>
      </c>
      <c r="E2229">
        <v>18</v>
      </c>
      <c r="F2229" t="s">
        <v>11</v>
      </c>
      <c r="G2229" s="10">
        <v>51</v>
      </c>
      <c r="H2229">
        <v>0.51</v>
      </c>
      <c r="I2229">
        <v>28</v>
      </c>
      <c r="J2229">
        <v>1</v>
      </c>
      <c r="K2229">
        <v>0</v>
      </c>
      <c r="L2229" s="8">
        <v>1.42</v>
      </c>
      <c r="M2229" s="8">
        <v>0.59</v>
      </c>
      <c r="N2229" s="8">
        <v>0.5</v>
      </c>
      <c r="O2229" s="8">
        <v>-1.115E-2</v>
      </c>
      <c r="P2229" s="8">
        <v>0</v>
      </c>
      <c r="Q2229" s="8">
        <v>-8.5599999999999996E-2</v>
      </c>
      <c r="R2229" s="8">
        <v>-4.9959999999999997E-2</v>
      </c>
      <c r="S2229" s="8">
        <v>0</v>
      </c>
      <c r="T2229" s="8">
        <v>2.5600000000000002E-3</v>
      </c>
      <c r="U2229" s="8">
        <v>3.6330000000000001E-2</v>
      </c>
      <c r="V2229">
        <v>2.2898086497915999</v>
      </c>
      <c r="W2229">
        <v>2.2898086497915999</v>
      </c>
      <c r="X2229">
        <v>1.9184016867953999</v>
      </c>
      <c r="Y2229">
        <v>0.20428206229967599</v>
      </c>
      <c r="Z2229">
        <v>18.847105635143102</v>
      </c>
      <c r="AA2229">
        <v>2.0069444444444402</v>
      </c>
    </row>
    <row r="2230" spans="1:27" x14ac:dyDescent="0.35">
      <c r="A2230">
        <v>2229</v>
      </c>
      <c r="B2230" t="s">
        <v>139</v>
      </c>
      <c r="C2230" s="2">
        <v>57</v>
      </c>
      <c r="D2230" t="s">
        <v>14</v>
      </c>
      <c r="E2230">
        <v>18</v>
      </c>
      <c r="F2230" t="s">
        <v>11</v>
      </c>
      <c r="G2230" s="10">
        <v>43</v>
      </c>
      <c r="H2230">
        <v>0.43</v>
      </c>
      <c r="I2230">
        <v>28</v>
      </c>
      <c r="J2230">
        <v>1</v>
      </c>
      <c r="K2230">
        <v>0</v>
      </c>
      <c r="L2230" s="8">
        <v>1.42</v>
      </c>
      <c r="M2230" s="8">
        <v>0.59</v>
      </c>
      <c r="N2230" s="8">
        <v>0.5</v>
      </c>
      <c r="O2230" s="8">
        <v>-1.115E-2</v>
      </c>
      <c r="P2230" s="8">
        <v>0</v>
      </c>
      <c r="Q2230" s="8">
        <v>-8.5599999999999996E-2</v>
      </c>
      <c r="R2230" s="8">
        <v>-4.9959999999999997E-2</v>
      </c>
      <c r="S2230" s="8">
        <v>0</v>
      </c>
      <c r="T2230" s="8">
        <v>2.5600000000000002E-3</v>
      </c>
      <c r="U2230" s="8">
        <v>3.6330000000000001E-2</v>
      </c>
      <c r="V2230">
        <v>1.6626596154048701</v>
      </c>
      <c r="W2230">
        <v>1.6626596154048701</v>
      </c>
      <c r="X2230">
        <v>1.3929762257862</v>
      </c>
      <c r="Y2230">
        <v>0.14522012041218799</v>
      </c>
      <c r="Z2230">
        <v>13.685126663170699</v>
      </c>
      <c r="AA2230">
        <v>1.4266975308642</v>
      </c>
    </row>
    <row r="2231" spans="1:27" x14ac:dyDescent="0.35">
      <c r="A2231">
        <v>2230</v>
      </c>
      <c r="B2231" t="s">
        <v>139</v>
      </c>
      <c r="C2231" s="2">
        <v>57</v>
      </c>
      <c r="D2231" t="s">
        <v>13</v>
      </c>
      <c r="E2231">
        <v>18</v>
      </c>
      <c r="F2231" t="s">
        <v>11</v>
      </c>
      <c r="G2231" s="10">
        <v>38</v>
      </c>
      <c r="H2231">
        <v>0.38</v>
      </c>
      <c r="I2231">
        <v>28</v>
      </c>
      <c r="J2231">
        <v>1</v>
      </c>
      <c r="K2231">
        <v>0</v>
      </c>
      <c r="L2231" s="8">
        <v>1.42</v>
      </c>
      <c r="M2231" s="8">
        <v>0.59</v>
      </c>
      <c r="N2231" s="8">
        <v>0.5</v>
      </c>
      <c r="O2231" s="8">
        <v>-1.115E-2</v>
      </c>
      <c r="P2231" s="8">
        <v>0</v>
      </c>
      <c r="Q2231" s="8">
        <v>-8.5599999999999996E-2</v>
      </c>
      <c r="R2231" s="8">
        <v>-4.9959999999999997E-2</v>
      </c>
      <c r="S2231" s="8">
        <v>0</v>
      </c>
      <c r="T2231" s="8">
        <v>2.5600000000000002E-3</v>
      </c>
      <c r="U2231" s="8">
        <v>3.6330000000000001E-2</v>
      </c>
      <c r="V2231">
        <v>1.3171673861589701</v>
      </c>
      <c r="W2231">
        <v>1.3171673861589701</v>
      </c>
      <c r="X2231">
        <v>1.1035228361239899</v>
      </c>
      <c r="Y2231">
        <v>0.113411494794592</v>
      </c>
      <c r="Z2231">
        <v>43.365707205906098</v>
      </c>
      <c r="AA2231">
        <v>4.4567901234567904</v>
      </c>
    </row>
    <row r="2232" spans="1:27" x14ac:dyDescent="0.35">
      <c r="A2232">
        <v>2231</v>
      </c>
      <c r="B2232" t="s">
        <v>139</v>
      </c>
      <c r="C2232" s="2">
        <v>57</v>
      </c>
      <c r="D2232" t="s">
        <v>14</v>
      </c>
      <c r="E2232">
        <v>18</v>
      </c>
      <c r="F2232" t="s">
        <v>11</v>
      </c>
      <c r="G2232" s="10">
        <v>56</v>
      </c>
      <c r="H2232">
        <v>0.56000000000000005</v>
      </c>
      <c r="I2232">
        <v>28</v>
      </c>
      <c r="J2232">
        <v>1</v>
      </c>
      <c r="K2232">
        <v>0</v>
      </c>
      <c r="L2232" s="8">
        <v>1.42</v>
      </c>
      <c r="M2232" s="8">
        <v>0.59</v>
      </c>
      <c r="N2232" s="8">
        <v>0.5</v>
      </c>
      <c r="O2232" s="8">
        <v>-1.115E-2</v>
      </c>
      <c r="P2232" s="8">
        <v>0</v>
      </c>
      <c r="Q2232" s="8">
        <v>-8.5599999999999996E-2</v>
      </c>
      <c r="R2232" s="8">
        <v>-4.9959999999999997E-2</v>
      </c>
      <c r="S2232" s="8">
        <v>0</v>
      </c>
      <c r="T2232" s="8">
        <v>2.5600000000000002E-3</v>
      </c>
      <c r="U2232" s="8">
        <v>3.6330000000000001E-2</v>
      </c>
      <c r="V2232">
        <v>2.7264402974370698</v>
      </c>
      <c r="W2232">
        <v>2.7264402974370698</v>
      </c>
      <c r="X2232">
        <v>2.28421168119278</v>
      </c>
      <c r="Y2232">
        <v>0.24630086404144</v>
      </c>
      <c r="Z2232">
        <v>22.440961736424601</v>
      </c>
      <c r="AA2232">
        <v>2.4197530864197501</v>
      </c>
    </row>
    <row r="2233" spans="1:27" x14ac:dyDescent="0.35">
      <c r="A2233">
        <v>2232</v>
      </c>
      <c r="B2233" t="s">
        <v>139</v>
      </c>
      <c r="C2233" s="2">
        <v>57</v>
      </c>
      <c r="D2233" t="s">
        <v>14</v>
      </c>
      <c r="E2233">
        <v>18</v>
      </c>
      <c r="F2233" t="s">
        <v>32</v>
      </c>
      <c r="G2233" s="10">
        <v>41</v>
      </c>
      <c r="H2233">
        <v>0.41</v>
      </c>
      <c r="I2233">
        <v>33</v>
      </c>
      <c r="J2233">
        <v>1</v>
      </c>
      <c r="K2233">
        <v>0</v>
      </c>
      <c r="L2233" s="8">
        <v>1.23</v>
      </c>
      <c r="M2233" s="8">
        <v>0.42</v>
      </c>
      <c r="N2233" s="8">
        <v>0.5</v>
      </c>
      <c r="O2233" s="8">
        <v>-3.9836000000000003E-2</v>
      </c>
      <c r="P2233" s="8">
        <v>1.5505E-3</v>
      </c>
      <c r="Q2233" s="9">
        <v>-6.1835000000000002E-6</v>
      </c>
      <c r="R2233" s="9">
        <v>4.8021999999999998E-8</v>
      </c>
      <c r="S2233" s="8">
        <v>7.3997000000000003E-5</v>
      </c>
      <c r="T2233" s="8">
        <v>0</v>
      </c>
      <c r="U2233" s="9">
        <v>2.9606999999999999E-6</v>
      </c>
      <c r="V2233">
        <v>1.7833245801042199</v>
      </c>
      <c r="W2233">
        <v>1.7833245801042199</v>
      </c>
      <c r="X2233">
        <v>0.921265478081842</v>
      </c>
      <c r="Y2233">
        <v>0.132025431267111</v>
      </c>
      <c r="Z2233">
        <v>9.0508614034964996</v>
      </c>
      <c r="AA2233">
        <v>1.2970679012345701</v>
      </c>
    </row>
  </sheetData>
  <autoFilter ref="E1:E2233" xr:uid="{40439A59-ACD1-4679-933B-EE3926B03301}"/>
  <sortState xmlns:xlrd2="http://schemas.microsoft.com/office/spreadsheetml/2017/richdata2" ref="N2212:N2234">
    <sortCondition ref="N2212:N223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A75E-7274-4368-BA9B-3F5F5DD03541}">
  <dimension ref="A1:AH79"/>
  <sheetViews>
    <sheetView zoomScale="87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AE2" sqref="AE2"/>
    </sheetView>
  </sheetViews>
  <sheetFormatPr defaultRowHeight="15" customHeight="1" x14ac:dyDescent="0.35"/>
  <cols>
    <col min="1" max="1" width="10" bestFit="1" customWidth="1"/>
    <col min="2" max="2" width="14.54296875" customWidth="1"/>
    <col min="3" max="3" width="6.54296875" bestFit="1" customWidth="1"/>
    <col min="4" max="4" width="7.453125" bestFit="1" customWidth="1"/>
    <col min="5" max="5" width="11.90625" bestFit="1" customWidth="1"/>
    <col min="6" max="6" width="7" style="2" customWidth="1"/>
    <col min="7" max="7" width="15.54296875" hidden="1" customWidth="1"/>
    <col min="8" max="8" width="9.08984375" hidden="1" customWidth="1"/>
    <col min="9" max="9" width="15.36328125" hidden="1" customWidth="1"/>
    <col min="10" max="10" width="11.81640625" hidden="1" customWidth="1"/>
    <col min="11" max="11" width="10.54296875" hidden="1" customWidth="1"/>
    <col min="12" max="12" width="11.36328125" hidden="1" customWidth="1"/>
    <col min="13" max="13" width="11.1796875" hidden="1" customWidth="1"/>
    <col min="14" max="14" width="8.7265625" hidden="1" customWidth="1"/>
    <col min="15" max="15" width="10.1796875" hidden="1" customWidth="1"/>
    <col min="16" max="16" width="8.7265625" hidden="1" customWidth="1"/>
    <col min="17" max="17" width="13.1796875" hidden="1" customWidth="1"/>
    <col min="18" max="18" width="13.453125" hidden="1" customWidth="1"/>
    <col min="19" max="19" width="17.26953125" hidden="1" customWidth="1"/>
    <col min="20" max="20" width="231.453125" hidden="1" customWidth="1"/>
    <col min="21" max="21" width="13.6328125" bestFit="1" customWidth="1"/>
    <col min="22" max="22" width="12.26953125" bestFit="1" customWidth="1"/>
    <col min="28" max="28" width="18.54296875" bestFit="1" customWidth="1"/>
    <col min="29" max="30" width="18.453125" bestFit="1" customWidth="1"/>
    <col min="31" max="38" width="14.7265625" bestFit="1" customWidth="1"/>
  </cols>
  <sheetData>
    <row r="1" spans="1:34" ht="14.5" x14ac:dyDescent="0.35">
      <c r="A1" t="s">
        <v>64</v>
      </c>
      <c r="B1" t="s">
        <v>1</v>
      </c>
      <c r="C1" t="s">
        <v>186</v>
      </c>
      <c r="D1" t="s">
        <v>65</v>
      </c>
      <c r="E1" t="s">
        <v>185</v>
      </c>
      <c r="F1" s="2" t="s">
        <v>2</v>
      </c>
      <c r="G1" t="s">
        <v>61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201</v>
      </c>
      <c r="AF1" t="s">
        <v>202</v>
      </c>
      <c r="AG1" t="s">
        <v>203</v>
      </c>
      <c r="AH1" t="s">
        <v>204</v>
      </c>
    </row>
    <row r="2" spans="1:34" ht="14.5" x14ac:dyDescent="0.35">
      <c r="A2" t="s">
        <v>115</v>
      </c>
      <c r="B2" t="s">
        <v>9</v>
      </c>
      <c r="C2" t="s">
        <v>188</v>
      </c>
      <c r="D2">
        <v>8</v>
      </c>
      <c r="E2">
        <v>0</v>
      </c>
      <c r="F2" s="2">
        <v>0</v>
      </c>
      <c r="G2" s="1">
        <v>45145</v>
      </c>
      <c r="H2">
        <v>105</v>
      </c>
      <c r="I2">
        <v>50.830556000000001</v>
      </c>
      <c r="J2">
        <v>4.6815280000000001</v>
      </c>
      <c r="K2">
        <v>50.830222222222226</v>
      </c>
      <c r="L2">
        <v>4.6792777777777781</v>
      </c>
      <c r="M2">
        <v>0</v>
      </c>
      <c r="N2">
        <v>0</v>
      </c>
      <c r="O2">
        <v>2</v>
      </c>
      <c r="P2">
        <v>5</v>
      </c>
      <c r="S2" s="1">
        <v>45146</v>
      </c>
      <c r="T2" t="s">
        <v>116</v>
      </c>
      <c r="U2">
        <v>544.92344582471003</v>
      </c>
      <c r="V2">
        <v>67.072530864197503</v>
      </c>
      <c r="W2">
        <v>2</v>
      </c>
      <c r="X2">
        <v>11</v>
      </c>
      <c r="Y2">
        <v>19</v>
      </c>
      <c r="AA2">
        <v>32</v>
      </c>
      <c r="AB2">
        <v>3.8661728395061698E-2</v>
      </c>
      <c r="AC2">
        <v>34.218608378026701</v>
      </c>
      <c r="AD2">
        <v>510.666175718288</v>
      </c>
      <c r="AE2">
        <f>SUMIFS(tree_info!$Z$2:$Z$2233, tree_info!$G$2:$G$2233, "&gt;9", tree_info!$C$2:$C$2233, F2)</f>
        <v>543.62350738568477</v>
      </c>
      <c r="AF2">
        <f>SUMIFS(tree_info!$Z$2:$Z$2233, tree_info!$G$2:$G$2233, "&gt;15", tree_info!$C$2:$C$2233, F2)</f>
        <v>535.49062314586774</v>
      </c>
      <c r="AG2">
        <f>SUMIFS(tree_info!$Z$2:$Z$2233, tree_info!$G$2:$G$2233, "&gt;27,5", tree_info!$C$2:$C$2233, F2)</f>
        <v>510.66617571828812</v>
      </c>
      <c r="AH2">
        <f>SUMIFS(tree_info!$Z$2:$Z$2233, tree_info!$G$2:$G$2233, "&gt;43", tree_info!$C$2:$C$2233, F2 )</f>
        <v>498.1092466069681</v>
      </c>
    </row>
    <row r="3" spans="1:34" ht="14.5" x14ac:dyDescent="0.35">
      <c r="A3" t="s">
        <v>83</v>
      </c>
      <c r="B3" t="s">
        <v>9</v>
      </c>
      <c r="C3" t="s">
        <v>188</v>
      </c>
      <c r="D3">
        <v>8</v>
      </c>
      <c r="E3">
        <v>0</v>
      </c>
      <c r="F3" s="2">
        <v>1</v>
      </c>
      <c r="G3" s="1">
        <v>45156</v>
      </c>
      <c r="H3">
        <v>37</v>
      </c>
      <c r="I3">
        <f>50+49.808/60</f>
        <v>50.830133333333336</v>
      </c>
      <c r="J3">
        <f>4+40.038/60</f>
        <v>4.6673</v>
      </c>
      <c r="K3">
        <v>50.830555555555556</v>
      </c>
      <c r="L3">
        <v>4.6815277777777782</v>
      </c>
      <c r="M3">
        <v>0</v>
      </c>
      <c r="N3">
        <v>0</v>
      </c>
      <c r="O3">
        <v>3</v>
      </c>
      <c r="P3">
        <v>5</v>
      </c>
      <c r="Q3">
        <v>1</v>
      </c>
      <c r="R3" s="3" t="s">
        <v>80</v>
      </c>
      <c r="S3" s="1">
        <v>45156</v>
      </c>
      <c r="T3" t="s">
        <v>84</v>
      </c>
      <c r="U3">
        <v>224.91351121926201</v>
      </c>
      <c r="V3">
        <v>31.2760416666667</v>
      </c>
      <c r="W3">
        <v>4</v>
      </c>
      <c r="X3">
        <v>5</v>
      </c>
      <c r="Y3">
        <v>9</v>
      </c>
      <c r="AA3">
        <v>18</v>
      </c>
      <c r="AB3">
        <v>0.125827160493827</v>
      </c>
      <c r="AC3">
        <v>15.09288334078</v>
      </c>
      <c r="AD3">
        <v>209.69480071798799</v>
      </c>
      <c r="AE3">
        <f>SUMIFS(tree_info!$Z$2:$Z$2233, tree_info!$G$2:$G$2233, "&gt;9", tree_info!$C$2:$C$2233, F3)</f>
        <v>224.78768405876826</v>
      </c>
      <c r="AF3">
        <f>SUMIFS(tree_info!$Z$2:$Z$2233, tree_info!$G$2:$G$2233, "&gt;15", tree_info!$C$2:$C$2233, F3)</f>
        <v>217.4363161518101</v>
      </c>
      <c r="AG3">
        <f>SUMIFS(tree_info!$Z$2:$Z$2233, tree_info!$G$2:$G$2233, "&gt;27,5", tree_info!$C$2:$C$2233, F3)</f>
        <v>209.6948007179883</v>
      </c>
      <c r="AH3">
        <f>SUMIFS(tree_info!$Z$2:$Z$2233, tree_info!$G$2:$G$2233, "&gt;43", tree_info!$C$2:$C$2233, F3 )</f>
        <v>199.2261859619895</v>
      </c>
    </row>
    <row r="4" spans="1:34" ht="14.5" x14ac:dyDescent="0.35">
      <c r="A4" t="s">
        <v>79</v>
      </c>
      <c r="B4" t="s">
        <v>9</v>
      </c>
      <c r="C4" t="s">
        <v>188</v>
      </c>
      <c r="D4">
        <v>8</v>
      </c>
      <c r="E4">
        <v>0</v>
      </c>
      <c r="F4" s="2">
        <v>2</v>
      </c>
      <c r="G4" s="1">
        <v>45156</v>
      </c>
      <c r="H4">
        <v>36</v>
      </c>
      <c r="I4">
        <f>50+49.893/60</f>
        <v>50.83155</v>
      </c>
      <c r="J4">
        <f>4+40.771/60</f>
        <v>4.6795166666666663</v>
      </c>
      <c r="K4">
        <v>50.83155555555556</v>
      </c>
      <c r="L4">
        <v>4.6795</v>
      </c>
      <c r="M4">
        <v>0</v>
      </c>
      <c r="N4">
        <v>0</v>
      </c>
      <c r="O4">
        <v>2</v>
      </c>
      <c r="P4">
        <v>5</v>
      </c>
      <c r="Q4">
        <v>1</v>
      </c>
      <c r="R4">
        <v>1</v>
      </c>
      <c r="S4" s="1">
        <v>45156</v>
      </c>
      <c r="U4">
        <v>230.99638349153599</v>
      </c>
      <c r="V4">
        <v>27.393904320987701</v>
      </c>
      <c r="W4">
        <v>0</v>
      </c>
      <c r="X4">
        <v>0</v>
      </c>
      <c r="Y4">
        <v>7</v>
      </c>
      <c r="AA4">
        <v>7</v>
      </c>
      <c r="AB4">
        <v>0</v>
      </c>
      <c r="AC4">
        <v>0</v>
      </c>
      <c r="AD4">
        <v>230.99638349153599</v>
      </c>
      <c r="AE4">
        <f>SUMIFS(tree_info!$Z$2:$Z$2233, tree_info!$G$2:$G$2233, "&gt;9", tree_info!$C$2:$C$2233, F4)</f>
        <v>230.99638349153591</v>
      </c>
      <c r="AF4">
        <f>SUMIFS(tree_info!$Z$2:$Z$2233, tree_info!$G$2:$G$2233, "&gt;15", tree_info!$C$2:$C$2233, F4)</f>
        <v>230.99638349153591</v>
      </c>
      <c r="AG4">
        <f>SUMIFS(tree_info!$Z$2:$Z$2233, tree_info!$G$2:$G$2233, "&gt;27,5", tree_info!$C$2:$C$2233, F4)</f>
        <v>230.99638349153591</v>
      </c>
      <c r="AH4">
        <f>SUMIFS(tree_info!$Z$2:$Z$2233, tree_info!$G$2:$G$2233, "&gt;43", tree_info!$C$2:$C$2233, F4 )</f>
        <v>230.99638349153591</v>
      </c>
    </row>
    <row r="5" spans="1:34" ht="14.5" x14ac:dyDescent="0.35">
      <c r="A5" t="s">
        <v>114</v>
      </c>
      <c r="B5" t="s">
        <v>15</v>
      </c>
      <c r="C5" t="s">
        <v>188</v>
      </c>
      <c r="D5">
        <v>7</v>
      </c>
      <c r="E5">
        <v>1</v>
      </c>
      <c r="F5" s="2">
        <v>3</v>
      </c>
      <c r="G5" s="1">
        <v>45145</v>
      </c>
      <c r="H5">
        <v>104</v>
      </c>
      <c r="I5">
        <v>50.829694000000003</v>
      </c>
      <c r="J5">
        <v>4.6782219999999999</v>
      </c>
      <c r="K5">
        <v>50.829722222222223</v>
      </c>
      <c r="L5">
        <v>4.6782222222222227</v>
      </c>
      <c r="M5">
        <v>0</v>
      </c>
      <c r="N5">
        <v>0</v>
      </c>
      <c r="O5">
        <v>2</v>
      </c>
      <c r="P5">
        <v>5</v>
      </c>
      <c r="S5" s="1">
        <v>45146</v>
      </c>
      <c r="U5">
        <v>358.75119632606999</v>
      </c>
      <c r="V5">
        <v>44.151234567901199</v>
      </c>
      <c r="W5">
        <v>5</v>
      </c>
      <c r="X5">
        <v>5</v>
      </c>
      <c r="Y5">
        <v>10</v>
      </c>
      <c r="AA5">
        <v>20</v>
      </c>
      <c r="AB5">
        <v>1.6659283950617301</v>
      </c>
      <c r="AC5">
        <v>14.476313742574</v>
      </c>
      <c r="AD5">
        <v>342.60895418843398</v>
      </c>
      <c r="AE5">
        <f>SUMIFS(tree_info!$Z$2:$Z$2233, tree_info!$G$2:$G$2233, "&gt;9", tree_info!$C$2:$C$2233, F5)</f>
        <v>356.53794249220721</v>
      </c>
      <c r="AF5">
        <f>SUMIFS(tree_info!$Z$2:$Z$2233, tree_info!$G$2:$G$2233, "&gt;15", tree_info!$C$2:$C$2233, F5)</f>
        <v>351.02776375293229</v>
      </c>
      <c r="AG5">
        <f>SUMIFS(tree_info!$Z$2:$Z$2233, tree_info!$G$2:$G$2233, "&gt;27,5", tree_info!$C$2:$C$2233, F5)</f>
        <v>342.6089541884345</v>
      </c>
      <c r="AH5">
        <f>SUMIFS(tree_info!$Z$2:$Z$2233, tree_info!$G$2:$G$2233, "&gt;43", tree_info!$C$2:$C$2233, F5 )</f>
        <v>318.77500695900903</v>
      </c>
    </row>
    <row r="6" spans="1:34" ht="14.5" x14ac:dyDescent="0.35">
      <c r="A6" t="s">
        <v>79</v>
      </c>
      <c r="B6" t="s">
        <v>15</v>
      </c>
      <c r="C6" t="s">
        <v>188</v>
      </c>
      <c r="D6">
        <v>7</v>
      </c>
      <c r="E6">
        <v>1</v>
      </c>
      <c r="F6" s="2">
        <v>4</v>
      </c>
      <c r="G6" s="1">
        <v>45156</v>
      </c>
      <c r="H6">
        <v>34</v>
      </c>
      <c r="I6">
        <f>50+49.863/60</f>
        <v>50.831049999999998</v>
      </c>
      <c r="J6">
        <f>4+40.699/60</f>
        <v>4.6783166666666665</v>
      </c>
      <c r="K6">
        <v>50.831055555555558</v>
      </c>
      <c r="L6">
        <v>4.6783055555555562</v>
      </c>
      <c r="M6">
        <v>0</v>
      </c>
      <c r="N6">
        <v>0</v>
      </c>
      <c r="O6" s="3" t="s">
        <v>80</v>
      </c>
      <c r="P6">
        <v>5</v>
      </c>
      <c r="Q6" s="2">
        <v>2</v>
      </c>
      <c r="R6">
        <v>2</v>
      </c>
      <c r="S6" s="1">
        <v>45156</v>
      </c>
      <c r="T6" t="s">
        <v>81</v>
      </c>
      <c r="U6">
        <v>338.89085008310201</v>
      </c>
      <c r="V6">
        <v>53.294753086419803</v>
      </c>
      <c r="W6">
        <v>5</v>
      </c>
      <c r="X6">
        <v>11</v>
      </c>
      <c r="Y6">
        <v>12</v>
      </c>
      <c r="AA6">
        <v>28</v>
      </c>
      <c r="AB6">
        <v>1.75495061728395</v>
      </c>
      <c r="AC6">
        <v>30.4660715782111</v>
      </c>
      <c r="AD6">
        <v>306.66982788760703</v>
      </c>
      <c r="AE6">
        <f>SUMIFS(tree_info!$Z$2:$Z$2233, tree_info!$G$2:$G$2233, "&gt;9", tree_info!$C$2:$C$2233, F6)</f>
        <v>335.14377733289115</v>
      </c>
      <c r="AF6">
        <f>SUMIFS(tree_info!$Z$2:$Z$2233, tree_info!$G$2:$G$2233, "&gt;15", tree_info!$C$2:$C$2233, F6)</f>
        <v>331.74054600140022</v>
      </c>
      <c r="AG6">
        <f>SUMIFS(tree_info!$Z$2:$Z$2233, tree_info!$G$2:$G$2233, "&gt;27,5", tree_info!$C$2:$C$2233, F6)</f>
        <v>306.66982788760714</v>
      </c>
      <c r="AH6">
        <f>SUMIFS(tree_info!$Z$2:$Z$2233, tree_info!$G$2:$G$2233, "&gt;43", tree_info!$C$2:$C$2233, F6 )</f>
        <v>306.66982788760714</v>
      </c>
    </row>
    <row r="7" spans="1:34" ht="14.5" x14ac:dyDescent="0.35">
      <c r="A7" t="s">
        <v>79</v>
      </c>
      <c r="B7" t="s">
        <v>15</v>
      </c>
      <c r="C7" t="s">
        <v>188</v>
      </c>
      <c r="D7">
        <v>7</v>
      </c>
      <c r="E7">
        <v>1</v>
      </c>
      <c r="F7" s="2">
        <v>5</v>
      </c>
      <c r="G7" s="1">
        <v>45156</v>
      </c>
      <c r="H7">
        <v>35</v>
      </c>
      <c r="I7">
        <f>50+49.842/60</f>
        <v>50.8307</v>
      </c>
      <c r="J7">
        <f>4+40.604/60</f>
        <v>4.676733333333333</v>
      </c>
      <c r="K7">
        <v>50.830694444444447</v>
      </c>
      <c r="L7">
        <v>4.6767500000000002</v>
      </c>
      <c r="M7">
        <v>0</v>
      </c>
      <c r="N7">
        <v>0</v>
      </c>
      <c r="O7">
        <v>2</v>
      </c>
      <c r="P7">
        <v>5</v>
      </c>
      <c r="Q7" s="3" t="s">
        <v>82</v>
      </c>
      <c r="R7" s="3" t="s">
        <v>82</v>
      </c>
      <c r="S7" s="1">
        <v>45156</v>
      </c>
      <c r="T7" t="s">
        <v>135</v>
      </c>
      <c r="U7">
        <v>84.178546867600801</v>
      </c>
      <c r="V7">
        <v>23.8402777777778</v>
      </c>
      <c r="W7">
        <v>208</v>
      </c>
      <c r="X7">
        <v>6</v>
      </c>
      <c r="Y7">
        <v>1</v>
      </c>
      <c r="AA7">
        <v>215</v>
      </c>
      <c r="AB7">
        <v>51.1931474497732</v>
      </c>
      <c r="AC7">
        <v>15.7465232898992</v>
      </c>
      <c r="AD7">
        <v>17.2388761279284</v>
      </c>
      <c r="AE7">
        <f>SUMIFS(tree_info!$Z$2:$Z$2233, tree_info!$G$2:$G$2233, "&gt;9", tree_info!$C$2:$C$2233, F7)</f>
        <v>31.115413803855919</v>
      </c>
      <c r="AF7">
        <f>SUMIFS(tree_info!$Z$2:$Z$2233, tree_info!$G$2:$G$2233, "&gt;15", tree_info!$C$2:$C$2233, F7)</f>
        <v>26.889419314594889</v>
      </c>
      <c r="AG7">
        <f>SUMIFS(tree_info!$Z$2:$Z$2233, tree_info!$G$2:$G$2233, "&gt;27,5", tree_info!$C$2:$C$2233, F7)</f>
        <v>17.2388761279284</v>
      </c>
      <c r="AH7">
        <f>SUMIFS(tree_info!$Z$2:$Z$2233, tree_info!$G$2:$G$2233, "&gt;43", tree_info!$C$2:$C$2233, F7 )</f>
        <v>17.2388761279284</v>
      </c>
    </row>
    <row r="8" spans="1:34" ht="14.5" x14ac:dyDescent="0.35">
      <c r="A8" t="s">
        <v>122</v>
      </c>
      <c r="B8" t="s">
        <v>123</v>
      </c>
      <c r="C8" t="s">
        <v>191</v>
      </c>
      <c r="D8">
        <v>5</v>
      </c>
      <c r="E8">
        <v>1</v>
      </c>
      <c r="F8" s="2">
        <v>6</v>
      </c>
      <c r="G8" s="1">
        <v>45208</v>
      </c>
      <c r="H8">
        <v>178</v>
      </c>
      <c r="I8">
        <v>50.702888888899999</v>
      </c>
      <c r="J8">
        <v>4.2758333332999996</v>
      </c>
      <c r="K8">
        <v>50.702888888899999</v>
      </c>
      <c r="L8">
        <v>4.2758333332999996</v>
      </c>
      <c r="M8">
        <v>0</v>
      </c>
      <c r="N8">
        <v>0</v>
      </c>
      <c r="O8">
        <v>2</v>
      </c>
      <c r="P8">
        <v>3</v>
      </c>
      <c r="Q8">
        <v>5</v>
      </c>
      <c r="R8">
        <v>3</v>
      </c>
      <c r="S8" s="1">
        <v>45178</v>
      </c>
      <c r="U8">
        <v>297.34873268842898</v>
      </c>
      <c r="V8">
        <v>28.6610725308642</v>
      </c>
      <c r="W8">
        <v>1</v>
      </c>
      <c r="X8">
        <v>3</v>
      </c>
      <c r="Y8">
        <v>10</v>
      </c>
      <c r="AA8">
        <v>14</v>
      </c>
      <c r="AB8">
        <v>1.7975308641975302E-2</v>
      </c>
      <c r="AC8">
        <v>22.7597717242828</v>
      </c>
      <c r="AD8">
        <v>274.57098565550399</v>
      </c>
      <c r="AE8">
        <f>SUMIFS(tree_info!$Z$2:$Z$2233, tree_info!$G$2:$G$2233, "&gt;9", tree_info!$C$2:$C$2233, F8)</f>
        <v>297.33075737978731</v>
      </c>
      <c r="AF8">
        <f>SUMIFS(tree_info!$Z$2:$Z$2233, tree_info!$G$2:$G$2233, "&gt;15", tree_info!$C$2:$C$2233, F8)</f>
        <v>294.57477301976456</v>
      </c>
      <c r="AG8">
        <f>SUMIFS(tree_info!$Z$2:$Z$2233, tree_info!$G$2:$G$2233, "&gt;27,5", tree_info!$C$2:$C$2233, F8)</f>
        <v>290.1372628339401</v>
      </c>
      <c r="AH8">
        <f>SUMIFS(tree_info!$Z$2:$Z$2233, tree_info!$G$2:$G$2233, "&gt;43", tree_info!$C$2:$C$2233, F8 )</f>
        <v>274.57098565550439</v>
      </c>
    </row>
    <row r="9" spans="1:34" ht="14.5" x14ac:dyDescent="0.35">
      <c r="A9" t="s">
        <v>122</v>
      </c>
      <c r="B9" t="s">
        <v>123</v>
      </c>
      <c r="C9" t="s">
        <v>191</v>
      </c>
      <c r="D9">
        <v>5</v>
      </c>
      <c r="E9">
        <v>1</v>
      </c>
      <c r="F9" s="2">
        <v>7</v>
      </c>
      <c r="G9" s="1">
        <v>45208</v>
      </c>
      <c r="H9">
        <v>176</v>
      </c>
      <c r="I9">
        <v>50.702722222200002</v>
      </c>
      <c r="J9">
        <v>4.2767499999999998</v>
      </c>
      <c r="K9">
        <v>50.702722222200002</v>
      </c>
      <c r="L9">
        <v>4.2767499999999998</v>
      </c>
      <c r="M9">
        <v>0</v>
      </c>
      <c r="N9">
        <v>0</v>
      </c>
      <c r="O9">
        <v>2</v>
      </c>
      <c r="P9">
        <v>4</v>
      </c>
      <c r="Q9">
        <v>4</v>
      </c>
      <c r="R9">
        <v>4</v>
      </c>
      <c r="S9" s="1">
        <v>45178</v>
      </c>
      <c r="T9" t="s">
        <v>125</v>
      </c>
      <c r="U9">
        <v>209.71803402723199</v>
      </c>
      <c r="V9">
        <v>21.564043209876498</v>
      </c>
      <c r="W9">
        <v>0</v>
      </c>
      <c r="X9">
        <v>3</v>
      </c>
      <c r="Y9">
        <v>8</v>
      </c>
      <c r="AA9">
        <v>11</v>
      </c>
      <c r="AB9">
        <v>0</v>
      </c>
      <c r="AC9">
        <v>19.612115191906799</v>
      </c>
      <c r="AD9">
        <v>190.10591883532601</v>
      </c>
      <c r="AE9">
        <f>SUMIFS(tree_info!$Z$2:$Z$2233, tree_info!$G$2:$G$2233, "&gt;9", tree_info!$C$2:$C$2233, F9)</f>
        <v>209.71803402723239</v>
      </c>
      <c r="AF9">
        <f>SUMIFS(tree_info!$Z$2:$Z$2233, tree_info!$G$2:$G$2233, "&gt;15", tree_info!$C$2:$C$2233, F9)</f>
        <v>208.46301045233398</v>
      </c>
      <c r="AG9">
        <f>SUMIFS(tree_info!$Z$2:$Z$2233, tree_info!$G$2:$G$2233, "&gt;27,5", tree_info!$C$2:$C$2233, F9)</f>
        <v>190.10591883532561</v>
      </c>
      <c r="AH9">
        <f>SUMIFS(tree_info!$Z$2:$Z$2233, tree_info!$G$2:$G$2233, "&gt;43", tree_info!$C$2:$C$2233, F9 )</f>
        <v>146.73334824237941</v>
      </c>
    </row>
    <row r="10" spans="1:34" ht="14.5" x14ac:dyDescent="0.35">
      <c r="A10" t="s">
        <v>122</v>
      </c>
      <c r="B10" t="s">
        <v>123</v>
      </c>
      <c r="C10" t="s">
        <v>191</v>
      </c>
      <c r="D10">
        <v>5</v>
      </c>
      <c r="E10">
        <v>1</v>
      </c>
      <c r="F10" s="2">
        <v>8</v>
      </c>
      <c r="G10" s="1">
        <v>45208</v>
      </c>
      <c r="H10">
        <v>174</v>
      </c>
      <c r="I10">
        <v>50.7016666667</v>
      </c>
      <c r="J10">
        <v>4.2774444444000004</v>
      </c>
      <c r="K10">
        <v>50.7016666667</v>
      </c>
      <c r="L10">
        <v>4.2774444444000004</v>
      </c>
      <c r="M10">
        <v>0</v>
      </c>
      <c r="N10">
        <v>0</v>
      </c>
      <c r="O10">
        <v>3</v>
      </c>
      <c r="P10">
        <v>4</v>
      </c>
      <c r="Q10">
        <v>3</v>
      </c>
      <c r="R10">
        <v>2</v>
      </c>
      <c r="S10" s="1">
        <v>45178</v>
      </c>
      <c r="T10" t="s">
        <v>124</v>
      </c>
      <c r="U10">
        <v>233.91289194100199</v>
      </c>
      <c r="V10">
        <v>27.686149691358001</v>
      </c>
      <c r="W10">
        <v>7</v>
      </c>
      <c r="X10">
        <v>10</v>
      </c>
      <c r="Y10">
        <v>8</v>
      </c>
      <c r="AA10">
        <v>25</v>
      </c>
      <c r="AB10">
        <v>2.1514197530864201</v>
      </c>
      <c r="AC10">
        <v>76.167057746792494</v>
      </c>
      <c r="AD10">
        <v>155.59441444112301</v>
      </c>
      <c r="AE10">
        <f>SUMIFS(tree_info!$Z$2:$Z$2233, tree_info!$G$2:$G$2233, "&gt;9", tree_info!$C$2:$C$2233, F10)</f>
        <v>229.9729961135219</v>
      </c>
      <c r="AF10">
        <f>SUMIFS(tree_info!$Z$2:$Z$2233, tree_info!$G$2:$G$2233, "&gt;15", tree_info!$C$2:$C$2233, F10)</f>
        <v>228.21591248100867</v>
      </c>
      <c r="AG10">
        <f>SUMIFS(tree_info!$Z$2:$Z$2233, tree_info!$G$2:$G$2233, "&gt;27,5", tree_info!$C$2:$C$2233, F10)</f>
        <v>191.23815039854071</v>
      </c>
      <c r="AH10">
        <f>SUMIFS(tree_info!$Z$2:$Z$2233, tree_info!$G$2:$G$2233, "&gt;43", tree_info!$C$2:$C$2233, F10 )</f>
        <v>128.90043541338332</v>
      </c>
    </row>
    <row r="11" spans="1:34" ht="14.5" x14ac:dyDescent="0.35">
      <c r="A11" t="s">
        <v>91</v>
      </c>
      <c r="B11" t="s">
        <v>26</v>
      </c>
      <c r="C11" t="s">
        <v>187</v>
      </c>
      <c r="D11">
        <v>7</v>
      </c>
      <c r="E11">
        <v>0</v>
      </c>
      <c r="F11" s="2">
        <v>9</v>
      </c>
      <c r="G11" s="1">
        <v>45160</v>
      </c>
      <c r="H11">
        <v>46</v>
      </c>
      <c r="I11">
        <v>50.881966666700002</v>
      </c>
      <c r="J11">
        <v>4.6456999999999997</v>
      </c>
      <c r="K11">
        <v>50.881972222222224</v>
      </c>
      <c r="L11">
        <v>4.6456944444444437</v>
      </c>
      <c r="M11" t="s">
        <v>95</v>
      </c>
      <c r="N11" t="s">
        <v>85</v>
      </c>
      <c r="O11" t="s">
        <v>80</v>
      </c>
      <c r="P11">
        <v>4</v>
      </c>
      <c r="Q11">
        <v>3</v>
      </c>
      <c r="R11" t="s">
        <v>82</v>
      </c>
      <c r="S11" s="1">
        <v>45160</v>
      </c>
      <c r="T11" t="s">
        <v>87</v>
      </c>
      <c r="U11">
        <v>249.55041945542999</v>
      </c>
      <c r="V11">
        <v>33.467978395061699</v>
      </c>
      <c r="W11">
        <v>1</v>
      </c>
      <c r="X11">
        <v>17</v>
      </c>
      <c r="Y11">
        <v>5</v>
      </c>
      <c r="AA11">
        <v>23</v>
      </c>
      <c r="AB11">
        <v>1.8284384607348401</v>
      </c>
      <c r="AC11">
        <v>72.195520436979393</v>
      </c>
      <c r="AD11">
        <v>175.52646055771601</v>
      </c>
      <c r="AE11">
        <f>SUMIFS(tree_info!$Z$2:$Z$2233, tree_info!$G$2:$G$2233, "&gt;9", tree_info!$C$2:$C$2233, F11)</f>
        <v>245.38259577539111</v>
      </c>
      <c r="AF11">
        <f>SUMIFS(tree_info!$Z$2:$Z$2233, tree_info!$G$2:$G$2233, "&gt;15", tree_info!$C$2:$C$2233, F11)</f>
        <v>238.00316203557662</v>
      </c>
      <c r="AG11">
        <f>SUMIFS(tree_info!$Z$2:$Z$2233, tree_info!$G$2:$G$2233, "&gt;27,5", tree_info!$C$2:$C$2233, F11)</f>
        <v>192.52738774875641</v>
      </c>
      <c r="AH11">
        <f>SUMIFS(tree_info!$Z$2:$Z$2233, tree_info!$G$2:$G$2233, "&gt;43", tree_info!$C$2:$C$2233, F11 )</f>
        <v>163.5794033939471</v>
      </c>
    </row>
    <row r="12" spans="1:34" ht="14.5" x14ac:dyDescent="0.35">
      <c r="A12" t="s">
        <v>91</v>
      </c>
      <c r="B12" t="s">
        <v>26</v>
      </c>
      <c r="C12" t="s">
        <v>187</v>
      </c>
      <c r="D12">
        <v>7</v>
      </c>
      <c r="E12">
        <v>0</v>
      </c>
      <c r="F12" s="2">
        <v>10</v>
      </c>
      <c r="G12" s="1">
        <v>45160</v>
      </c>
      <c r="H12">
        <v>47</v>
      </c>
      <c r="I12">
        <v>50.882899999999999</v>
      </c>
      <c r="J12">
        <v>4.6454000000000004</v>
      </c>
      <c r="K12">
        <v>50.882888888888893</v>
      </c>
      <c r="L12">
        <v>4.6453888888888883</v>
      </c>
      <c r="M12" t="s">
        <v>96</v>
      </c>
      <c r="N12" t="s">
        <v>85</v>
      </c>
      <c r="O12" t="s">
        <v>80</v>
      </c>
      <c r="P12">
        <v>3</v>
      </c>
      <c r="Q12">
        <v>2</v>
      </c>
      <c r="R12" t="s">
        <v>80</v>
      </c>
      <c r="S12" s="1">
        <v>45160</v>
      </c>
      <c r="U12">
        <v>286.22644751931102</v>
      </c>
      <c r="V12">
        <v>37.7291666666667</v>
      </c>
      <c r="W12">
        <v>2</v>
      </c>
      <c r="X12">
        <v>10</v>
      </c>
      <c r="Y12">
        <v>7</v>
      </c>
      <c r="AA12">
        <v>19</v>
      </c>
      <c r="AB12">
        <v>6.9418940710439498</v>
      </c>
      <c r="AC12">
        <v>127.84471620380501</v>
      </c>
      <c r="AD12">
        <v>151.43983724446201</v>
      </c>
      <c r="AE12">
        <f>SUMIFS(tree_info!$Z$2:$Z$2233, tree_info!$G$2:$G$2233, "&gt;9", tree_info!$C$2:$C$2233, F12)</f>
        <v>278.68941606143039</v>
      </c>
      <c r="AF12">
        <f>SUMIFS(tree_info!$Z$2:$Z$2233, tree_info!$G$2:$G$2233, "&gt;15", tree_info!$C$2:$C$2233, F12)</f>
        <v>275.76606923789132</v>
      </c>
      <c r="AG12">
        <f>SUMIFS(tree_info!$Z$2:$Z$2233, tree_info!$G$2:$G$2233, "&gt;27,5", tree_info!$C$2:$C$2233, F12)</f>
        <v>247.6940883657</v>
      </c>
      <c r="AH12">
        <f>SUMIFS(tree_info!$Z$2:$Z$2233, tree_info!$G$2:$G$2233, "&gt;43", tree_info!$C$2:$C$2233, F12 )</f>
        <v>141.62781714764378</v>
      </c>
    </row>
    <row r="13" spans="1:34" ht="14.5" x14ac:dyDescent="0.35">
      <c r="A13" t="s">
        <v>91</v>
      </c>
      <c r="B13" t="s">
        <v>26</v>
      </c>
      <c r="C13" t="s">
        <v>187</v>
      </c>
      <c r="D13">
        <v>7</v>
      </c>
      <c r="E13">
        <v>0</v>
      </c>
      <c r="F13" s="2">
        <v>11</v>
      </c>
      <c r="G13" s="1">
        <v>45160</v>
      </c>
      <c r="H13">
        <v>48</v>
      </c>
      <c r="I13">
        <v>50.882033333300001</v>
      </c>
      <c r="J13">
        <v>4.6482666666999997</v>
      </c>
      <c r="K13">
        <v>50.882055555555553</v>
      </c>
      <c r="L13">
        <v>4.6482499999999991</v>
      </c>
      <c r="M13">
        <v>0</v>
      </c>
      <c r="N13">
        <v>0</v>
      </c>
      <c r="O13" t="s">
        <v>80</v>
      </c>
      <c r="P13">
        <v>3</v>
      </c>
      <c r="Q13">
        <v>5</v>
      </c>
      <c r="R13">
        <v>1</v>
      </c>
      <c r="S13" s="1">
        <v>45160</v>
      </c>
      <c r="T13" t="s">
        <v>87</v>
      </c>
      <c r="U13">
        <v>232.33504000130301</v>
      </c>
      <c r="V13">
        <v>29.599151234567898</v>
      </c>
      <c r="W13">
        <v>15</v>
      </c>
      <c r="X13">
        <v>5</v>
      </c>
      <c r="Y13">
        <v>8</v>
      </c>
      <c r="AA13">
        <v>28</v>
      </c>
      <c r="AB13">
        <v>2.86144444444444</v>
      </c>
      <c r="AC13">
        <v>55.208232048683598</v>
      </c>
      <c r="AD13">
        <v>174.265363508175</v>
      </c>
      <c r="AE13">
        <f>SUMIFS(tree_info!$Z$2:$Z$2233, tree_info!$G$2:$G$2233, "&gt;9", tree_info!$C$2:$C$2233, F13)</f>
        <v>229.47359555685887</v>
      </c>
      <c r="AF13">
        <f>SUMIFS(tree_info!$Z$2:$Z$2233, tree_info!$G$2:$G$2233, "&gt;15", tree_info!$C$2:$C$2233, F13)</f>
        <v>227.39543098742826</v>
      </c>
      <c r="AG13">
        <f>SUMIFS(tree_info!$Z$2:$Z$2233, tree_info!$G$2:$G$2233, "&gt;27,5", tree_info!$C$2:$C$2233, F13)</f>
        <v>216.4874858865559</v>
      </c>
      <c r="AH13">
        <f>SUMIFS(tree_info!$Z$2:$Z$2233, tree_info!$G$2:$G$2233, "&gt;43", tree_info!$C$2:$C$2233, F13 )</f>
        <v>162.13257717776011</v>
      </c>
    </row>
    <row r="14" spans="1:34" ht="14.5" x14ac:dyDescent="0.35">
      <c r="A14" t="s">
        <v>97</v>
      </c>
      <c r="B14" t="s">
        <v>51</v>
      </c>
      <c r="C14" t="s">
        <v>199</v>
      </c>
      <c r="D14">
        <v>1</v>
      </c>
      <c r="E14">
        <v>1</v>
      </c>
      <c r="F14" s="2">
        <v>12</v>
      </c>
      <c r="G14" s="1">
        <v>45166</v>
      </c>
      <c r="H14">
        <v>73</v>
      </c>
      <c r="I14">
        <v>50.784816666700003</v>
      </c>
      <c r="J14">
        <v>4.4336833333000003</v>
      </c>
      <c r="K14">
        <v>50.784833333333331</v>
      </c>
      <c r="L14">
        <v>4.4336666666666673</v>
      </c>
      <c r="M14" t="s">
        <v>106</v>
      </c>
      <c r="N14" t="s">
        <v>85</v>
      </c>
      <c r="O14">
        <v>2</v>
      </c>
      <c r="P14">
        <v>6</v>
      </c>
      <c r="Q14" t="s">
        <v>80</v>
      </c>
      <c r="R14">
        <v>5</v>
      </c>
      <c r="S14" s="1">
        <v>45166</v>
      </c>
      <c r="U14">
        <v>346.41686383321701</v>
      </c>
      <c r="V14">
        <v>34.308641975308603</v>
      </c>
      <c r="W14">
        <v>1</v>
      </c>
      <c r="X14">
        <v>6</v>
      </c>
      <c r="Y14">
        <v>5</v>
      </c>
      <c r="AA14">
        <v>12</v>
      </c>
      <c r="AB14">
        <v>5.5110747884821003E-2</v>
      </c>
      <c r="AC14">
        <v>92.099178713937107</v>
      </c>
      <c r="AD14">
        <v>254.262574371395</v>
      </c>
      <c r="AE14">
        <f>SUMIFS(tree_info!$Z$2:$Z$2233, tree_info!$G$2:$G$2233, "&gt;9", tree_info!$C$2:$C$2233, F14)</f>
        <v>346.09874304693449</v>
      </c>
      <c r="AF14">
        <f>SUMIFS(tree_info!$Z$2:$Z$2233, tree_info!$G$2:$G$2233, "&gt;15", tree_info!$C$2:$C$2233, F14)</f>
        <v>343.92942807889443</v>
      </c>
      <c r="AG14">
        <f>SUMIFS(tree_info!$Z$2:$Z$2233, tree_info!$G$2:$G$2233, "&gt;27,5", tree_info!$C$2:$C$2233, F14)</f>
        <v>337.2643006324721</v>
      </c>
      <c r="AH14">
        <f>SUMIFS(tree_info!$Z$2:$Z$2233, tree_info!$G$2:$G$2233, "&gt;43", tree_info!$C$2:$C$2233, F14 )</f>
        <v>254.26257437139532</v>
      </c>
    </row>
    <row r="15" spans="1:34" ht="14.5" x14ac:dyDescent="0.35">
      <c r="A15" t="s">
        <v>97</v>
      </c>
      <c r="B15" t="s">
        <v>51</v>
      </c>
      <c r="C15" t="s">
        <v>199</v>
      </c>
      <c r="D15">
        <v>1</v>
      </c>
      <c r="E15">
        <v>1</v>
      </c>
      <c r="F15" s="2">
        <v>13</v>
      </c>
      <c r="G15" s="1">
        <v>45166</v>
      </c>
      <c r="H15">
        <v>72</v>
      </c>
      <c r="I15">
        <v>50.784199999999998</v>
      </c>
      <c r="J15">
        <v>4.4313333332999996</v>
      </c>
      <c r="K15">
        <v>50.784194444444445</v>
      </c>
      <c r="L15">
        <v>4.4312777777777779</v>
      </c>
      <c r="M15" t="s">
        <v>95</v>
      </c>
      <c r="N15" t="s">
        <v>85</v>
      </c>
      <c r="O15">
        <v>2</v>
      </c>
      <c r="P15">
        <v>4</v>
      </c>
      <c r="Q15">
        <v>3</v>
      </c>
      <c r="R15">
        <v>4</v>
      </c>
      <c r="S15" s="1">
        <v>45166</v>
      </c>
      <c r="T15" t="s">
        <v>153</v>
      </c>
      <c r="U15">
        <v>395.68937275659198</v>
      </c>
      <c r="V15">
        <v>31.9882306550926</v>
      </c>
      <c r="W15">
        <v>38</v>
      </c>
      <c r="X15">
        <v>0</v>
      </c>
      <c r="Y15">
        <v>8</v>
      </c>
      <c r="AA15">
        <v>46</v>
      </c>
      <c r="AB15">
        <v>3.93559135802469</v>
      </c>
      <c r="AC15">
        <v>0</v>
      </c>
      <c r="AD15">
        <v>391.75378139856701</v>
      </c>
      <c r="AE15">
        <f>SUMIFS(tree_info!$Z$2:$Z$2233, tree_info!$G$2:$G$2233, "&gt;9", tree_info!$C$2:$C$2233, F15)</f>
        <v>391.75378139856718</v>
      </c>
      <c r="AF15">
        <f>SUMIFS(tree_info!$Z$2:$Z$2233, tree_info!$G$2:$G$2233, "&gt;15", tree_info!$C$2:$C$2233, F15)</f>
        <v>391.75378139856718</v>
      </c>
      <c r="AG15">
        <f>SUMIFS(tree_info!$Z$2:$Z$2233, tree_info!$G$2:$G$2233, "&gt;27,5", tree_info!$C$2:$C$2233, F15)</f>
        <v>391.75378139856718</v>
      </c>
      <c r="AH15">
        <f>SUMIFS(tree_info!$Z$2:$Z$2233, tree_info!$G$2:$G$2233, "&gt;43", tree_info!$C$2:$C$2233, F15 )</f>
        <v>391.75378139856718</v>
      </c>
    </row>
    <row r="16" spans="1:34" ht="14.5" x14ac:dyDescent="0.35">
      <c r="A16" t="s">
        <v>79</v>
      </c>
      <c r="B16" t="s">
        <v>18</v>
      </c>
      <c r="C16" t="s">
        <v>199</v>
      </c>
      <c r="D16">
        <v>1</v>
      </c>
      <c r="E16">
        <v>1</v>
      </c>
      <c r="F16" s="2">
        <v>14</v>
      </c>
      <c r="G16" s="1">
        <v>45159</v>
      </c>
      <c r="H16">
        <v>38</v>
      </c>
      <c r="I16">
        <v>50.780583333300001</v>
      </c>
      <c r="J16">
        <v>4.4318166666999996</v>
      </c>
      <c r="K16">
        <v>50.780611111111114</v>
      </c>
      <c r="L16">
        <v>4.4318333333333335</v>
      </c>
      <c r="M16" t="s">
        <v>85</v>
      </c>
      <c r="N16" t="s">
        <v>85</v>
      </c>
      <c r="O16">
        <v>3</v>
      </c>
      <c r="P16">
        <v>5</v>
      </c>
      <c r="Q16" t="s">
        <v>80</v>
      </c>
      <c r="R16" t="s">
        <v>82</v>
      </c>
      <c r="S16" s="1">
        <v>45159</v>
      </c>
      <c r="T16" t="s">
        <v>86</v>
      </c>
      <c r="U16">
        <v>378.49512230392099</v>
      </c>
      <c r="V16">
        <v>46.5190972222222</v>
      </c>
      <c r="W16">
        <v>2</v>
      </c>
      <c r="X16">
        <v>7</v>
      </c>
      <c r="Y16">
        <v>17</v>
      </c>
      <c r="AA16">
        <v>26</v>
      </c>
      <c r="AB16">
        <v>2.5581675380082798</v>
      </c>
      <c r="AC16">
        <v>47.2792447305956</v>
      </c>
      <c r="AD16">
        <v>328.657710035317</v>
      </c>
      <c r="AE16">
        <f>SUMIFS(tree_info!$Z$2:$Z$2233, tree_info!$G$2:$G$2233, "&gt;9", tree_info!$C$2:$C$2233, F16)</f>
        <v>367.7444099720671</v>
      </c>
      <c r="AF16">
        <f>SUMIFS(tree_info!$Z$2:$Z$2233, tree_info!$G$2:$G$2233, "&gt;15", tree_info!$C$2:$C$2233, F16)</f>
        <v>364.71255313054775</v>
      </c>
      <c r="AG16">
        <f>SUMIFS(tree_info!$Z$2:$Z$2233, tree_info!$G$2:$G$2233, "&gt;27,5", tree_info!$C$2:$C$2233, F16)</f>
        <v>353.63380986860375</v>
      </c>
      <c r="AH16">
        <f>SUMIFS(tree_info!$Z$2:$Z$2233, tree_info!$G$2:$G$2233, "&gt;43", tree_info!$C$2:$C$2233, F16 )</f>
        <v>318.23914336122016</v>
      </c>
    </row>
    <row r="17" spans="1:34" ht="14.5" x14ac:dyDescent="0.35">
      <c r="A17" t="s">
        <v>79</v>
      </c>
      <c r="B17" t="s">
        <v>54</v>
      </c>
      <c r="C17" t="s">
        <v>189</v>
      </c>
      <c r="D17">
        <v>7</v>
      </c>
      <c r="E17">
        <v>1</v>
      </c>
      <c r="F17" s="2">
        <v>15</v>
      </c>
      <c r="G17" s="1">
        <v>45169</v>
      </c>
      <c r="H17">
        <v>80</v>
      </c>
      <c r="I17">
        <v>50.888216666700004</v>
      </c>
      <c r="J17">
        <v>4.6354166667000003</v>
      </c>
      <c r="K17">
        <v>50.888222222222218</v>
      </c>
      <c r="L17">
        <v>4.635472222222222</v>
      </c>
      <c r="M17">
        <v>0</v>
      </c>
      <c r="N17">
        <v>0</v>
      </c>
      <c r="O17">
        <v>2</v>
      </c>
      <c r="P17">
        <v>6</v>
      </c>
      <c r="Q17">
        <v>3</v>
      </c>
      <c r="R17">
        <v>2</v>
      </c>
      <c r="S17" s="1">
        <v>45169</v>
      </c>
      <c r="T17" t="s">
        <v>147</v>
      </c>
      <c r="U17">
        <v>290.84055593594098</v>
      </c>
      <c r="V17">
        <v>34.742091049382701</v>
      </c>
      <c r="W17">
        <v>76</v>
      </c>
      <c r="X17">
        <v>5</v>
      </c>
      <c r="Y17">
        <v>6</v>
      </c>
      <c r="AA17">
        <v>87</v>
      </c>
      <c r="AB17">
        <v>17.821583248590802</v>
      </c>
      <c r="AC17">
        <v>5.5070051023496296</v>
      </c>
      <c r="AD17">
        <v>267.51196758499998</v>
      </c>
      <c r="AE17">
        <f>SUMIFS(tree_info!$Z$2:$Z$2233, tree_info!$G$2:$G$2233, "&gt;9", tree_info!$C$2:$C$2233, F17)</f>
        <v>272.62174220526799</v>
      </c>
      <c r="AF17">
        <f>SUMIFS(tree_info!$Z$2:$Z$2233, tree_info!$G$2:$G$2233, "&gt;15", tree_info!$C$2:$C$2233, F17)</f>
        <v>267.51196758500021</v>
      </c>
      <c r="AG17">
        <f>SUMIFS(tree_info!$Z$2:$Z$2233, tree_info!$G$2:$G$2233, "&gt;27,5", tree_info!$C$2:$C$2233, F17)</f>
        <v>267.51196758500021</v>
      </c>
      <c r="AH17">
        <f>SUMIFS(tree_info!$Z$2:$Z$2233, tree_info!$G$2:$G$2233, "&gt;43", tree_info!$C$2:$C$2233, F17 )</f>
        <v>267.51196758500021</v>
      </c>
    </row>
    <row r="18" spans="1:34" ht="15" customHeight="1" x14ac:dyDescent="0.35">
      <c r="A18" t="s">
        <v>79</v>
      </c>
      <c r="B18" t="s">
        <v>54</v>
      </c>
      <c r="C18" t="s">
        <v>189</v>
      </c>
      <c r="D18">
        <v>7</v>
      </c>
      <c r="E18">
        <v>1</v>
      </c>
      <c r="F18" s="2">
        <v>16</v>
      </c>
      <c r="G18" s="1">
        <v>45169</v>
      </c>
      <c r="H18">
        <v>81</v>
      </c>
      <c r="I18">
        <v>50.883450000000003</v>
      </c>
      <c r="J18">
        <v>4.6388333333</v>
      </c>
      <c r="K18">
        <v>50.883444444444443</v>
      </c>
      <c r="L18">
        <v>4.6388333333333325</v>
      </c>
      <c r="M18">
        <v>0</v>
      </c>
      <c r="N18">
        <v>0</v>
      </c>
      <c r="O18">
        <v>2</v>
      </c>
      <c r="P18">
        <v>6</v>
      </c>
      <c r="Q18" t="s">
        <v>80</v>
      </c>
      <c r="R18" t="s">
        <v>80</v>
      </c>
      <c r="S18" s="1">
        <v>45169</v>
      </c>
      <c r="T18" t="s">
        <v>112</v>
      </c>
      <c r="U18">
        <v>410.35019443135599</v>
      </c>
      <c r="V18">
        <v>37.681327160493801</v>
      </c>
      <c r="W18">
        <v>1</v>
      </c>
      <c r="X18">
        <v>2</v>
      </c>
      <c r="Y18">
        <v>10</v>
      </c>
      <c r="AA18">
        <v>13</v>
      </c>
      <c r="AB18">
        <v>1.81006172839506</v>
      </c>
      <c r="AC18">
        <v>5.05679056033037</v>
      </c>
      <c r="AD18">
        <v>403.48334214263099</v>
      </c>
      <c r="AE18">
        <f>SUMIFS(tree_info!$Z$2:$Z$2233, tree_info!$G$2:$G$2233, "&gt;9", tree_info!$C$2:$C$2233, F18)</f>
        <v>408.54013270296088</v>
      </c>
      <c r="AF18">
        <f>SUMIFS(tree_info!$Z$2:$Z$2233, tree_info!$G$2:$G$2233, "&gt;15", tree_info!$C$2:$C$2233, F18)</f>
        <v>407.73056526046338</v>
      </c>
      <c r="AG18">
        <f>SUMIFS(tree_info!$Z$2:$Z$2233, tree_info!$G$2:$G$2233, "&gt;27,5", tree_info!$C$2:$C$2233, F18)</f>
        <v>403.48334214263053</v>
      </c>
      <c r="AH18">
        <f>SUMIFS(tree_info!$Z$2:$Z$2233, tree_info!$G$2:$G$2233, "&gt;43", tree_info!$C$2:$C$2233, F18 )</f>
        <v>403.48334214263053</v>
      </c>
    </row>
    <row r="19" spans="1:34" ht="15" customHeight="1" x14ac:dyDescent="0.35">
      <c r="A19" t="s">
        <v>79</v>
      </c>
      <c r="B19" t="s">
        <v>54</v>
      </c>
      <c r="C19" t="s">
        <v>189</v>
      </c>
      <c r="D19">
        <v>7</v>
      </c>
      <c r="E19">
        <v>1</v>
      </c>
      <c r="F19" s="2">
        <v>17</v>
      </c>
      <c r="G19" s="1">
        <v>45169</v>
      </c>
      <c r="H19">
        <v>83</v>
      </c>
      <c r="I19">
        <v>50.883800000000001</v>
      </c>
      <c r="J19">
        <v>4.6406999999999998</v>
      </c>
      <c r="K19">
        <v>50.88377777777778</v>
      </c>
      <c r="L19">
        <v>4.6406944444444438</v>
      </c>
      <c r="M19">
        <v>0</v>
      </c>
      <c r="N19">
        <v>0</v>
      </c>
      <c r="O19" t="s">
        <v>80</v>
      </c>
      <c r="P19">
        <v>5</v>
      </c>
      <c r="Q19">
        <v>3</v>
      </c>
      <c r="R19">
        <v>2</v>
      </c>
      <c r="S19" s="1">
        <v>45169</v>
      </c>
      <c r="T19" t="s">
        <v>87</v>
      </c>
      <c r="U19">
        <v>253.57758881509901</v>
      </c>
      <c r="V19">
        <v>32.103587962962997</v>
      </c>
      <c r="W19">
        <v>5</v>
      </c>
      <c r="X19">
        <v>25</v>
      </c>
      <c r="Y19">
        <v>4</v>
      </c>
      <c r="AA19">
        <v>34</v>
      </c>
      <c r="AB19">
        <v>2.6142839506172799</v>
      </c>
      <c r="AC19">
        <v>97.116990866672197</v>
      </c>
      <c r="AD19">
        <v>153.84631399780901</v>
      </c>
      <c r="AE19">
        <f>SUMIFS(tree_info!$Z$2:$Z$2233, tree_info!$G$2:$G$2233, "&gt;9", tree_info!$C$2:$C$2233, F19)</f>
        <v>250.49579852299678</v>
      </c>
      <c r="AF19">
        <f>SUMIFS(tree_info!$Z$2:$Z$2233, tree_info!$G$2:$G$2233, "&gt;15", tree_info!$C$2:$C$2233, F19)</f>
        <v>226.01407548455893</v>
      </c>
      <c r="AG19">
        <f>SUMIFS(tree_info!$Z$2:$Z$2233, tree_info!$G$2:$G$2233, "&gt;27,5", tree_info!$C$2:$C$2233, F19)</f>
        <v>172.9443456772191</v>
      </c>
      <c r="AH19">
        <f>SUMIFS(tree_info!$Z$2:$Z$2233, tree_info!$G$2:$G$2233, "&gt;43", tree_info!$C$2:$C$2233, F19 )</f>
        <v>153.8463139978094</v>
      </c>
    </row>
    <row r="20" spans="1:34" ht="15" customHeight="1" x14ac:dyDescent="0.35">
      <c r="A20" t="s">
        <v>79</v>
      </c>
      <c r="B20" t="s">
        <v>55</v>
      </c>
      <c r="C20" t="s">
        <v>189</v>
      </c>
      <c r="D20">
        <v>6</v>
      </c>
      <c r="E20">
        <v>0</v>
      </c>
      <c r="F20" s="2">
        <v>18</v>
      </c>
      <c r="G20" s="1">
        <v>45169</v>
      </c>
      <c r="H20">
        <v>82</v>
      </c>
      <c r="I20">
        <v>50.882100000000001</v>
      </c>
      <c r="J20">
        <v>4.6408833332999997</v>
      </c>
      <c r="K20">
        <v>50.882111111111115</v>
      </c>
      <c r="L20">
        <v>4.6408888888888882</v>
      </c>
      <c r="M20">
        <v>0</v>
      </c>
      <c r="N20">
        <v>0</v>
      </c>
      <c r="O20">
        <v>2</v>
      </c>
      <c r="P20">
        <v>2</v>
      </c>
      <c r="Q20">
        <v>3</v>
      </c>
      <c r="R20">
        <v>5</v>
      </c>
      <c r="S20" s="1">
        <v>45169</v>
      </c>
      <c r="T20" t="s">
        <v>146</v>
      </c>
      <c r="U20">
        <v>404.13748895953802</v>
      </c>
      <c r="V20">
        <v>42.741705246913597</v>
      </c>
      <c r="W20">
        <v>2</v>
      </c>
      <c r="X20">
        <v>9</v>
      </c>
      <c r="Y20">
        <v>9</v>
      </c>
      <c r="AA20">
        <v>20</v>
      </c>
      <c r="AB20">
        <v>3.5950617283950603E-2</v>
      </c>
      <c r="AC20">
        <v>70.657308610709407</v>
      </c>
      <c r="AD20">
        <v>333.444229731544</v>
      </c>
      <c r="AE20">
        <f>SUMIFS(tree_info!$Z$2:$Z$2233, tree_info!$G$2:$G$2233, "&gt;9", tree_info!$C$2:$C$2233, F20)</f>
        <v>404.10153834225355</v>
      </c>
      <c r="AF20">
        <f>SUMIFS(tree_info!$Z$2:$Z$2233, tree_info!$G$2:$G$2233, "&gt;15", tree_info!$C$2:$C$2233, F20)</f>
        <v>399.48822671530263</v>
      </c>
      <c r="AG20">
        <f>SUMIFS(tree_info!$Z$2:$Z$2233, tree_info!$G$2:$G$2233, "&gt;27,5", tree_info!$C$2:$C$2233, F20)</f>
        <v>384.36241944892521</v>
      </c>
      <c r="AH20">
        <f>SUMIFS(tree_info!$Z$2:$Z$2233, tree_info!$G$2:$G$2233, "&gt;43", tree_info!$C$2:$C$2233, F20 )</f>
        <v>321.81102911539966</v>
      </c>
    </row>
    <row r="21" spans="1:34" ht="15" customHeight="1" x14ac:dyDescent="0.35">
      <c r="A21" t="s">
        <v>79</v>
      </c>
      <c r="B21" t="s">
        <v>55</v>
      </c>
      <c r="C21" t="s">
        <v>189</v>
      </c>
      <c r="D21">
        <v>6</v>
      </c>
      <c r="E21">
        <v>0</v>
      </c>
      <c r="F21" s="2">
        <v>19</v>
      </c>
      <c r="G21" s="1">
        <v>45169</v>
      </c>
      <c r="H21">
        <v>84</v>
      </c>
      <c r="I21">
        <v>50.881300000000003</v>
      </c>
      <c r="J21">
        <v>4.6434166667000003</v>
      </c>
      <c r="K21">
        <v>50.881305555555556</v>
      </c>
      <c r="L21">
        <v>4.6434444444444436</v>
      </c>
      <c r="M21">
        <v>0</v>
      </c>
      <c r="N21">
        <v>0</v>
      </c>
      <c r="O21" t="s">
        <v>80</v>
      </c>
      <c r="P21">
        <v>6</v>
      </c>
      <c r="Q21">
        <v>2</v>
      </c>
      <c r="R21">
        <v>1</v>
      </c>
      <c r="S21" s="1">
        <v>45169</v>
      </c>
      <c r="T21" t="s">
        <v>87</v>
      </c>
      <c r="U21">
        <v>431.72278994082001</v>
      </c>
      <c r="V21">
        <v>44.180748456790099</v>
      </c>
      <c r="W21">
        <v>0</v>
      </c>
      <c r="X21">
        <v>8</v>
      </c>
      <c r="Y21">
        <v>11</v>
      </c>
      <c r="AA21">
        <v>19</v>
      </c>
      <c r="AB21">
        <v>0</v>
      </c>
      <c r="AC21">
        <v>106.36932348614199</v>
      </c>
      <c r="AD21">
        <v>325.35346645467803</v>
      </c>
      <c r="AE21">
        <f>SUMIFS(tree_info!$Z$2:$Z$2233, tree_info!$G$2:$G$2233, "&gt;9", tree_info!$C$2:$C$2233, F21)</f>
        <v>430.62809470422189</v>
      </c>
      <c r="AF21">
        <f>SUMIFS(tree_info!$Z$2:$Z$2233, tree_info!$G$2:$G$2233, "&gt;15", tree_info!$C$2:$C$2233, F21)</f>
        <v>428.68518275969416</v>
      </c>
      <c r="AG21">
        <f>SUMIFS(tree_info!$Z$2:$Z$2233, tree_info!$G$2:$G$2233, "&gt;27,5", tree_info!$C$2:$C$2233, F21)</f>
        <v>425.13036152122197</v>
      </c>
      <c r="AH21">
        <f>SUMIFS(tree_info!$Z$2:$Z$2233, tree_info!$G$2:$G$2233, "&gt;43", tree_info!$C$2:$C$2233, F21 )</f>
        <v>325.3534664546778</v>
      </c>
    </row>
    <row r="22" spans="1:34" ht="15" customHeight="1" x14ac:dyDescent="0.35">
      <c r="A22" t="s">
        <v>79</v>
      </c>
      <c r="B22" t="s">
        <v>55</v>
      </c>
      <c r="C22" t="s">
        <v>189</v>
      </c>
      <c r="D22">
        <v>6</v>
      </c>
      <c r="E22">
        <v>0</v>
      </c>
      <c r="F22" s="2">
        <v>20</v>
      </c>
      <c r="G22" s="1">
        <v>45169</v>
      </c>
      <c r="H22">
        <v>85</v>
      </c>
      <c r="I22">
        <v>50.877749999999999</v>
      </c>
      <c r="J22">
        <v>4.6417999999999999</v>
      </c>
      <c r="K22">
        <v>50.877805555555554</v>
      </c>
      <c r="L22">
        <v>4.6418055555555551</v>
      </c>
      <c r="M22">
        <v>0</v>
      </c>
      <c r="N22">
        <v>0</v>
      </c>
      <c r="O22">
        <v>2</v>
      </c>
      <c r="P22">
        <v>4</v>
      </c>
      <c r="Q22">
        <v>3</v>
      </c>
      <c r="R22">
        <v>3</v>
      </c>
      <c r="S22" s="1">
        <v>45169</v>
      </c>
      <c r="T22" t="s">
        <v>113</v>
      </c>
      <c r="U22">
        <v>503.346132280289</v>
      </c>
      <c r="V22">
        <v>55.197337962962997</v>
      </c>
      <c r="W22">
        <v>0</v>
      </c>
      <c r="X22">
        <v>8</v>
      </c>
      <c r="Y22">
        <v>14</v>
      </c>
      <c r="AA22">
        <v>22</v>
      </c>
      <c r="AB22">
        <v>0</v>
      </c>
      <c r="AC22">
        <v>121.919744639407</v>
      </c>
      <c r="AD22">
        <v>381.42638764088201</v>
      </c>
      <c r="AE22">
        <f>SUMIFS(tree_info!$Z$2:$Z$2233, tree_info!$G$2:$G$2233, "&gt;9", tree_info!$C$2:$C$2233, F22)</f>
        <v>503.34613228028871</v>
      </c>
      <c r="AF22">
        <f>SUMIFS(tree_info!$Z$2:$Z$2233, tree_info!$G$2:$G$2233, "&gt;15", tree_info!$C$2:$C$2233, F22)</f>
        <v>501.89715793826059</v>
      </c>
      <c r="AG22">
        <f>SUMIFS(tree_info!$Z$2:$Z$2233, tree_info!$G$2:$G$2233, "&gt;27,5", tree_info!$C$2:$C$2233, F22)</f>
        <v>482.38018959221864</v>
      </c>
      <c r="AH22">
        <f>SUMIFS(tree_info!$Z$2:$Z$2233, tree_info!$G$2:$G$2233, "&gt;43", tree_info!$C$2:$C$2233, F22 )</f>
        <v>364.87047878308238</v>
      </c>
    </row>
    <row r="23" spans="1:34" ht="15" customHeight="1" x14ac:dyDescent="0.35">
      <c r="A23" t="s">
        <v>91</v>
      </c>
      <c r="B23" t="s">
        <v>24</v>
      </c>
      <c r="C23" t="s">
        <v>187</v>
      </c>
      <c r="D23">
        <v>6</v>
      </c>
      <c r="E23">
        <v>1</v>
      </c>
      <c r="F23" s="2">
        <v>21</v>
      </c>
      <c r="G23" s="1">
        <v>45160</v>
      </c>
      <c r="H23">
        <v>45</v>
      </c>
      <c r="I23" s="6">
        <v>50.845466666699998</v>
      </c>
      <c r="J23">
        <v>4.6409666666999998</v>
      </c>
      <c r="K23">
        <v>50.878750000000004</v>
      </c>
      <c r="L23">
        <v>4.6409722222222216</v>
      </c>
      <c r="M23" t="s">
        <v>94</v>
      </c>
      <c r="N23" t="s">
        <v>85</v>
      </c>
      <c r="O23">
        <v>2</v>
      </c>
      <c r="P23">
        <v>4</v>
      </c>
      <c r="Q23">
        <v>5</v>
      </c>
      <c r="R23" t="s">
        <v>80</v>
      </c>
      <c r="S23" s="1">
        <v>45160</v>
      </c>
      <c r="T23" t="s">
        <v>87</v>
      </c>
      <c r="U23">
        <v>421.80508287591999</v>
      </c>
      <c r="V23">
        <v>40.821566358024697</v>
      </c>
      <c r="W23">
        <v>0</v>
      </c>
      <c r="X23">
        <v>3</v>
      </c>
      <c r="Y23">
        <v>9</v>
      </c>
      <c r="AA23">
        <v>12</v>
      </c>
      <c r="AB23">
        <v>0</v>
      </c>
      <c r="AC23">
        <v>8.7756883882644896</v>
      </c>
      <c r="AD23">
        <v>413.02939448765602</v>
      </c>
      <c r="AE23">
        <f>SUMIFS(tree_info!$Z$2:$Z$2233, tree_info!$G$2:$G$2233, "&gt;9", tree_info!$C$2:$C$2233, F23)</f>
        <v>421.80508287592028</v>
      </c>
      <c r="AF23">
        <f>SUMIFS(tree_info!$Z$2:$Z$2233, tree_info!$G$2:$G$2233, "&gt;15", tree_info!$C$2:$C$2233, F23)</f>
        <v>413.02939448765579</v>
      </c>
      <c r="AG23">
        <f>SUMIFS(tree_info!$Z$2:$Z$2233, tree_info!$G$2:$G$2233, "&gt;27,5", tree_info!$C$2:$C$2233, F23)</f>
        <v>413.02939448765579</v>
      </c>
      <c r="AH23">
        <f>SUMIFS(tree_info!$Z$2:$Z$2233, tree_info!$G$2:$G$2233, "&gt;43", tree_info!$C$2:$C$2233, F23 )</f>
        <v>413.02939448765579</v>
      </c>
    </row>
    <row r="24" spans="1:34" ht="15" customHeight="1" x14ac:dyDescent="0.35">
      <c r="A24" t="s">
        <v>91</v>
      </c>
      <c r="B24" t="s">
        <v>24</v>
      </c>
      <c r="C24" t="s">
        <v>187</v>
      </c>
      <c r="D24">
        <v>6</v>
      </c>
      <c r="E24">
        <v>1</v>
      </c>
      <c r="F24" s="2">
        <v>22</v>
      </c>
      <c r="G24" s="1">
        <v>45160</v>
      </c>
      <c r="H24">
        <v>44</v>
      </c>
      <c r="I24">
        <v>50.880850000000002</v>
      </c>
      <c r="J24">
        <v>4.6376833333</v>
      </c>
      <c r="K24">
        <v>50.880833333333335</v>
      </c>
      <c r="L24">
        <v>4.6376944444444437</v>
      </c>
      <c r="M24">
        <v>0</v>
      </c>
      <c r="N24">
        <v>0</v>
      </c>
      <c r="O24">
        <v>2</v>
      </c>
      <c r="P24">
        <v>5</v>
      </c>
      <c r="Q24">
        <v>3</v>
      </c>
      <c r="R24" t="s">
        <v>82</v>
      </c>
      <c r="S24" s="1">
        <v>45160</v>
      </c>
      <c r="T24" t="s">
        <v>93</v>
      </c>
      <c r="U24">
        <v>320.41377255013703</v>
      </c>
      <c r="V24">
        <v>35.834104938271601</v>
      </c>
      <c r="W24">
        <v>0</v>
      </c>
      <c r="X24">
        <v>1</v>
      </c>
      <c r="Y24">
        <v>13</v>
      </c>
      <c r="AA24">
        <v>14</v>
      </c>
      <c r="AB24">
        <v>0</v>
      </c>
      <c r="AC24">
        <v>27.143697827169099</v>
      </c>
      <c r="AD24">
        <v>293.27007472296799</v>
      </c>
      <c r="AE24">
        <f>SUMIFS(tree_info!$Z$2:$Z$2233, tree_info!$G$2:$G$2233, "&gt;9", tree_info!$C$2:$C$2233, F24)</f>
        <v>320.4137725501372</v>
      </c>
      <c r="AF24">
        <f>SUMIFS(tree_info!$Z$2:$Z$2233, tree_info!$G$2:$G$2233, "&gt;15", tree_info!$C$2:$C$2233, F24)</f>
        <v>320.4137725501372</v>
      </c>
      <c r="AG24">
        <f>SUMIFS(tree_info!$Z$2:$Z$2233, tree_info!$G$2:$G$2233, "&gt;27,5", tree_info!$C$2:$C$2233, F24)</f>
        <v>320.4137725501372</v>
      </c>
      <c r="AH24">
        <f>SUMIFS(tree_info!$Z$2:$Z$2233, tree_info!$G$2:$G$2233, "&gt;43", tree_info!$C$2:$C$2233, F24 )</f>
        <v>270.84812613724029</v>
      </c>
    </row>
    <row r="25" spans="1:34" ht="15" customHeight="1" x14ac:dyDescent="0.35">
      <c r="A25" t="s">
        <v>91</v>
      </c>
      <c r="B25" t="s">
        <v>24</v>
      </c>
      <c r="C25" t="s">
        <v>187</v>
      </c>
      <c r="D25">
        <v>6</v>
      </c>
      <c r="E25">
        <v>1</v>
      </c>
      <c r="F25" s="2">
        <v>23</v>
      </c>
      <c r="G25" s="1">
        <v>45160</v>
      </c>
      <c r="H25">
        <v>43</v>
      </c>
      <c r="I25">
        <v>50.881216666699999</v>
      </c>
      <c r="J25">
        <v>4.6359500000000002</v>
      </c>
      <c r="K25">
        <v>50.88122222222222</v>
      </c>
      <c r="L25">
        <v>4.6359722222222217</v>
      </c>
      <c r="M25">
        <v>0</v>
      </c>
      <c r="N25">
        <v>0</v>
      </c>
      <c r="O25">
        <v>2</v>
      </c>
      <c r="P25">
        <v>6</v>
      </c>
      <c r="Q25" t="s">
        <v>82</v>
      </c>
      <c r="R25" t="s">
        <v>80</v>
      </c>
      <c r="S25" s="1">
        <v>45160</v>
      </c>
      <c r="T25" t="s">
        <v>92</v>
      </c>
      <c r="U25">
        <v>224.99515943999</v>
      </c>
      <c r="V25">
        <v>42.503665123456798</v>
      </c>
      <c r="W25">
        <v>176</v>
      </c>
      <c r="X25">
        <v>10</v>
      </c>
      <c r="Y25">
        <v>6</v>
      </c>
      <c r="AA25">
        <v>192</v>
      </c>
      <c r="AB25">
        <v>65.047024691358004</v>
      </c>
      <c r="AC25">
        <v>4.9413788875103997</v>
      </c>
      <c r="AD25">
        <v>155.00675586112101</v>
      </c>
      <c r="AE25">
        <f>SUMIFS(tree_info!$Z$2:$Z$2233, tree_info!$G$2:$G$2233, "&gt;9", tree_info!$C$2:$C$2233, F25)</f>
        <v>159.29483648955178</v>
      </c>
      <c r="AF25">
        <f>SUMIFS(tree_info!$Z$2:$Z$2233, tree_info!$G$2:$G$2233, "&gt;15", tree_info!$C$2:$C$2233, F25)</f>
        <v>157.74273697952103</v>
      </c>
      <c r="AG25">
        <f>SUMIFS(tree_info!$Z$2:$Z$2233, tree_info!$G$2:$G$2233, "&gt;27,5", tree_info!$C$2:$C$2233, F25)</f>
        <v>155.00675586112109</v>
      </c>
      <c r="AH25">
        <f>SUMIFS(tree_info!$Z$2:$Z$2233, tree_info!$G$2:$G$2233, "&gt;43", tree_info!$C$2:$C$2233, F25 )</f>
        <v>155.00675586112109</v>
      </c>
    </row>
    <row r="26" spans="1:34" ht="15" customHeight="1" x14ac:dyDescent="0.35">
      <c r="A26" t="s">
        <v>97</v>
      </c>
      <c r="B26" t="s">
        <v>50</v>
      </c>
      <c r="C26" t="s">
        <v>199</v>
      </c>
      <c r="D26">
        <v>2</v>
      </c>
      <c r="E26">
        <v>0</v>
      </c>
      <c r="F26" s="2">
        <v>24</v>
      </c>
      <c r="G26" s="1">
        <v>45166</v>
      </c>
      <c r="H26">
        <v>70</v>
      </c>
      <c r="I26">
        <v>50.782933333300001</v>
      </c>
      <c r="J26">
        <v>4.4278666667</v>
      </c>
      <c r="K26">
        <v>50.782944444444446</v>
      </c>
      <c r="L26">
        <v>4.4278611111111115</v>
      </c>
      <c r="M26" t="s">
        <v>104</v>
      </c>
      <c r="N26" t="s">
        <v>85</v>
      </c>
      <c r="O26">
        <v>2</v>
      </c>
      <c r="P26">
        <v>5</v>
      </c>
      <c r="Q26">
        <v>2</v>
      </c>
      <c r="R26" t="s">
        <v>82</v>
      </c>
      <c r="S26" s="1">
        <v>45166</v>
      </c>
      <c r="U26">
        <v>356.51680918542098</v>
      </c>
      <c r="V26">
        <v>40.252314814814802</v>
      </c>
      <c r="W26">
        <v>1</v>
      </c>
      <c r="X26">
        <v>16</v>
      </c>
      <c r="Y26">
        <v>3</v>
      </c>
      <c r="AA26">
        <v>20</v>
      </c>
      <c r="AB26">
        <v>2.5030567901234599</v>
      </c>
      <c r="AC26">
        <v>288.31532297905801</v>
      </c>
      <c r="AD26">
        <v>65.698429416239904</v>
      </c>
      <c r="AE26">
        <f>SUMIFS(tree_info!$Z$2:$Z$2233, tree_info!$G$2:$G$2233, "&gt;9", tree_info!$C$2:$C$2233, F26)</f>
        <v>354.01375239529733</v>
      </c>
      <c r="AF26">
        <f>SUMIFS(tree_info!$Z$2:$Z$2233, tree_info!$G$2:$G$2233, "&gt;15", tree_info!$C$2:$C$2233, F26)</f>
        <v>342.49041558387916</v>
      </c>
      <c r="AG26">
        <f>SUMIFS(tree_info!$Z$2:$Z$2233, tree_info!$G$2:$G$2233, "&gt;27,5", tree_info!$C$2:$C$2233, F26)</f>
        <v>249.18325629664079</v>
      </c>
      <c r="AH26">
        <f>SUMIFS(tree_info!$Z$2:$Z$2233, tree_info!$G$2:$G$2233, "&gt;43", tree_info!$C$2:$C$2233, F26 )</f>
        <v>65.69842941623979</v>
      </c>
    </row>
    <row r="27" spans="1:34" ht="15" customHeight="1" x14ac:dyDescent="0.35">
      <c r="A27" t="s">
        <v>97</v>
      </c>
      <c r="B27" t="s">
        <v>50</v>
      </c>
      <c r="C27" t="s">
        <v>199</v>
      </c>
      <c r="D27">
        <v>2</v>
      </c>
      <c r="E27">
        <v>0</v>
      </c>
      <c r="F27" s="2">
        <v>25</v>
      </c>
      <c r="G27" s="1">
        <v>45166</v>
      </c>
      <c r="H27">
        <v>69</v>
      </c>
      <c r="I27">
        <v>50.7791</v>
      </c>
      <c r="J27">
        <v>4.4288333333000001</v>
      </c>
      <c r="K27">
        <v>50.779083333333332</v>
      </c>
      <c r="L27">
        <v>4.4288333333333334</v>
      </c>
      <c r="M27">
        <v>0</v>
      </c>
      <c r="N27">
        <v>0</v>
      </c>
      <c r="O27">
        <v>2</v>
      </c>
      <c r="P27">
        <v>5</v>
      </c>
      <c r="Q27">
        <v>1</v>
      </c>
      <c r="R27" t="s">
        <v>82</v>
      </c>
      <c r="S27" s="1">
        <v>45166</v>
      </c>
      <c r="T27" t="s">
        <v>103</v>
      </c>
      <c r="U27">
        <v>392.29468928715602</v>
      </c>
      <c r="V27">
        <v>42.238425925925903</v>
      </c>
      <c r="W27">
        <v>1</v>
      </c>
      <c r="X27">
        <v>17</v>
      </c>
      <c r="Y27">
        <v>3</v>
      </c>
      <c r="AA27">
        <v>21</v>
      </c>
      <c r="AB27">
        <v>0.82745679012345696</v>
      </c>
      <c r="AC27">
        <v>112.828121718075</v>
      </c>
      <c r="AD27">
        <v>278.63911077895801</v>
      </c>
      <c r="AE27">
        <f>SUMIFS(tree_info!$Z$2:$Z$2233, tree_info!$G$2:$G$2233, "&gt;9", tree_info!$C$2:$C$2233, F27)</f>
        <v>391.46723249703319</v>
      </c>
      <c r="AF27">
        <f>SUMIFS(tree_info!$Z$2:$Z$2233, tree_info!$G$2:$G$2233, "&gt;15", tree_info!$C$2:$C$2233, F27)</f>
        <v>370.79222491609301</v>
      </c>
      <c r="AG27">
        <f>SUMIFS(tree_info!$Z$2:$Z$2233, tree_info!$G$2:$G$2233, "&gt;27,5", tree_info!$C$2:$C$2233, F27)</f>
        <v>302.77773291409511</v>
      </c>
      <c r="AH27">
        <f>SUMIFS(tree_info!$Z$2:$Z$2233, tree_info!$G$2:$G$2233, "&gt;43", tree_info!$C$2:$C$2233, F27 )</f>
        <v>278.63911077895858</v>
      </c>
    </row>
    <row r="28" spans="1:34" ht="15" customHeight="1" x14ac:dyDescent="0.35">
      <c r="A28" t="s">
        <v>97</v>
      </c>
      <c r="B28" t="s">
        <v>50</v>
      </c>
      <c r="C28" t="s">
        <v>199</v>
      </c>
      <c r="D28">
        <v>2</v>
      </c>
      <c r="E28">
        <v>0</v>
      </c>
      <c r="F28" s="2">
        <v>26</v>
      </c>
      <c r="G28" s="1">
        <v>45166</v>
      </c>
      <c r="H28">
        <v>71</v>
      </c>
      <c r="I28">
        <v>50.783683333299997</v>
      </c>
      <c r="J28">
        <v>4.4267666666999999</v>
      </c>
      <c r="K28">
        <v>50.783694444444443</v>
      </c>
      <c r="L28">
        <v>4.4267500000000002</v>
      </c>
      <c r="M28">
        <v>0</v>
      </c>
      <c r="N28">
        <v>0</v>
      </c>
      <c r="O28">
        <v>2</v>
      </c>
      <c r="P28">
        <v>4</v>
      </c>
      <c r="Q28">
        <v>3</v>
      </c>
      <c r="R28">
        <v>3</v>
      </c>
      <c r="S28" s="1">
        <v>45166</v>
      </c>
      <c r="T28" t="s">
        <v>105</v>
      </c>
      <c r="U28">
        <v>447.02324427018402</v>
      </c>
      <c r="V28">
        <v>40.806134259259302</v>
      </c>
      <c r="W28">
        <v>9</v>
      </c>
      <c r="X28">
        <v>0</v>
      </c>
      <c r="Y28">
        <v>7</v>
      </c>
      <c r="AA28">
        <v>16</v>
      </c>
      <c r="AB28">
        <v>0.85848641975308604</v>
      </c>
      <c r="AC28">
        <v>0</v>
      </c>
      <c r="AD28">
        <v>446.16475785043099</v>
      </c>
      <c r="AE28">
        <f>SUMIFS(tree_info!$Z$2:$Z$2233, tree_info!$G$2:$G$2233, "&gt;9", tree_info!$C$2:$C$2233, F28)</f>
        <v>446.1647578504311</v>
      </c>
      <c r="AF28">
        <f>SUMIFS(tree_info!$Z$2:$Z$2233, tree_info!$G$2:$G$2233, "&gt;15", tree_info!$C$2:$C$2233, F28)</f>
        <v>446.1647578504311</v>
      </c>
      <c r="AG28">
        <f>SUMIFS(tree_info!$Z$2:$Z$2233, tree_info!$G$2:$G$2233, "&gt;27,5", tree_info!$C$2:$C$2233, F28)</f>
        <v>446.1647578504311</v>
      </c>
      <c r="AH28">
        <f>SUMIFS(tree_info!$Z$2:$Z$2233, tree_info!$G$2:$G$2233, "&gt;43", tree_info!$C$2:$C$2233, F28 )</f>
        <v>446.1647578504311</v>
      </c>
    </row>
    <row r="29" spans="1:34" ht="15" customHeight="1" x14ac:dyDescent="0.35">
      <c r="A29" t="s">
        <v>97</v>
      </c>
      <c r="B29" t="s">
        <v>36</v>
      </c>
      <c r="C29" t="s">
        <v>196</v>
      </c>
      <c r="D29">
        <v>3</v>
      </c>
      <c r="E29">
        <v>1</v>
      </c>
      <c r="F29" s="2">
        <v>27</v>
      </c>
      <c r="G29" s="1">
        <v>45161</v>
      </c>
      <c r="H29">
        <v>54</v>
      </c>
      <c r="I29">
        <v>50.803800000000003</v>
      </c>
      <c r="J29">
        <v>4.6683000000000003</v>
      </c>
      <c r="K29">
        <v>50.803805555555556</v>
      </c>
      <c r="L29">
        <v>4.6683055555555555</v>
      </c>
      <c r="M29">
        <v>0</v>
      </c>
      <c r="N29">
        <v>0</v>
      </c>
      <c r="O29" t="s">
        <v>80</v>
      </c>
      <c r="P29">
        <v>3</v>
      </c>
      <c r="Q29">
        <v>2</v>
      </c>
      <c r="R29">
        <v>2</v>
      </c>
      <c r="S29" s="1">
        <v>45161</v>
      </c>
      <c r="T29" t="s">
        <v>137</v>
      </c>
      <c r="U29">
        <v>60.234071648470803</v>
      </c>
      <c r="V29">
        <v>14.1130401234568</v>
      </c>
      <c r="W29">
        <v>6</v>
      </c>
      <c r="X29">
        <v>8</v>
      </c>
      <c r="Y29">
        <v>6</v>
      </c>
      <c r="AA29">
        <v>20</v>
      </c>
      <c r="AB29">
        <v>1.1646419753086401</v>
      </c>
      <c r="AC29">
        <v>16.201384565534902</v>
      </c>
      <c r="AD29">
        <v>42.868045107627303</v>
      </c>
      <c r="AE29">
        <f>SUMIFS(tree_info!$Z$2:$Z$2233, tree_info!$G$2:$G$2233, "&gt;9", tree_info!$C$2:$C$2233, F29)</f>
        <v>57.905905291478604</v>
      </c>
      <c r="AF29">
        <f>SUMIFS(tree_info!$Z$2:$Z$2233, tree_info!$G$2:$G$2233, "&gt;15", tree_info!$C$2:$C$2233, F29)</f>
        <v>52.808108148966099</v>
      </c>
      <c r="AG29">
        <f>SUMIFS(tree_info!$Z$2:$Z$2233, tree_info!$G$2:$G$2233, "&gt;27,5", tree_info!$C$2:$C$2233, F29)</f>
        <v>42.868045107627324</v>
      </c>
      <c r="AH29">
        <f>SUMIFS(tree_info!$Z$2:$Z$2233, tree_info!$G$2:$G$2233, "&gt;43", tree_info!$C$2:$C$2233, F29 )</f>
        <v>24.980980686096149</v>
      </c>
    </row>
    <row r="30" spans="1:34" ht="15" customHeight="1" x14ac:dyDescent="0.35">
      <c r="A30" t="s">
        <v>97</v>
      </c>
      <c r="B30" t="s">
        <v>36</v>
      </c>
      <c r="C30" t="s">
        <v>196</v>
      </c>
      <c r="D30">
        <v>3</v>
      </c>
      <c r="E30">
        <v>1</v>
      </c>
      <c r="F30" s="2">
        <v>28</v>
      </c>
      <c r="G30" s="1">
        <v>45161</v>
      </c>
      <c r="H30">
        <v>53</v>
      </c>
      <c r="I30">
        <v>50.805766666700002</v>
      </c>
      <c r="J30">
        <v>4.6722166666999998</v>
      </c>
      <c r="K30">
        <v>50.805777777777777</v>
      </c>
      <c r="L30">
        <v>4.6722222222222225</v>
      </c>
      <c r="M30">
        <v>0</v>
      </c>
      <c r="N30">
        <v>0</v>
      </c>
      <c r="O30" t="s">
        <v>80</v>
      </c>
      <c r="P30">
        <v>2</v>
      </c>
      <c r="Q30">
        <v>2</v>
      </c>
      <c r="R30">
        <v>3</v>
      </c>
      <c r="S30" s="1">
        <v>45161</v>
      </c>
      <c r="U30">
        <v>141.935135667487</v>
      </c>
      <c r="V30">
        <v>28.138310185185201</v>
      </c>
      <c r="W30">
        <v>2</v>
      </c>
      <c r="X30">
        <v>3</v>
      </c>
      <c r="Y30">
        <v>11</v>
      </c>
      <c r="AA30">
        <v>16</v>
      </c>
      <c r="AB30">
        <v>0.81906172839506197</v>
      </c>
      <c r="AC30">
        <v>45.531928050873603</v>
      </c>
      <c r="AD30">
        <v>95.584145888218302</v>
      </c>
      <c r="AE30">
        <f>SUMIFS(tree_info!$Z$2:$Z$2233, tree_info!$G$2:$G$2233, "&gt;9", tree_info!$C$2:$C$2233, F30)</f>
        <v>141.11607393909182</v>
      </c>
      <c r="AF30">
        <f>SUMIFS(tree_info!$Z$2:$Z$2233, tree_info!$G$2:$G$2233, "&gt;15", tree_info!$C$2:$C$2233, F30)</f>
        <v>141.11607393909182</v>
      </c>
      <c r="AG30">
        <f>SUMIFS(tree_info!$Z$2:$Z$2233, tree_info!$G$2:$G$2233, "&gt;27,5", tree_info!$C$2:$C$2233, F30)</f>
        <v>138.70160036085659</v>
      </c>
      <c r="AH30">
        <f>SUMIFS(tree_info!$Z$2:$Z$2233, tree_info!$G$2:$G$2233, "&gt;43", tree_info!$C$2:$C$2233, F30 )</f>
        <v>60.323651266741848</v>
      </c>
    </row>
    <row r="31" spans="1:34" ht="15" customHeight="1" x14ac:dyDescent="0.35">
      <c r="A31" t="s">
        <v>97</v>
      </c>
      <c r="B31" t="s">
        <v>36</v>
      </c>
      <c r="C31" t="s">
        <v>196</v>
      </c>
      <c r="D31">
        <v>3</v>
      </c>
      <c r="E31">
        <v>1</v>
      </c>
      <c r="F31" s="2">
        <v>29</v>
      </c>
      <c r="G31" s="1">
        <v>45161</v>
      </c>
      <c r="H31">
        <v>52</v>
      </c>
      <c r="I31">
        <v>50.805349999999997</v>
      </c>
      <c r="J31">
        <v>4.6748333332999996</v>
      </c>
      <c r="K31">
        <v>50.805361111111111</v>
      </c>
      <c r="L31">
        <v>4.6748333333333338</v>
      </c>
      <c r="M31">
        <v>0</v>
      </c>
      <c r="N31">
        <v>0</v>
      </c>
      <c r="O31">
        <v>3</v>
      </c>
      <c r="P31">
        <v>1</v>
      </c>
      <c r="Q31">
        <v>4</v>
      </c>
      <c r="R31">
        <v>3</v>
      </c>
      <c r="S31" s="1">
        <v>45161</v>
      </c>
      <c r="T31" t="s">
        <v>136</v>
      </c>
      <c r="U31">
        <v>103.44816427685301</v>
      </c>
      <c r="V31">
        <v>22.457368827160501</v>
      </c>
      <c r="W31">
        <v>7</v>
      </c>
      <c r="X31">
        <v>3</v>
      </c>
      <c r="Y31">
        <v>10</v>
      </c>
      <c r="AA31">
        <v>20</v>
      </c>
      <c r="AB31">
        <v>3.1321975308641998</v>
      </c>
      <c r="AC31">
        <v>13.640845349368201</v>
      </c>
      <c r="AD31">
        <v>86.675121396620696</v>
      </c>
      <c r="AE31">
        <f>SUMIFS(tree_info!$Z$2:$Z$2233, tree_info!$G$2:$G$2233, "&gt;9", tree_info!$C$2:$C$2233, F31)</f>
        <v>100.31596674598892</v>
      </c>
      <c r="AF31">
        <f>SUMIFS(tree_info!$Z$2:$Z$2233, tree_info!$G$2:$G$2233, "&gt;15", tree_info!$C$2:$C$2233, F31)</f>
        <v>95.325087365928127</v>
      </c>
      <c r="AG31">
        <f>SUMIFS(tree_info!$Z$2:$Z$2233, tree_info!$G$2:$G$2233, "&gt;27,5", tree_info!$C$2:$C$2233, F31)</f>
        <v>95.325087365928127</v>
      </c>
      <c r="AH31">
        <f>SUMIFS(tree_info!$Z$2:$Z$2233, tree_info!$G$2:$G$2233, "&gt;43", tree_info!$C$2:$C$2233, F31 )</f>
        <v>68.693221354724272</v>
      </c>
    </row>
    <row r="32" spans="1:34" ht="15" customHeight="1" x14ac:dyDescent="0.35">
      <c r="A32" t="s">
        <v>107</v>
      </c>
      <c r="B32" t="s">
        <v>52</v>
      </c>
      <c r="C32" t="s">
        <v>195</v>
      </c>
      <c r="D32">
        <v>1</v>
      </c>
      <c r="E32">
        <v>1</v>
      </c>
      <c r="F32" s="2">
        <v>30</v>
      </c>
      <c r="G32" s="1">
        <v>45168</v>
      </c>
      <c r="H32">
        <v>75</v>
      </c>
      <c r="I32">
        <v>50.806316666699999</v>
      </c>
      <c r="J32">
        <v>4.7383333332999999</v>
      </c>
      <c r="K32">
        <v>50.806333333333328</v>
      </c>
      <c r="L32">
        <v>4.7383611111111108</v>
      </c>
      <c r="M32">
        <v>0</v>
      </c>
      <c r="N32">
        <v>0</v>
      </c>
      <c r="O32" t="s">
        <v>80</v>
      </c>
      <c r="P32">
        <v>5</v>
      </c>
      <c r="Q32">
        <v>1</v>
      </c>
      <c r="R32">
        <v>2</v>
      </c>
      <c r="S32" s="1">
        <v>45169</v>
      </c>
      <c r="T32" t="s">
        <v>108</v>
      </c>
      <c r="U32">
        <v>412.33177373330602</v>
      </c>
      <c r="V32">
        <v>37.330825617283999</v>
      </c>
      <c r="W32">
        <v>3</v>
      </c>
      <c r="X32">
        <v>7</v>
      </c>
      <c r="Y32">
        <v>4</v>
      </c>
      <c r="AA32">
        <v>14</v>
      </c>
      <c r="AB32">
        <v>0.12023981481481499</v>
      </c>
      <c r="AC32">
        <v>63.7242321890201</v>
      </c>
      <c r="AD32">
        <v>348.48730172947103</v>
      </c>
      <c r="AE32">
        <f>SUMIFS(tree_info!$Z$2:$Z$2233, tree_info!$G$2:$G$2233, "&gt;9", tree_info!$C$2:$C$2233, F32)</f>
        <v>412.21153391849072</v>
      </c>
      <c r="AF32">
        <f>SUMIFS(tree_info!$Z$2:$Z$2233, tree_info!$G$2:$G$2233, "&gt;15", tree_info!$C$2:$C$2233, F32)</f>
        <v>410.68587472927931</v>
      </c>
      <c r="AG32">
        <f>SUMIFS(tree_info!$Z$2:$Z$2233, tree_info!$G$2:$G$2233, "&gt;27,5", tree_info!$C$2:$C$2233, F32)</f>
        <v>348.48730172947074</v>
      </c>
      <c r="AH32">
        <f>SUMIFS(tree_info!$Z$2:$Z$2233, tree_info!$G$2:$G$2233, "&gt;43", tree_info!$C$2:$C$2233, F32 )</f>
        <v>348.48730172947074</v>
      </c>
    </row>
    <row r="33" spans="1:34" ht="15" customHeight="1" x14ac:dyDescent="0.35">
      <c r="A33" t="s">
        <v>107</v>
      </c>
      <c r="B33" t="s">
        <v>52</v>
      </c>
      <c r="C33" t="s">
        <v>195</v>
      </c>
      <c r="D33">
        <v>1</v>
      </c>
      <c r="E33">
        <v>1</v>
      </c>
      <c r="F33" s="2">
        <v>31</v>
      </c>
      <c r="G33" s="1">
        <v>45168</v>
      </c>
      <c r="H33">
        <v>74</v>
      </c>
      <c r="I33">
        <v>50.809049999999999</v>
      </c>
      <c r="J33">
        <v>4.7386833333</v>
      </c>
      <c r="K33">
        <v>50.809055555555553</v>
      </c>
      <c r="L33">
        <v>4.738666666666667</v>
      </c>
      <c r="M33">
        <v>0</v>
      </c>
      <c r="N33">
        <v>0</v>
      </c>
      <c r="O33">
        <v>2</v>
      </c>
      <c r="P33">
        <v>6</v>
      </c>
      <c r="Q33" t="s">
        <v>82</v>
      </c>
      <c r="R33" t="s">
        <v>82</v>
      </c>
      <c r="S33" s="1">
        <v>45169</v>
      </c>
      <c r="T33" t="s">
        <v>87</v>
      </c>
      <c r="U33">
        <v>396.17008189058998</v>
      </c>
      <c r="V33">
        <v>40.611882716049401</v>
      </c>
      <c r="W33">
        <v>2</v>
      </c>
      <c r="X33">
        <v>9</v>
      </c>
      <c r="Y33">
        <v>5</v>
      </c>
      <c r="AA33">
        <v>16</v>
      </c>
      <c r="AB33">
        <v>3.4098738160142799</v>
      </c>
      <c r="AC33">
        <v>69.335898759710702</v>
      </c>
      <c r="AD33">
        <v>323.42430931486501</v>
      </c>
      <c r="AE33">
        <f>SUMIFS(tree_info!$Z$2:$Z$2233, tree_info!$G$2:$G$2233, "&gt;9", tree_info!$C$2:$C$2233, F33)</f>
        <v>392.36414918472923</v>
      </c>
      <c r="AF33">
        <f>SUMIFS(tree_info!$Z$2:$Z$2233, tree_info!$G$2:$G$2233, "&gt;15", tree_info!$C$2:$C$2233, F33)</f>
        <v>390.77816275884152</v>
      </c>
      <c r="AG33">
        <f>SUMIFS(tree_info!$Z$2:$Z$2233, tree_info!$G$2:$G$2233, "&gt;27,5", tree_info!$C$2:$C$2233, F33)</f>
        <v>370.38635747488684</v>
      </c>
      <c r="AH33">
        <f>SUMIFS(tree_info!$Z$2:$Z$2233, tree_info!$G$2:$G$2233, "&gt;43", tree_info!$C$2:$C$2233, F33 )</f>
        <v>323.42430931486422</v>
      </c>
    </row>
    <row r="34" spans="1:34" ht="15" customHeight="1" x14ac:dyDescent="0.35">
      <c r="A34" t="s">
        <v>107</v>
      </c>
      <c r="B34" t="s">
        <v>52</v>
      </c>
      <c r="C34" t="s">
        <v>195</v>
      </c>
      <c r="D34">
        <v>1</v>
      </c>
      <c r="E34">
        <v>1</v>
      </c>
      <c r="F34" s="2">
        <v>32</v>
      </c>
      <c r="G34" s="1">
        <v>45168</v>
      </c>
      <c r="H34">
        <v>76</v>
      </c>
      <c r="I34">
        <v>50.806199999999997</v>
      </c>
      <c r="J34">
        <v>4.7362666666999997</v>
      </c>
      <c r="K34">
        <v>50.806194444444444</v>
      </c>
      <c r="L34">
        <v>4.7362777777777776</v>
      </c>
      <c r="M34">
        <v>0</v>
      </c>
      <c r="N34">
        <v>0</v>
      </c>
      <c r="O34">
        <v>2</v>
      </c>
      <c r="P34">
        <v>6</v>
      </c>
      <c r="Q34" t="s">
        <v>80</v>
      </c>
      <c r="R34">
        <v>4</v>
      </c>
      <c r="S34" s="1">
        <v>45169</v>
      </c>
      <c r="T34" t="s">
        <v>109</v>
      </c>
      <c r="U34">
        <v>373.846781176398</v>
      </c>
      <c r="V34">
        <v>37.805362654321002</v>
      </c>
      <c r="W34">
        <v>8</v>
      </c>
      <c r="X34">
        <v>5</v>
      </c>
      <c r="Y34">
        <v>6</v>
      </c>
      <c r="AA34">
        <v>19</v>
      </c>
      <c r="AB34">
        <v>1.03643490138699</v>
      </c>
      <c r="AC34">
        <v>10.997114550691499</v>
      </c>
      <c r="AD34">
        <v>361.813231724319</v>
      </c>
      <c r="AE34">
        <f>SUMIFS(tree_info!$Z$2:$Z$2233, tree_info!$G$2:$G$2233, "&gt;9", tree_info!$C$2:$C$2233, F34)</f>
        <v>372.66192758431652</v>
      </c>
      <c r="AF34">
        <f>SUMIFS(tree_info!$Z$2:$Z$2233, tree_info!$G$2:$G$2233, "&gt;15", tree_info!$C$2:$C$2233, F34)</f>
        <v>369.09113497641226</v>
      </c>
      <c r="AG34">
        <f>SUMIFS(tree_info!$Z$2:$Z$2233, tree_info!$G$2:$G$2233, "&gt;27,5", tree_info!$C$2:$C$2233, F34)</f>
        <v>361.81323172431934</v>
      </c>
      <c r="AH34">
        <f>SUMIFS(tree_info!$Z$2:$Z$2233, tree_info!$G$2:$G$2233, "&gt;43", tree_info!$C$2:$C$2233, F34 )</f>
        <v>361.81323172431934</v>
      </c>
    </row>
    <row r="35" spans="1:34" ht="15" customHeight="1" x14ac:dyDescent="0.35">
      <c r="A35" t="s">
        <v>107</v>
      </c>
      <c r="B35" t="s">
        <v>53</v>
      </c>
      <c r="C35" t="s">
        <v>195</v>
      </c>
      <c r="D35">
        <v>2</v>
      </c>
      <c r="E35">
        <v>0</v>
      </c>
      <c r="F35" s="2">
        <v>33</v>
      </c>
      <c r="G35" s="1">
        <v>45168</v>
      </c>
      <c r="H35">
        <v>79</v>
      </c>
      <c r="I35">
        <v>50.802833333300001</v>
      </c>
      <c r="J35">
        <v>4.7330833332999998</v>
      </c>
      <c r="K35">
        <v>50.802833333333332</v>
      </c>
      <c r="L35">
        <v>4.7330833333333331</v>
      </c>
      <c r="M35">
        <v>0</v>
      </c>
      <c r="N35">
        <v>0</v>
      </c>
      <c r="O35">
        <v>2</v>
      </c>
      <c r="P35">
        <v>5</v>
      </c>
      <c r="Q35">
        <v>2</v>
      </c>
      <c r="R35" t="s">
        <v>82</v>
      </c>
      <c r="S35" s="1">
        <v>45169</v>
      </c>
      <c r="U35">
        <v>307.17362860165099</v>
      </c>
      <c r="V35">
        <v>35.173804012345698</v>
      </c>
      <c r="W35">
        <v>6</v>
      </c>
      <c r="X35">
        <v>20</v>
      </c>
      <c r="Y35">
        <v>8</v>
      </c>
      <c r="AA35">
        <v>34</v>
      </c>
      <c r="AB35">
        <v>4.3814814814814804</v>
      </c>
      <c r="AC35">
        <v>48.100031778325899</v>
      </c>
      <c r="AD35">
        <v>254.69211534184299</v>
      </c>
      <c r="AE35">
        <f>SUMIFS(tree_info!$Z$2:$Z$2233, tree_info!$G$2:$G$2233, "&gt;9", tree_info!$C$2:$C$2233, F35)</f>
        <v>301.56000350460243</v>
      </c>
      <c r="AF35">
        <f>SUMIFS(tree_info!$Z$2:$Z$2233, tree_info!$G$2:$G$2233, "&gt;15", tree_info!$C$2:$C$2233, F35)</f>
        <v>291.71873121039926</v>
      </c>
      <c r="AG35">
        <f>SUMIFS(tree_info!$Z$2:$Z$2233, tree_info!$G$2:$G$2233, "&gt;27,5", tree_info!$C$2:$C$2233, F35)</f>
        <v>254.69211534184308</v>
      </c>
      <c r="AH35">
        <f>SUMIFS(tree_info!$Z$2:$Z$2233, tree_info!$G$2:$G$2233, "&gt;43", tree_info!$C$2:$C$2233, F35 )</f>
        <v>237.76086832403689</v>
      </c>
    </row>
    <row r="36" spans="1:34" ht="15" customHeight="1" x14ac:dyDescent="0.35">
      <c r="A36" t="s">
        <v>107</v>
      </c>
      <c r="B36" t="s">
        <v>53</v>
      </c>
      <c r="C36" t="s">
        <v>195</v>
      </c>
      <c r="D36">
        <v>2</v>
      </c>
      <c r="E36">
        <v>0</v>
      </c>
      <c r="F36" s="2">
        <v>34</v>
      </c>
      <c r="G36" s="1">
        <v>45168</v>
      </c>
      <c r="H36">
        <v>78</v>
      </c>
      <c r="I36">
        <v>50.803733333300002</v>
      </c>
      <c r="J36">
        <v>4.7359333333000002</v>
      </c>
      <c r="K36">
        <v>50.803749999999994</v>
      </c>
      <c r="L36">
        <v>4.7359444444444447</v>
      </c>
      <c r="M36" t="s">
        <v>111</v>
      </c>
      <c r="N36" t="s">
        <v>85</v>
      </c>
      <c r="O36">
        <v>1</v>
      </c>
      <c r="P36">
        <v>5</v>
      </c>
      <c r="Q36">
        <v>2</v>
      </c>
      <c r="R36">
        <v>2</v>
      </c>
      <c r="S36" s="1">
        <v>45169</v>
      </c>
      <c r="U36">
        <v>530.79215879557103</v>
      </c>
      <c r="V36">
        <v>45.006558641975303</v>
      </c>
      <c r="W36">
        <v>0</v>
      </c>
      <c r="X36">
        <v>0</v>
      </c>
      <c r="Y36">
        <v>14</v>
      </c>
      <c r="AA36">
        <v>14</v>
      </c>
      <c r="AB36">
        <v>0</v>
      </c>
      <c r="AC36">
        <v>0</v>
      </c>
      <c r="AD36">
        <v>530.79215879557103</v>
      </c>
      <c r="AE36">
        <f>SUMIFS(tree_info!$Z$2:$Z$2233, tree_info!$G$2:$G$2233, "&gt;9", tree_info!$C$2:$C$2233, F36)</f>
        <v>530.79215879557137</v>
      </c>
      <c r="AF36">
        <f>SUMIFS(tree_info!$Z$2:$Z$2233, tree_info!$G$2:$G$2233, "&gt;15", tree_info!$C$2:$C$2233, F36)</f>
        <v>530.79215879557137</v>
      </c>
      <c r="AG36">
        <f>SUMIFS(tree_info!$Z$2:$Z$2233, tree_info!$G$2:$G$2233, "&gt;27,5", tree_info!$C$2:$C$2233, F36)</f>
        <v>530.79215879557137</v>
      </c>
      <c r="AH36">
        <f>SUMIFS(tree_info!$Z$2:$Z$2233, tree_info!$G$2:$G$2233, "&gt;43", tree_info!$C$2:$C$2233, F36 )</f>
        <v>530.79215879557137</v>
      </c>
    </row>
    <row r="37" spans="1:34" ht="15" customHeight="1" x14ac:dyDescent="0.35">
      <c r="A37" t="s">
        <v>107</v>
      </c>
      <c r="B37" t="s">
        <v>53</v>
      </c>
      <c r="C37" t="s">
        <v>195</v>
      </c>
      <c r="D37">
        <v>2</v>
      </c>
      <c r="E37">
        <v>0</v>
      </c>
      <c r="F37" s="2">
        <v>35</v>
      </c>
      <c r="G37" s="1">
        <v>45168</v>
      </c>
      <c r="H37">
        <v>77</v>
      </c>
      <c r="I37">
        <v>50.804349999999999</v>
      </c>
      <c r="J37">
        <v>4.7365000000000004</v>
      </c>
      <c r="K37">
        <v>50.804333333333332</v>
      </c>
      <c r="L37">
        <v>4.736472222222222</v>
      </c>
      <c r="M37" t="s">
        <v>106</v>
      </c>
      <c r="N37" t="s">
        <v>85</v>
      </c>
      <c r="O37">
        <v>2</v>
      </c>
      <c r="P37">
        <v>5</v>
      </c>
      <c r="Q37" t="s">
        <v>80</v>
      </c>
      <c r="R37">
        <v>3</v>
      </c>
      <c r="S37" s="1">
        <v>45169</v>
      </c>
      <c r="T37" t="s">
        <v>110</v>
      </c>
      <c r="U37">
        <v>393.82916641639002</v>
      </c>
      <c r="V37">
        <v>34.091628086419803</v>
      </c>
      <c r="W37">
        <v>13</v>
      </c>
      <c r="X37">
        <v>0</v>
      </c>
      <c r="Y37">
        <v>8</v>
      </c>
      <c r="AA37">
        <v>21</v>
      </c>
      <c r="AB37">
        <v>3.1549530757563402</v>
      </c>
      <c r="AC37">
        <v>0</v>
      </c>
      <c r="AD37">
        <v>390.67421334063403</v>
      </c>
      <c r="AE37">
        <f>SUMIFS(tree_info!$Z$2:$Z$2233, tree_info!$G$2:$G$2233, "&gt;9", tree_info!$C$2:$C$2233, F37)</f>
        <v>390.67421334063414</v>
      </c>
      <c r="AF37">
        <f>SUMIFS(tree_info!$Z$2:$Z$2233, tree_info!$G$2:$G$2233, "&gt;15", tree_info!$C$2:$C$2233, F37)</f>
        <v>390.67421334063414</v>
      </c>
      <c r="AG37">
        <f>SUMIFS(tree_info!$Z$2:$Z$2233, tree_info!$G$2:$G$2233, "&gt;27,5", tree_info!$C$2:$C$2233, F37)</f>
        <v>390.67421334063414</v>
      </c>
      <c r="AH37">
        <f>SUMIFS(tree_info!$Z$2:$Z$2233, tree_info!$G$2:$G$2233, "&gt;43", tree_info!$C$2:$C$2233, F37 )</f>
        <v>390.67421334063414</v>
      </c>
    </row>
    <row r="38" spans="1:34" ht="15" customHeight="1" x14ac:dyDescent="0.35">
      <c r="A38" t="s">
        <v>117</v>
      </c>
      <c r="B38" t="s">
        <v>57</v>
      </c>
      <c r="C38" t="s">
        <v>194</v>
      </c>
      <c r="D38">
        <v>3</v>
      </c>
      <c r="E38">
        <v>1</v>
      </c>
      <c r="F38" s="2">
        <v>36</v>
      </c>
      <c r="G38" s="1">
        <v>45170</v>
      </c>
      <c r="H38">
        <v>86</v>
      </c>
      <c r="I38">
        <v>50.817933333299997</v>
      </c>
      <c r="J38">
        <v>4.7274166666999999</v>
      </c>
      <c r="K38">
        <v>50.81794444444445</v>
      </c>
      <c r="L38">
        <v>4.7274166666666666</v>
      </c>
      <c r="M38">
        <v>0</v>
      </c>
      <c r="N38">
        <v>0</v>
      </c>
      <c r="O38">
        <v>2</v>
      </c>
      <c r="P38">
        <v>2</v>
      </c>
      <c r="Q38">
        <v>5</v>
      </c>
      <c r="R38">
        <v>6</v>
      </c>
      <c r="S38" s="1">
        <v>45170</v>
      </c>
      <c r="T38" t="s">
        <v>118</v>
      </c>
      <c r="U38">
        <v>347.40259928519902</v>
      </c>
      <c r="V38">
        <v>37.894483024691397</v>
      </c>
      <c r="W38">
        <v>3</v>
      </c>
      <c r="X38">
        <v>1</v>
      </c>
      <c r="Y38">
        <v>15</v>
      </c>
      <c r="AA38">
        <v>19</v>
      </c>
      <c r="AB38">
        <v>1.9627059450806501</v>
      </c>
      <c r="AC38">
        <v>2.0316834839000601</v>
      </c>
      <c r="AD38">
        <v>343.408209856219</v>
      </c>
      <c r="AE38">
        <f>SUMIFS(tree_info!$Z$2:$Z$2233, tree_info!$G$2:$G$2233, "&gt;9", tree_info!$C$2:$C$2233, F38)</f>
        <v>345.43989334011872</v>
      </c>
      <c r="AF38">
        <f>SUMIFS(tree_info!$Z$2:$Z$2233, tree_info!$G$2:$G$2233, "&gt;15", tree_info!$C$2:$C$2233, F38)</f>
        <v>343.40820985621866</v>
      </c>
      <c r="AG38">
        <f>SUMIFS(tree_info!$Z$2:$Z$2233, tree_info!$G$2:$G$2233, "&gt;27,5", tree_info!$C$2:$C$2233, F38)</f>
        <v>343.40820985621866</v>
      </c>
      <c r="AH38">
        <f>SUMIFS(tree_info!$Z$2:$Z$2233, tree_info!$G$2:$G$2233, "&gt;43", tree_info!$C$2:$C$2233, F38 )</f>
        <v>329.73665283059074</v>
      </c>
    </row>
    <row r="39" spans="1:34" ht="15" customHeight="1" x14ac:dyDescent="0.35">
      <c r="A39" t="s">
        <v>117</v>
      </c>
      <c r="B39" t="s">
        <v>57</v>
      </c>
      <c r="C39" t="s">
        <v>194</v>
      </c>
      <c r="D39">
        <v>3</v>
      </c>
      <c r="E39">
        <v>1</v>
      </c>
      <c r="F39" s="2">
        <v>37</v>
      </c>
      <c r="G39" s="1">
        <v>45170</v>
      </c>
      <c r="H39">
        <v>87</v>
      </c>
      <c r="I39">
        <v>50.818216666700003</v>
      </c>
      <c r="J39">
        <v>4.7305166666999998</v>
      </c>
      <c r="K39">
        <v>50.818194444444451</v>
      </c>
      <c r="L39">
        <v>4.7305000000000001</v>
      </c>
      <c r="M39">
        <v>0</v>
      </c>
      <c r="N39">
        <v>0</v>
      </c>
      <c r="O39" t="s">
        <v>80</v>
      </c>
      <c r="P39">
        <v>3</v>
      </c>
      <c r="Q39">
        <v>4</v>
      </c>
      <c r="R39">
        <v>3</v>
      </c>
      <c r="S39" s="1">
        <v>45170</v>
      </c>
      <c r="T39" t="s">
        <v>119</v>
      </c>
      <c r="U39">
        <v>303.07607313065</v>
      </c>
      <c r="V39">
        <v>38.118441358024697</v>
      </c>
      <c r="W39">
        <v>7</v>
      </c>
      <c r="X39">
        <v>8</v>
      </c>
      <c r="Y39">
        <v>13</v>
      </c>
      <c r="AA39">
        <v>28</v>
      </c>
      <c r="AB39">
        <v>2.27340987654321</v>
      </c>
      <c r="AC39">
        <v>112.524516518441</v>
      </c>
      <c r="AD39">
        <v>188.27814673566601</v>
      </c>
      <c r="AE39">
        <f>SUMIFS(tree_info!$Z$2:$Z$2233, tree_info!$G$2:$G$2233, "&gt;9", tree_info!$C$2:$C$2233, F39)</f>
        <v>298.58315605261396</v>
      </c>
      <c r="AF39">
        <f>SUMIFS(tree_info!$Z$2:$Z$2233, tree_info!$G$2:$G$2233, "&gt;15", tree_info!$C$2:$C$2233, F39)</f>
        <v>297.15537597020005</v>
      </c>
      <c r="AG39">
        <f>SUMIFS(tree_info!$Z$2:$Z$2233, tree_info!$G$2:$G$2233, "&gt;27,5", tree_info!$C$2:$C$2233, F39)</f>
        <v>256.68126359774499</v>
      </c>
      <c r="AH39">
        <f>SUMIFS(tree_info!$Z$2:$Z$2233, tree_info!$G$2:$G$2233, "&gt;43", tree_info!$C$2:$C$2233, F39 )</f>
        <v>176.95472940887615</v>
      </c>
    </row>
    <row r="40" spans="1:34" ht="15" customHeight="1" x14ac:dyDescent="0.35">
      <c r="A40" t="s">
        <v>117</v>
      </c>
      <c r="B40" t="s">
        <v>57</v>
      </c>
      <c r="C40" t="s">
        <v>194</v>
      </c>
      <c r="D40">
        <v>3</v>
      </c>
      <c r="E40">
        <v>1</v>
      </c>
      <c r="F40" s="2">
        <v>38</v>
      </c>
      <c r="G40" s="1">
        <v>45170</v>
      </c>
      <c r="H40">
        <v>88</v>
      </c>
      <c r="I40">
        <v>50.819383333300003</v>
      </c>
      <c r="J40">
        <v>4.7310833333</v>
      </c>
      <c r="K40">
        <v>50.819388888888895</v>
      </c>
      <c r="L40">
        <v>4.7310833333333333</v>
      </c>
      <c r="M40">
        <v>0</v>
      </c>
      <c r="N40">
        <v>0</v>
      </c>
      <c r="O40">
        <v>3</v>
      </c>
      <c r="P40">
        <v>3</v>
      </c>
      <c r="Q40">
        <v>2</v>
      </c>
      <c r="R40">
        <v>2</v>
      </c>
      <c r="S40" s="1">
        <v>45170</v>
      </c>
      <c r="U40">
        <v>212.91886543058601</v>
      </c>
      <c r="V40">
        <v>28.155864197530899</v>
      </c>
      <c r="W40">
        <v>5</v>
      </c>
      <c r="X40">
        <v>8</v>
      </c>
      <c r="Y40">
        <v>13</v>
      </c>
      <c r="AA40">
        <v>26</v>
      </c>
      <c r="AB40">
        <v>0.98527160493827204</v>
      </c>
      <c r="AC40">
        <v>33.456048127314098</v>
      </c>
      <c r="AD40">
        <v>178.47754569833299</v>
      </c>
      <c r="AE40">
        <f>SUMIFS(tree_info!$Z$2:$Z$2233, tree_info!$G$2:$G$2233, "&gt;9", tree_info!$C$2:$C$2233, F40)</f>
        <v>211.93359382564756</v>
      </c>
      <c r="AF40">
        <f>SUMIFS(tree_info!$Z$2:$Z$2233, tree_info!$G$2:$G$2233, "&gt;15", tree_info!$C$2:$C$2233, F40)</f>
        <v>201.53957695585137</v>
      </c>
      <c r="AG40">
        <f>SUMIFS(tree_info!$Z$2:$Z$2233, tree_info!$G$2:$G$2233, "&gt;27,5", tree_info!$C$2:$C$2233, F40)</f>
        <v>178.47754569833347</v>
      </c>
      <c r="AH40">
        <f>SUMIFS(tree_info!$Z$2:$Z$2233, tree_info!$G$2:$G$2233, "&gt;43", tree_info!$C$2:$C$2233, F40 )</f>
        <v>146.2855326427744</v>
      </c>
    </row>
    <row r="41" spans="1:34" ht="15" customHeight="1" x14ac:dyDescent="0.35">
      <c r="A41" t="s">
        <v>117</v>
      </c>
      <c r="B41" t="s">
        <v>59</v>
      </c>
      <c r="C41" t="s">
        <v>194</v>
      </c>
      <c r="D41">
        <v>4</v>
      </c>
      <c r="E41">
        <v>0</v>
      </c>
      <c r="F41" s="2">
        <v>39</v>
      </c>
      <c r="G41" s="1">
        <v>45170</v>
      </c>
      <c r="H41">
        <v>91</v>
      </c>
      <c r="I41">
        <v>50.817516666700001</v>
      </c>
      <c r="J41">
        <v>4.7449333332999997</v>
      </c>
      <c r="K41">
        <v>50.817527777777784</v>
      </c>
      <c r="L41">
        <v>4.7449166666666667</v>
      </c>
      <c r="M41">
        <v>0</v>
      </c>
      <c r="N41">
        <v>0</v>
      </c>
      <c r="O41">
        <v>2</v>
      </c>
      <c r="P41">
        <v>6</v>
      </c>
      <c r="Q41">
        <v>2</v>
      </c>
      <c r="R41" t="s">
        <v>80</v>
      </c>
      <c r="S41" s="1">
        <v>45170</v>
      </c>
      <c r="T41" t="s">
        <v>121</v>
      </c>
      <c r="U41">
        <v>420.93400072008302</v>
      </c>
      <c r="V41">
        <v>44.505594135802497</v>
      </c>
      <c r="W41">
        <v>3</v>
      </c>
      <c r="X41">
        <v>0</v>
      </c>
      <c r="Y41">
        <v>17</v>
      </c>
      <c r="AA41">
        <v>20</v>
      </c>
      <c r="AB41">
        <v>0.19551851851851901</v>
      </c>
      <c r="AC41">
        <v>0</v>
      </c>
      <c r="AD41">
        <v>420.73848220156498</v>
      </c>
      <c r="AE41">
        <f>SUMIFS(tree_info!$Z$2:$Z$2233, tree_info!$G$2:$G$2233, "&gt;9", tree_info!$C$2:$C$2233, F41)</f>
        <v>420.73848220156464</v>
      </c>
      <c r="AF41">
        <f>SUMIFS(tree_info!$Z$2:$Z$2233, tree_info!$G$2:$G$2233, "&gt;15", tree_info!$C$2:$C$2233, F41)</f>
        <v>420.73848220156464</v>
      </c>
      <c r="AG41">
        <f>SUMIFS(tree_info!$Z$2:$Z$2233, tree_info!$G$2:$G$2233, "&gt;27,5", tree_info!$C$2:$C$2233, F41)</f>
        <v>420.73848220156464</v>
      </c>
      <c r="AH41">
        <f>SUMIFS(tree_info!$Z$2:$Z$2233, tree_info!$G$2:$G$2233, "&gt;43", tree_info!$C$2:$C$2233, F41 )</f>
        <v>409.67582139451036</v>
      </c>
    </row>
    <row r="42" spans="1:34" ht="15" customHeight="1" x14ac:dyDescent="0.35">
      <c r="A42" t="s">
        <v>117</v>
      </c>
      <c r="B42" t="s">
        <v>59</v>
      </c>
      <c r="C42" t="s">
        <v>194</v>
      </c>
      <c r="D42">
        <v>4</v>
      </c>
      <c r="E42">
        <v>0</v>
      </c>
      <c r="F42" s="2">
        <v>40</v>
      </c>
      <c r="G42" s="1">
        <v>45170</v>
      </c>
      <c r="H42">
        <v>90</v>
      </c>
      <c r="I42">
        <v>50.816049999999997</v>
      </c>
      <c r="J42">
        <v>4.7436499999999997</v>
      </c>
      <c r="K42">
        <v>50.816083333333331</v>
      </c>
      <c r="L42">
        <v>4.743611111111111</v>
      </c>
      <c r="M42">
        <v>0</v>
      </c>
      <c r="N42">
        <v>0</v>
      </c>
      <c r="O42">
        <v>1</v>
      </c>
      <c r="P42">
        <v>6</v>
      </c>
      <c r="Q42" t="s">
        <v>80</v>
      </c>
      <c r="R42" t="s">
        <v>82</v>
      </c>
      <c r="S42" s="1">
        <v>45170</v>
      </c>
      <c r="T42" t="s">
        <v>120</v>
      </c>
      <c r="U42">
        <v>388.587505505443</v>
      </c>
      <c r="V42">
        <v>44.570601851851897</v>
      </c>
      <c r="W42">
        <v>0</v>
      </c>
      <c r="X42">
        <v>3</v>
      </c>
      <c r="Y42">
        <v>20</v>
      </c>
      <c r="AA42">
        <v>23</v>
      </c>
      <c r="AB42">
        <v>0</v>
      </c>
      <c r="AC42">
        <v>45.9345647388852</v>
      </c>
      <c r="AD42">
        <v>342.65294076655698</v>
      </c>
      <c r="AE42">
        <f>SUMIFS(tree_info!$Z$2:$Z$2233, tree_info!$G$2:$G$2233, "&gt;9", tree_info!$C$2:$C$2233, F42)</f>
        <v>388.58750550544278</v>
      </c>
      <c r="AF42">
        <f>SUMIFS(tree_info!$Z$2:$Z$2233, tree_info!$G$2:$G$2233, "&gt;15", tree_info!$C$2:$C$2233, F42)</f>
        <v>388.58750550544278</v>
      </c>
      <c r="AG42">
        <f>SUMIFS(tree_info!$Z$2:$Z$2233, tree_info!$G$2:$G$2233, "&gt;27,5", tree_info!$C$2:$C$2233, F42)</f>
        <v>375.48711060538199</v>
      </c>
      <c r="AH42">
        <f>SUMIFS(tree_info!$Z$2:$Z$2233, tree_info!$G$2:$G$2233, "&gt;43", tree_info!$C$2:$C$2233, F42 )</f>
        <v>286.88016993999628</v>
      </c>
    </row>
    <row r="43" spans="1:34" ht="15" customHeight="1" x14ac:dyDescent="0.35">
      <c r="A43" t="s">
        <v>117</v>
      </c>
      <c r="B43" t="s">
        <v>59</v>
      </c>
      <c r="C43" t="s">
        <v>194</v>
      </c>
      <c r="D43">
        <v>4</v>
      </c>
      <c r="E43">
        <v>0</v>
      </c>
      <c r="F43" s="2">
        <v>41</v>
      </c>
      <c r="G43" s="1">
        <v>45170</v>
      </c>
      <c r="H43">
        <v>89</v>
      </c>
      <c r="I43">
        <v>50.81635</v>
      </c>
      <c r="J43">
        <v>4.7414333332999998</v>
      </c>
      <c r="K43">
        <v>50.816361111111107</v>
      </c>
      <c r="L43">
        <v>4.7414166666666668</v>
      </c>
      <c r="M43">
        <v>0</v>
      </c>
      <c r="N43">
        <v>0</v>
      </c>
      <c r="O43">
        <v>2</v>
      </c>
      <c r="P43">
        <v>4</v>
      </c>
      <c r="Q43">
        <v>2</v>
      </c>
      <c r="R43">
        <v>2</v>
      </c>
      <c r="S43" s="1">
        <v>45170</v>
      </c>
      <c r="U43">
        <v>401.49410005725701</v>
      </c>
      <c r="V43">
        <v>38.184606481481502</v>
      </c>
      <c r="W43">
        <v>10</v>
      </c>
      <c r="X43">
        <v>7</v>
      </c>
      <c r="Y43">
        <v>9</v>
      </c>
      <c r="AA43">
        <v>26</v>
      </c>
      <c r="AB43">
        <v>5.5167523218300198</v>
      </c>
      <c r="AC43">
        <v>224.15587954564899</v>
      </c>
      <c r="AD43">
        <v>171.82146818977799</v>
      </c>
      <c r="AE43">
        <f>SUMIFS(tree_info!$Z$2:$Z$2233, tree_info!$G$2:$G$2233, "&gt;9", tree_info!$C$2:$C$2233, F43)</f>
        <v>395.97734773542737</v>
      </c>
      <c r="AF43">
        <f>SUMIFS(tree_info!$Z$2:$Z$2233, tree_info!$G$2:$G$2233, "&gt;15", tree_info!$C$2:$C$2233, F43)</f>
        <v>395.97734773542737</v>
      </c>
      <c r="AG43">
        <f>SUMIFS(tree_info!$Z$2:$Z$2233, tree_info!$G$2:$G$2233, "&gt;27,5", tree_info!$C$2:$C$2233, F43)</f>
        <v>369.19513000280909</v>
      </c>
      <c r="AH43">
        <f>SUMIFS(tree_info!$Z$2:$Z$2233, tree_info!$G$2:$G$2233, "&gt;43", tree_info!$C$2:$C$2233, F43 )</f>
        <v>135.0577262142389</v>
      </c>
    </row>
    <row r="44" spans="1:34" ht="15" customHeight="1" x14ac:dyDescent="0.35">
      <c r="A44" t="s">
        <v>100</v>
      </c>
      <c r="B44" t="s">
        <v>42</v>
      </c>
      <c r="C44" t="s">
        <v>193</v>
      </c>
      <c r="D44">
        <v>5</v>
      </c>
      <c r="E44">
        <v>1</v>
      </c>
      <c r="F44" s="2">
        <v>42</v>
      </c>
      <c r="G44" s="1">
        <v>45164</v>
      </c>
      <c r="H44">
        <v>63</v>
      </c>
      <c r="I44">
        <v>50.802566666700002</v>
      </c>
      <c r="J44">
        <v>4.7226166666999996</v>
      </c>
      <c r="K44">
        <v>50.802583333333331</v>
      </c>
      <c r="L44">
        <v>4.7226111111111111</v>
      </c>
      <c r="M44">
        <v>0</v>
      </c>
      <c r="N44">
        <v>0</v>
      </c>
      <c r="O44">
        <v>2</v>
      </c>
      <c r="P44">
        <v>3</v>
      </c>
      <c r="Q44">
        <v>2</v>
      </c>
      <c r="R44">
        <v>1</v>
      </c>
      <c r="S44" s="1">
        <v>45164</v>
      </c>
      <c r="T44" t="s">
        <v>128</v>
      </c>
      <c r="U44">
        <v>326.18498490738398</v>
      </c>
      <c r="V44">
        <v>34.513117283950599</v>
      </c>
      <c r="W44">
        <v>50</v>
      </c>
      <c r="X44">
        <v>31</v>
      </c>
      <c r="Y44">
        <v>1</v>
      </c>
      <c r="AA44">
        <v>82</v>
      </c>
      <c r="AB44">
        <v>116.339430688951</v>
      </c>
      <c r="AC44">
        <v>167.16771108964099</v>
      </c>
      <c r="AD44">
        <v>42.677843128792603</v>
      </c>
      <c r="AE44">
        <f>SUMIFS(tree_info!$Z$2:$Z$2233, tree_info!$G$2:$G$2233, "&gt;9", tree_info!$C$2:$C$2233, F44)</f>
        <v>204.91810673886346</v>
      </c>
      <c r="AF44">
        <f>SUMIFS(tree_info!$Z$2:$Z$2233, tree_info!$G$2:$G$2233, "&gt;15", tree_info!$C$2:$C$2233, F44)</f>
        <v>179.07548697997794</v>
      </c>
      <c r="AG44">
        <f>SUMIFS(tree_info!$Z$2:$Z$2233, tree_info!$G$2:$G$2233, "&gt;27,5", tree_info!$C$2:$C$2233, F44)</f>
        <v>66.411229406320103</v>
      </c>
      <c r="AH44">
        <f>SUMIFS(tree_info!$Z$2:$Z$2233, tree_info!$G$2:$G$2233, "&gt;43", tree_info!$C$2:$C$2233, F44 )</f>
        <v>42.677843128792603</v>
      </c>
    </row>
    <row r="45" spans="1:34" ht="15" customHeight="1" x14ac:dyDescent="0.35">
      <c r="A45" t="s">
        <v>100</v>
      </c>
      <c r="B45" t="s">
        <v>42</v>
      </c>
      <c r="C45" t="s">
        <v>193</v>
      </c>
      <c r="D45">
        <v>5</v>
      </c>
      <c r="E45">
        <v>1</v>
      </c>
      <c r="F45" s="2">
        <v>43</v>
      </c>
      <c r="G45" s="1">
        <v>45164</v>
      </c>
      <c r="H45">
        <v>62</v>
      </c>
      <c r="I45">
        <v>50.803916666699998</v>
      </c>
      <c r="J45">
        <v>4.7201166667000001</v>
      </c>
      <c r="K45">
        <v>50.803916666666666</v>
      </c>
      <c r="L45">
        <v>4.7201111111111116</v>
      </c>
      <c r="M45">
        <v>0</v>
      </c>
      <c r="N45">
        <v>0</v>
      </c>
      <c r="O45" t="s">
        <v>80</v>
      </c>
      <c r="P45">
        <v>6</v>
      </c>
      <c r="Q45" t="s">
        <v>82</v>
      </c>
      <c r="R45">
        <v>1</v>
      </c>
      <c r="S45" s="1">
        <v>45164</v>
      </c>
      <c r="T45" t="s">
        <v>101</v>
      </c>
      <c r="U45">
        <v>399.74411520073602</v>
      </c>
      <c r="V45">
        <v>25.164351851851901</v>
      </c>
      <c r="W45">
        <v>21</v>
      </c>
      <c r="X45">
        <v>17</v>
      </c>
      <c r="Y45">
        <v>2</v>
      </c>
      <c r="AA45">
        <v>40</v>
      </c>
      <c r="AB45">
        <v>232.47942786204601</v>
      </c>
      <c r="AC45">
        <v>89.820795620222697</v>
      </c>
      <c r="AD45">
        <v>77.443891718467597</v>
      </c>
      <c r="AE45">
        <f>SUMIFS(tree_info!$Z$2:$Z$2233, tree_info!$G$2:$G$2233, "&gt;9", tree_info!$C$2:$C$2233, F45)</f>
        <v>164.7700929875104</v>
      </c>
      <c r="AF45">
        <f>SUMIFS(tree_info!$Z$2:$Z$2233, tree_info!$G$2:$G$2233, "&gt;15", tree_info!$C$2:$C$2233, F45)</f>
        <v>160.14328967211171</v>
      </c>
      <c r="AG45">
        <f>SUMIFS(tree_info!$Z$2:$Z$2233, tree_info!$G$2:$G$2233, "&gt;27,5", tree_info!$C$2:$C$2233, F45)</f>
        <v>77.443891718467697</v>
      </c>
      <c r="AH45">
        <f>SUMIFS(tree_info!$Z$2:$Z$2233, tree_info!$G$2:$G$2233, "&gt;43", tree_info!$C$2:$C$2233, F45 )</f>
        <v>77.443891718467697</v>
      </c>
    </row>
    <row r="46" spans="1:34" ht="15" customHeight="1" x14ac:dyDescent="0.35">
      <c r="A46" t="s">
        <v>100</v>
      </c>
      <c r="B46" t="s">
        <v>42</v>
      </c>
      <c r="C46" t="s">
        <v>193</v>
      </c>
      <c r="D46">
        <v>5</v>
      </c>
      <c r="E46">
        <v>1</v>
      </c>
      <c r="F46" s="2">
        <v>44</v>
      </c>
      <c r="G46" s="1">
        <v>45164</v>
      </c>
      <c r="H46">
        <v>64</v>
      </c>
      <c r="I46">
        <v>50.801633333300003</v>
      </c>
      <c r="J46">
        <v>4.7195</v>
      </c>
      <c r="K46">
        <v>50.801638888888888</v>
      </c>
      <c r="L46">
        <v>4.7195</v>
      </c>
      <c r="M46" t="s">
        <v>83</v>
      </c>
      <c r="N46" t="s">
        <v>85</v>
      </c>
      <c r="O46">
        <v>2</v>
      </c>
      <c r="P46">
        <v>4</v>
      </c>
      <c r="Q46">
        <v>2</v>
      </c>
      <c r="R46">
        <v>2</v>
      </c>
      <c r="S46" s="1">
        <v>45164</v>
      </c>
      <c r="T46" t="s">
        <v>102</v>
      </c>
      <c r="U46">
        <v>265.550173277846</v>
      </c>
      <c r="V46">
        <v>26.431327160493801</v>
      </c>
      <c r="W46">
        <v>1</v>
      </c>
      <c r="X46">
        <v>3</v>
      </c>
      <c r="Y46">
        <v>10</v>
      </c>
      <c r="AA46">
        <v>14</v>
      </c>
      <c r="AB46">
        <v>2.5858024691357999E-2</v>
      </c>
      <c r="AC46">
        <v>6.4329578686567803</v>
      </c>
      <c r="AD46">
        <v>259.091357384498</v>
      </c>
      <c r="AE46">
        <f>SUMIFS(tree_info!$Z$2:$Z$2233, tree_info!$G$2:$G$2233, "&gt;9", tree_info!$C$2:$C$2233, F46)</f>
        <v>265.5243152531545</v>
      </c>
      <c r="AF46">
        <f>SUMIFS(tree_info!$Z$2:$Z$2233, tree_info!$G$2:$G$2233, "&gt;15", tree_info!$C$2:$C$2233, F46)</f>
        <v>259.09135738449771</v>
      </c>
      <c r="AG46">
        <f>SUMIFS(tree_info!$Z$2:$Z$2233, tree_info!$G$2:$G$2233, "&gt;27,5", tree_info!$C$2:$C$2233, F46)</f>
        <v>259.09135738449771</v>
      </c>
      <c r="AH46">
        <f>SUMIFS(tree_info!$Z$2:$Z$2233, tree_info!$G$2:$G$2233, "&gt;43", tree_info!$C$2:$C$2233, F46 )</f>
        <v>245.53328482414548</v>
      </c>
    </row>
    <row r="47" spans="1:34" ht="15" customHeight="1" x14ac:dyDescent="0.35">
      <c r="A47" t="s">
        <v>100</v>
      </c>
      <c r="B47" t="s">
        <v>43</v>
      </c>
      <c r="C47" t="s">
        <v>193</v>
      </c>
      <c r="D47">
        <v>6</v>
      </c>
      <c r="E47">
        <v>0</v>
      </c>
      <c r="F47" s="2">
        <v>45</v>
      </c>
      <c r="G47" s="1">
        <v>45164</v>
      </c>
      <c r="H47">
        <v>65</v>
      </c>
      <c r="I47">
        <v>50.797983333300003</v>
      </c>
      <c r="J47">
        <v>4.7169166667000004</v>
      </c>
      <c r="K47">
        <v>50.797999999999995</v>
      </c>
      <c r="L47">
        <v>4.7169444444444446</v>
      </c>
      <c r="M47">
        <v>0</v>
      </c>
      <c r="N47">
        <v>0</v>
      </c>
      <c r="O47">
        <v>3</v>
      </c>
      <c r="P47">
        <v>4</v>
      </c>
      <c r="Q47">
        <v>4</v>
      </c>
      <c r="R47">
        <v>3</v>
      </c>
      <c r="S47" s="1">
        <v>45164</v>
      </c>
      <c r="T47" t="s">
        <v>87</v>
      </c>
      <c r="U47">
        <v>458.06634262427002</v>
      </c>
      <c r="V47">
        <v>48.221836419753103</v>
      </c>
      <c r="W47">
        <v>7</v>
      </c>
      <c r="X47">
        <v>8</v>
      </c>
      <c r="Y47">
        <v>12</v>
      </c>
      <c r="AA47">
        <v>27</v>
      </c>
      <c r="AB47">
        <v>4.3826049382716104</v>
      </c>
      <c r="AC47">
        <v>110.950174648595</v>
      </c>
      <c r="AD47">
        <v>342.733563037404</v>
      </c>
      <c r="AE47">
        <f>SUMIFS(tree_info!$Z$2:$Z$2233, tree_info!$G$2:$G$2233, "&gt;9", tree_info!$C$2:$C$2233, F47)</f>
        <v>453.00451736379011</v>
      </c>
      <c r="AF47">
        <f>SUMIFS(tree_info!$Z$2:$Z$2233, tree_info!$G$2:$G$2233, "&gt;15", tree_info!$C$2:$C$2233, F47)</f>
        <v>453.00451736379011</v>
      </c>
      <c r="AG47">
        <f>SUMIFS(tree_info!$Z$2:$Z$2233, tree_info!$G$2:$G$2233, "&gt;27,5", tree_info!$C$2:$C$2233, F47)</f>
        <v>448.67476940397682</v>
      </c>
      <c r="AH47">
        <f>SUMIFS(tree_info!$Z$2:$Z$2233, tree_info!$G$2:$G$2233, "&gt;43", tree_info!$C$2:$C$2233, F47 )</f>
        <v>316.72984118204181</v>
      </c>
    </row>
    <row r="48" spans="1:34" ht="15" customHeight="1" x14ac:dyDescent="0.35">
      <c r="A48" t="s">
        <v>100</v>
      </c>
      <c r="B48" t="s">
        <v>43</v>
      </c>
      <c r="C48" t="s">
        <v>193</v>
      </c>
      <c r="D48">
        <v>6</v>
      </c>
      <c r="E48">
        <v>0</v>
      </c>
      <c r="F48" s="2">
        <v>46</v>
      </c>
      <c r="G48" s="1">
        <v>45164</v>
      </c>
      <c r="H48">
        <v>66</v>
      </c>
      <c r="I48">
        <v>50.80095</v>
      </c>
      <c r="J48">
        <v>4.7120833332999998</v>
      </c>
      <c r="K48">
        <v>50.80094444444444</v>
      </c>
      <c r="L48">
        <v>4.7120555555555557</v>
      </c>
      <c r="M48">
        <v>0</v>
      </c>
      <c r="N48">
        <v>0</v>
      </c>
      <c r="O48">
        <v>2</v>
      </c>
      <c r="P48">
        <v>3</v>
      </c>
      <c r="Q48">
        <v>3</v>
      </c>
      <c r="R48">
        <v>1</v>
      </c>
      <c r="S48" s="1">
        <v>45165</v>
      </c>
      <c r="T48" t="s">
        <v>127</v>
      </c>
      <c r="U48">
        <v>416.91356304675298</v>
      </c>
      <c r="V48">
        <v>42.7899305555556</v>
      </c>
      <c r="W48">
        <v>19</v>
      </c>
      <c r="X48">
        <v>12</v>
      </c>
      <c r="Y48">
        <v>6</v>
      </c>
      <c r="AA48">
        <v>37</v>
      </c>
      <c r="AB48">
        <v>3.2335172839506199</v>
      </c>
      <c r="AC48">
        <v>133.46120960525201</v>
      </c>
      <c r="AD48">
        <v>280.21883615755002</v>
      </c>
      <c r="AE48">
        <f>SUMIFS(tree_info!$Z$2:$Z$2233, tree_info!$G$2:$G$2233, "&gt;9", tree_info!$C$2:$C$2233, F48)</f>
        <v>413.32402419869874</v>
      </c>
      <c r="AF48">
        <f>SUMIFS(tree_info!$Z$2:$Z$2233, tree_info!$G$2:$G$2233, "&gt;15", tree_info!$C$2:$C$2233, F48)</f>
        <v>410.69986764309272</v>
      </c>
      <c r="AG48">
        <f>SUMIFS(tree_info!$Z$2:$Z$2233, tree_info!$G$2:$G$2233, "&gt;27,5", tree_info!$C$2:$C$2233, F48)</f>
        <v>305.07613114272317</v>
      </c>
      <c r="AH48">
        <f>SUMIFS(tree_info!$Z$2:$Z$2233, tree_info!$G$2:$G$2233, "&gt;43", tree_info!$C$2:$C$2233, F48 )</f>
        <v>280.2188361575503</v>
      </c>
    </row>
    <row r="49" spans="1:34" ht="15" customHeight="1" x14ac:dyDescent="0.35">
      <c r="A49" t="s">
        <v>100</v>
      </c>
      <c r="B49" t="s">
        <v>43</v>
      </c>
      <c r="C49" t="s">
        <v>193</v>
      </c>
      <c r="D49">
        <v>6</v>
      </c>
      <c r="E49">
        <v>0</v>
      </c>
      <c r="F49" s="2">
        <v>47</v>
      </c>
      <c r="G49" s="1">
        <v>45164</v>
      </c>
      <c r="H49">
        <v>67</v>
      </c>
      <c r="I49">
        <v>50.7976833333</v>
      </c>
      <c r="J49">
        <v>4.7107666666999997</v>
      </c>
      <c r="K49">
        <v>50.797694444444446</v>
      </c>
      <c r="L49">
        <v>4.7107777777777784</v>
      </c>
      <c r="M49">
        <v>0</v>
      </c>
      <c r="N49">
        <v>0</v>
      </c>
      <c r="O49">
        <v>3</v>
      </c>
      <c r="P49">
        <v>4</v>
      </c>
      <c r="Q49">
        <v>2</v>
      </c>
      <c r="R49">
        <v>2</v>
      </c>
      <c r="S49" s="1">
        <v>45165</v>
      </c>
      <c r="T49" t="s">
        <v>87</v>
      </c>
      <c r="U49">
        <v>434.986483159979</v>
      </c>
      <c r="V49">
        <v>40.310956790123498</v>
      </c>
      <c r="W49">
        <v>13</v>
      </c>
      <c r="X49">
        <v>10</v>
      </c>
      <c r="Y49">
        <v>10</v>
      </c>
      <c r="AA49">
        <v>33</v>
      </c>
      <c r="AB49">
        <v>30.6963933337776</v>
      </c>
      <c r="AC49">
        <v>165.82040851029501</v>
      </c>
      <c r="AD49">
        <v>238.469681315907</v>
      </c>
      <c r="AE49">
        <f>SUMIFS(tree_info!$Z$2:$Z$2233, tree_info!$G$2:$G$2233, "&gt;9", tree_info!$C$2:$C$2233, F49)</f>
        <v>404.04217100205489</v>
      </c>
      <c r="AF49">
        <f>SUMIFS(tree_info!$Z$2:$Z$2233, tree_info!$G$2:$G$2233, "&gt;15", tree_info!$C$2:$C$2233, F49)</f>
        <v>401.37178449490926</v>
      </c>
      <c r="AG49">
        <f>SUMIFS(tree_info!$Z$2:$Z$2233, tree_info!$G$2:$G$2233, "&gt;27,5", tree_info!$C$2:$C$2233, F49)</f>
        <v>368.52835894137371</v>
      </c>
      <c r="AH49">
        <f>SUMIFS(tree_info!$Z$2:$Z$2233, tree_info!$G$2:$G$2233, "&gt;43", tree_info!$C$2:$C$2233, F49 )</f>
        <v>206.80302328191479</v>
      </c>
    </row>
    <row r="50" spans="1:34" ht="15" customHeight="1" x14ac:dyDescent="0.35">
      <c r="A50" t="s">
        <v>130</v>
      </c>
      <c r="B50" t="s">
        <v>131</v>
      </c>
      <c r="C50" t="s">
        <v>190</v>
      </c>
      <c r="D50">
        <v>3</v>
      </c>
      <c r="E50">
        <v>1</v>
      </c>
      <c r="F50" s="2">
        <v>48</v>
      </c>
      <c r="G50" s="1">
        <v>45210</v>
      </c>
      <c r="H50">
        <v>197</v>
      </c>
      <c r="I50">
        <v>50.711166666700002</v>
      </c>
      <c r="J50">
        <v>4.3062777778000001</v>
      </c>
      <c r="K50">
        <v>50.711166666700002</v>
      </c>
      <c r="L50">
        <v>4.3062777778000001</v>
      </c>
      <c r="M50">
        <v>0</v>
      </c>
      <c r="N50">
        <v>0</v>
      </c>
      <c r="O50" t="s">
        <v>80</v>
      </c>
      <c r="P50">
        <v>5</v>
      </c>
      <c r="Q50">
        <v>4</v>
      </c>
      <c r="R50">
        <v>2</v>
      </c>
      <c r="S50" s="1">
        <v>45210</v>
      </c>
      <c r="U50">
        <v>336.98994467279999</v>
      </c>
      <c r="V50">
        <v>51.929591049382701</v>
      </c>
      <c r="W50">
        <v>18</v>
      </c>
      <c r="X50">
        <v>14</v>
      </c>
      <c r="Y50">
        <v>15</v>
      </c>
      <c r="AA50">
        <v>47</v>
      </c>
      <c r="AB50">
        <v>7.6664691358024699</v>
      </c>
      <c r="AC50">
        <v>106.41416678854701</v>
      </c>
      <c r="AD50">
        <v>222.909308748451</v>
      </c>
      <c r="AE50">
        <f>SUMIFS(tree_info!$Z$2:$Z$2233, tree_info!$G$2:$G$2233, "&gt;9", tree_info!$C$2:$C$2233, F50)</f>
        <v>328.33176064134381</v>
      </c>
      <c r="AF50">
        <f>SUMIFS(tree_info!$Z$2:$Z$2233, tree_info!$G$2:$G$2233, "&gt;15", tree_info!$C$2:$C$2233, F50)</f>
        <v>325.03873376053713</v>
      </c>
      <c r="AG50">
        <f>SUMIFS(tree_info!$Z$2:$Z$2233, tree_info!$G$2:$G$2233, "&gt;27,5", tree_info!$C$2:$C$2233, F50)</f>
        <v>303.04304015627957</v>
      </c>
      <c r="AH50">
        <f>SUMIFS(tree_info!$Z$2:$Z$2233, tree_info!$G$2:$G$2233, "&gt;43", tree_info!$C$2:$C$2233, F50 )</f>
        <v>214.60747246536502</v>
      </c>
    </row>
    <row r="51" spans="1:34" ht="15" customHeight="1" x14ac:dyDescent="0.35">
      <c r="A51" t="s">
        <v>130</v>
      </c>
      <c r="B51" t="s">
        <v>131</v>
      </c>
      <c r="C51" t="s">
        <v>190</v>
      </c>
      <c r="D51">
        <v>3</v>
      </c>
      <c r="E51">
        <v>1</v>
      </c>
      <c r="F51" s="2">
        <v>49</v>
      </c>
      <c r="G51" s="1">
        <v>45210</v>
      </c>
      <c r="H51">
        <v>199</v>
      </c>
      <c r="I51">
        <v>50.713166666699998</v>
      </c>
      <c r="J51">
        <v>4.3073611110999996</v>
      </c>
      <c r="K51">
        <v>50.713166666699998</v>
      </c>
      <c r="L51">
        <v>4.3073611110999996</v>
      </c>
      <c r="M51">
        <v>0</v>
      </c>
      <c r="N51">
        <v>0</v>
      </c>
      <c r="O51">
        <v>2</v>
      </c>
      <c r="P51">
        <v>5</v>
      </c>
      <c r="Q51">
        <v>5</v>
      </c>
      <c r="R51">
        <v>5</v>
      </c>
      <c r="S51" s="1">
        <v>45210</v>
      </c>
      <c r="U51">
        <v>360.10456006431798</v>
      </c>
      <c r="V51">
        <v>48.389660493827201</v>
      </c>
      <c r="W51">
        <v>5</v>
      </c>
      <c r="X51">
        <v>0</v>
      </c>
      <c r="Y51">
        <v>24</v>
      </c>
      <c r="AA51">
        <v>29</v>
      </c>
      <c r="AB51">
        <v>0.503308641975309</v>
      </c>
      <c r="AC51">
        <v>0</v>
      </c>
      <c r="AD51">
        <v>359.60125142234301</v>
      </c>
      <c r="AE51">
        <f>SUMIFS(tree_info!$Z$2:$Z$2233, tree_info!$G$2:$G$2233, "&gt;9", tree_info!$C$2:$C$2233, F51)</f>
        <v>359.60125142234239</v>
      </c>
      <c r="AF51">
        <f>SUMIFS(tree_info!$Z$2:$Z$2233, tree_info!$G$2:$G$2233, "&gt;15", tree_info!$C$2:$C$2233, F51)</f>
        <v>359.60125142234239</v>
      </c>
      <c r="AG51">
        <f>SUMIFS(tree_info!$Z$2:$Z$2233, tree_info!$G$2:$G$2233, "&gt;27,5", tree_info!$C$2:$C$2233, F51)</f>
        <v>359.60125142234239</v>
      </c>
      <c r="AH51">
        <f>SUMIFS(tree_info!$Z$2:$Z$2233, tree_info!$G$2:$G$2233, "&gt;43", tree_info!$C$2:$C$2233, F51 )</f>
        <v>315.48000390529137</v>
      </c>
    </row>
    <row r="52" spans="1:34" ht="15" customHeight="1" x14ac:dyDescent="0.35">
      <c r="A52" t="s">
        <v>130</v>
      </c>
      <c r="B52" t="s">
        <v>131</v>
      </c>
      <c r="C52" t="s">
        <v>190</v>
      </c>
      <c r="D52">
        <v>3</v>
      </c>
      <c r="E52">
        <v>1</v>
      </c>
      <c r="F52" s="2">
        <v>50</v>
      </c>
      <c r="G52" s="1">
        <v>45210</v>
      </c>
      <c r="H52">
        <v>198</v>
      </c>
      <c r="I52">
        <f>50+42/60+44.6/3600</f>
        <v>50.712388888888889</v>
      </c>
      <c r="J52">
        <f>4+18/60+22.1/3600</f>
        <v>4.3061388888888885</v>
      </c>
      <c r="K52">
        <f>50+42/60+44.6/3600</f>
        <v>50.712388888888889</v>
      </c>
      <c r="L52">
        <f>4+18/60+22.1/3600</f>
        <v>4.3061388888888885</v>
      </c>
      <c r="M52">
        <v>0</v>
      </c>
      <c r="N52">
        <v>0</v>
      </c>
      <c r="O52">
        <v>2</v>
      </c>
      <c r="P52">
        <v>3</v>
      </c>
      <c r="Q52">
        <v>5</v>
      </c>
      <c r="R52">
        <v>5</v>
      </c>
      <c r="S52" s="1">
        <v>45211</v>
      </c>
      <c r="T52" t="s">
        <v>134</v>
      </c>
      <c r="U52">
        <v>350.90691627123698</v>
      </c>
      <c r="V52">
        <v>47.364776234567898</v>
      </c>
      <c r="W52">
        <v>0</v>
      </c>
      <c r="X52">
        <v>1</v>
      </c>
      <c r="Y52">
        <v>20</v>
      </c>
      <c r="AA52">
        <v>21</v>
      </c>
      <c r="AB52">
        <v>0</v>
      </c>
      <c r="AC52">
        <v>6.7941063983337902</v>
      </c>
      <c r="AD52">
        <v>344.11280987290297</v>
      </c>
      <c r="AE52">
        <f>SUMIFS(tree_info!$Z$2:$Z$2233, tree_info!$G$2:$G$2233, "&gt;9", tree_info!$C$2:$C$2233, F52)</f>
        <v>350.9069162712363</v>
      </c>
      <c r="AF52">
        <f>SUMIFS(tree_info!$Z$2:$Z$2233, tree_info!$G$2:$G$2233, "&gt;15", tree_info!$C$2:$C$2233, F52)</f>
        <v>350.9069162712363</v>
      </c>
      <c r="AG52">
        <f>SUMIFS(tree_info!$Z$2:$Z$2233, tree_info!$G$2:$G$2233, "&gt;27,5", tree_info!$C$2:$C$2233, F52)</f>
        <v>344.11280987290246</v>
      </c>
      <c r="AH52">
        <f>SUMIFS(tree_info!$Z$2:$Z$2233, tree_info!$G$2:$G$2233, "&gt;43", tree_info!$C$2:$C$2233, F52 )</f>
        <v>334.55055763067077</v>
      </c>
    </row>
    <row r="53" spans="1:34" ht="15" customHeight="1" x14ac:dyDescent="0.35">
      <c r="A53" t="s">
        <v>130</v>
      </c>
      <c r="B53" t="s">
        <v>132</v>
      </c>
      <c r="C53" t="s">
        <v>190</v>
      </c>
      <c r="D53">
        <v>4</v>
      </c>
      <c r="E53">
        <v>0</v>
      </c>
      <c r="F53" s="2">
        <v>51</v>
      </c>
      <c r="G53" s="1">
        <v>45210</v>
      </c>
      <c r="H53">
        <v>200</v>
      </c>
      <c r="I53">
        <v>50.713805555599997</v>
      </c>
      <c r="J53" s="5">
        <v>4.30555555555555</v>
      </c>
      <c r="K53">
        <v>50.713805555599997</v>
      </c>
      <c r="L53" s="5">
        <v>4.30555555555555</v>
      </c>
      <c r="M53">
        <v>0</v>
      </c>
      <c r="N53">
        <v>0</v>
      </c>
      <c r="O53">
        <v>2</v>
      </c>
      <c r="P53">
        <v>5</v>
      </c>
      <c r="Q53">
        <v>2</v>
      </c>
      <c r="R53">
        <v>1</v>
      </c>
      <c r="S53" s="1">
        <v>45210</v>
      </c>
      <c r="T53" t="s">
        <v>133</v>
      </c>
      <c r="U53">
        <v>379.848221931892</v>
      </c>
      <c r="V53">
        <v>48.284915123456798</v>
      </c>
      <c r="W53">
        <v>7</v>
      </c>
      <c r="X53">
        <v>6</v>
      </c>
      <c r="Y53">
        <v>20</v>
      </c>
      <c r="AA53">
        <v>33</v>
      </c>
      <c r="AB53">
        <v>56.915815791572399</v>
      </c>
      <c r="AC53">
        <v>29.603257429805801</v>
      </c>
      <c r="AD53">
        <v>293.329148710514</v>
      </c>
      <c r="AE53">
        <f>SUMIFS(tree_info!$Z$2:$Z$2233, tree_info!$G$2:$G$2233, "&gt;9", tree_info!$C$2:$C$2233, F53)</f>
        <v>322.49249502241605</v>
      </c>
      <c r="AF53">
        <f>SUMIFS(tree_info!$Z$2:$Z$2233, tree_info!$G$2:$G$2233, "&gt;15", tree_info!$C$2:$C$2233, F53)</f>
        <v>321.75672336831167</v>
      </c>
      <c r="AG53">
        <f>SUMIFS(tree_info!$Z$2:$Z$2233, tree_info!$G$2:$G$2233, "&gt;27,5", tree_info!$C$2:$C$2233, F53)</f>
        <v>307.99664795383325</v>
      </c>
      <c r="AH53">
        <f>SUMIFS(tree_info!$Z$2:$Z$2233, tree_info!$G$2:$G$2233, "&gt;43", tree_info!$C$2:$C$2233, F53 )</f>
        <v>267.88997700378007</v>
      </c>
    </row>
    <row r="54" spans="1:34" ht="15" customHeight="1" x14ac:dyDescent="0.35">
      <c r="A54" t="s">
        <v>130</v>
      </c>
      <c r="B54" t="s">
        <v>132</v>
      </c>
      <c r="C54" t="s">
        <v>190</v>
      </c>
      <c r="D54">
        <v>4</v>
      </c>
      <c r="E54">
        <v>0</v>
      </c>
      <c r="F54" s="2">
        <v>52</v>
      </c>
      <c r="G54" s="1">
        <v>45210</v>
      </c>
      <c r="H54">
        <v>201</v>
      </c>
      <c r="I54">
        <v>50.713166666699998</v>
      </c>
      <c r="J54">
        <v>4.3050555556000001</v>
      </c>
      <c r="K54">
        <v>50.713166666699998</v>
      </c>
      <c r="L54">
        <v>4.3050555556000001</v>
      </c>
      <c r="M54">
        <v>0</v>
      </c>
      <c r="N54">
        <v>0</v>
      </c>
      <c r="O54">
        <v>2</v>
      </c>
      <c r="P54">
        <v>5</v>
      </c>
      <c r="Q54">
        <v>2</v>
      </c>
      <c r="R54">
        <v>3</v>
      </c>
      <c r="S54" s="1">
        <v>45210</v>
      </c>
      <c r="U54">
        <v>325.75982396966799</v>
      </c>
      <c r="V54">
        <v>49.428626543209901</v>
      </c>
      <c r="W54">
        <v>0</v>
      </c>
      <c r="X54">
        <v>7</v>
      </c>
      <c r="Y54">
        <v>17</v>
      </c>
      <c r="AA54">
        <v>24</v>
      </c>
      <c r="AB54">
        <v>0</v>
      </c>
      <c r="AC54">
        <v>73.643376802534505</v>
      </c>
      <c r="AD54">
        <v>252.116447167133</v>
      </c>
      <c r="AE54">
        <f>SUMIFS(tree_info!$Z$2:$Z$2233, tree_info!$G$2:$G$2233, "&gt;9", tree_info!$C$2:$C$2233, F54)</f>
        <v>325.75982396966816</v>
      </c>
      <c r="AF54">
        <f>SUMIFS(tree_info!$Z$2:$Z$2233, tree_info!$G$2:$G$2233, "&gt;15", tree_info!$C$2:$C$2233, F54)</f>
        <v>325.75982396966816</v>
      </c>
      <c r="AG54">
        <f>SUMIFS(tree_info!$Z$2:$Z$2233, tree_info!$G$2:$G$2233, "&gt;27,5", tree_info!$C$2:$C$2233, F54)</f>
        <v>288.092732954013</v>
      </c>
      <c r="AH54">
        <f>SUMIFS(tree_info!$Z$2:$Z$2233, tree_info!$G$2:$G$2233, "&gt;43", tree_info!$C$2:$C$2233, F54 )</f>
        <v>225.65539987885066</v>
      </c>
    </row>
    <row r="55" spans="1:34" ht="15" customHeight="1" x14ac:dyDescent="0.35">
      <c r="A55" t="s">
        <v>130</v>
      </c>
      <c r="B55" t="s">
        <v>132</v>
      </c>
      <c r="C55" t="s">
        <v>190</v>
      </c>
      <c r="D55">
        <v>4</v>
      </c>
      <c r="E55">
        <v>0</v>
      </c>
      <c r="F55" s="2">
        <v>53</v>
      </c>
      <c r="G55" s="1">
        <v>45210</v>
      </c>
      <c r="H55">
        <v>202</v>
      </c>
      <c r="I55">
        <f>50+42/60+44.2/3600</f>
        <v>50.712277777777778</v>
      </c>
      <c r="J55">
        <f>4+18/60+17.4/3600</f>
        <v>4.3048333333333328</v>
      </c>
      <c r="K55">
        <f>50+42/60+44.2/3600</f>
        <v>50.712277777777778</v>
      </c>
      <c r="L55">
        <f>4+18/60+17.4/3600</f>
        <v>4.3048333333333328</v>
      </c>
      <c r="M55" t="s">
        <v>106</v>
      </c>
      <c r="N55">
        <v>10</v>
      </c>
      <c r="O55">
        <v>2</v>
      </c>
      <c r="P55">
        <v>4</v>
      </c>
      <c r="Q55">
        <v>3</v>
      </c>
      <c r="R55">
        <v>4</v>
      </c>
      <c r="S55" s="1">
        <v>45211</v>
      </c>
      <c r="U55">
        <v>292.34452979629799</v>
      </c>
      <c r="V55">
        <v>40.602816358024697</v>
      </c>
      <c r="W55">
        <v>0</v>
      </c>
      <c r="X55">
        <v>1</v>
      </c>
      <c r="Y55">
        <v>18</v>
      </c>
      <c r="AA55">
        <v>19</v>
      </c>
      <c r="AB55">
        <v>0</v>
      </c>
      <c r="AC55">
        <v>16.634034377682799</v>
      </c>
      <c r="AD55">
        <v>275.71049541861498</v>
      </c>
      <c r="AE55">
        <f>SUMIFS(tree_info!$Z$2:$Z$2233, tree_info!$G$2:$G$2233, "&gt;9", tree_info!$C$2:$C$2233, F55)</f>
        <v>292.34452979629776</v>
      </c>
      <c r="AF55">
        <f>SUMIFS(tree_info!$Z$2:$Z$2233, tree_info!$G$2:$G$2233, "&gt;15", tree_info!$C$2:$C$2233, F55)</f>
        <v>292.34452979629776</v>
      </c>
      <c r="AG55">
        <f>SUMIFS(tree_info!$Z$2:$Z$2233, tree_info!$G$2:$G$2233, "&gt;27,5", tree_info!$C$2:$C$2233, F55)</f>
        <v>292.34452979629776</v>
      </c>
      <c r="AH55">
        <f>SUMIFS(tree_info!$Z$2:$Z$2233, tree_info!$G$2:$G$2233, "&gt;43", tree_info!$C$2:$C$2233, F55 )</f>
        <v>247.51045430457179</v>
      </c>
    </row>
    <row r="56" spans="1:34" ht="15" customHeight="1" x14ac:dyDescent="0.35">
      <c r="A56" t="s">
        <v>114</v>
      </c>
      <c r="B56" t="s">
        <v>138</v>
      </c>
      <c r="C56" t="s">
        <v>192</v>
      </c>
      <c r="D56">
        <v>3</v>
      </c>
      <c r="E56">
        <v>1</v>
      </c>
      <c r="F56" s="2">
        <v>54</v>
      </c>
      <c r="G56" s="1">
        <v>45214</v>
      </c>
      <c r="H56">
        <v>228</v>
      </c>
      <c r="I56">
        <v>50.708583333299998</v>
      </c>
      <c r="J56">
        <v>4.2853055555999999</v>
      </c>
      <c r="K56">
        <v>50.708583333299998</v>
      </c>
      <c r="L56">
        <v>4.2853055555999999</v>
      </c>
      <c r="M56">
        <v>0</v>
      </c>
      <c r="N56">
        <v>0</v>
      </c>
      <c r="O56">
        <v>2</v>
      </c>
      <c r="P56">
        <v>2</v>
      </c>
      <c r="Q56">
        <v>3</v>
      </c>
      <c r="R56">
        <v>5</v>
      </c>
      <c r="S56" s="1">
        <v>45214</v>
      </c>
      <c r="T56" t="s">
        <v>142</v>
      </c>
      <c r="U56">
        <v>195.77031584195899</v>
      </c>
      <c r="V56">
        <v>32.531057098765402</v>
      </c>
      <c r="W56">
        <v>0</v>
      </c>
      <c r="X56">
        <v>4</v>
      </c>
      <c r="Y56">
        <v>11</v>
      </c>
      <c r="AA56">
        <v>15</v>
      </c>
      <c r="AB56">
        <v>0</v>
      </c>
      <c r="AC56">
        <v>58.5527404815643</v>
      </c>
      <c r="AD56">
        <v>137.21757536039399</v>
      </c>
      <c r="AE56">
        <f>SUMIFS(tree_info!$Z$2:$Z$2233, tree_info!$G$2:$G$2233, "&gt;9", tree_info!$C$2:$C$2233, F56)</f>
        <v>195.77031584195856</v>
      </c>
      <c r="AF56">
        <f>SUMIFS(tree_info!$Z$2:$Z$2233, tree_info!$G$2:$G$2233, "&gt;15", tree_info!$C$2:$C$2233, F56)</f>
        <v>195.77031584195856</v>
      </c>
      <c r="AG56">
        <f>SUMIFS(tree_info!$Z$2:$Z$2233, tree_info!$G$2:$G$2233, "&gt;27,5", tree_info!$C$2:$C$2233, F56)</f>
        <v>189.46032827574419</v>
      </c>
      <c r="AH56">
        <f>SUMIFS(tree_info!$Z$2:$Z$2233, tree_info!$G$2:$G$2233, "&gt;43", tree_info!$C$2:$C$2233, F56 )</f>
        <v>127.18326461091952</v>
      </c>
    </row>
    <row r="57" spans="1:34" ht="15" customHeight="1" x14ac:dyDescent="0.35">
      <c r="A57" t="s">
        <v>114</v>
      </c>
      <c r="B57" t="s">
        <v>138</v>
      </c>
      <c r="C57" t="s">
        <v>192</v>
      </c>
      <c r="D57">
        <v>3</v>
      </c>
      <c r="E57">
        <v>1</v>
      </c>
      <c r="F57" s="2">
        <v>55</v>
      </c>
      <c r="G57" s="1">
        <v>45214</v>
      </c>
      <c r="H57">
        <v>226</v>
      </c>
      <c r="I57">
        <v>50.709027777800003</v>
      </c>
      <c r="J57">
        <v>4.2864444443999998</v>
      </c>
      <c r="K57">
        <v>50.709027777800003</v>
      </c>
      <c r="L57">
        <v>4.2864444443999998</v>
      </c>
      <c r="M57">
        <v>0</v>
      </c>
      <c r="N57">
        <v>0</v>
      </c>
      <c r="O57">
        <v>1</v>
      </c>
      <c r="P57">
        <v>6</v>
      </c>
      <c r="Q57">
        <v>3</v>
      </c>
      <c r="R57">
        <v>2</v>
      </c>
      <c r="S57" s="1">
        <v>45214</v>
      </c>
      <c r="T57" t="s">
        <v>140</v>
      </c>
      <c r="U57">
        <v>270.55185542322101</v>
      </c>
      <c r="V57">
        <v>49.092978395061699</v>
      </c>
      <c r="W57">
        <v>2</v>
      </c>
      <c r="X57">
        <v>15</v>
      </c>
      <c r="Y57">
        <v>14</v>
      </c>
      <c r="AA57">
        <v>31</v>
      </c>
      <c r="AB57">
        <v>1.08671768052782</v>
      </c>
      <c r="AC57">
        <v>110.92504355215701</v>
      </c>
      <c r="AD57">
        <v>158.540094190536</v>
      </c>
      <c r="AE57">
        <f>SUMIFS(tree_info!$Z$2:$Z$2233, tree_info!$G$2:$G$2233, "&gt;9", tree_info!$C$2:$C$2233, F57)</f>
        <v>269.03226109895718</v>
      </c>
      <c r="AF57">
        <f>SUMIFS(tree_info!$Z$2:$Z$2233, tree_info!$G$2:$G$2233, "&gt;15", tree_info!$C$2:$C$2233, F57)</f>
        <v>261.08301619161193</v>
      </c>
      <c r="AG57">
        <f>SUMIFS(tree_info!$Z$2:$Z$2233, tree_info!$G$2:$G$2233, "&gt;27,5", tree_info!$C$2:$C$2233, F57)</f>
        <v>219.45110208710918</v>
      </c>
      <c r="AH57">
        <f>SUMIFS(tree_info!$Z$2:$Z$2233, tree_info!$G$2:$G$2233, "&gt;43", tree_info!$C$2:$C$2233, F57 )</f>
        <v>119.00213919792489</v>
      </c>
    </row>
    <row r="58" spans="1:34" ht="15" customHeight="1" x14ac:dyDescent="0.35">
      <c r="A58" t="s">
        <v>114</v>
      </c>
      <c r="B58" t="s">
        <v>138</v>
      </c>
      <c r="C58" t="s">
        <v>192</v>
      </c>
      <c r="D58">
        <v>3</v>
      </c>
      <c r="E58">
        <v>1</v>
      </c>
      <c r="F58" s="2">
        <v>56</v>
      </c>
      <c r="G58" s="1">
        <v>45214</v>
      </c>
      <c r="H58">
        <v>227</v>
      </c>
      <c r="I58">
        <v>50.708750000000002</v>
      </c>
      <c r="J58">
        <v>4.2860277778000002</v>
      </c>
      <c r="K58">
        <v>50.708750000000002</v>
      </c>
      <c r="L58">
        <v>4.2860277778000002</v>
      </c>
      <c r="M58">
        <v>0</v>
      </c>
      <c r="N58">
        <v>0</v>
      </c>
      <c r="O58">
        <v>1</v>
      </c>
      <c r="P58">
        <v>2</v>
      </c>
      <c r="Q58">
        <v>2</v>
      </c>
      <c r="R58">
        <v>5</v>
      </c>
      <c r="S58" s="1">
        <v>45214</v>
      </c>
      <c r="T58" t="s">
        <v>141</v>
      </c>
      <c r="U58">
        <v>196.19163944665399</v>
      </c>
      <c r="V58">
        <v>31.054591049382701</v>
      </c>
      <c r="W58">
        <v>0</v>
      </c>
      <c r="X58">
        <v>3</v>
      </c>
      <c r="Y58">
        <v>15</v>
      </c>
      <c r="AA58">
        <v>18</v>
      </c>
      <c r="AB58">
        <v>0</v>
      </c>
      <c r="AC58">
        <v>41.231816798773501</v>
      </c>
      <c r="AD58">
        <v>154.959822647881</v>
      </c>
      <c r="AE58">
        <f>SUMIFS(tree_info!$Z$2:$Z$2233, tree_info!$G$2:$G$2233, "&gt;9", tree_info!$C$2:$C$2233, F58)</f>
        <v>196.19163944665428</v>
      </c>
      <c r="AF58">
        <f>SUMIFS(tree_info!$Z$2:$Z$2233, tree_info!$G$2:$G$2233, "&gt;15", tree_info!$C$2:$C$2233, F58)</f>
        <v>195.08969056049298</v>
      </c>
      <c r="AG58">
        <f>SUMIFS(tree_info!$Z$2:$Z$2233, tree_info!$G$2:$G$2233, "&gt;27,5", tree_info!$C$2:$C$2233, F58)</f>
        <v>195.08969056049298</v>
      </c>
      <c r="AH58">
        <f>SUMIFS(tree_info!$Z$2:$Z$2233, tree_info!$G$2:$G$2233, "&gt;43", tree_info!$C$2:$C$2233, F58 )</f>
        <v>104.30112377800576</v>
      </c>
    </row>
    <row r="59" spans="1:34" ht="15" customHeight="1" x14ac:dyDescent="0.35">
      <c r="A59" t="s">
        <v>114</v>
      </c>
      <c r="B59" t="s">
        <v>139</v>
      </c>
      <c r="C59" t="s">
        <v>192</v>
      </c>
      <c r="D59">
        <v>4</v>
      </c>
      <c r="E59">
        <v>0</v>
      </c>
      <c r="F59" s="2">
        <v>57</v>
      </c>
      <c r="G59" s="1">
        <v>45214</v>
      </c>
      <c r="H59">
        <v>231</v>
      </c>
      <c r="I59">
        <v>50.719722222199998</v>
      </c>
      <c r="J59">
        <v>4.2898055556000001</v>
      </c>
      <c r="K59">
        <v>50.719722222199998</v>
      </c>
      <c r="L59">
        <v>4.2898055556000001</v>
      </c>
      <c r="M59">
        <v>0</v>
      </c>
      <c r="N59">
        <v>0</v>
      </c>
      <c r="O59">
        <v>2</v>
      </c>
      <c r="P59">
        <v>4</v>
      </c>
      <c r="Q59">
        <v>2</v>
      </c>
      <c r="R59">
        <v>1</v>
      </c>
      <c r="S59" s="1">
        <v>45214</v>
      </c>
      <c r="T59" t="s">
        <v>145</v>
      </c>
      <c r="U59">
        <v>469.662528106781</v>
      </c>
      <c r="V59">
        <v>63.285493827160501</v>
      </c>
      <c r="W59">
        <v>1</v>
      </c>
      <c r="X59">
        <v>10</v>
      </c>
      <c r="Y59">
        <v>19</v>
      </c>
      <c r="AA59">
        <v>30</v>
      </c>
      <c r="AB59">
        <v>4.4938271604938297E-3</v>
      </c>
      <c r="AC59">
        <v>205.844480193621</v>
      </c>
      <c r="AD59">
        <v>263.81355408600001</v>
      </c>
      <c r="AE59">
        <f>SUMIFS(tree_info!$Z$2:$Z$2233, tree_info!$G$2:$G$2233, "&gt;9", tree_info!$C$2:$C$2233, F59)</f>
        <v>469.65803427962078</v>
      </c>
      <c r="AF59">
        <f>SUMIFS(tree_info!$Z$2:$Z$2233, tree_info!$G$2:$G$2233, "&gt;15", tree_info!$C$2:$C$2233, F59)</f>
        <v>468.58693008076114</v>
      </c>
      <c r="AG59">
        <f>SUMIFS(tree_info!$Z$2:$Z$2233, tree_info!$G$2:$G$2233, "&gt;27,5", tree_info!$C$2:$C$2233, F59)</f>
        <v>461.2126567595277</v>
      </c>
      <c r="AH59">
        <f>SUMIFS(tree_info!$Z$2:$Z$2233, tree_info!$G$2:$G$2233, "&gt;43", tree_info!$C$2:$C$2233, F59 )</f>
        <v>202.43971174018841</v>
      </c>
    </row>
    <row r="60" spans="1:34" ht="15" customHeight="1" x14ac:dyDescent="0.35">
      <c r="A60" t="s">
        <v>114</v>
      </c>
      <c r="B60" t="s">
        <v>139</v>
      </c>
      <c r="C60" t="s">
        <v>192</v>
      </c>
      <c r="D60">
        <v>4</v>
      </c>
      <c r="E60">
        <v>0</v>
      </c>
      <c r="F60" s="2">
        <v>58</v>
      </c>
      <c r="G60" s="1">
        <v>45214</v>
      </c>
      <c r="H60">
        <v>230</v>
      </c>
      <c r="I60">
        <v>50.718527777799999</v>
      </c>
      <c r="J60">
        <v>4.2921666667</v>
      </c>
      <c r="K60">
        <v>50.718527777799999</v>
      </c>
      <c r="L60">
        <v>4.2921666667</v>
      </c>
      <c r="M60">
        <v>0</v>
      </c>
      <c r="N60">
        <v>0</v>
      </c>
      <c r="O60">
        <v>1</v>
      </c>
      <c r="P60">
        <v>5</v>
      </c>
      <c r="Q60" t="s">
        <v>82</v>
      </c>
      <c r="R60" t="s">
        <v>82</v>
      </c>
      <c r="S60" s="1">
        <v>45214</v>
      </c>
      <c r="T60" t="s">
        <v>144</v>
      </c>
      <c r="U60">
        <v>545.963122173805</v>
      </c>
      <c r="V60">
        <v>55.795910493827201</v>
      </c>
      <c r="W60">
        <v>0</v>
      </c>
      <c r="X60">
        <v>8</v>
      </c>
      <c r="Y60">
        <v>14</v>
      </c>
      <c r="AA60">
        <v>22</v>
      </c>
      <c r="AB60">
        <v>0</v>
      </c>
      <c r="AC60">
        <v>252.70261884714799</v>
      </c>
      <c r="AD60">
        <v>293.26050332665699</v>
      </c>
      <c r="AE60">
        <f>SUMIFS(tree_info!$Z$2:$Z$2233, tree_info!$G$2:$G$2233, "&gt;9", tree_info!$C$2:$C$2233, F60)</f>
        <v>545.96312217380478</v>
      </c>
      <c r="AF60">
        <f>SUMIFS(tree_info!$Z$2:$Z$2233, tree_info!$G$2:$G$2233, "&gt;15", tree_info!$C$2:$C$2233, F60)</f>
        <v>545.96312217380478</v>
      </c>
      <c r="AG60">
        <f>SUMIFS(tree_info!$Z$2:$Z$2233, tree_info!$G$2:$G$2233, "&gt;27,5", tree_info!$C$2:$C$2233, F60)</f>
        <v>516.52227792647329</v>
      </c>
      <c r="AH60">
        <f>SUMIFS(tree_info!$Z$2:$Z$2233, tree_info!$G$2:$G$2233, "&gt;43", tree_info!$C$2:$C$2233, F60 )</f>
        <v>266.7748930947061</v>
      </c>
    </row>
    <row r="61" spans="1:34" ht="15" customHeight="1" x14ac:dyDescent="0.35">
      <c r="A61" t="s">
        <v>114</v>
      </c>
      <c r="B61" t="s">
        <v>139</v>
      </c>
      <c r="C61" t="s">
        <v>192</v>
      </c>
      <c r="D61">
        <v>4</v>
      </c>
      <c r="E61">
        <v>0</v>
      </c>
      <c r="F61" s="2">
        <v>59</v>
      </c>
      <c r="G61" s="1">
        <v>45214</v>
      </c>
      <c r="H61">
        <v>229</v>
      </c>
      <c r="I61">
        <v>50.718194444399998</v>
      </c>
      <c r="J61">
        <v>4.2911111111000002</v>
      </c>
      <c r="K61">
        <v>50.718194444399998</v>
      </c>
      <c r="L61">
        <v>4.2911111111000002</v>
      </c>
      <c r="M61">
        <v>0</v>
      </c>
      <c r="N61">
        <v>0</v>
      </c>
      <c r="O61">
        <v>2</v>
      </c>
      <c r="P61">
        <v>4</v>
      </c>
      <c r="Q61">
        <v>4</v>
      </c>
      <c r="R61">
        <v>5</v>
      </c>
      <c r="S61" s="1">
        <v>45214</v>
      </c>
      <c r="T61" t="s">
        <v>143</v>
      </c>
      <c r="U61">
        <v>267.97504840642802</v>
      </c>
      <c r="V61">
        <v>45.396604938271601</v>
      </c>
      <c r="W61">
        <v>0</v>
      </c>
      <c r="X61">
        <v>6</v>
      </c>
      <c r="Y61">
        <v>15</v>
      </c>
      <c r="AA61">
        <v>21</v>
      </c>
      <c r="AB61">
        <v>0</v>
      </c>
      <c r="AC61">
        <v>89.573002745396593</v>
      </c>
      <c r="AD61">
        <v>178.402045661031</v>
      </c>
      <c r="AE61">
        <f>SUMIFS(tree_info!$Z$2:$Z$2233, tree_info!$G$2:$G$2233, "&gt;9", tree_info!$C$2:$C$2233, F61)</f>
        <v>267.97504840642762</v>
      </c>
      <c r="AF61">
        <f>SUMIFS(tree_info!$Z$2:$Z$2233, tree_info!$G$2:$G$2233, "&gt;15", tree_info!$C$2:$C$2233, F61)</f>
        <v>267.97504840642762</v>
      </c>
      <c r="AG61">
        <f>SUMIFS(tree_info!$Z$2:$Z$2233, tree_info!$G$2:$G$2233, "&gt;27,5", tree_info!$C$2:$C$2233, F61)</f>
        <v>254.59376875782823</v>
      </c>
      <c r="AH61">
        <f>SUMIFS(tree_info!$Z$2:$Z$2233, tree_info!$G$2:$G$2233, "&gt;43", tree_info!$C$2:$C$2233, F61 )</f>
        <v>162.57824149350904</v>
      </c>
    </row>
    <row r="62" spans="1:34" ht="15" customHeight="1" x14ac:dyDescent="0.35">
      <c r="A62" t="s">
        <v>97</v>
      </c>
      <c r="B62" t="s">
        <v>40</v>
      </c>
      <c r="C62" t="s">
        <v>198</v>
      </c>
      <c r="D62">
        <v>1</v>
      </c>
      <c r="E62">
        <v>1</v>
      </c>
      <c r="F62" s="2">
        <v>60</v>
      </c>
      <c r="G62" s="1">
        <v>45162</v>
      </c>
      <c r="H62">
        <v>59</v>
      </c>
      <c r="I62">
        <v>50.7595833333</v>
      </c>
      <c r="J62">
        <v>4.4144833332999998</v>
      </c>
      <c r="K62">
        <v>50.759583333333332</v>
      </c>
      <c r="L62">
        <v>4.4144722222222228</v>
      </c>
      <c r="M62">
        <v>0</v>
      </c>
      <c r="N62">
        <v>0</v>
      </c>
      <c r="O62">
        <v>1</v>
      </c>
      <c r="P62">
        <v>6</v>
      </c>
      <c r="Q62" t="s">
        <v>82</v>
      </c>
      <c r="R62">
        <v>5</v>
      </c>
      <c r="S62" s="1">
        <v>45162</v>
      </c>
      <c r="T62" t="s">
        <v>150</v>
      </c>
      <c r="U62">
        <v>184.47336459356001</v>
      </c>
      <c r="V62">
        <v>18.0378086419753</v>
      </c>
      <c r="W62">
        <v>0</v>
      </c>
      <c r="X62">
        <v>0</v>
      </c>
      <c r="Y62">
        <v>2</v>
      </c>
      <c r="AA62">
        <v>2</v>
      </c>
      <c r="AB62">
        <v>0</v>
      </c>
      <c r="AC62">
        <v>0</v>
      </c>
      <c r="AD62">
        <v>184.47336459356001</v>
      </c>
      <c r="AE62">
        <f>SUMIFS(tree_info!$Z$2:$Z$2233, tree_info!$G$2:$G$2233, "&gt;9", tree_info!$C$2:$C$2233, F62)</f>
        <v>184.47336459355941</v>
      </c>
      <c r="AF62">
        <f>SUMIFS(tree_info!$Z$2:$Z$2233, tree_info!$G$2:$G$2233, "&gt;15", tree_info!$C$2:$C$2233, F62)</f>
        <v>184.47336459355941</v>
      </c>
      <c r="AG62">
        <f>SUMIFS(tree_info!$Z$2:$Z$2233, tree_info!$G$2:$G$2233, "&gt;27,5", tree_info!$C$2:$C$2233, F62)</f>
        <v>184.47336459355941</v>
      </c>
      <c r="AH62">
        <f>SUMIFS(tree_info!$Z$2:$Z$2233, tree_info!$G$2:$G$2233, "&gt;43", tree_info!$C$2:$C$2233, F62 )</f>
        <v>184.47336459355941</v>
      </c>
    </row>
    <row r="63" spans="1:34" ht="15" customHeight="1" x14ac:dyDescent="0.35">
      <c r="A63" t="s">
        <v>79</v>
      </c>
      <c r="B63" t="s">
        <v>23</v>
      </c>
      <c r="C63" t="s">
        <v>198</v>
      </c>
      <c r="D63">
        <v>8</v>
      </c>
      <c r="E63">
        <v>1</v>
      </c>
      <c r="F63" s="2">
        <v>61</v>
      </c>
      <c r="G63" s="1">
        <v>45159</v>
      </c>
      <c r="H63">
        <v>41</v>
      </c>
      <c r="I63">
        <v>50.765983333299999</v>
      </c>
      <c r="J63">
        <v>4.4144833332999998</v>
      </c>
      <c r="K63">
        <v>50.77097222222222</v>
      </c>
      <c r="L63">
        <v>4.4145000000000003</v>
      </c>
      <c r="M63">
        <v>0</v>
      </c>
      <c r="N63">
        <v>0</v>
      </c>
      <c r="O63">
        <v>3</v>
      </c>
      <c r="P63">
        <v>5</v>
      </c>
      <c r="Q63" t="s">
        <v>82</v>
      </c>
      <c r="R63" t="s">
        <v>82</v>
      </c>
      <c r="S63" s="1">
        <v>45159</v>
      </c>
      <c r="T63" t="s">
        <v>149</v>
      </c>
      <c r="U63">
        <v>325.11539720777898</v>
      </c>
      <c r="V63">
        <v>43.106095679012299</v>
      </c>
      <c r="W63">
        <v>2</v>
      </c>
      <c r="X63">
        <v>20</v>
      </c>
      <c r="Y63">
        <v>4</v>
      </c>
      <c r="AA63">
        <v>26</v>
      </c>
      <c r="AB63">
        <v>2.4762136519135902</v>
      </c>
      <c r="AC63">
        <v>154.08524344308901</v>
      </c>
      <c r="AD63">
        <v>168.55394011277701</v>
      </c>
      <c r="AE63">
        <f>SUMIFS(tree_info!$Z$2:$Z$2233, tree_info!$G$2:$G$2233, "&gt;9", tree_info!$C$2:$C$2233, F63)</f>
        <v>321.58615079101884</v>
      </c>
      <c r="AF63">
        <f>SUMIFS(tree_info!$Z$2:$Z$2233, tree_info!$G$2:$G$2233, "&gt;15", tree_info!$C$2:$C$2233, F63)</f>
        <v>308.89052808097136</v>
      </c>
      <c r="AG63">
        <f>SUMIFS(tree_info!$Z$2:$Z$2233, tree_info!$G$2:$G$2233, "&gt;27,5", tree_info!$C$2:$C$2233, F63)</f>
        <v>232.91606490300617</v>
      </c>
      <c r="AH63">
        <f>SUMIFS(tree_info!$Z$2:$Z$2233, tree_info!$G$2:$G$2233, "&gt;43", tree_info!$C$2:$C$2233, F63 )</f>
        <v>148.01301743002739</v>
      </c>
    </row>
    <row r="64" spans="1:34" ht="15" customHeight="1" x14ac:dyDescent="0.35">
      <c r="A64" t="s">
        <v>97</v>
      </c>
      <c r="B64" t="s">
        <v>40</v>
      </c>
      <c r="C64" t="s">
        <v>198</v>
      </c>
      <c r="D64">
        <v>1</v>
      </c>
      <c r="E64">
        <v>1</v>
      </c>
      <c r="F64" s="2">
        <v>62</v>
      </c>
      <c r="G64" s="1">
        <v>45162</v>
      </c>
      <c r="H64">
        <v>60</v>
      </c>
      <c r="I64">
        <v>50.761166666699999</v>
      </c>
      <c r="J64">
        <v>4.4077666666999997</v>
      </c>
      <c r="K64">
        <v>50.761194444444442</v>
      </c>
      <c r="L64">
        <v>4.4077777777777785</v>
      </c>
      <c r="M64">
        <v>0</v>
      </c>
      <c r="N64">
        <v>0</v>
      </c>
      <c r="O64">
        <v>1</v>
      </c>
      <c r="P64">
        <v>4</v>
      </c>
      <c r="Q64">
        <v>2</v>
      </c>
      <c r="R64">
        <v>1</v>
      </c>
      <c r="S64" s="1">
        <v>45162</v>
      </c>
      <c r="T64" t="s">
        <v>99</v>
      </c>
      <c r="U64">
        <v>115.010927063626</v>
      </c>
      <c r="V64">
        <v>27.056327160493801</v>
      </c>
      <c r="W64">
        <v>6</v>
      </c>
      <c r="X64">
        <v>47</v>
      </c>
      <c r="Y64">
        <v>1</v>
      </c>
      <c r="AA64">
        <v>54</v>
      </c>
      <c r="AB64">
        <v>46.700611565889702</v>
      </c>
      <c r="AC64">
        <v>65.7243680727005</v>
      </c>
      <c r="AD64">
        <v>2.58594742503589</v>
      </c>
      <c r="AE64">
        <f>SUMIFS(tree_info!$Z$2:$Z$2233, tree_info!$G$2:$G$2233, "&gt;9", tree_info!$C$2:$C$2233, F64)</f>
        <v>50.625816453619848</v>
      </c>
      <c r="AF64">
        <f>SUMIFS(tree_info!$Z$2:$Z$2233, tree_info!$G$2:$G$2233, "&gt;15", tree_info!$C$2:$C$2233, F64)</f>
        <v>17.205616984224399</v>
      </c>
      <c r="AG64">
        <f>SUMIFS(tree_info!$Z$2:$Z$2233, tree_info!$G$2:$G$2233, "&gt;27,5", tree_info!$C$2:$C$2233, F64)</f>
        <v>2.58594742503589</v>
      </c>
      <c r="AH64">
        <f>SUMIFS(tree_info!$Z$2:$Z$2233, tree_info!$G$2:$G$2233, "&gt;43", tree_info!$C$2:$C$2233, F64 )</f>
        <v>2.58594742503589</v>
      </c>
    </row>
    <row r="65" spans="1:34" ht="15" customHeight="1" x14ac:dyDescent="0.35">
      <c r="A65" t="s">
        <v>122</v>
      </c>
      <c r="B65" t="s">
        <v>126</v>
      </c>
      <c r="C65" t="s">
        <v>191</v>
      </c>
      <c r="D65">
        <v>6</v>
      </c>
      <c r="E65">
        <v>0</v>
      </c>
      <c r="F65" s="2">
        <v>63</v>
      </c>
      <c r="G65" s="1">
        <v>45208</v>
      </c>
      <c r="H65">
        <v>182</v>
      </c>
      <c r="I65">
        <v>50.706249999999997</v>
      </c>
      <c r="J65">
        <v>4.2794166667000004</v>
      </c>
      <c r="K65">
        <v>50.706249999999997</v>
      </c>
      <c r="L65">
        <v>4.2794166667000004</v>
      </c>
      <c r="M65">
        <v>0</v>
      </c>
      <c r="N65">
        <v>0</v>
      </c>
      <c r="O65">
        <v>3</v>
      </c>
      <c r="P65">
        <v>5</v>
      </c>
      <c r="Q65">
        <v>3</v>
      </c>
      <c r="R65">
        <v>1</v>
      </c>
      <c r="S65" s="1">
        <v>45178</v>
      </c>
      <c r="U65">
        <v>459.00767956209302</v>
      </c>
      <c r="V65">
        <v>46.444058641975303</v>
      </c>
      <c r="W65">
        <v>15</v>
      </c>
      <c r="X65">
        <v>12</v>
      </c>
      <c r="Y65">
        <v>13</v>
      </c>
      <c r="AA65">
        <v>40</v>
      </c>
      <c r="AB65">
        <v>6.0239753086419796</v>
      </c>
      <c r="AC65">
        <v>134.03740652611401</v>
      </c>
      <c r="AD65">
        <v>318.94629772733703</v>
      </c>
      <c r="AE65">
        <f>SUMIFS(tree_info!$Z$2:$Z$2233, tree_info!$G$2:$G$2233, "&gt;9", tree_info!$C$2:$C$2233, F65)</f>
        <v>452.98334288012575</v>
      </c>
      <c r="AF65">
        <f>SUMIFS(tree_info!$Z$2:$Z$2233, tree_info!$G$2:$G$2233, "&gt;15", tree_info!$C$2:$C$2233, F65)</f>
        <v>443.41266138693175</v>
      </c>
      <c r="AG65">
        <f>SUMIFS(tree_info!$Z$2:$Z$2233, tree_info!$G$2:$G$2233, "&gt;27,5", tree_info!$C$2:$C$2233, F65)</f>
        <v>425.62183588679193</v>
      </c>
      <c r="AH65">
        <f>SUMIFS(tree_info!$Z$2:$Z$2233, tree_info!$G$2:$G$2233, "&gt;43", tree_info!$C$2:$C$2233, F65 )</f>
        <v>252.13354727085638</v>
      </c>
    </row>
    <row r="66" spans="1:34" ht="15" customHeight="1" x14ac:dyDescent="0.35">
      <c r="A66" t="s">
        <v>122</v>
      </c>
      <c r="B66" t="s">
        <v>126</v>
      </c>
      <c r="C66" t="s">
        <v>191</v>
      </c>
      <c r="D66">
        <v>6</v>
      </c>
      <c r="E66">
        <v>0</v>
      </c>
      <c r="F66" s="2">
        <v>64</v>
      </c>
      <c r="G66" s="1">
        <v>45208</v>
      </c>
      <c r="H66">
        <v>184</v>
      </c>
      <c r="I66">
        <v>50.706333333300002</v>
      </c>
      <c r="J66">
        <v>4.2788888889000001</v>
      </c>
      <c r="K66">
        <v>50.706333333300002</v>
      </c>
      <c r="L66">
        <v>4.2788888889000001</v>
      </c>
      <c r="M66">
        <v>0</v>
      </c>
      <c r="N66">
        <v>0</v>
      </c>
      <c r="O66">
        <v>3</v>
      </c>
      <c r="P66">
        <v>4</v>
      </c>
      <c r="Q66">
        <v>5</v>
      </c>
      <c r="R66">
        <v>4</v>
      </c>
      <c r="S66" s="1">
        <v>45178</v>
      </c>
      <c r="U66">
        <v>345.80902981342001</v>
      </c>
      <c r="V66">
        <v>36.294560185185198</v>
      </c>
      <c r="W66">
        <v>3</v>
      </c>
      <c r="X66">
        <v>12</v>
      </c>
      <c r="Y66">
        <v>13</v>
      </c>
      <c r="AA66">
        <v>28</v>
      </c>
      <c r="AB66">
        <v>4.7185185185185201</v>
      </c>
      <c r="AC66">
        <v>91.068695562584196</v>
      </c>
      <c r="AD66">
        <v>250.021815732318</v>
      </c>
      <c r="AE66">
        <f>SUMIFS(tree_info!$Z$2:$Z$2233, tree_info!$G$2:$G$2233, "&gt;9", tree_info!$C$2:$C$2233, F66)</f>
        <v>340.52474399251179</v>
      </c>
      <c r="AF66">
        <f>SUMIFS(tree_info!$Z$2:$Z$2233, tree_info!$G$2:$G$2233, "&gt;15", tree_info!$C$2:$C$2233, F66)</f>
        <v>335.00475968961149</v>
      </c>
      <c r="AG66">
        <f>SUMIFS(tree_info!$Z$2:$Z$2233, tree_info!$G$2:$G$2233, "&gt;27,5", tree_info!$C$2:$C$2233, F66)</f>
        <v>304.28710767245639</v>
      </c>
      <c r="AH66">
        <f>SUMIFS(tree_info!$Z$2:$Z$2233, tree_info!$G$2:$G$2233, "&gt;43", tree_info!$C$2:$C$2233, F66 )</f>
        <v>139.8975193531229</v>
      </c>
    </row>
    <row r="67" spans="1:34" ht="15" customHeight="1" x14ac:dyDescent="0.35">
      <c r="A67" t="s">
        <v>122</v>
      </c>
      <c r="B67" t="s">
        <v>126</v>
      </c>
      <c r="C67" t="s">
        <v>191</v>
      </c>
      <c r="D67">
        <v>6</v>
      </c>
      <c r="E67">
        <v>0</v>
      </c>
      <c r="F67" s="2">
        <v>65</v>
      </c>
      <c r="G67" s="1">
        <v>45208</v>
      </c>
      <c r="H67">
        <v>180</v>
      </c>
      <c r="I67">
        <v>50.704777777799997</v>
      </c>
      <c r="J67">
        <v>4.2767777777999996</v>
      </c>
      <c r="K67">
        <v>50.704777777799997</v>
      </c>
      <c r="L67">
        <v>4.2767777777999996</v>
      </c>
      <c r="M67">
        <v>0</v>
      </c>
      <c r="N67">
        <v>0</v>
      </c>
      <c r="O67">
        <v>2</v>
      </c>
      <c r="P67">
        <v>6</v>
      </c>
      <c r="Q67" t="s">
        <v>82</v>
      </c>
      <c r="R67" t="s">
        <v>82</v>
      </c>
      <c r="S67" s="1">
        <v>45178</v>
      </c>
      <c r="T67" t="s">
        <v>87</v>
      </c>
      <c r="U67">
        <v>421.525001436016</v>
      </c>
      <c r="V67">
        <v>47.562692901234598</v>
      </c>
      <c r="W67">
        <v>1</v>
      </c>
      <c r="X67">
        <v>13</v>
      </c>
      <c r="Y67">
        <v>11</v>
      </c>
      <c r="AA67">
        <v>25</v>
      </c>
      <c r="AB67">
        <v>0.404444444444444</v>
      </c>
      <c r="AC67">
        <v>201.05210437818999</v>
      </c>
      <c r="AD67">
        <v>220.068452613381</v>
      </c>
      <c r="AE67">
        <f>SUMIFS(tree_info!$Z$2:$Z$2233, tree_info!$G$2:$G$2233, "&gt;9", tree_info!$C$2:$C$2233, F67)</f>
        <v>421.12055699157139</v>
      </c>
      <c r="AF67">
        <f>SUMIFS(tree_info!$Z$2:$Z$2233, tree_info!$G$2:$G$2233, "&gt;15", tree_info!$C$2:$C$2233, F67)</f>
        <v>420.35723637540895</v>
      </c>
      <c r="AG67">
        <f>SUMIFS(tree_info!$Z$2:$Z$2233, tree_info!$G$2:$G$2233, "&gt;27,5", tree_info!$C$2:$C$2233, F67)</f>
        <v>376.11941938676438</v>
      </c>
      <c r="AH67">
        <f>SUMIFS(tree_info!$Z$2:$Z$2233, tree_info!$G$2:$G$2233, "&gt;43", tree_info!$C$2:$C$2233, F67 )</f>
        <v>189.23650815067577</v>
      </c>
    </row>
    <row r="68" spans="1:34" ht="15" customHeight="1" x14ac:dyDescent="0.35">
      <c r="A68" t="s">
        <v>97</v>
      </c>
      <c r="B68" t="s">
        <v>31</v>
      </c>
      <c r="C68" t="s">
        <v>196</v>
      </c>
      <c r="D68">
        <v>4</v>
      </c>
      <c r="E68">
        <v>0</v>
      </c>
      <c r="F68" s="2">
        <v>66</v>
      </c>
      <c r="G68" s="1">
        <v>45161</v>
      </c>
      <c r="H68">
        <v>51</v>
      </c>
      <c r="I68">
        <v>50.807883333299998</v>
      </c>
      <c r="J68">
        <v>4.6804666667000001</v>
      </c>
      <c r="K68">
        <v>50.807888888888883</v>
      </c>
      <c r="L68">
        <v>4.6804722222222228</v>
      </c>
      <c r="M68">
        <v>0</v>
      </c>
      <c r="N68">
        <v>0</v>
      </c>
      <c r="O68">
        <v>2</v>
      </c>
      <c r="P68">
        <v>2</v>
      </c>
      <c r="Q68">
        <v>4</v>
      </c>
      <c r="R68">
        <v>1</v>
      </c>
      <c r="S68" s="1">
        <v>45161</v>
      </c>
      <c r="U68">
        <v>166.45274805938399</v>
      </c>
      <c r="V68">
        <v>34.794753086419803</v>
      </c>
      <c r="W68">
        <v>3</v>
      </c>
      <c r="X68">
        <v>12</v>
      </c>
      <c r="Y68">
        <v>0</v>
      </c>
      <c r="AA68">
        <v>15</v>
      </c>
      <c r="AB68">
        <v>2.3680406670993799</v>
      </c>
      <c r="AC68">
        <v>164.084707392284</v>
      </c>
      <c r="AD68">
        <v>0</v>
      </c>
      <c r="AE68">
        <f>SUMIFS(tree_info!$Z$2:$Z$2233, tree_info!$G$2:$G$2233, "&gt;9", tree_info!$C$2:$C$2233, F68)</f>
        <v>164.08470739228414</v>
      </c>
      <c r="AF68">
        <f>SUMIFS(tree_info!$Z$2:$Z$2233, tree_info!$G$2:$G$2233, "&gt;15", tree_info!$C$2:$C$2233, F68)</f>
        <v>164.08470739228414</v>
      </c>
      <c r="AG68">
        <f>SUMIFS(tree_info!$Z$2:$Z$2233, tree_info!$G$2:$G$2233, "&gt;27,5", tree_info!$C$2:$C$2233, F68)</f>
        <v>150.58587149794391</v>
      </c>
      <c r="AH68">
        <f>SUMIFS(tree_info!$Z$2:$Z$2233, tree_info!$G$2:$G$2233, "&gt;43", tree_info!$C$2:$C$2233, F68 )</f>
        <v>0</v>
      </c>
    </row>
    <row r="69" spans="1:34" ht="15" customHeight="1" x14ac:dyDescent="0.35">
      <c r="A69" t="s">
        <v>97</v>
      </c>
      <c r="B69" t="s">
        <v>31</v>
      </c>
      <c r="C69" t="s">
        <v>196</v>
      </c>
      <c r="D69">
        <v>4</v>
      </c>
      <c r="E69">
        <v>0</v>
      </c>
      <c r="F69" s="2">
        <v>67</v>
      </c>
      <c r="G69" s="1">
        <v>45161</v>
      </c>
      <c r="H69">
        <v>50</v>
      </c>
      <c r="I69">
        <v>50.806866666700003</v>
      </c>
      <c r="J69">
        <v>4.6797833332999996</v>
      </c>
      <c r="K69">
        <v>50.806861111111111</v>
      </c>
      <c r="L69">
        <v>4.6798055555555562</v>
      </c>
      <c r="M69">
        <v>0</v>
      </c>
      <c r="N69">
        <v>0</v>
      </c>
      <c r="O69">
        <v>2</v>
      </c>
      <c r="P69">
        <v>3</v>
      </c>
      <c r="Q69">
        <v>4</v>
      </c>
      <c r="R69">
        <v>4</v>
      </c>
      <c r="S69" s="1">
        <v>45161</v>
      </c>
      <c r="T69" t="s">
        <v>98</v>
      </c>
      <c r="U69">
        <v>99.218957744804499</v>
      </c>
      <c r="V69">
        <v>20.136188271604901</v>
      </c>
      <c r="W69">
        <v>3</v>
      </c>
      <c r="X69">
        <v>11</v>
      </c>
      <c r="Y69">
        <v>10</v>
      </c>
      <c r="AA69">
        <v>24</v>
      </c>
      <c r="AB69">
        <v>1.3273830372772899</v>
      </c>
      <c r="AC69">
        <v>21.1460794402863</v>
      </c>
      <c r="AD69">
        <v>76.745495267240898</v>
      </c>
      <c r="AE69">
        <f>SUMIFS(tree_info!$Z$2:$Z$2233, tree_info!$G$2:$G$2233, "&gt;9", tree_info!$C$2:$C$2233, F69)</f>
        <v>94.517192494823973</v>
      </c>
      <c r="AF69">
        <f>SUMIFS(tree_info!$Z$2:$Z$2233, tree_info!$G$2:$G$2233, "&gt;15", tree_info!$C$2:$C$2233, F69)</f>
        <v>84.05548197609285</v>
      </c>
      <c r="AG69">
        <f>SUMIFS(tree_info!$Z$2:$Z$2233, tree_info!$G$2:$G$2233, "&gt;27,5", tree_info!$C$2:$C$2233, F69)</f>
        <v>76.745495267240855</v>
      </c>
      <c r="AH69">
        <f>SUMIFS(tree_info!$Z$2:$Z$2233, tree_info!$G$2:$G$2233, "&gt;43", tree_info!$C$2:$C$2233, F69 )</f>
        <v>48.335346650849864</v>
      </c>
    </row>
    <row r="70" spans="1:34" ht="15" customHeight="1" x14ac:dyDescent="0.35">
      <c r="A70" t="s">
        <v>97</v>
      </c>
      <c r="B70" t="s">
        <v>31</v>
      </c>
      <c r="C70" t="s">
        <v>196</v>
      </c>
      <c r="D70">
        <v>4</v>
      </c>
      <c r="E70">
        <v>0</v>
      </c>
      <c r="F70" s="2">
        <v>68</v>
      </c>
      <c r="G70" s="1">
        <v>45161</v>
      </c>
      <c r="H70">
        <v>49</v>
      </c>
      <c r="I70">
        <v>50.809016666700003</v>
      </c>
      <c r="J70">
        <v>4.6823333332999999</v>
      </c>
      <c r="K70">
        <v>50.808999999999997</v>
      </c>
      <c r="L70">
        <v>4.6823333333333332</v>
      </c>
      <c r="M70">
        <v>0</v>
      </c>
      <c r="N70">
        <v>0</v>
      </c>
      <c r="O70">
        <v>2</v>
      </c>
      <c r="P70">
        <v>2</v>
      </c>
      <c r="Q70" t="s">
        <v>80</v>
      </c>
      <c r="R70">
        <v>5</v>
      </c>
      <c r="S70" s="1">
        <v>45161</v>
      </c>
      <c r="U70">
        <v>267.78689647546798</v>
      </c>
      <c r="V70">
        <v>40.715084876543202</v>
      </c>
      <c r="W70">
        <v>2</v>
      </c>
      <c r="X70">
        <v>5</v>
      </c>
      <c r="Y70">
        <v>14</v>
      </c>
      <c r="AA70">
        <v>21</v>
      </c>
      <c r="AB70">
        <v>2.6603456790123499</v>
      </c>
      <c r="AC70">
        <v>74.621130745280098</v>
      </c>
      <c r="AD70">
        <v>190.50542005117501</v>
      </c>
      <c r="AE70">
        <f>SUMIFS(tree_info!$Z$2:$Z$2233, tree_info!$G$2:$G$2233, "&gt;9", tree_info!$C$2:$C$2233, F70)</f>
        <v>265.0475703144603</v>
      </c>
      <c r="AF70">
        <f>SUMIFS(tree_info!$Z$2:$Z$2233, tree_info!$G$2:$G$2233, "&gt;15", tree_info!$C$2:$C$2233, F70)</f>
        <v>262.493114531397</v>
      </c>
      <c r="AG70">
        <f>SUMIFS(tree_info!$Z$2:$Z$2233, tree_info!$G$2:$G$2233, "&gt;27,5", tree_info!$C$2:$C$2233, F70)</f>
        <v>254.2607835042505</v>
      </c>
      <c r="AH70">
        <f>SUMIFS(tree_info!$Z$2:$Z$2233, tree_info!$G$2:$G$2233, "&gt;43", tree_info!$C$2:$C$2233, F70 )</f>
        <v>172.68304194497162</v>
      </c>
    </row>
    <row r="71" spans="1:34" ht="15" customHeight="1" x14ac:dyDescent="0.35">
      <c r="A71" t="s">
        <v>79</v>
      </c>
      <c r="B71" t="s">
        <v>22</v>
      </c>
      <c r="C71" t="s">
        <v>197</v>
      </c>
      <c r="D71">
        <v>8</v>
      </c>
      <c r="E71">
        <v>0</v>
      </c>
      <c r="F71" s="2">
        <v>69</v>
      </c>
      <c r="G71" s="1">
        <v>45159</v>
      </c>
      <c r="H71">
        <v>42</v>
      </c>
      <c r="I71">
        <v>50.764316666699997</v>
      </c>
      <c r="J71">
        <v>4.4218333333000004</v>
      </c>
      <c r="K71">
        <v>50.764305555555552</v>
      </c>
      <c r="L71">
        <v>4.4218333333333337</v>
      </c>
      <c r="M71">
        <v>0</v>
      </c>
      <c r="N71">
        <v>0</v>
      </c>
      <c r="O71" t="s">
        <v>80</v>
      </c>
      <c r="P71">
        <v>4</v>
      </c>
      <c r="Q71">
        <v>3</v>
      </c>
      <c r="R71">
        <v>1</v>
      </c>
      <c r="S71" s="1">
        <v>45159</v>
      </c>
      <c r="T71" t="s">
        <v>90</v>
      </c>
      <c r="U71">
        <v>516.19482580715703</v>
      </c>
      <c r="V71">
        <v>60.1232638888889</v>
      </c>
      <c r="W71">
        <v>0</v>
      </c>
      <c r="X71">
        <v>14</v>
      </c>
      <c r="Y71">
        <v>9</v>
      </c>
      <c r="AA71">
        <v>23</v>
      </c>
      <c r="AB71">
        <v>0</v>
      </c>
      <c r="AC71">
        <v>92.084438200602506</v>
      </c>
      <c r="AD71">
        <v>424.11038760655498</v>
      </c>
      <c r="AE71">
        <f>SUMIFS(tree_info!$Z$2:$Z$2233, tree_info!$G$2:$G$2233, "&gt;9", tree_info!$C$2:$C$2233, F71)</f>
        <v>516.19482580715749</v>
      </c>
      <c r="AF71">
        <f>SUMIFS(tree_info!$Z$2:$Z$2233, tree_info!$G$2:$G$2233, "&gt;15", tree_info!$C$2:$C$2233, F71)</f>
        <v>505.65459136776246</v>
      </c>
      <c r="AG71">
        <f>SUMIFS(tree_info!$Z$2:$Z$2233, tree_info!$G$2:$G$2233, "&gt;27,5", tree_info!$C$2:$C$2233, F71)</f>
        <v>481.7548635749979</v>
      </c>
      <c r="AH71">
        <f>SUMIFS(tree_info!$Z$2:$Z$2233, tree_info!$G$2:$G$2233, "&gt;43", tree_info!$C$2:$C$2233, F71 )</f>
        <v>415.73949551911136</v>
      </c>
    </row>
    <row r="72" spans="1:34" ht="15" customHeight="1" x14ac:dyDescent="0.35">
      <c r="A72" t="s">
        <v>79</v>
      </c>
      <c r="B72" t="s">
        <v>22</v>
      </c>
      <c r="C72" t="s">
        <v>197</v>
      </c>
      <c r="D72">
        <v>8</v>
      </c>
      <c r="E72">
        <v>0</v>
      </c>
      <c r="F72" s="2">
        <v>70</v>
      </c>
      <c r="G72" s="1">
        <v>45159</v>
      </c>
      <c r="H72">
        <v>40</v>
      </c>
      <c r="I72">
        <v>50.767966666699998</v>
      </c>
      <c r="J72">
        <v>4.4181666667000004</v>
      </c>
      <c r="K72">
        <v>50.76797222222222</v>
      </c>
      <c r="L72">
        <v>4.418166666666667</v>
      </c>
      <c r="M72">
        <v>0</v>
      </c>
      <c r="N72">
        <v>0</v>
      </c>
      <c r="O72" s="4" t="s">
        <v>88</v>
      </c>
      <c r="P72">
        <v>5</v>
      </c>
      <c r="Q72">
        <v>3</v>
      </c>
      <c r="R72" t="s">
        <v>82</v>
      </c>
      <c r="S72" s="1">
        <v>45159</v>
      </c>
      <c r="T72" t="s">
        <v>89</v>
      </c>
      <c r="U72">
        <v>563.39157367309895</v>
      </c>
      <c r="V72">
        <v>72.811149691357997</v>
      </c>
      <c r="W72">
        <v>0</v>
      </c>
      <c r="X72">
        <v>13</v>
      </c>
      <c r="Y72">
        <v>9</v>
      </c>
      <c r="AA72">
        <v>22</v>
      </c>
      <c r="AB72">
        <v>0</v>
      </c>
      <c r="AC72">
        <v>111.350058155055</v>
      </c>
      <c r="AD72">
        <v>452.04151551804398</v>
      </c>
      <c r="AE72">
        <f>SUMIFS(tree_info!$Z$2:$Z$2233, tree_info!$G$2:$G$2233, "&gt;9", tree_info!$C$2:$C$2233, F72)</f>
        <v>562.19727554783367</v>
      </c>
      <c r="AF72">
        <f>SUMIFS(tree_info!$Z$2:$Z$2233, tree_info!$G$2:$G$2233, "&gt;15", tree_info!$C$2:$C$2233, F72)</f>
        <v>560.00780270837845</v>
      </c>
      <c r="AG72">
        <f>SUMIFS(tree_info!$Z$2:$Z$2233, tree_info!$G$2:$G$2233, "&gt;27,5", tree_info!$C$2:$C$2233, F72)</f>
        <v>548.36459088246977</v>
      </c>
      <c r="AH72">
        <f>SUMIFS(tree_info!$Z$2:$Z$2233, tree_info!$G$2:$G$2233, "&gt;43", tree_info!$C$2:$C$2233, F72 )</f>
        <v>439.38119291805788</v>
      </c>
    </row>
    <row r="73" spans="1:34" ht="15" customHeight="1" x14ac:dyDescent="0.35">
      <c r="A73" t="s">
        <v>97</v>
      </c>
      <c r="B73" t="s">
        <v>41</v>
      </c>
      <c r="C73" t="s">
        <v>197</v>
      </c>
      <c r="D73">
        <v>7</v>
      </c>
      <c r="E73">
        <v>0</v>
      </c>
      <c r="F73" s="2">
        <v>71</v>
      </c>
      <c r="G73" s="1">
        <v>45162</v>
      </c>
      <c r="H73">
        <v>61</v>
      </c>
      <c r="I73">
        <v>50.763333333299997</v>
      </c>
      <c r="J73">
        <v>4.4168833333000004</v>
      </c>
      <c r="K73">
        <v>50.763333333333335</v>
      </c>
      <c r="L73">
        <v>4.4168611111111113</v>
      </c>
      <c r="M73" t="s">
        <v>96</v>
      </c>
      <c r="N73" t="s">
        <v>85</v>
      </c>
      <c r="O73">
        <v>2</v>
      </c>
      <c r="P73">
        <v>4</v>
      </c>
      <c r="Q73">
        <v>4</v>
      </c>
      <c r="R73">
        <v>3</v>
      </c>
      <c r="S73" s="1">
        <v>45162</v>
      </c>
      <c r="T73" t="s">
        <v>152</v>
      </c>
      <c r="U73">
        <v>386.75057653789599</v>
      </c>
      <c r="V73">
        <v>43.872685185185198</v>
      </c>
      <c r="W73">
        <v>0</v>
      </c>
      <c r="X73">
        <v>7</v>
      </c>
      <c r="Y73">
        <v>7</v>
      </c>
      <c r="AA73">
        <v>14</v>
      </c>
      <c r="AB73">
        <v>0</v>
      </c>
      <c r="AC73">
        <v>73.243781106358796</v>
      </c>
      <c r="AD73">
        <v>313.506795431537</v>
      </c>
      <c r="AE73">
        <f>SUMIFS(tree_info!$Z$2:$Z$2233, tree_info!$G$2:$G$2233, "&gt;9", tree_info!$C$2:$C$2233, F73)</f>
        <v>386.7505765378956</v>
      </c>
      <c r="AF73">
        <f>SUMIFS(tree_info!$Z$2:$Z$2233, tree_info!$G$2:$G$2233, "&gt;15", tree_info!$C$2:$C$2233, F73)</f>
        <v>384.81088673138464</v>
      </c>
      <c r="AG73">
        <f>SUMIFS(tree_info!$Z$2:$Z$2233, tree_info!$G$2:$G$2233, "&gt;27,5", tree_info!$C$2:$C$2233, F73)</f>
        <v>373.95417273160132</v>
      </c>
      <c r="AH73">
        <f>SUMIFS(tree_info!$Z$2:$Z$2233, tree_info!$G$2:$G$2233, "&gt;43", tree_info!$C$2:$C$2233, F73 )</f>
        <v>302.41486188853639</v>
      </c>
    </row>
    <row r="74" spans="1:34" ht="15" customHeight="1" x14ac:dyDescent="0.35">
      <c r="A74" t="s">
        <v>79</v>
      </c>
      <c r="B74" t="s">
        <v>19</v>
      </c>
      <c r="C74" t="s">
        <v>197</v>
      </c>
      <c r="D74">
        <v>7</v>
      </c>
      <c r="E74">
        <v>1</v>
      </c>
      <c r="F74" s="2">
        <v>72</v>
      </c>
      <c r="G74" s="1">
        <v>45159</v>
      </c>
      <c r="H74">
        <v>39</v>
      </c>
      <c r="I74">
        <v>50.771549999999998</v>
      </c>
      <c r="J74">
        <v>4.4175166667000001</v>
      </c>
      <c r="K74">
        <v>50.771527777777777</v>
      </c>
      <c r="L74">
        <v>4.4175000000000004</v>
      </c>
      <c r="M74">
        <v>0</v>
      </c>
      <c r="N74">
        <v>0</v>
      </c>
      <c r="O74" t="s">
        <v>80</v>
      </c>
      <c r="P74">
        <v>5</v>
      </c>
      <c r="Q74">
        <v>3</v>
      </c>
      <c r="R74">
        <v>1</v>
      </c>
      <c r="S74" s="1">
        <v>45159</v>
      </c>
      <c r="T74" t="s">
        <v>87</v>
      </c>
      <c r="U74">
        <v>318.16618016907199</v>
      </c>
      <c r="V74">
        <v>40.042245370370402</v>
      </c>
      <c r="W74">
        <v>1</v>
      </c>
      <c r="X74">
        <v>3</v>
      </c>
      <c r="Y74">
        <v>9</v>
      </c>
      <c r="AA74">
        <v>13</v>
      </c>
      <c r="AB74">
        <v>2.2469135802469099E-2</v>
      </c>
      <c r="AC74">
        <v>42.380896520617902</v>
      </c>
      <c r="AD74">
        <v>275.76281451265203</v>
      </c>
      <c r="AE74">
        <f>SUMIFS(tree_info!$Z$2:$Z$2233, tree_info!$G$2:$G$2233, "&gt;9", tree_info!$C$2:$C$2233, F74)</f>
        <v>318.14371103326948</v>
      </c>
      <c r="AF74">
        <f>SUMIFS(tree_info!$Z$2:$Z$2233, tree_info!$G$2:$G$2233, "&gt;15", tree_info!$C$2:$C$2233, F74)</f>
        <v>316.0002550019409</v>
      </c>
      <c r="AG74">
        <f>SUMIFS(tree_info!$Z$2:$Z$2233, tree_info!$G$2:$G$2233, "&gt;27,5", tree_info!$C$2:$C$2233, F74)</f>
        <v>316.0002550019409</v>
      </c>
      <c r="AH74">
        <f>SUMIFS(tree_info!$Z$2:$Z$2233, tree_info!$G$2:$G$2233, "&gt;43", tree_info!$C$2:$C$2233, F74 )</f>
        <v>266.74349084354139</v>
      </c>
    </row>
    <row r="75" spans="1:34" ht="15" customHeight="1" x14ac:dyDescent="0.35">
      <c r="A75" t="s">
        <v>97</v>
      </c>
      <c r="B75" t="s">
        <v>38</v>
      </c>
      <c r="C75" t="s">
        <v>197</v>
      </c>
      <c r="D75">
        <v>6</v>
      </c>
      <c r="E75">
        <v>1</v>
      </c>
      <c r="F75" s="2">
        <v>73</v>
      </c>
      <c r="G75" s="1">
        <v>45162</v>
      </c>
      <c r="H75">
        <v>55</v>
      </c>
      <c r="I75">
        <v>50.766616666700003</v>
      </c>
      <c r="J75">
        <v>4.4231333333</v>
      </c>
      <c r="K75">
        <v>50.766527777777775</v>
      </c>
      <c r="L75">
        <v>4.4231388888888894</v>
      </c>
      <c r="M75">
        <v>0</v>
      </c>
      <c r="N75">
        <v>0</v>
      </c>
      <c r="O75">
        <v>2</v>
      </c>
      <c r="P75">
        <v>4</v>
      </c>
      <c r="Q75">
        <v>3</v>
      </c>
      <c r="R75">
        <v>3</v>
      </c>
      <c r="S75" s="1">
        <v>45162</v>
      </c>
      <c r="T75" t="s">
        <v>87</v>
      </c>
      <c r="U75">
        <v>282.86904199220697</v>
      </c>
      <c r="V75">
        <v>37.439043209876502</v>
      </c>
      <c r="W75">
        <v>0</v>
      </c>
      <c r="X75">
        <v>2</v>
      </c>
      <c r="Y75">
        <v>8</v>
      </c>
      <c r="AA75">
        <v>10</v>
      </c>
      <c r="AB75">
        <v>0</v>
      </c>
      <c r="AC75">
        <v>11.7330773257254</v>
      </c>
      <c r="AD75">
        <v>271.13596466648198</v>
      </c>
      <c r="AE75">
        <f>SUMIFS(tree_info!$Z$2:$Z$2233, tree_info!$G$2:$G$2233, "&gt;9", tree_info!$C$2:$C$2233, F75)</f>
        <v>282.86904199220703</v>
      </c>
      <c r="AF75">
        <f>SUMIFS(tree_info!$Z$2:$Z$2233, tree_info!$G$2:$G$2233, "&gt;15", tree_info!$C$2:$C$2233, F75)</f>
        <v>282.86904199220703</v>
      </c>
      <c r="AG75">
        <f>SUMIFS(tree_info!$Z$2:$Z$2233, tree_info!$G$2:$G$2233, "&gt;27,5", tree_info!$C$2:$C$2233, F75)</f>
        <v>275.78072308190809</v>
      </c>
      <c r="AH75">
        <f>SUMIFS(tree_info!$Z$2:$Z$2233, tree_info!$G$2:$G$2233, "&gt;43", tree_info!$C$2:$C$2233, F75 )</f>
        <v>271.13596466648158</v>
      </c>
    </row>
    <row r="76" spans="1:34" ht="15" customHeight="1" x14ac:dyDescent="0.35">
      <c r="A76" t="s">
        <v>97</v>
      </c>
      <c r="B76" t="s">
        <v>38</v>
      </c>
      <c r="C76" t="s">
        <v>197</v>
      </c>
      <c r="D76">
        <v>6</v>
      </c>
      <c r="E76">
        <v>1</v>
      </c>
      <c r="F76" s="2">
        <v>74</v>
      </c>
      <c r="G76" s="1">
        <v>45166</v>
      </c>
      <c r="H76">
        <v>68</v>
      </c>
      <c r="I76">
        <v>50.774933333299998</v>
      </c>
      <c r="J76">
        <v>4.4185166667000004</v>
      </c>
      <c r="K76">
        <v>50.774944444444444</v>
      </c>
      <c r="L76">
        <v>4.4184999999999999</v>
      </c>
      <c r="M76">
        <v>0</v>
      </c>
      <c r="N76">
        <v>0</v>
      </c>
      <c r="O76" t="s">
        <v>80</v>
      </c>
      <c r="P76">
        <v>3</v>
      </c>
      <c r="Q76">
        <v>3</v>
      </c>
      <c r="R76">
        <v>2</v>
      </c>
      <c r="S76" s="1">
        <v>45166</v>
      </c>
      <c r="T76" t="s">
        <v>87</v>
      </c>
      <c r="U76">
        <v>362.68507024735101</v>
      </c>
      <c r="V76">
        <v>48.092978395061699</v>
      </c>
      <c r="W76">
        <v>0</v>
      </c>
      <c r="X76">
        <v>12</v>
      </c>
      <c r="Y76">
        <v>7</v>
      </c>
      <c r="AA76">
        <v>19</v>
      </c>
      <c r="AB76">
        <v>0</v>
      </c>
      <c r="AC76">
        <v>95.069001429893703</v>
      </c>
      <c r="AD76">
        <v>267.61606881745701</v>
      </c>
      <c r="AE76">
        <f>SUMIFS(tree_info!$Z$2:$Z$2233, tree_info!$G$2:$G$2233, "&gt;9", tree_info!$C$2:$C$2233, F76)</f>
        <v>362.68293955583016</v>
      </c>
      <c r="AF76">
        <f>SUMIFS(tree_info!$Z$2:$Z$2233, tree_info!$G$2:$G$2233, "&gt;15", tree_info!$C$2:$C$2233, F76)</f>
        <v>358.75732899938396</v>
      </c>
      <c r="AG76">
        <f>SUMIFS(tree_info!$Z$2:$Z$2233, tree_info!$G$2:$G$2233, "&gt;27,5", tree_info!$C$2:$C$2233, F76)</f>
        <v>295.89090228109694</v>
      </c>
      <c r="AH76">
        <f>SUMIFS(tree_info!$Z$2:$Z$2233, tree_info!$G$2:$G$2233, "&gt;43", tree_info!$C$2:$C$2233, F76 )</f>
        <v>259.04128652361442</v>
      </c>
    </row>
    <row r="77" spans="1:34" ht="15" customHeight="1" x14ac:dyDescent="0.35">
      <c r="A77" t="s">
        <v>97</v>
      </c>
      <c r="B77" t="s">
        <v>39</v>
      </c>
      <c r="C77" t="s">
        <v>198</v>
      </c>
      <c r="D77">
        <v>2</v>
      </c>
      <c r="E77">
        <v>0</v>
      </c>
      <c r="F77" s="2">
        <v>75</v>
      </c>
      <c r="G77" s="1">
        <v>45162</v>
      </c>
      <c r="H77">
        <v>56</v>
      </c>
      <c r="I77">
        <v>50.7504666667</v>
      </c>
      <c r="J77">
        <v>4.4207166666999997</v>
      </c>
      <c r="K77">
        <v>50.750472222222221</v>
      </c>
      <c r="L77">
        <v>4.4207222222222224</v>
      </c>
      <c r="M77">
        <v>0</v>
      </c>
      <c r="N77">
        <v>0</v>
      </c>
      <c r="O77">
        <v>2</v>
      </c>
      <c r="P77">
        <v>5</v>
      </c>
      <c r="Q77">
        <v>1</v>
      </c>
      <c r="R77" t="s">
        <v>82</v>
      </c>
      <c r="S77" s="1">
        <v>45162</v>
      </c>
      <c r="T77" t="s">
        <v>148</v>
      </c>
      <c r="U77">
        <v>590.25521460335005</v>
      </c>
      <c r="V77">
        <v>53.825038580246897</v>
      </c>
      <c r="W77">
        <v>0</v>
      </c>
      <c r="X77">
        <v>8</v>
      </c>
      <c r="Y77">
        <v>7</v>
      </c>
      <c r="AA77">
        <v>15</v>
      </c>
      <c r="AB77">
        <v>0</v>
      </c>
      <c r="AC77">
        <v>13.198121329142699</v>
      </c>
      <c r="AD77">
        <v>577.05709327420698</v>
      </c>
      <c r="AE77">
        <f>SUMIFS(tree_info!$Z$2:$Z$2233, tree_info!$G$2:$G$2233, "&gt;9", tree_info!$C$2:$C$2233, F77)</f>
        <v>589.15627801163714</v>
      </c>
      <c r="AF77">
        <f>SUMIFS(tree_info!$Z$2:$Z$2233, tree_info!$G$2:$G$2233, "&gt;15", tree_info!$C$2:$C$2233, F77)</f>
        <v>584.0943053955142</v>
      </c>
      <c r="AG77">
        <f>SUMIFS(tree_info!$Z$2:$Z$2233, tree_info!$G$2:$G$2233, "&gt;27,5", tree_info!$C$2:$C$2233, F77)</f>
        <v>577.05709327420698</v>
      </c>
      <c r="AH77">
        <f>SUMIFS(tree_info!$Z$2:$Z$2233, tree_info!$G$2:$G$2233, "&gt;43", tree_info!$C$2:$C$2233, F77 )</f>
        <v>577.05709327420698</v>
      </c>
    </row>
    <row r="78" spans="1:34" ht="15" customHeight="1" x14ac:dyDescent="0.35">
      <c r="A78" t="s">
        <v>97</v>
      </c>
      <c r="B78" t="s">
        <v>39</v>
      </c>
      <c r="C78" t="s">
        <v>198</v>
      </c>
      <c r="D78">
        <v>2</v>
      </c>
      <c r="E78">
        <v>0</v>
      </c>
      <c r="F78" s="2">
        <v>76</v>
      </c>
      <c r="G78" s="1">
        <v>45162</v>
      </c>
      <c r="H78">
        <v>57</v>
      </c>
      <c r="I78">
        <v>50.750516666700001</v>
      </c>
      <c r="J78">
        <v>4.4231999999999996</v>
      </c>
      <c r="K78">
        <v>50.750527777777776</v>
      </c>
      <c r="L78">
        <v>4.4231944444444444</v>
      </c>
      <c r="M78">
        <v>0</v>
      </c>
      <c r="N78">
        <v>0</v>
      </c>
      <c r="O78">
        <v>2</v>
      </c>
      <c r="P78">
        <v>5</v>
      </c>
      <c r="Q78" t="s">
        <v>80</v>
      </c>
      <c r="R78" t="s">
        <v>82</v>
      </c>
      <c r="S78" s="1">
        <v>45162</v>
      </c>
      <c r="T78" t="s">
        <v>151</v>
      </c>
      <c r="U78">
        <v>639.00980585939806</v>
      </c>
      <c r="V78">
        <v>60.381172839506199</v>
      </c>
      <c r="W78">
        <v>0</v>
      </c>
      <c r="X78">
        <v>7</v>
      </c>
      <c r="Y78">
        <v>5</v>
      </c>
      <c r="AA78">
        <v>12</v>
      </c>
      <c r="AB78">
        <v>0</v>
      </c>
      <c r="AC78">
        <v>87.836436666860095</v>
      </c>
      <c r="AD78">
        <v>551.17336919253796</v>
      </c>
      <c r="AE78">
        <f>SUMIFS(tree_info!$Z$2:$Z$2233, tree_info!$G$2:$G$2233, "&gt;9", tree_info!$C$2:$C$2233, F78)</f>
        <v>638.5311981084219</v>
      </c>
      <c r="AF78">
        <f>SUMIFS(tree_info!$Z$2:$Z$2233, tree_info!$G$2:$G$2233, "&gt;15", tree_info!$C$2:$C$2233, F78)</f>
        <v>629.61486503756282</v>
      </c>
      <c r="AG78">
        <f>SUMIFS(tree_info!$Z$2:$Z$2233, tree_info!$G$2:$G$2233, "&gt;27,5", tree_info!$C$2:$C$2233, F78)</f>
        <v>594.81859910061598</v>
      </c>
      <c r="AH78">
        <f>SUMIFS(tree_info!$Z$2:$Z$2233, tree_info!$G$2:$G$2233, "&gt;43", tree_info!$C$2:$C$2233, F78 )</f>
        <v>551.17336919253853</v>
      </c>
    </row>
    <row r="79" spans="1:34" ht="15" customHeight="1" x14ac:dyDescent="0.35">
      <c r="A79" t="s">
        <v>97</v>
      </c>
      <c r="B79" t="s">
        <v>39</v>
      </c>
      <c r="C79" t="s">
        <v>198</v>
      </c>
      <c r="D79">
        <v>2</v>
      </c>
      <c r="E79">
        <v>0</v>
      </c>
      <c r="F79" s="2">
        <v>77</v>
      </c>
      <c r="G79" s="1">
        <v>45162</v>
      </c>
      <c r="H79">
        <v>58</v>
      </c>
      <c r="I79">
        <v>50.755650000000003</v>
      </c>
      <c r="J79">
        <v>4.4162333333000001</v>
      </c>
      <c r="K79">
        <v>50.75566666666667</v>
      </c>
      <c r="L79">
        <v>4.4162222222222223</v>
      </c>
      <c r="M79">
        <v>0</v>
      </c>
      <c r="N79">
        <v>0</v>
      </c>
      <c r="O79">
        <v>2</v>
      </c>
      <c r="P79">
        <v>4</v>
      </c>
      <c r="Q79">
        <v>1</v>
      </c>
      <c r="R79" t="s">
        <v>82</v>
      </c>
      <c r="S79" s="1">
        <v>45162</v>
      </c>
      <c r="T79" t="s">
        <v>149</v>
      </c>
      <c r="U79">
        <v>532.888394943658</v>
      </c>
      <c r="V79">
        <v>51.0434027777778</v>
      </c>
      <c r="W79">
        <v>1</v>
      </c>
      <c r="X79">
        <v>2</v>
      </c>
      <c r="Y79">
        <v>7</v>
      </c>
      <c r="AA79">
        <v>10</v>
      </c>
      <c r="AB79">
        <v>2.5030567901234599</v>
      </c>
      <c r="AC79">
        <v>5.7279557150260096</v>
      </c>
      <c r="AD79">
        <v>524.65738243850797</v>
      </c>
      <c r="AE79">
        <f>SUMIFS(tree_info!$Z$2:$Z$2233, tree_info!$G$2:$G$2233, "&gt;9", tree_info!$C$2:$C$2233, F79)</f>
        <v>530.38533815353458</v>
      </c>
      <c r="AF79">
        <f>SUMIFS(tree_info!$Z$2:$Z$2233, tree_info!$G$2:$G$2233, "&gt;15", tree_info!$C$2:$C$2233, F79)</f>
        <v>528.05955350018326</v>
      </c>
      <c r="AG79">
        <f>SUMIFS(tree_info!$Z$2:$Z$2233, tree_info!$G$2:$G$2233, "&gt;27,5", tree_info!$C$2:$C$2233, F79)</f>
        <v>524.65738243850865</v>
      </c>
      <c r="AH79">
        <f>SUMIFS(tree_info!$Z$2:$Z$2233, tree_info!$G$2:$G$2233, "&gt;43", tree_info!$C$2:$C$2233, F79 )</f>
        <v>524.65738243850865</v>
      </c>
    </row>
  </sheetData>
  <sortState xmlns:xlrd2="http://schemas.microsoft.com/office/spreadsheetml/2017/richdata2" ref="A2:AH79">
    <sortCondition ref="F1:F79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D870-8360-4B50-BDA9-2FB350E2B40C}">
  <dimension ref="A1:O79"/>
  <sheetViews>
    <sheetView workbookViewId="0">
      <selection activeCell="O2" sqref="O2"/>
    </sheetView>
  </sheetViews>
  <sheetFormatPr defaultRowHeight="14.5" x14ac:dyDescent="0.35"/>
  <cols>
    <col min="1" max="1" width="11.26953125" bestFit="1" customWidth="1"/>
    <col min="2" max="2" width="7.08984375" style="2" bestFit="1" customWidth="1"/>
    <col min="3" max="15" width="14.36328125" bestFit="1" customWidth="1"/>
  </cols>
  <sheetData>
    <row r="1" spans="1:15" x14ac:dyDescent="0.35">
      <c r="A1" t="s">
        <v>1</v>
      </c>
      <c r="B1" s="2" t="s">
        <v>2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</row>
    <row r="2" spans="1:15" x14ac:dyDescent="0.35">
      <c r="A2" t="s">
        <v>9</v>
      </c>
      <c r="B2" s="2">
        <v>0</v>
      </c>
      <c r="C2">
        <v>543.62350738568477</v>
      </c>
      <c r="D2">
        <v>535.49062314586774</v>
      </c>
      <c r="E2">
        <v>510.66617571828812</v>
      </c>
      <c r="F2">
        <v>498.1092466069681</v>
      </c>
      <c r="G2">
        <f xml:space="preserve"> SUMIFS(tree_info!$Z$2:$Z$2233, tree_info!$G$2:$G$2233, "&gt;16", tree_info!$C$2:$C$2233,B2)</f>
        <v>535.49062314586774</v>
      </c>
      <c r="H2">
        <f xml:space="preserve"> SUMIFS(tree_info!$Z$2:$Z$2233, tree_info!$G$2:$G$2233, "&gt;16,5", tree_info!$C$2:$C$2233,B2)</f>
        <v>535.49062314586774</v>
      </c>
      <c r="I2">
        <f xml:space="preserve"> SUMIFS(tree_info!$Z$2:$Z$2233, tree_info!$G$2:$G$2233, "&gt;17", tree_info!$C$2:$C$2233,B2)</f>
        <v>535.49062314586774</v>
      </c>
      <c r="J2">
        <f xml:space="preserve"> SUMIFS(tree_info!$Z$2:$Z$2233, tree_info!$G$2:$G$2233, "&gt;18", tree_info!$C$2:$C$2233,B2)</f>
        <v>535.49062314586774</v>
      </c>
      <c r="K2">
        <f xml:space="preserve"> SUMIFS(tree_info!$Z$2:$Z$2233, tree_info!$G$2:$G$2233, "&gt;19", tree_info!$C$2:$C$2233,B2)</f>
        <v>529.11397039703945</v>
      </c>
      <c r="L2">
        <f xml:space="preserve"> SUMIFS(tree_info!$Z$2:$Z$2233, tree_info!$G$2:$G$2233, "&gt;20", tree_info!$C$2:$C$2233,B2)</f>
        <v>529.11397039703945</v>
      </c>
      <c r="M2">
        <f xml:space="preserve"> SUMIFS(tree_info!$Z$2:$Z$2233, tree_info!$G$2:$G$2233, "&gt;22", tree_info!$C$2:$C$2233,B2)</f>
        <v>520.43997446650144</v>
      </c>
      <c r="N2">
        <f xml:space="preserve"> SUMIFS(tree_info!$Z$2:$Z$2233, tree_info!$G$2:$G$2233, "&gt;23,5", tree_info!$C$2:$C$2233,B2)</f>
        <v>510.66617571828812</v>
      </c>
      <c r="O2">
        <f xml:space="preserve"> SUMIFS(tree_info!$Z$2:$Z$2233, tree_info!$G$2:$G$2233, "&gt;25,5", tree_info!$C$2:$C$2233,B2)</f>
        <v>510.66617571828812</v>
      </c>
    </row>
    <row r="3" spans="1:15" x14ac:dyDescent="0.35">
      <c r="A3" t="s">
        <v>9</v>
      </c>
      <c r="B3" s="2">
        <v>1</v>
      </c>
      <c r="C3">
        <v>224.78768405876826</v>
      </c>
      <c r="D3">
        <v>217.4363161518101</v>
      </c>
      <c r="E3">
        <v>209.6948007179883</v>
      </c>
      <c r="F3">
        <v>199.2261859619895</v>
      </c>
      <c r="G3">
        <f xml:space="preserve"> SUMIFS(tree_info!$Z$2:$Z$2233, tree_info!$G$2:$G$2233, "&gt;16", tree_info!$C$2:$C$2233,B3)</f>
        <v>217.4363161518101</v>
      </c>
      <c r="H3">
        <f xml:space="preserve"> SUMIFS(tree_info!$Z$2:$Z$2233, tree_info!$G$2:$G$2233, "&gt;16,5", tree_info!$C$2:$C$2233,B3)</f>
        <v>217.4363161518101</v>
      </c>
      <c r="I3">
        <f xml:space="preserve"> SUMIFS(tree_info!$Z$2:$Z$2233, tree_info!$G$2:$G$2233, "&gt;17", tree_info!$C$2:$C$2233,B3)</f>
        <v>217.4363161518101</v>
      </c>
      <c r="J3">
        <f xml:space="preserve"> SUMIFS(tree_info!$Z$2:$Z$2233, tree_info!$G$2:$G$2233, "&gt;18", tree_info!$C$2:$C$2233,B3)</f>
        <v>217.4363161518101</v>
      </c>
      <c r="K3">
        <f xml:space="preserve"> SUMIFS(tree_info!$Z$2:$Z$2233, tree_info!$G$2:$G$2233, "&gt;19", tree_info!$C$2:$C$2233,B3)</f>
        <v>217.4363161518101</v>
      </c>
      <c r="L3">
        <f xml:space="preserve"> SUMIFS(tree_info!$Z$2:$Z$2233, tree_info!$G$2:$G$2233, "&gt;20", tree_info!$C$2:$C$2233,B3)</f>
        <v>217.4363161518101</v>
      </c>
      <c r="M3">
        <f xml:space="preserve"> SUMIFS(tree_info!$Z$2:$Z$2233, tree_info!$G$2:$G$2233, "&gt;22", tree_info!$C$2:$C$2233,B3)</f>
        <v>209.6948007179883</v>
      </c>
      <c r="N3">
        <f xml:space="preserve"> SUMIFS(tree_info!$Z$2:$Z$2233, tree_info!$G$2:$G$2233, "&gt;23,5", tree_info!$C$2:$C$2233,B3)</f>
        <v>209.6948007179883</v>
      </c>
      <c r="O3">
        <f xml:space="preserve"> SUMIFS(tree_info!$Z$2:$Z$2233, tree_info!$G$2:$G$2233, "&gt;25,5", tree_info!$C$2:$C$2233,B3)</f>
        <v>209.6948007179883</v>
      </c>
    </row>
    <row r="4" spans="1:15" x14ac:dyDescent="0.35">
      <c r="A4" t="s">
        <v>9</v>
      </c>
      <c r="B4" s="2">
        <v>2</v>
      </c>
      <c r="C4">
        <v>230.99638349153591</v>
      </c>
      <c r="D4">
        <v>230.99638349153591</v>
      </c>
      <c r="E4">
        <v>230.99638349153591</v>
      </c>
      <c r="F4">
        <v>230.99638349153591</v>
      </c>
      <c r="G4">
        <f xml:space="preserve"> SUMIFS(tree_info!$Z$2:$Z$2233, tree_info!$G$2:$G$2233, "&gt;16", tree_info!$C$2:$C$2233,B4)</f>
        <v>230.99638349153591</v>
      </c>
      <c r="H4">
        <f xml:space="preserve"> SUMIFS(tree_info!$Z$2:$Z$2233, tree_info!$G$2:$G$2233, "&gt;16,5", tree_info!$C$2:$C$2233,B4)</f>
        <v>230.99638349153591</v>
      </c>
      <c r="I4">
        <f xml:space="preserve"> SUMIFS(tree_info!$Z$2:$Z$2233, tree_info!$G$2:$G$2233, "&gt;17", tree_info!$C$2:$C$2233,B4)</f>
        <v>230.99638349153591</v>
      </c>
      <c r="J4">
        <f xml:space="preserve"> SUMIFS(tree_info!$Z$2:$Z$2233, tree_info!$G$2:$G$2233, "&gt;18", tree_info!$C$2:$C$2233,B4)</f>
        <v>230.99638349153591</v>
      </c>
      <c r="K4">
        <f xml:space="preserve"> SUMIFS(tree_info!$Z$2:$Z$2233, tree_info!$G$2:$G$2233, "&gt;19", tree_info!$C$2:$C$2233,B4)</f>
        <v>230.99638349153591</v>
      </c>
      <c r="L4">
        <f xml:space="preserve"> SUMIFS(tree_info!$Z$2:$Z$2233, tree_info!$G$2:$G$2233, "&gt;20", tree_info!$C$2:$C$2233,B4)</f>
        <v>230.99638349153591</v>
      </c>
      <c r="M4">
        <f xml:space="preserve"> SUMIFS(tree_info!$Z$2:$Z$2233, tree_info!$G$2:$G$2233, "&gt;22", tree_info!$C$2:$C$2233,B4)</f>
        <v>230.99638349153591</v>
      </c>
      <c r="N4">
        <f xml:space="preserve"> SUMIFS(tree_info!$Z$2:$Z$2233, tree_info!$G$2:$G$2233, "&gt;23,5", tree_info!$C$2:$C$2233,B4)</f>
        <v>230.99638349153591</v>
      </c>
      <c r="O4">
        <f xml:space="preserve"> SUMIFS(tree_info!$Z$2:$Z$2233, tree_info!$G$2:$G$2233, "&gt;25,5", tree_info!$C$2:$C$2233,B4)</f>
        <v>230.99638349153591</v>
      </c>
    </row>
    <row r="5" spans="1:15" x14ac:dyDescent="0.35">
      <c r="A5" t="s">
        <v>15</v>
      </c>
      <c r="B5" s="2">
        <v>3</v>
      </c>
      <c r="C5">
        <v>356.53794249220721</v>
      </c>
      <c r="D5">
        <v>351.02776375293229</v>
      </c>
      <c r="E5">
        <v>342.6089541884345</v>
      </c>
      <c r="F5">
        <v>318.77500695900903</v>
      </c>
      <c r="G5">
        <f xml:space="preserve"> SUMIFS(tree_info!$Z$2:$Z$2233, tree_info!$G$2:$G$2233, "&gt;16", tree_info!$C$2:$C$2233,B5)</f>
        <v>351.02776375293229</v>
      </c>
      <c r="H5">
        <f xml:space="preserve"> SUMIFS(tree_info!$Z$2:$Z$2233, tree_info!$G$2:$G$2233, "&gt;16,5", tree_info!$C$2:$C$2233,B5)</f>
        <v>351.02776375293229</v>
      </c>
      <c r="I5">
        <f xml:space="preserve"> SUMIFS(tree_info!$Z$2:$Z$2233, tree_info!$G$2:$G$2233, "&gt;17", tree_info!$C$2:$C$2233,B5)</f>
        <v>351.02776375293229</v>
      </c>
      <c r="J5">
        <f xml:space="preserve"> SUMIFS(tree_info!$Z$2:$Z$2233, tree_info!$G$2:$G$2233, "&gt;18", tree_info!$C$2:$C$2233,B5)</f>
        <v>351.02776375293229</v>
      </c>
      <c r="K5">
        <f xml:space="preserve"> SUMIFS(tree_info!$Z$2:$Z$2233, tree_info!$G$2:$G$2233, "&gt;19", tree_info!$C$2:$C$2233,B5)</f>
        <v>351.02776375293229</v>
      </c>
      <c r="L5">
        <f xml:space="preserve"> SUMIFS(tree_info!$Z$2:$Z$2233, tree_info!$G$2:$G$2233, "&gt;20", tree_info!$C$2:$C$2233,B5)</f>
        <v>351.02776375293229</v>
      </c>
      <c r="M5">
        <f xml:space="preserve"> SUMIFS(tree_info!$Z$2:$Z$2233, tree_info!$G$2:$G$2233, "&gt;22", tree_info!$C$2:$C$2233,B5)</f>
        <v>342.6089541884345</v>
      </c>
      <c r="N5">
        <f xml:space="preserve"> SUMIFS(tree_info!$Z$2:$Z$2233, tree_info!$G$2:$G$2233, "&gt;23,5", tree_info!$C$2:$C$2233,B5)</f>
        <v>342.6089541884345</v>
      </c>
      <c r="O5">
        <f xml:space="preserve"> SUMIFS(tree_info!$Z$2:$Z$2233, tree_info!$G$2:$G$2233, "&gt;25,5", tree_info!$C$2:$C$2233,B5)</f>
        <v>342.6089541884345</v>
      </c>
    </row>
    <row r="6" spans="1:15" x14ac:dyDescent="0.35">
      <c r="A6" t="s">
        <v>15</v>
      </c>
      <c r="B6" s="2">
        <v>4</v>
      </c>
      <c r="C6">
        <v>335.14377733289115</v>
      </c>
      <c r="D6">
        <v>331.74054600140022</v>
      </c>
      <c r="E6">
        <v>306.66982788760714</v>
      </c>
      <c r="F6">
        <v>306.66982788760714</v>
      </c>
      <c r="G6">
        <f xml:space="preserve"> SUMIFS(tree_info!$Z$2:$Z$2233, tree_info!$G$2:$G$2233, "&gt;16", tree_info!$C$2:$C$2233,B6)</f>
        <v>326.82921607109103</v>
      </c>
      <c r="H6">
        <f xml:space="preserve"> SUMIFS(tree_info!$Z$2:$Z$2233, tree_info!$G$2:$G$2233, "&gt;16,5", tree_info!$C$2:$C$2233,B6)</f>
        <v>322.18031227802948</v>
      </c>
      <c r="I6">
        <f xml:space="preserve"> SUMIFS(tree_info!$Z$2:$Z$2233, tree_info!$G$2:$G$2233, "&gt;17", tree_info!$C$2:$C$2233,B6)</f>
        <v>322.18031227802948</v>
      </c>
      <c r="J6">
        <f xml:space="preserve"> SUMIFS(tree_info!$Z$2:$Z$2233, tree_info!$G$2:$G$2233, "&gt;18", tree_info!$C$2:$C$2233,B6)</f>
        <v>318.57420644230803</v>
      </c>
      <c r="K6">
        <f xml:space="preserve"> SUMIFS(tree_info!$Z$2:$Z$2233, tree_info!$G$2:$G$2233, "&gt;19", tree_info!$C$2:$C$2233,B6)</f>
        <v>318.57420644230803</v>
      </c>
      <c r="L6">
        <f xml:space="preserve"> SUMIFS(tree_info!$Z$2:$Z$2233, tree_info!$G$2:$G$2233, "&gt;20", tree_info!$C$2:$C$2233,B6)</f>
        <v>318.57420644230803</v>
      </c>
      <c r="M6">
        <f xml:space="preserve"> SUMIFS(tree_info!$Z$2:$Z$2233, tree_info!$G$2:$G$2233, "&gt;22", tree_info!$C$2:$C$2233,B6)</f>
        <v>318.57420644230803</v>
      </c>
      <c r="N6">
        <f xml:space="preserve"> SUMIFS(tree_info!$Z$2:$Z$2233, tree_info!$G$2:$G$2233, "&gt;23,5", tree_info!$C$2:$C$2233,B6)</f>
        <v>318.57420644230803</v>
      </c>
      <c r="O6">
        <f xml:space="preserve"> SUMIFS(tree_info!$Z$2:$Z$2233, tree_info!$G$2:$G$2233, "&gt;25,5", tree_info!$C$2:$C$2233,B6)</f>
        <v>306.66982788760714</v>
      </c>
    </row>
    <row r="7" spans="1:15" x14ac:dyDescent="0.35">
      <c r="A7" t="s">
        <v>15</v>
      </c>
      <c r="B7" s="2">
        <v>5</v>
      </c>
      <c r="C7">
        <v>31.115413803855919</v>
      </c>
      <c r="D7">
        <v>26.889419314594889</v>
      </c>
      <c r="E7">
        <v>17.2388761279284</v>
      </c>
      <c r="F7">
        <v>17.2388761279284</v>
      </c>
      <c r="G7">
        <f xml:space="preserve"> SUMIFS(tree_info!$Z$2:$Z$2233, tree_info!$G$2:$G$2233, "&gt;16", tree_info!$C$2:$C$2233,B7)</f>
        <v>26.889419314594889</v>
      </c>
      <c r="H7">
        <f xml:space="preserve"> SUMIFS(tree_info!$Z$2:$Z$2233, tree_info!$G$2:$G$2233, "&gt;16,5", tree_info!$C$2:$C$2233,B7)</f>
        <v>26.889419314594889</v>
      </c>
      <c r="I7">
        <f xml:space="preserve"> SUMIFS(tree_info!$Z$2:$Z$2233, tree_info!$G$2:$G$2233, "&gt;17", tree_info!$C$2:$C$2233,B7)</f>
        <v>26.889419314594889</v>
      </c>
      <c r="J7">
        <f xml:space="preserve"> SUMIFS(tree_info!$Z$2:$Z$2233, tree_info!$G$2:$G$2233, "&gt;18", tree_info!$C$2:$C$2233,B7)</f>
        <v>26.889419314594889</v>
      </c>
      <c r="K7">
        <f xml:space="preserve"> SUMIFS(tree_info!$Z$2:$Z$2233, tree_info!$G$2:$G$2233, "&gt;19", tree_info!$C$2:$C$2233,B7)</f>
        <v>26.889419314594889</v>
      </c>
      <c r="L7">
        <f xml:space="preserve"> SUMIFS(tree_info!$Z$2:$Z$2233, tree_info!$G$2:$G$2233, "&gt;20", tree_info!$C$2:$C$2233,B7)</f>
        <v>26.889419314594889</v>
      </c>
      <c r="M7">
        <f xml:space="preserve"> SUMIFS(tree_info!$Z$2:$Z$2233, tree_info!$G$2:$G$2233, "&gt;22", tree_info!$C$2:$C$2233,B7)</f>
        <v>26.889419314594889</v>
      </c>
      <c r="N7">
        <f xml:space="preserve"> SUMIFS(tree_info!$Z$2:$Z$2233, tree_info!$G$2:$G$2233, "&gt;23,5", tree_info!$C$2:$C$2233,B7)</f>
        <v>26.889419314594889</v>
      </c>
      <c r="O7">
        <f xml:space="preserve"> SUMIFS(tree_info!$Z$2:$Z$2233, tree_info!$G$2:$G$2233, "&gt;25,5", tree_info!$C$2:$C$2233,B7)</f>
        <v>26.889419314594889</v>
      </c>
    </row>
    <row r="8" spans="1:15" x14ac:dyDescent="0.35">
      <c r="A8" t="s">
        <v>123</v>
      </c>
      <c r="B8" s="2">
        <v>6</v>
      </c>
      <c r="C8">
        <v>297.33075737978731</v>
      </c>
      <c r="D8">
        <v>294.57477301976456</v>
      </c>
      <c r="E8">
        <v>290.1372628339401</v>
      </c>
      <c r="F8">
        <v>274.57098565550439</v>
      </c>
      <c r="G8">
        <f xml:space="preserve"> SUMIFS(tree_info!$Z$2:$Z$2233, tree_info!$G$2:$G$2233, "&gt;16", tree_info!$C$2:$C$2233,B8)</f>
        <v>294.57477301976456</v>
      </c>
      <c r="H8">
        <f xml:space="preserve"> SUMIFS(tree_info!$Z$2:$Z$2233, tree_info!$G$2:$G$2233, "&gt;16,5", tree_info!$C$2:$C$2233,B8)</f>
        <v>294.57477301976456</v>
      </c>
      <c r="I8">
        <f xml:space="preserve"> SUMIFS(tree_info!$Z$2:$Z$2233, tree_info!$G$2:$G$2233, "&gt;17", tree_info!$C$2:$C$2233,B8)</f>
        <v>294.57477301976456</v>
      </c>
      <c r="J8">
        <f xml:space="preserve"> SUMIFS(tree_info!$Z$2:$Z$2233, tree_info!$G$2:$G$2233, "&gt;18", tree_info!$C$2:$C$2233,B8)</f>
        <v>294.57477301976456</v>
      </c>
      <c r="K8">
        <f xml:space="preserve"> SUMIFS(tree_info!$Z$2:$Z$2233, tree_info!$G$2:$G$2233, "&gt;19", tree_info!$C$2:$C$2233,B8)</f>
        <v>290.1372628339401</v>
      </c>
      <c r="L8">
        <f xml:space="preserve"> SUMIFS(tree_info!$Z$2:$Z$2233, tree_info!$G$2:$G$2233, "&gt;20", tree_info!$C$2:$C$2233,B8)</f>
        <v>290.1372628339401</v>
      </c>
      <c r="M8">
        <f xml:space="preserve"> SUMIFS(tree_info!$Z$2:$Z$2233, tree_info!$G$2:$G$2233, "&gt;22", tree_info!$C$2:$C$2233,B8)</f>
        <v>290.1372628339401</v>
      </c>
      <c r="N8">
        <f xml:space="preserve"> SUMIFS(tree_info!$Z$2:$Z$2233, tree_info!$G$2:$G$2233, "&gt;23,5", tree_info!$C$2:$C$2233,B8)</f>
        <v>290.1372628339401</v>
      </c>
      <c r="O8">
        <f xml:space="preserve"> SUMIFS(tree_info!$Z$2:$Z$2233, tree_info!$G$2:$G$2233, "&gt;25,5", tree_info!$C$2:$C$2233,B8)</f>
        <v>290.1372628339401</v>
      </c>
    </row>
    <row r="9" spans="1:15" x14ac:dyDescent="0.35">
      <c r="A9" t="s">
        <v>123</v>
      </c>
      <c r="B9" s="2">
        <v>7</v>
      </c>
      <c r="C9">
        <v>209.71803402723239</v>
      </c>
      <c r="D9">
        <v>208.46301045233398</v>
      </c>
      <c r="E9">
        <v>190.10591883532561</v>
      </c>
      <c r="F9">
        <v>146.73334824237941</v>
      </c>
      <c r="G9">
        <f xml:space="preserve"> SUMIFS(tree_info!$Z$2:$Z$2233, tree_info!$G$2:$G$2233, "&gt;16", tree_info!$C$2:$C$2233,B9)</f>
        <v>208.46301045233398</v>
      </c>
      <c r="H9">
        <f xml:space="preserve"> SUMIFS(tree_info!$Z$2:$Z$2233, tree_info!$G$2:$G$2233, "&gt;16,5", tree_info!$C$2:$C$2233,B9)</f>
        <v>208.46301045233398</v>
      </c>
      <c r="I9">
        <f xml:space="preserve"> SUMIFS(tree_info!$Z$2:$Z$2233, tree_info!$G$2:$G$2233, "&gt;17", tree_info!$C$2:$C$2233,B9)</f>
        <v>208.46301045233398</v>
      </c>
      <c r="J9">
        <f xml:space="preserve"> SUMIFS(tree_info!$Z$2:$Z$2233, tree_info!$G$2:$G$2233, "&gt;18", tree_info!$C$2:$C$2233,B9)</f>
        <v>208.46301045233398</v>
      </c>
      <c r="K9">
        <f xml:space="preserve"> SUMIFS(tree_info!$Z$2:$Z$2233, tree_info!$G$2:$G$2233, "&gt;19", tree_info!$C$2:$C$2233,B9)</f>
        <v>208.46301045233398</v>
      </c>
      <c r="L9">
        <f xml:space="preserve"> SUMIFS(tree_info!$Z$2:$Z$2233, tree_info!$G$2:$G$2233, "&gt;20", tree_info!$C$2:$C$2233,B9)</f>
        <v>208.46301045233398</v>
      </c>
      <c r="M9">
        <f xml:space="preserve"> SUMIFS(tree_info!$Z$2:$Z$2233, tree_info!$G$2:$G$2233, "&gt;22", tree_info!$C$2:$C$2233,B9)</f>
        <v>202.26200958727571</v>
      </c>
      <c r="N9">
        <f xml:space="preserve"> SUMIFS(tree_info!$Z$2:$Z$2233, tree_info!$G$2:$G$2233, "&gt;23,5", tree_info!$C$2:$C$2233,B9)</f>
        <v>202.26200958727571</v>
      </c>
      <c r="O9">
        <f xml:space="preserve"> SUMIFS(tree_info!$Z$2:$Z$2233, tree_info!$G$2:$G$2233, "&gt;25,5", tree_info!$C$2:$C$2233,B9)</f>
        <v>190.10591883532561</v>
      </c>
    </row>
    <row r="10" spans="1:15" x14ac:dyDescent="0.35">
      <c r="A10" t="s">
        <v>123</v>
      </c>
      <c r="B10" s="2">
        <v>8</v>
      </c>
      <c r="C10">
        <v>229.9729961135219</v>
      </c>
      <c r="D10">
        <v>228.21591248100867</v>
      </c>
      <c r="E10">
        <v>191.23815039854071</v>
      </c>
      <c r="F10">
        <v>128.90043541338332</v>
      </c>
      <c r="G10">
        <f xml:space="preserve"> SUMIFS(tree_info!$Z$2:$Z$2233, tree_info!$G$2:$G$2233, "&gt;16", tree_info!$C$2:$C$2233,B10)</f>
        <v>221.82189924008148</v>
      </c>
      <c r="H10">
        <f xml:space="preserve"> SUMIFS(tree_info!$Z$2:$Z$2233, tree_info!$G$2:$G$2233, "&gt;16,5", tree_info!$C$2:$C$2233,B10)</f>
        <v>221.82189924008148</v>
      </c>
      <c r="I10">
        <f xml:space="preserve"> SUMIFS(tree_info!$Z$2:$Z$2233, tree_info!$G$2:$G$2233, "&gt;17", tree_info!$C$2:$C$2233,B10)</f>
        <v>221.82189924008148</v>
      </c>
      <c r="J10">
        <f xml:space="preserve"> SUMIFS(tree_info!$Z$2:$Z$2233, tree_info!$G$2:$G$2233, "&gt;18", tree_info!$C$2:$C$2233,B10)</f>
        <v>221.82189924008148</v>
      </c>
      <c r="K10">
        <f xml:space="preserve"> SUMIFS(tree_info!$Z$2:$Z$2233, tree_info!$G$2:$G$2233, "&gt;19", tree_info!$C$2:$C$2233,B10)</f>
        <v>221.82189924008148</v>
      </c>
      <c r="L10">
        <f xml:space="preserve"> SUMIFS(tree_info!$Z$2:$Z$2233, tree_info!$G$2:$G$2233, "&gt;20", tree_info!$C$2:$C$2233,B10)</f>
        <v>221.82189924008148</v>
      </c>
      <c r="M10">
        <f xml:space="preserve"> SUMIFS(tree_info!$Z$2:$Z$2233, tree_info!$G$2:$G$2233, "&gt;22", tree_info!$C$2:$C$2233,B10)</f>
        <v>221.82189924008148</v>
      </c>
      <c r="N10">
        <f xml:space="preserve"> SUMIFS(tree_info!$Z$2:$Z$2233, tree_info!$G$2:$G$2233, "&gt;23,5", tree_info!$C$2:$C$2233,B10)</f>
        <v>191.23815039854071</v>
      </c>
      <c r="O10">
        <f xml:space="preserve"> SUMIFS(tree_info!$Z$2:$Z$2233, tree_info!$G$2:$G$2233, "&gt;25,5", tree_info!$C$2:$C$2233,B10)</f>
        <v>191.23815039854071</v>
      </c>
    </row>
    <row r="11" spans="1:15" x14ac:dyDescent="0.35">
      <c r="A11" t="s">
        <v>26</v>
      </c>
      <c r="B11" s="2">
        <v>9</v>
      </c>
      <c r="C11">
        <v>245.38259577539111</v>
      </c>
      <c r="D11">
        <v>238.00316203557662</v>
      </c>
      <c r="E11">
        <v>192.52738774875641</v>
      </c>
      <c r="F11">
        <v>163.5794033939471</v>
      </c>
      <c r="G11">
        <f xml:space="preserve"> SUMIFS(tree_info!$Z$2:$Z$2233, tree_info!$G$2:$G$2233, "&gt;16", tree_info!$C$2:$C$2233,B11)</f>
        <v>238.00316203557662</v>
      </c>
      <c r="H11">
        <f xml:space="preserve"> SUMIFS(tree_info!$Z$2:$Z$2233, tree_info!$G$2:$G$2233, "&gt;16,5", tree_info!$C$2:$C$2233,B11)</f>
        <v>235.24857493995819</v>
      </c>
      <c r="I11">
        <f xml:space="preserve"> SUMIFS(tree_info!$Z$2:$Z$2233, tree_info!$G$2:$G$2233, "&gt;17", tree_info!$C$2:$C$2233,B11)</f>
        <v>231.54853354595997</v>
      </c>
      <c r="J11">
        <f xml:space="preserve"> SUMIFS(tree_info!$Z$2:$Z$2233, tree_info!$G$2:$G$2233, "&gt;18", tree_info!$C$2:$C$2233,B11)</f>
        <v>222.24125346152218</v>
      </c>
      <c r="K11">
        <f xml:space="preserve"> SUMIFS(tree_info!$Z$2:$Z$2233, tree_info!$G$2:$G$2233, "&gt;19", tree_info!$C$2:$C$2233,B11)</f>
        <v>206.42340016973867</v>
      </c>
      <c r="L11">
        <f xml:space="preserve"> SUMIFS(tree_info!$Z$2:$Z$2233, tree_info!$G$2:$G$2233, "&gt;20", tree_info!$C$2:$C$2233,B11)</f>
        <v>202.7364561213941</v>
      </c>
      <c r="M11">
        <f xml:space="preserve"> SUMIFS(tree_info!$Z$2:$Z$2233, tree_info!$G$2:$G$2233, "&gt;22", tree_info!$C$2:$C$2233,B11)</f>
        <v>202.7364561213941</v>
      </c>
      <c r="N11">
        <f xml:space="preserve"> SUMIFS(tree_info!$Z$2:$Z$2233, tree_info!$G$2:$G$2233, "&gt;23,5", tree_info!$C$2:$C$2233,B11)</f>
        <v>202.7364561213941</v>
      </c>
      <c r="O11">
        <f xml:space="preserve"> SUMIFS(tree_info!$Z$2:$Z$2233, tree_info!$G$2:$G$2233, "&gt;25,5", tree_info!$C$2:$C$2233,B11)</f>
        <v>192.52738774875641</v>
      </c>
    </row>
    <row r="12" spans="1:15" x14ac:dyDescent="0.35">
      <c r="A12" t="s">
        <v>26</v>
      </c>
      <c r="B12" s="2">
        <v>10</v>
      </c>
      <c r="C12">
        <v>278.68941606143039</v>
      </c>
      <c r="D12">
        <v>275.76606923789132</v>
      </c>
      <c r="E12">
        <v>247.6940883657</v>
      </c>
      <c r="F12">
        <v>141.62781714764378</v>
      </c>
      <c r="G12">
        <f xml:space="preserve"> SUMIFS(tree_info!$Z$2:$Z$2233, tree_info!$G$2:$G$2233, "&gt;16", tree_info!$C$2:$C$2233,B12)</f>
        <v>275.76606923789132</v>
      </c>
      <c r="H12">
        <f xml:space="preserve"> SUMIFS(tree_info!$Z$2:$Z$2233, tree_info!$G$2:$G$2233, "&gt;16,5", tree_info!$C$2:$C$2233,B12)</f>
        <v>271.72946875429398</v>
      </c>
      <c r="I12">
        <f xml:space="preserve"> SUMIFS(tree_info!$Z$2:$Z$2233, tree_info!$G$2:$G$2233, "&gt;17", tree_info!$C$2:$C$2233,B12)</f>
        <v>271.72946875429398</v>
      </c>
      <c r="J12">
        <f xml:space="preserve"> SUMIFS(tree_info!$Z$2:$Z$2233, tree_info!$G$2:$G$2233, "&gt;18", tree_info!$C$2:$C$2233,B12)</f>
        <v>271.72946875429398</v>
      </c>
      <c r="K12">
        <f xml:space="preserve"> SUMIFS(tree_info!$Z$2:$Z$2233, tree_info!$G$2:$G$2233, "&gt;19", tree_info!$C$2:$C$2233,B12)</f>
        <v>271.72946875429398</v>
      </c>
      <c r="L12">
        <f xml:space="preserve"> SUMIFS(tree_info!$Z$2:$Z$2233, tree_info!$G$2:$G$2233, "&gt;20", tree_info!$C$2:$C$2233,B12)</f>
        <v>271.72946875429398</v>
      </c>
      <c r="M12">
        <f xml:space="preserve"> SUMIFS(tree_info!$Z$2:$Z$2233, tree_info!$G$2:$G$2233, "&gt;22", tree_info!$C$2:$C$2233,B12)</f>
        <v>271.72946875429398</v>
      </c>
      <c r="N12">
        <f xml:space="preserve"> SUMIFS(tree_info!$Z$2:$Z$2233, tree_info!$G$2:$G$2233, "&gt;23,5", tree_info!$C$2:$C$2233,B12)</f>
        <v>271.72946875429398</v>
      </c>
      <c r="O12">
        <f xml:space="preserve"> SUMIFS(tree_info!$Z$2:$Z$2233, tree_info!$G$2:$G$2233, "&gt;25,5", tree_info!$C$2:$C$2233,B12)</f>
        <v>271.72946875429398</v>
      </c>
    </row>
    <row r="13" spans="1:15" x14ac:dyDescent="0.35">
      <c r="A13" t="s">
        <v>26</v>
      </c>
      <c r="B13" s="2">
        <v>11</v>
      </c>
      <c r="C13">
        <v>229.47359555685887</v>
      </c>
      <c r="D13">
        <v>227.39543098742826</v>
      </c>
      <c r="E13">
        <v>216.4874858865559</v>
      </c>
      <c r="F13">
        <v>162.13257717776011</v>
      </c>
      <c r="G13">
        <f xml:space="preserve"> SUMIFS(tree_info!$Z$2:$Z$2233, tree_info!$G$2:$G$2233, "&gt;16", tree_info!$C$2:$C$2233,B13)</f>
        <v>227.39543098742826</v>
      </c>
      <c r="H13">
        <f xml:space="preserve"> SUMIFS(tree_info!$Z$2:$Z$2233, tree_info!$G$2:$G$2233, "&gt;16,5", tree_info!$C$2:$C$2233,B13)</f>
        <v>227.39543098742826</v>
      </c>
      <c r="I13">
        <f xml:space="preserve"> SUMIFS(tree_info!$Z$2:$Z$2233, tree_info!$G$2:$G$2233, "&gt;17", tree_info!$C$2:$C$2233,B13)</f>
        <v>225.90669947425278</v>
      </c>
      <c r="J13">
        <f xml:space="preserve"> SUMIFS(tree_info!$Z$2:$Z$2233, tree_info!$G$2:$G$2233, "&gt;18", tree_info!$C$2:$C$2233,B13)</f>
        <v>225.90669947425278</v>
      </c>
      <c r="K13">
        <f xml:space="preserve"> SUMIFS(tree_info!$Z$2:$Z$2233, tree_info!$G$2:$G$2233, "&gt;19", tree_info!$C$2:$C$2233,B13)</f>
        <v>225.90669947425278</v>
      </c>
      <c r="L13">
        <f xml:space="preserve"> SUMIFS(tree_info!$Z$2:$Z$2233, tree_info!$G$2:$G$2233, "&gt;20", tree_info!$C$2:$C$2233,B13)</f>
        <v>225.90669947425278</v>
      </c>
      <c r="M13">
        <f xml:space="preserve"> SUMIFS(tree_info!$Z$2:$Z$2233, tree_info!$G$2:$G$2233, "&gt;22", tree_info!$C$2:$C$2233,B13)</f>
        <v>225.90669947425278</v>
      </c>
      <c r="N13">
        <f xml:space="preserve"> SUMIFS(tree_info!$Z$2:$Z$2233, tree_info!$G$2:$G$2233, "&gt;23,5", tree_info!$C$2:$C$2233,B13)</f>
        <v>225.90669947425278</v>
      </c>
      <c r="O13">
        <f xml:space="preserve"> SUMIFS(tree_info!$Z$2:$Z$2233, tree_info!$G$2:$G$2233, "&gt;25,5", tree_info!$C$2:$C$2233,B13)</f>
        <v>225.90669947425278</v>
      </c>
    </row>
    <row r="14" spans="1:15" x14ac:dyDescent="0.35">
      <c r="A14" t="s">
        <v>51</v>
      </c>
      <c r="B14" s="2">
        <v>12</v>
      </c>
      <c r="C14">
        <v>346.09874304693449</v>
      </c>
      <c r="D14">
        <v>343.92942807889443</v>
      </c>
      <c r="E14">
        <v>337.2643006324721</v>
      </c>
      <c r="F14">
        <v>254.26257437139532</v>
      </c>
      <c r="G14">
        <f xml:space="preserve"> SUMIFS(tree_info!$Z$2:$Z$2233, tree_info!$G$2:$G$2233, "&gt;16", tree_info!$C$2:$C$2233,B14)</f>
        <v>343.92942807889443</v>
      </c>
      <c r="H14">
        <f xml:space="preserve"> SUMIFS(tree_info!$Z$2:$Z$2233, tree_info!$G$2:$G$2233, "&gt;16,5", tree_info!$C$2:$C$2233,B14)</f>
        <v>343.92942807889443</v>
      </c>
      <c r="I14">
        <f xml:space="preserve"> SUMIFS(tree_info!$Z$2:$Z$2233, tree_info!$G$2:$G$2233, "&gt;17", tree_info!$C$2:$C$2233,B14)</f>
        <v>343.92942807889443</v>
      </c>
      <c r="J14">
        <f xml:space="preserve"> SUMIFS(tree_info!$Z$2:$Z$2233, tree_info!$G$2:$G$2233, "&gt;18", tree_info!$C$2:$C$2233,B14)</f>
        <v>337.2643006324721</v>
      </c>
      <c r="K14">
        <f xml:space="preserve"> SUMIFS(tree_info!$Z$2:$Z$2233, tree_info!$G$2:$G$2233, "&gt;19", tree_info!$C$2:$C$2233,B14)</f>
        <v>337.2643006324721</v>
      </c>
      <c r="L14">
        <f xml:space="preserve"> SUMIFS(tree_info!$Z$2:$Z$2233, tree_info!$G$2:$G$2233, "&gt;20", tree_info!$C$2:$C$2233,B14)</f>
        <v>337.2643006324721</v>
      </c>
      <c r="M14">
        <f xml:space="preserve"> SUMIFS(tree_info!$Z$2:$Z$2233, tree_info!$G$2:$G$2233, "&gt;22", tree_info!$C$2:$C$2233,B14)</f>
        <v>337.2643006324721</v>
      </c>
      <c r="N14">
        <f xml:space="preserve"> SUMIFS(tree_info!$Z$2:$Z$2233, tree_info!$G$2:$G$2233, "&gt;23,5", tree_info!$C$2:$C$2233,B14)</f>
        <v>337.2643006324721</v>
      </c>
      <c r="O14">
        <f xml:space="preserve"> SUMIFS(tree_info!$Z$2:$Z$2233, tree_info!$G$2:$G$2233, "&gt;25,5", tree_info!$C$2:$C$2233,B14)</f>
        <v>337.2643006324721</v>
      </c>
    </row>
    <row r="15" spans="1:15" x14ac:dyDescent="0.35">
      <c r="A15" t="s">
        <v>51</v>
      </c>
      <c r="B15" s="2">
        <v>13</v>
      </c>
      <c r="C15">
        <v>391.75378139856718</v>
      </c>
      <c r="D15">
        <v>391.75378139856718</v>
      </c>
      <c r="E15">
        <v>391.75378139856718</v>
      </c>
      <c r="F15">
        <v>391.75378139856718</v>
      </c>
      <c r="G15">
        <f xml:space="preserve"> SUMIFS(tree_info!$Z$2:$Z$2233, tree_info!$G$2:$G$2233, "&gt;16", tree_info!$C$2:$C$2233,B15)</f>
        <v>391.75378139856718</v>
      </c>
      <c r="H15">
        <f xml:space="preserve"> SUMIFS(tree_info!$Z$2:$Z$2233, tree_info!$G$2:$G$2233, "&gt;16,5", tree_info!$C$2:$C$2233,B15)</f>
        <v>391.75378139856718</v>
      </c>
      <c r="I15">
        <f xml:space="preserve"> SUMIFS(tree_info!$Z$2:$Z$2233, tree_info!$G$2:$G$2233, "&gt;17", tree_info!$C$2:$C$2233,B15)</f>
        <v>391.75378139856718</v>
      </c>
      <c r="J15">
        <f xml:space="preserve"> SUMIFS(tree_info!$Z$2:$Z$2233, tree_info!$G$2:$G$2233, "&gt;18", tree_info!$C$2:$C$2233,B15)</f>
        <v>391.75378139856718</v>
      </c>
      <c r="K15">
        <f xml:space="preserve"> SUMIFS(tree_info!$Z$2:$Z$2233, tree_info!$G$2:$G$2233, "&gt;19", tree_info!$C$2:$C$2233,B15)</f>
        <v>391.75378139856718</v>
      </c>
      <c r="L15">
        <f xml:space="preserve"> SUMIFS(tree_info!$Z$2:$Z$2233, tree_info!$G$2:$G$2233, "&gt;20", tree_info!$C$2:$C$2233,B15)</f>
        <v>391.75378139856718</v>
      </c>
      <c r="M15">
        <f xml:space="preserve"> SUMIFS(tree_info!$Z$2:$Z$2233, tree_info!$G$2:$G$2233, "&gt;22", tree_info!$C$2:$C$2233,B15)</f>
        <v>391.75378139856718</v>
      </c>
      <c r="N15">
        <f xml:space="preserve"> SUMIFS(tree_info!$Z$2:$Z$2233, tree_info!$G$2:$G$2233, "&gt;23,5", tree_info!$C$2:$C$2233,B15)</f>
        <v>391.75378139856718</v>
      </c>
      <c r="O15">
        <f xml:space="preserve"> SUMIFS(tree_info!$Z$2:$Z$2233, tree_info!$G$2:$G$2233, "&gt;25,5", tree_info!$C$2:$C$2233,B15)</f>
        <v>391.75378139856718</v>
      </c>
    </row>
    <row r="16" spans="1:15" x14ac:dyDescent="0.35">
      <c r="A16" t="s">
        <v>18</v>
      </c>
      <c r="B16" s="2">
        <v>14</v>
      </c>
      <c r="C16">
        <v>367.7444099720671</v>
      </c>
      <c r="D16">
        <v>364.71255313054775</v>
      </c>
      <c r="E16">
        <v>353.63380986860375</v>
      </c>
      <c r="F16">
        <v>318.23914336122016</v>
      </c>
      <c r="G16">
        <f xml:space="preserve"> SUMIFS(tree_info!$Z$2:$Z$2233, tree_info!$G$2:$G$2233, "&gt;16", tree_info!$C$2:$C$2233,B16)</f>
        <v>361.13285782727962</v>
      </c>
      <c r="H16">
        <f xml:space="preserve"> SUMIFS(tree_info!$Z$2:$Z$2233, tree_info!$G$2:$G$2233, "&gt;16,5", tree_info!$C$2:$C$2233,B16)</f>
        <v>361.13285782727962</v>
      </c>
      <c r="I16">
        <f xml:space="preserve"> SUMIFS(tree_info!$Z$2:$Z$2233, tree_info!$G$2:$G$2233, "&gt;17", tree_info!$C$2:$C$2233,B16)</f>
        <v>361.13285782727962</v>
      </c>
      <c r="J16">
        <f xml:space="preserve"> SUMIFS(tree_info!$Z$2:$Z$2233, tree_info!$G$2:$G$2233, "&gt;18", tree_info!$C$2:$C$2233,B16)</f>
        <v>361.13285782727962</v>
      </c>
      <c r="K16">
        <f xml:space="preserve"> SUMIFS(tree_info!$Z$2:$Z$2233, tree_info!$G$2:$G$2233, "&gt;19", tree_info!$C$2:$C$2233,B16)</f>
        <v>361.13285782727962</v>
      </c>
      <c r="L16">
        <f xml:space="preserve"> SUMIFS(tree_info!$Z$2:$Z$2233, tree_info!$G$2:$G$2233, "&gt;20", tree_info!$C$2:$C$2233,B16)</f>
        <v>361.13285782727962</v>
      </c>
      <c r="M16">
        <f xml:space="preserve"> SUMIFS(tree_info!$Z$2:$Z$2233, tree_info!$G$2:$G$2233, "&gt;22", tree_info!$C$2:$C$2233,B16)</f>
        <v>353.63380986860375</v>
      </c>
      <c r="N16">
        <f xml:space="preserve"> SUMIFS(tree_info!$Z$2:$Z$2233, tree_info!$G$2:$G$2233, "&gt;23,5", tree_info!$C$2:$C$2233,B16)</f>
        <v>353.63380986860375</v>
      </c>
      <c r="O16">
        <f xml:space="preserve"> SUMIFS(tree_info!$Z$2:$Z$2233, tree_info!$G$2:$G$2233, "&gt;25,5", tree_info!$C$2:$C$2233,B16)</f>
        <v>353.63380986860375</v>
      </c>
    </row>
    <row r="17" spans="1:15" x14ac:dyDescent="0.35">
      <c r="A17" t="s">
        <v>54</v>
      </c>
      <c r="B17" s="2">
        <v>15</v>
      </c>
      <c r="C17">
        <v>272.62174220526799</v>
      </c>
      <c r="D17">
        <v>267.51196758500021</v>
      </c>
      <c r="E17">
        <v>267.51196758500021</v>
      </c>
      <c r="F17">
        <v>267.51196758500021</v>
      </c>
      <c r="G17">
        <f xml:space="preserve"> SUMIFS(tree_info!$Z$2:$Z$2233, tree_info!$G$2:$G$2233, "&gt;16", tree_info!$C$2:$C$2233,B17)</f>
        <v>267.51196758500021</v>
      </c>
      <c r="H17">
        <f xml:space="preserve"> SUMIFS(tree_info!$Z$2:$Z$2233, tree_info!$G$2:$G$2233, "&gt;16,5", tree_info!$C$2:$C$2233,B17)</f>
        <v>267.51196758500021</v>
      </c>
      <c r="I17">
        <f xml:space="preserve"> SUMIFS(tree_info!$Z$2:$Z$2233, tree_info!$G$2:$G$2233, "&gt;17", tree_info!$C$2:$C$2233,B17)</f>
        <v>267.51196758500021</v>
      </c>
      <c r="J17">
        <f xml:space="preserve"> SUMIFS(tree_info!$Z$2:$Z$2233, tree_info!$G$2:$G$2233, "&gt;18", tree_info!$C$2:$C$2233,B17)</f>
        <v>267.51196758500021</v>
      </c>
      <c r="K17">
        <f xml:space="preserve"> SUMIFS(tree_info!$Z$2:$Z$2233, tree_info!$G$2:$G$2233, "&gt;19", tree_info!$C$2:$C$2233,B17)</f>
        <v>267.51196758500021</v>
      </c>
      <c r="L17">
        <f xml:space="preserve"> SUMIFS(tree_info!$Z$2:$Z$2233, tree_info!$G$2:$G$2233, "&gt;20", tree_info!$C$2:$C$2233,B17)</f>
        <v>267.51196758500021</v>
      </c>
      <c r="M17">
        <f xml:space="preserve"> SUMIFS(tree_info!$Z$2:$Z$2233, tree_info!$G$2:$G$2233, "&gt;22", tree_info!$C$2:$C$2233,B17)</f>
        <v>267.51196758500021</v>
      </c>
      <c r="N17">
        <f xml:space="preserve"> SUMIFS(tree_info!$Z$2:$Z$2233, tree_info!$G$2:$G$2233, "&gt;23,5", tree_info!$C$2:$C$2233,B17)</f>
        <v>267.51196758500021</v>
      </c>
      <c r="O17">
        <f xml:space="preserve"> SUMIFS(tree_info!$Z$2:$Z$2233, tree_info!$G$2:$G$2233, "&gt;25,5", tree_info!$C$2:$C$2233,B17)</f>
        <v>267.51196758500021</v>
      </c>
    </row>
    <row r="18" spans="1:15" x14ac:dyDescent="0.35">
      <c r="A18" t="s">
        <v>54</v>
      </c>
      <c r="B18" s="2">
        <v>16</v>
      </c>
      <c r="C18">
        <v>408.54013270296088</v>
      </c>
      <c r="D18">
        <v>407.73056526046338</v>
      </c>
      <c r="E18">
        <v>403.48334214263053</v>
      </c>
      <c r="F18">
        <v>403.48334214263053</v>
      </c>
      <c r="G18">
        <f xml:space="preserve"> SUMIFS(tree_info!$Z$2:$Z$2233, tree_info!$G$2:$G$2233, "&gt;16", tree_info!$C$2:$C$2233,B18)</f>
        <v>407.73056526046338</v>
      </c>
      <c r="H18">
        <f xml:space="preserve"> SUMIFS(tree_info!$Z$2:$Z$2233, tree_info!$G$2:$G$2233, "&gt;16,5", tree_info!$C$2:$C$2233,B18)</f>
        <v>407.73056526046338</v>
      </c>
      <c r="I18">
        <f xml:space="preserve"> SUMIFS(tree_info!$Z$2:$Z$2233, tree_info!$G$2:$G$2233, "&gt;17", tree_info!$C$2:$C$2233,B18)</f>
        <v>407.73056526046338</v>
      </c>
      <c r="J18">
        <f xml:space="preserve"> SUMIFS(tree_info!$Z$2:$Z$2233, tree_info!$G$2:$G$2233, "&gt;18", tree_info!$C$2:$C$2233,B18)</f>
        <v>407.73056526046338</v>
      </c>
      <c r="K18">
        <f xml:space="preserve"> SUMIFS(tree_info!$Z$2:$Z$2233, tree_info!$G$2:$G$2233, "&gt;19", tree_info!$C$2:$C$2233,B18)</f>
        <v>403.48334214263053</v>
      </c>
      <c r="L18">
        <f xml:space="preserve"> SUMIFS(tree_info!$Z$2:$Z$2233, tree_info!$G$2:$G$2233, "&gt;20", tree_info!$C$2:$C$2233,B18)</f>
        <v>403.48334214263053</v>
      </c>
      <c r="M18">
        <f xml:space="preserve"> SUMIFS(tree_info!$Z$2:$Z$2233, tree_info!$G$2:$G$2233, "&gt;22", tree_info!$C$2:$C$2233,B18)</f>
        <v>403.48334214263053</v>
      </c>
      <c r="N18">
        <f xml:space="preserve"> SUMIFS(tree_info!$Z$2:$Z$2233, tree_info!$G$2:$G$2233, "&gt;23,5", tree_info!$C$2:$C$2233,B18)</f>
        <v>403.48334214263053</v>
      </c>
      <c r="O18">
        <f xml:space="preserve"> SUMIFS(tree_info!$Z$2:$Z$2233, tree_info!$G$2:$G$2233, "&gt;25,5", tree_info!$C$2:$C$2233,B18)</f>
        <v>403.48334214263053</v>
      </c>
    </row>
    <row r="19" spans="1:15" x14ac:dyDescent="0.35">
      <c r="A19" t="s">
        <v>54</v>
      </c>
      <c r="B19" s="2">
        <v>17</v>
      </c>
      <c r="C19">
        <v>250.49579852299678</v>
      </c>
      <c r="D19">
        <v>226.01407548455893</v>
      </c>
      <c r="E19">
        <v>172.9443456772191</v>
      </c>
      <c r="F19">
        <v>153.8463139978094</v>
      </c>
      <c r="G19">
        <f xml:space="preserve"> SUMIFS(tree_info!$Z$2:$Z$2233, tree_info!$G$2:$G$2233, "&gt;16", tree_info!$C$2:$C$2233,B19)</f>
        <v>216.91875795745929</v>
      </c>
      <c r="H19">
        <f xml:space="preserve"> SUMIFS(tree_info!$Z$2:$Z$2233, tree_info!$G$2:$G$2233, "&gt;16,5", tree_info!$C$2:$C$2233,B19)</f>
        <v>216.91875795745929</v>
      </c>
      <c r="I19">
        <f xml:space="preserve"> SUMIFS(tree_info!$Z$2:$Z$2233, tree_info!$G$2:$G$2233, "&gt;17", tree_info!$C$2:$C$2233,B19)</f>
        <v>211.24526649315811</v>
      </c>
      <c r="J19">
        <f xml:space="preserve"> SUMIFS(tree_info!$Z$2:$Z$2233, tree_info!$G$2:$G$2233, "&gt;18", tree_info!$C$2:$C$2233,B19)</f>
        <v>211.24526649315811</v>
      </c>
      <c r="K19">
        <f xml:space="preserve"> SUMIFS(tree_info!$Z$2:$Z$2233, tree_info!$G$2:$G$2233, "&gt;19", tree_info!$C$2:$C$2233,B19)</f>
        <v>203.34058175810316</v>
      </c>
      <c r="L19">
        <f xml:space="preserve"> SUMIFS(tree_info!$Z$2:$Z$2233, tree_info!$G$2:$G$2233, "&gt;20", tree_info!$C$2:$C$2233,B19)</f>
        <v>190.75052829053013</v>
      </c>
      <c r="M19">
        <f xml:space="preserve"> SUMIFS(tree_info!$Z$2:$Z$2233, tree_info!$G$2:$G$2233, "&gt;22", tree_info!$C$2:$C$2233,B19)</f>
        <v>172.9443456772191</v>
      </c>
      <c r="N19">
        <f xml:space="preserve"> SUMIFS(tree_info!$Z$2:$Z$2233, tree_info!$G$2:$G$2233, "&gt;23,5", tree_info!$C$2:$C$2233,B19)</f>
        <v>172.9443456772191</v>
      </c>
      <c r="O19">
        <f xml:space="preserve"> SUMIFS(tree_info!$Z$2:$Z$2233, tree_info!$G$2:$G$2233, "&gt;25,5", tree_info!$C$2:$C$2233,B19)</f>
        <v>172.9443456772191</v>
      </c>
    </row>
    <row r="20" spans="1:15" x14ac:dyDescent="0.35">
      <c r="A20" t="s">
        <v>55</v>
      </c>
      <c r="B20" s="2">
        <v>18</v>
      </c>
      <c r="C20">
        <v>404.10153834225355</v>
      </c>
      <c r="D20">
        <v>399.48822671530263</v>
      </c>
      <c r="E20">
        <v>384.36241944892521</v>
      </c>
      <c r="F20">
        <v>321.81102911539966</v>
      </c>
      <c r="G20">
        <f xml:space="preserve"> SUMIFS(tree_info!$Z$2:$Z$2233, tree_info!$G$2:$G$2233, "&gt;16", tree_info!$C$2:$C$2233,B20)</f>
        <v>399.48822671530263</v>
      </c>
      <c r="H20">
        <f xml:space="preserve"> SUMIFS(tree_info!$Z$2:$Z$2233, tree_info!$G$2:$G$2233, "&gt;16,5", tree_info!$C$2:$C$2233,B20)</f>
        <v>399.48822671530263</v>
      </c>
      <c r="I20">
        <f xml:space="preserve"> SUMIFS(tree_info!$Z$2:$Z$2233, tree_info!$G$2:$G$2233, "&gt;17", tree_info!$C$2:$C$2233,B20)</f>
        <v>399.48822671530263</v>
      </c>
      <c r="J20">
        <f xml:space="preserve"> SUMIFS(tree_info!$Z$2:$Z$2233, tree_info!$G$2:$G$2233, "&gt;18", tree_info!$C$2:$C$2233,B20)</f>
        <v>389.6012552299635</v>
      </c>
      <c r="K20">
        <f xml:space="preserve"> SUMIFS(tree_info!$Z$2:$Z$2233, tree_info!$G$2:$G$2233, "&gt;19", tree_info!$C$2:$C$2233,B20)</f>
        <v>389.6012552299635</v>
      </c>
      <c r="L20">
        <f xml:space="preserve"> SUMIFS(tree_info!$Z$2:$Z$2233, tree_info!$G$2:$G$2233, "&gt;20", tree_info!$C$2:$C$2233,B20)</f>
        <v>389.6012552299635</v>
      </c>
      <c r="M20">
        <f xml:space="preserve"> SUMIFS(tree_info!$Z$2:$Z$2233, tree_info!$G$2:$G$2233, "&gt;22", tree_info!$C$2:$C$2233,B20)</f>
        <v>389.6012552299635</v>
      </c>
      <c r="N20">
        <f xml:space="preserve"> SUMIFS(tree_info!$Z$2:$Z$2233, tree_info!$G$2:$G$2233, "&gt;23,5", tree_info!$C$2:$C$2233,B20)</f>
        <v>389.6012552299635</v>
      </c>
      <c r="O20">
        <f xml:space="preserve"> SUMIFS(tree_info!$Z$2:$Z$2233, tree_info!$G$2:$G$2233, "&gt;25,5", tree_info!$C$2:$C$2233,B20)</f>
        <v>389.6012552299635</v>
      </c>
    </row>
    <row r="21" spans="1:15" x14ac:dyDescent="0.35">
      <c r="A21" t="s">
        <v>55</v>
      </c>
      <c r="B21" s="2">
        <v>19</v>
      </c>
      <c r="C21">
        <v>430.62809470422189</v>
      </c>
      <c r="D21">
        <v>428.68518275969416</v>
      </c>
      <c r="E21">
        <v>425.13036152122197</v>
      </c>
      <c r="F21">
        <v>325.3534664546778</v>
      </c>
      <c r="G21">
        <f xml:space="preserve"> SUMIFS(tree_info!$Z$2:$Z$2233, tree_info!$G$2:$G$2233, "&gt;16", tree_info!$C$2:$C$2233,B21)</f>
        <v>425.13036152122197</v>
      </c>
      <c r="H21">
        <f xml:space="preserve"> SUMIFS(tree_info!$Z$2:$Z$2233, tree_info!$G$2:$G$2233, "&gt;16,5", tree_info!$C$2:$C$2233,B21)</f>
        <v>425.13036152122197</v>
      </c>
      <c r="I21">
        <f xml:space="preserve"> SUMIFS(tree_info!$Z$2:$Z$2233, tree_info!$G$2:$G$2233, "&gt;17", tree_info!$C$2:$C$2233,B21)</f>
        <v>425.13036152122197</v>
      </c>
      <c r="J21">
        <f xml:space="preserve"> SUMIFS(tree_info!$Z$2:$Z$2233, tree_info!$G$2:$G$2233, "&gt;18", tree_info!$C$2:$C$2233,B21)</f>
        <v>425.13036152122197</v>
      </c>
      <c r="K21">
        <f xml:space="preserve"> SUMIFS(tree_info!$Z$2:$Z$2233, tree_info!$G$2:$G$2233, "&gt;19", tree_info!$C$2:$C$2233,B21)</f>
        <v>425.13036152122197</v>
      </c>
      <c r="L21">
        <f xml:space="preserve"> SUMIFS(tree_info!$Z$2:$Z$2233, tree_info!$G$2:$G$2233, "&gt;20", tree_info!$C$2:$C$2233,B21)</f>
        <v>425.13036152122197</v>
      </c>
      <c r="M21">
        <f xml:space="preserve"> SUMIFS(tree_info!$Z$2:$Z$2233, tree_info!$G$2:$G$2233, "&gt;22", tree_info!$C$2:$C$2233,B21)</f>
        <v>425.13036152122197</v>
      </c>
      <c r="N21">
        <f xml:space="preserve"> SUMIFS(tree_info!$Z$2:$Z$2233, tree_info!$G$2:$G$2233, "&gt;23,5", tree_info!$C$2:$C$2233,B21)</f>
        <v>425.13036152122197</v>
      </c>
      <c r="O21">
        <f xml:space="preserve"> SUMIFS(tree_info!$Z$2:$Z$2233, tree_info!$G$2:$G$2233, "&gt;25,5", tree_info!$C$2:$C$2233,B21)</f>
        <v>425.13036152122197</v>
      </c>
    </row>
    <row r="22" spans="1:15" x14ac:dyDescent="0.35">
      <c r="A22" t="s">
        <v>55</v>
      </c>
      <c r="B22" s="2">
        <v>20</v>
      </c>
      <c r="C22">
        <v>503.34613228028871</v>
      </c>
      <c r="D22">
        <v>501.89715793826059</v>
      </c>
      <c r="E22">
        <v>482.38018959221864</v>
      </c>
      <c r="F22">
        <v>364.87047878308238</v>
      </c>
      <c r="G22">
        <f xml:space="preserve"> SUMIFS(tree_info!$Z$2:$Z$2233, tree_info!$G$2:$G$2233, "&gt;16", tree_info!$C$2:$C$2233,B22)</f>
        <v>501.89715793826059</v>
      </c>
      <c r="H22">
        <f xml:space="preserve"> SUMIFS(tree_info!$Z$2:$Z$2233, tree_info!$G$2:$G$2233, "&gt;16,5", tree_info!$C$2:$C$2233,B22)</f>
        <v>497.60610636742865</v>
      </c>
      <c r="I22">
        <f xml:space="preserve"> SUMIFS(tree_info!$Z$2:$Z$2233, tree_info!$G$2:$G$2233, "&gt;17", tree_info!$C$2:$C$2233,B22)</f>
        <v>497.60610636742865</v>
      </c>
      <c r="J22">
        <f xml:space="preserve"> SUMIFS(tree_info!$Z$2:$Z$2233, tree_info!$G$2:$G$2233, "&gt;18", tree_info!$C$2:$C$2233,B22)</f>
        <v>497.60610636742865</v>
      </c>
      <c r="K22">
        <f xml:space="preserve"> SUMIFS(tree_info!$Z$2:$Z$2233, tree_info!$G$2:$G$2233, "&gt;19", tree_info!$C$2:$C$2233,B22)</f>
        <v>497.60610636742865</v>
      </c>
      <c r="L22">
        <f xml:space="preserve"> SUMIFS(tree_info!$Z$2:$Z$2233, tree_info!$G$2:$G$2233, "&gt;20", tree_info!$C$2:$C$2233,B22)</f>
        <v>497.60610636742865</v>
      </c>
      <c r="M22">
        <f xml:space="preserve"> SUMIFS(tree_info!$Z$2:$Z$2233, tree_info!$G$2:$G$2233, "&gt;22", tree_info!$C$2:$C$2233,B22)</f>
        <v>497.60610636742865</v>
      </c>
      <c r="N22">
        <f xml:space="preserve"> SUMIFS(tree_info!$Z$2:$Z$2233, tree_info!$G$2:$G$2233, "&gt;23,5", tree_info!$C$2:$C$2233,B22)</f>
        <v>497.60610636742865</v>
      </c>
      <c r="O22">
        <f xml:space="preserve"> SUMIFS(tree_info!$Z$2:$Z$2233, tree_info!$G$2:$G$2233, "&gt;25,5", tree_info!$C$2:$C$2233,B22)</f>
        <v>497.60610636742865</v>
      </c>
    </row>
    <row r="23" spans="1:15" x14ac:dyDescent="0.35">
      <c r="A23" t="s">
        <v>24</v>
      </c>
      <c r="B23" s="2">
        <v>21</v>
      </c>
      <c r="C23">
        <v>421.80508287592028</v>
      </c>
      <c r="D23">
        <v>413.02939448765579</v>
      </c>
      <c r="E23">
        <v>413.02939448765579</v>
      </c>
      <c r="F23">
        <v>413.02939448765579</v>
      </c>
      <c r="G23">
        <f xml:space="preserve"> SUMIFS(tree_info!$Z$2:$Z$2233, tree_info!$G$2:$G$2233, "&gt;16", tree_info!$C$2:$C$2233,B23)</f>
        <v>413.02939448765579</v>
      </c>
      <c r="H23">
        <f xml:space="preserve"> SUMIFS(tree_info!$Z$2:$Z$2233, tree_info!$G$2:$G$2233, "&gt;16,5", tree_info!$C$2:$C$2233,B23)</f>
        <v>413.02939448765579</v>
      </c>
      <c r="I23">
        <f xml:space="preserve"> SUMIFS(tree_info!$Z$2:$Z$2233, tree_info!$G$2:$G$2233, "&gt;17", tree_info!$C$2:$C$2233,B23)</f>
        <v>413.02939448765579</v>
      </c>
      <c r="J23">
        <f xml:space="preserve"> SUMIFS(tree_info!$Z$2:$Z$2233, tree_info!$G$2:$G$2233, "&gt;18", tree_info!$C$2:$C$2233,B23)</f>
        <v>413.02939448765579</v>
      </c>
      <c r="K23">
        <f xml:space="preserve"> SUMIFS(tree_info!$Z$2:$Z$2233, tree_info!$G$2:$G$2233, "&gt;19", tree_info!$C$2:$C$2233,B23)</f>
        <v>413.02939448765579</v>
      </c>
      <c r="L23">
        <f xml:space="preserve"> SUMIFS(tree_info!$Z$2:$Z$2233, tree_info!$G$2:$G$2233, "&gt;20", tree_info!$C$2:$C$2233,B23)</f>
        <v>413.02939448765579</v>
      </c>
      <c r="M23">
        <f xml:space="preserve"> SUMIFS(tree_info!$Z$2:$Z$2233, tree_info!$G$2:$G$2233, "&gt;22", tree_info!$C$2:$C$2233,B23)</f>
        <v>413.02939448765579</v>
      </c>
      <c r="N23">
        <f xml:space="preserve"> SUMIFS(tree_info!$Z$2:$Z$2233, tree_info!$G$2:$G$2233, "&gt;23,5", tree_info!$C$2:$C$2233,B23)</f>
        <v>413.02939448765579</v>
      </c>
      <c r="O23">
        <f xml:space="preserve"> SUMIFS(tree_info!$Z$2:$Z$2233, tree_info!$G$2:$G$2233, "&gt;25,5", tree_info!$C$2:$C$2233,B23)</f>
        <v>413.02939448765579</v>
      </c>
    </row>
    <row r="24" spans="1:15" x14ac:dyDescent="0.35">
      <c r="A24" t="s">
        <v>24</v>
      </c>
      <c r="B24" s="2">
        <v>22</v>
      </c>
      <c r="C24">
        <v>320.4137725501372</v>
      </c>
      <c r="D24">
        <v>320.4137725501372</v>
      </c>
      <c r="E24">
        <v>320.4137725501372</v>
      </c>
      <c r="F24">
        <v>270.84812613724029</v>
      </c>
      <c r="G24">
        <f xml:space="preserve"> SUMIFS(tree_info!$Z$2:$Z$2233, tree_info!$G$2:$G$2233, "&gt;16", tree_info!$C$2:$C$2233,B24)</f>
        <v>320.4137725501372</v>
      </c>
      <c r="H24">
        <f xml:space="preserve"> SUMIFS(tree_info!$Z$2:$Z$2233, tree_info!$G$2:$G$2233, "&gt;16,5", tree_info!$C$2:$C$2233,B24)</f>
        <v>320.4137725501372</v>
      </c>
      <c r="I24">
        <f xml:space="preserve"> SUMIFS(tree_info!$Z$2:$Z$2233, tree_info!$G$2:$G$2233, "&gt;17", tree_info!$C$2:$C$2233,B24)</f>
        <v>320.4137725501372</v>
      </c>
      <c r="J24">
        <f xml:space="preserve"> SUMIFS(tree_info!$Z$2:$Z$2233, tree_info!$G$2:$G$2233, "&gt;18", tree_info!$C$2:$C$2233,B24)</f>
        <v>320.4137725501372</v>
      </c>
      <c r="K24">
        <f xml:space="preserve"> SUMIFS(tree_info!$Z$2:$Z$2233, tree_info!$G$2:$G$2233, "&gt;19", tree_info!$C$2:$C$2233,B24)</f>
        <v>320.4137725501372</v>
      </c>
      <c r="L24">
        <f xml:space="preserve"> SUMIFS(tree_info!$Z$2:$Z$2233, tree_info!$G$2:$G$2233, "&gt;20", tree_info!$C$2:$C$2233,B24)</f>
        <v>320.4137725501372</v>
      </c>
      <c r="M24">
        <f xml:space="preserve"> SUMIFS(tree_info!$Z$2:$Z$2233, tree_info!$G$2:$G$2233, "&gt;22", tree_info!$C$2:$C$2233,B24)</f>
        <v>320.4137725501372</v>
      </c>
      <c r="N24">
        <f xml:space="preserve"> SUMIFS(tree_info!$Z$2:$Z$2233, tree_info!$G$2:$G$2233, "&gt;23,5", tree_info!$C$2:$C$2233,B24)</f>
        <v>320.4137725501372</v>
      </c>
      <c r="O24">
        <f xml:space="preserve"> SUMIFS(tree_info!$Z$2:$Z$2233, tree_info!$G$2:$G$2233, "&gt;25,5", tree_info!$C$2:$C$2233,B24)</f>
        <v>320.4137725501372</v>
      </c>
    </row>
    <row r="25" spans="1:15" x14ac:dyDescent="0.35">
      <c r="A25" t="s">
        <v>24</v>
      </c>
      <c r="B25" s="2">
        <v>23</v>
      </c>
      <c r="C25">
        <v>159.29483648955178</v>
      </c>
      <c r="D25">
        <v>157.74273697952103</v>
      </c>
      <c r="E25">
        <v>155.00675586112109</v>
      </c>
      <c r="F25">
        <v>155.00675586112109</v>
      </c>
      <c r="G25">
        <f xml:space="preserve"> SUMIFS(tree_info!$Z$2:$Z$2233, tree_info!$G$2:$G$2233, "&gt;16", tree_info!$C$2:$C$2233,B25)</f>
        <v>157.74273697952103</v>
      </c>
      <c r="H25">
        <f xml:space="preserve"> SUMIFS(tree_info!$Z$2:$Z$2233, tree_info!$G$2:$G$2233, "&gt;16,5", tree_info!$C$2:$C$2233,B25)</f>
        <v>155.00675586112109</v>
      </c>
      <c r="I25">
        <f xml:space="preserve"> SUMIFS(tree_info!$Z$2:$Z$2233, tree_info!$G$2:$G$2233, "&gt;17", tree_info!$C$2:$C$2233,B25)</f>
        <v>155.00675586112109</v>
      </c>
      <c r="J25">
        <f xml:space="preserve"> SUMIFS(tree_info!$Z$2:$Z$2233, tree_info!$G$2:$G$2233, "&gt;18", tree_info!$C$2:$C$2233,B25)</f>
        <v>155.00675586112109</v>
      </c>
      <c r="K25">
        <f xml:space="preserve"> SUMIFS(tree_info!$Z$2:$Z$2233, tree_info!$G$2:$G$2233, "&gt;19", tree_info!$C$2:$C$2233,B25)</f>
        <v>155.00675586112109</v>
      </c>
      <c r="L25">
        <f xml:space="preserve"> SUMIFS(tree_info!$Z$2:$Z$2233, tree_info!$G$2:$G$2233, "&gt;20", tree_info!$C$2:$C$2233,B25)</f>
        <v>155.00675586112109</v>
      </c>
      <c r="M25">
        <f xml:space="preserve"> SUMIFS(tree_info!$Z$2:$Z$2233, tree_info!$G$2:$G$2233, "&gt;22", tree_info!$C$2:$C$2233,B25)</f>
        <v>155.00675586112109</v>
      </c>
      <c r="N25">
        <f xml:space="preserve"> SUMIFS(tree_info!$Z$2:$Z$2233, tree_info!$G$2:$G$2233, "&gt;23,5", tree_info!$C$2:$C$2233,B25)</f>
        <v>155.00675586112109</v>
      </c>
      <c r="O25">
        <f xml:space="preserve"> SUMIFS(tree_info!$Z$2:$Z$2233, tree_info!$G$2:$G$2233, "&gt;25,5", tree_info!$C$2:$C$2233,B25)</f>
        <v>155.00675586112109</v>
      </c>
    </row>
    <row r="26" spans="1:15" x14ac:dyDescent="0.35">
      <c r="A26" t="s">
        <v>50</v>
      </c>
      <c r="B26" s="2">
        <v>24</v>
      </c>
      <c r="C26">
        <v>354.01375239529733</v>
      </c>
      <c r="D26">
        <v>342.49041558387916</v>
      </c>
      <c r="E26">
        <v>249.18325629664079</v>
      </c>
      <c r="F26">
        <v>65.69842941623979</v>
      </c>
      <c r="G26">
        <f xml:space="preserve"> SUMIFS(tree_info!$Z$2:$Z$2233, tree_info!$G$2:$G$2233, "&gt;16", tree_info!$C$2:$C$2233,B26)</f>
        <v>333.26704599288797</v>
      </c>
      <c r="H26">
        <f xml:space="preserve"> SUMIFS(tree_info!$Z$2:$Z$2233, tree_info!$G$2:$G$2233, "&gt;16,5", tree_info!$C$2:$C$2233,B26)</f>
        <v>333.26704599288797</v>
      </c>
      <c r="I26">
        <f xml:space="preserve"> SUMIFS(tree_info!$Z$2:$Z$2233, tree_info!$G$2:$G$2233, "&gt;17", tree_info!$C$2:$C$2233,B26)</f>
        <v>333.26704599288797</v>
      </c>
      <c r="J26">
        <f xml:space="preserve"> SUMIFS(tree_info!$Z$2:$Z$2233, tree_info!$G$2:$G$2233, "&gt;18", tree_info!$C$2:$C$2233,B26)</f>
        <v>323.21880083477953</v>
      </c>
      <c r="K26">
        <f xml:space="preserve"> SUMIFS(tree_info!$Z$2:$Z$2233, tree_info!$G$2:$G$2233, "&gt;19", tree_info!$C$2:$C$2233,B26)</f>
        <v>323.21880083477953</v>
      </c>
      <c r="L26">
        <f xml:space="preserve"> SUMIFS(tree_info!$Z$2:$Z$2233, tree_info!$G$2:$G$2233, "&gt;20", tree_info!$C$2:$C$2233,B26)</f>
        <v>315.23247405931733</v>
      </c>
      <c r="M26">
        <f xml:space="preserve"> SUMIFS(tree_info!$Z$2:$Z$2233, tree_info!$G$2:$G$2233, "&gt;22", tree_info!$C$2:$C$2233,B26)</f>
        <v>286.99746197327221</v>
      </c>
      <c r="N26">
        <f xml:space="preserve"> SUMIFS(tree_info!$Z$2:$Z$2233, tree_info!$G$2:$G$2233, "&gt;23,5", tree_info!$C$2:$C$2233,B26)</f>
        <v>270.95091636803676</v>
      </c>
      <c r="O26">
        <f xml:space="preserve"> SUMIFS(tree_info!$Z$2:$Z$2233, tree_info!$G$2:$G$2233, "&gt;25,5", tree_info!$C$2:$C$2233,B26)</f>
        <v>270.95091636803676</v>
      </c>
    </row>
    <row r="27" spans="1:15" x14ac:dyDescent="0.35">
      <c r="A27" t="s">
        <v>50</v>
      </c>
      <c r="B27" s="2">
        <v>25</v>
      </c>
      <c r="C27">
        <v>391.46723249703319</v>
      </c>
      <c r="D27">
        <v>370.79222491609301</v>
      </c>
      <c r="E27">
        <v>302.77773291409511</v>
      </c>
      <c r="F27">
        <v>278.63911077895858</v>
      </c>
      <c r="G27">
        <f xml:space="preserve"> SUMIFS(tree_info!$Z$2:$Z$2233, tree_info!$G$2:$G$2233, "&gt;16", tree_info!$C$2:$C$2233,B27)</f>
        <v>370.79222491609301</v>
      </c>
      <c r="H27">
        <f xml:space="preserve"> SUMIFS(tree_info!$Z$2:$Z$2233, tree_info!$G$2:$G$2233, "&gt;16,5", tree_info!$C$2:$C$2233,B27)</f>
        <v>366.66942305798653</v>
      </c>
      <c r="I27">
        <f xml:space="preserve"> SUMIFS(tree_info!$Z$2:$Z$2233, tree_info!$G$2:$G$2233, "&gt;17", tree_info!$C$2:$C$2233,B27)</f>
        <v>354.83754986015424</v>
      </c>
      <c r="J27">
        <f xml:space="preserve"> SUMIFS(tree_info!$Z$2:$Z$2233, tree_info!$G$2:$G$2233, "&gt;18", tree_info!$C$2:$C$2233,B27)</f>
        <v>335.01635622629044</v>
      </c>
      <c r="K27">
        <f xml:space="preserve"> SUMIFS(tree_info!$Z$2:$Z$2233, tree_info!$G$2:$G$2233, "&gt;19", tree_info!$C$2:$C$2233,B27)</f>
        <v>335.01635622629044</v>
      </c>
      <c r="L27">
        <f xml:space="preserve"> SUMIFS(tree_info!$Z$2:$Z$2233, tree_info!$G$2:$G$2233, "&gt;20", tree_info!$C$2:$C$2233,B27)</f>
        <v>335.01635622629044</v>
      </c>
      <c r="M27">
        <f xml:space="preserve"> SUMIFS(tree_info!$Z$2:$Z$2233, tree_info!$G$2:$G$2233, "&gt;22", tree_info!$C$2:$C$2233,B27)</f>
        <v>314.97393494481599</v>
      </c>
      <c r="N27">
        <f xml:space="preserve"> SUMIFS(tree_info!$Z$2:$Z$2233, tree_info!$G$2:$G$2233, "&gt;23,5", tree_info!$C$2:$C$2233,B27)</f>
        <v>314.97393494481599</v>
      </c>
      <c r="O27">
        <f xml:space="preserve"> SUMIFS(tree_info!$Z$2:$Z$2233, tree_info!$G$2:$G$2233, "&gt;25,5", tree_info!$C$2:$C$2233,B27)</f>
        <v>302.77773291409511</v>
      </c>
    </row>
    <row r="28" spans="1:15" x14ac:dyDescent="0.35">
      <c r="A28" t="s">
        <v>50</v>
      </c>
      <c r="B28" s="2">
        <v>26</v>
      </c>
      <c r="C28">
        <v>446.1647578504311</v>
      </c>
      <c r="D28">
        <v>446.1647578504311</v>
      </c>
      <c r="E28">
        <v>446.1647578504311</v>
      </c>
      <c r="F28">
        <v>446.1647578504311</v>
      </c>
      <c r="G28">
        <f xml:space="preserve"> SUMIFS(tree_info!$Z$2:$Z$2233, tree_info!$G$2:$G$2233, "&gt;16", tree_info!$C$2:$C$2233,B28)</f>
        <v>446.1647578504311</v>
      </c>
      <c r="H28">
        <f xml:space="preserve"> SUMIFS(tree_info!$Z$2:$Z$2233, tree_info!$G$2:$G$2233, "&gt;16,5", tree_info!$C$2:$C$2233,B28)</f>
        <v>446.1647578504311</v>
      </c>
      <c r="I28">
        <f xml:space="preserve"> SUMIFS(tree_info!$Z$2:$Z$2233, tree_info!$G$2:$G$2233, "&gt;17", tree_info!$C$2:$C$2233,B28)</f>
        <v>446.1647578504311</v>
      </c>
      <c r="J28">
        <f xml:space="preserve"> SUMIFS(tree_info!$Z$2:$Z$2233, tree_info!$G$2:$G$2233, "&gt;18", tree_info!$C$2:$C$2233,B28)</f>
        <v>446.1647578504311</v>
      </c>
      <c r="K28">
        <f xml:space="preserve"> SUMIFS(tree_info!$Z$2:$Z$2233, tree_info!$G$2:$G$2233, "&gt;19", tree_info!$C$2:$C$2233,B28)</f>
        <v>446.1647578504311</v>
      </c>
      <c r="L28">
        <f xml:space="preserve"> SUMIFS(tree_info!$Z$2:$Z$2233, tree_info!$G$2:$G$2233, "&gt;20", tree_info!$C$2:$C$2233,B28)</f>
        <v>446.1647578504311</v>
      </c>
      <c r="M28">
        <f xml:space="preserve"> SUMIFS(tree_info!$Z$2:$Z$2233, tree_info!$G$2:$G$2233, "&gt;22", tree_info!$C$2:$C$2233,B28)</f>
        <v>446.1647578504311</v>
      </c>
      <c r="N28">
        <f xml:space="preserve"> SUMIFS(tree_info!$Z$2:$Z$2233, tree_info!$G$2:$G$2233, "&gt;23,5", tree_info!$C$2:$C$2233,B28)</f>
        <v>446.1647578504311</v>
      </c>
      <c r="O28">
        <f xml:space="preserve"> SUMIFS(tree_info!$Z$2:$Z$2233, tree_info!$G$2:$G$2233, "&gt;25,5", tree_info!$C$2:$C$2233,B28)</f>
        <v>446.1647578504311</v>
      </c>
    </row>
    <row r="29" spans="1:15" x14ac:dyDescent="0.35">
      <c r="A29" t="s">
        <v>36</v>
      </c>
      <c r="B29" s="2">
        <v>27</v>
      </c>
      <c r="C29">
        <v>57.905905291478604</v>
      </c>
      <c r="D29">
        <v>52.808108148966099</v>
      </c>
      <c r="E29">
        <v>42.868045107627324</v>
      </c>
      <c r="F29">
        <v>24.980980686096149</v>
      </c>
      <c r="G29">
        <f xml:space="preserve"> SUMIFS(tree_info!$Z$2:$Z$2233, tree_info!$G$2:$G$2233, "&gt;16", tree_info!$C$2:$C$2233,B29)</f>
        <v>52.808108148966099</v>
      </c>
      <c r="H29">
        <f xml:space="preserve"> SUMIFS(tree_info!$Z$2:$Z$2233, tree_info!$G$2:$G$2233, "&gt;16,5", tree_info!$C$2:$C$2233,B29)</f>
        <v>51.009799796791853</v>
      </c>
      <c r="I29">
        <f xml:space="preserve"> SUMIFS(tree_info!$Z$2:$Z$2233, tree_info!$G$2:$G$2233, "&gt;17", tree_info!$C$2:$C$2233,B29)</f>
        <v>46.754941605869092</v>
      </c>
      <c r="J29">
        <f xml:space="preserve"> SUMIFS(tree_info!$Z$2:$Z$2233, tree_info!$G$2:$G$2233, "&gt;18", tree_info!$C$2:$C$2233,B29)</f>
        <v>46.754941605869092</v>
      </c>
      <c r="K29">
        <f xml:space="preserve"> SUMIFS(tree_info!$Z$2:$Z$2233, tree_info!$G$2:$G$2233, "&gt;19", tree_info!$C$2:$C$2233,B29)</f>
        <v>42.868045107627324</v>
      </c>
      <c r="L29">
        <f xml:space="preserve"> SUMIFS(tree_info!$Z$2:$Z$2233, tree_info!$G$2:$G$2233, "&gt;20", tree_info!$C$2:$C$2233,B29)</f>
        <v>42.868045107627324</v>
      </c>
      <c r="M29">
        <f xml:space="preserve"> SUMIFS(tree_info!$Z$2:$Z$2233, tree_info!$G$2:$G$2233, "&gt;22", tree_info!$C$2:$C$2233,B29)</f>
        <v>42.868045107627324</v>
      </c>
      <c r="N29">
        <f xml:space="preserve"> SUMIFS(tree_info!$Z$2:$Z$2233, tree_info!$G$2:$G$2233, "&gt;23,5", tree_info!$C$2:$C$2233,B29)</f>
        <v>42.868045107627324</v>
      </c>
      <c r="O29">
        <f xml:space="preserve"> SUMIFS(tree_info!$Z$2:$Z$2233, tree_info!$G$2:$G$2233, "&gt;25,5", tree_info!$C$2:$C$2233,B29)</f>
        <v>42.868045107627324</v>
      </c>
    </row>
    <row r="30" spans="1:15" x14ac:dyDescent="0.35">
      <c r="A30" t="s">
        <v>36</v>
      </c>
      <c r="B30" s="2">
        <v>28</v>
      </c>
      <c r="C30">
        <v>141.11607393909182</v>
      </c>
      <c r="D30">
        <v>141.11607393909182</v>
      </c>
      <c r="E30">
        <v>138.70160036085659</v>
      </c>
      <c r="F30">
        <v>60.323651266741848</v>
      </c>
      <c r="G30">
        <f xml:space="preserve"> SUMIFS(tree_info!$Z$2:$Z$2233, tree_info!$G$2:$G$2233, "&gt;16", tree_info!$C$2:$C$2233,B30)</f>
        <v>141.11607393909182</v>
      </c>
      <c r="H30">
        <f xml:space="preserve"> SUMIFS(tree_info!$Z$2:$Z$2233, tree_info!$G$2:$G$2233, "&gt;16,5", tree_info!$C$2:$C$2233,B30)</f>
        <v>138.70160036085659</v>
      </c>
      <c r="I30">
        <f xml:space="preserve"> SUMIFS(tree_info!$Z$2:$Z$2233, tree_info!$G$2:$G$2233, "&gt;17", tree_info!$C$2:$C$2233,B30)</f>
        <v>138.70160036085659</v>
      </c>
      <c r="J30">
        <f xml:space="preserve"> SUMIFS(tree_info!$Z$2:$Z$2233, tree_info!$G$2:$G$2233, "&gt;18", tree_info!$C$2:$C$2233,B30)</f>
        <v>138.70160036085659</v>
      </c>
      <c r="K30">
        <f xml:space="preserve"> SUMIFS(tree_info!$Z$2:$Z$2233, tree_info!$G$2:$G$2233, "&gt;19", tree_info!$C$2:$C$2233,B30)</f>
        <v>138.70160036085659</v>
      </c>
      <c r="L30">
        <f xml:space="preserve"> SUMIFS(tree_info!$Z$2:$Z$2233, tree_info!$G$2:$G$2233, "&gt;20", tree_info!$C$2:$C$2233,B30)</f>
        <v>138.70160036085659</v>
      </c>
      <c r="M30">
        <f xml:space="preserve"> SUMIFS(tree_info!$Z$2:$Z$2233, tree_info!$G$2:$G$2233, "&gt;22", tree_info!$C$2:$C$2233,B30)</f>
        <v>138.70160036085659</v>
      </c>
      <c r="N30">
        <f xml:space="preserve"> SUMIFS(tree_info!$Z$2:$Z$2233, tree_info!$G$2:$G$2233, "&gt;23,5", tree_info!$C$2:$C$2233,B30)</f>
        <v>138.70160036085659</v>
      </c>
      <c r="O30">
        <f xml:space="preserve"> SUMIFS(tree_info!$Z$2:$Z$2233, tree_info!$G$2:$G$2233, "&gt;25,5", tree_info!$C$2:$C$2233,B30)</f>
        <v>138.70160036085659</v>
      </c>
    </row>
    <row r="31" spans="1:15" x14ac:dyDescent="0.35">
      <c r="A31" t="s">
        <v>36</v>
      </c>
      <c r="B31" s="2">
        <v>29</v>
      </c>
      <c r="C31">
        <v>100.31596674598892</v>
      </c>
      <c r="D31">
        <v>95.325087365928127</v>
      </c>
      <c r="E31">
        <v>95.325087365928127</v>
      </c>
      <c r="F31">
        <v>68.693221354724272</v>
      </c>
      <c r="G31">
        <f xml:space="preserve"> SUMIFS(tree_info!$Z$2:$Z$2233, tree_info!$G$2:$G$2233, "&gt;16", tree_info!$C$2:$C$2233,B31)</f>
        <v>95.325087365928127</v>
      </c>
      <c r="H31">
        <f xml:space="preserve"> SUMIFS(tree_info!$Z$2:$Z$2233, tree_info!$G$2:$G$2233, "&gt;16,5", tree_info!$C$2:$C$2233,B31)</f>
        <v>95.325087365928127</v>
      </c>
      <c r="I31">
        <f xml:space="preserve"> SUMIFS(tree_info!$Z$2:$Z$2233, tree_info!$G$2:$G$2233, "&gt;17", tree_info!$C$2:$C$2233,B31)</f>
        <v>95.325087365928127</v>
      </c>
      <c r="J31">
        <f xml:space="preserve"> SUMIFS(tree_info!$Z$2:$Z$2233, tree_info!$G$2:$G$2233, "&gt;18", tree_info!$C$2:$C$2233,B31)</f>
        <v>95.325087365928127</v>
      </c>
      <c r="K31">
        <f xml:space="preserve"> SUMIFS(tree_info!$Z$2:$Z$2233, tree_info!$G$2:$G$2233, "&gt;19", tree_info!$C$2:$C$2233,B31)</f>
        <v>95.325087365928127</v>
      </c>
      <c r="L31">
        <f xml:space="preserve"> SUMIFS(tree_info!$Z$2:$Z$2233, tree_info!$G$2:$G$2233, "&gt;20", tree_info!$C$2:$C$2233,B31)</f>
        <v>95.325087365928127</v>
      </c>
      <c r="M31">
        <f xml:space="preserve"> SUMIFS(tree_info!$Z$2:$Z$2233, tree_info!$G$2:$G$2233, "&gt;22", tree_info!$C$2:$C$2233,B31)</f>
        <v>95.325087365928127</v>
      </c>
      <c r="N31">
        <f xml:space="preserve"> SUMIFS(tree_info!$Z$2:$Z$2233, tree_info!$G$2:$G$2233, "&gt;23,5", tree_info!$C$2:$C$2233,B31)</f>
        <v>95.325087365928127</v>
      </c>
      <c r="O31">
        <f xml:space="preserve"> SUMIFS(tree_info!$Z$2:$Z$2233, tree_info!$G$2:$G$2233, "&gt;25,5", tree_info!$C$2:$C$2233,B31)</f>
        <v>95.325087365928127</v>
      </c>
    </row>
    <row r="32" spans="1:15" x14ac:dyDescent="0.35">
      <c r="A32" t="s">
        <v>52</v>
      </c>
      <c r="B32" s="2">
        <v>30</v>
      </c>
      <c r="C32">
        <v>412.21153391849072</v>
      </c>
      <c r="D32">
        <v>410.68587472927931</v>
      </c>
      <c r="E32">
        <v>348.48730172947074</v>
      </c>
      <c r="F32">
        <v>348.48730172947074</v>
      </c>
      <c r="G32">
        <f xml:space="preserve"> SUMIFS(tree_info!$Z$2:$Z$2233, tree_info!$G$2:$G$2233, "&gt;16", tree_info!$C$2:$C$2233,B32)</f>
        <v>407.36590742318236</v>
      </c>
      <c r="H32">
        <f xml:space="preserve"> SUMIFS(tree_info!$Z$2:$Z$2233, tree_info!$G$2:$G$2233, "&gt;16,5", tree_info!$C$2:$C$2233,B32)</f>
        <v>402.87802130534521</v>
      </c>
      <c r="I32">
        <f xml:space="preserve"> SUMIFS(tree_info!$Z$2:$Z$2233, tree_info!$G$2:$G$2233, "&gt;17", tree_info!$C$2:$C$2233,B32)</f>
        <v>402.87802130534521</v>
      </c>
      <c r="J32">
        <f xml:space="preserve"> SUMIFS(tree_info!$Z$2:$Z$2233, tree_info!$G$2:$G$2233, "&gt;18", tree_info!$C$2:$C$2233,B32)</f>
        <v>402.87802130534521</v>
      </c>
      <c r="K32">
        <f xml:space="preserve"> SUMIFS(tree_info!$Z$2:$Z$2233, tree_info!$G$2:$G$2233, "&gt;19", tree_info!$C$2:$C$2233,B32)</f>
        <v>402.87802130534521</v>
      </c>
      <c r="L32">
        <f xml:space="preserve"> SUMIFS(tree_info!$Z$2:$Z$2233, tree_info!$G$2:$G$2233, "&gt;20", tree_info!$C$2:$C$2233,B32)</f>
        <v>402.87802130534521</v>
      </c>
      <c r="M32">
        <f xml:space="preserve"> SUMIFS(tree_info!$Z$2:$Z$2233, tree_info!$G$2:$G$2233, "&gt;22", tree_info!$C$2:$C$2233,B32)</f>
        <v>402.87802130534521</v>
      </c>
      <c r="N32">
        <f xml:space="preserve"> SUMIFS(tree_info!$Z$2:$Z$2233, tree_info!$G$2:$G$2233, "&gt;23,5", tree_info!$C$2:$C$2233,B32)</f>
        <v>402.87802130534521</v>
      </c>
      <c r="O32">
        <f xml:space="preserve"> SUMIFS(tree_info!$Z$2:$Z$2233, tree_info!$G$2:$G$2233, "&gt;25,5", tree_info!$C$2:$C$2233,B32)</f>
        <v>387.10133149023972</v>
      </c>
    </row>
    <row r="33" spans="1:15" x14ac:dyDescent="0.35">
      <c r="A33" t="s">
        <v>52</v>
      </c>
      <c r="B33" s="2">
        <v>31</v>
      </c>
      <c r="C33">
        <v>392.36414918472923</v>
      </c>
      <c r="D33">
        <v>390.77816275884152</v>
      </c>
      <c r="E33">
        <v>370.38635747488684</v>
      </c>
      <c r="F33">
        <v>323.42430931486422</v>
      </c>
      <c r="G33">
        <f xml:space="preserve"> SUMIFS(tree_info!$Z$2:$Z$2233, tree_info!$G$2:$G$2233, "&gt;16", tree_info!$C$2:$C$2233,B33)</f>
        <v>390.77816275884152</v>
      </c>
      <c r="H33">
        <f xml:space="preserve"> SUMIFS(tree_info!$Z$2:$Z$2233, tree_info!$G$2:$G$2233, "&gt;16,5", tree_info!$C$2:$C$2233,B33)</f>
        <v>388.11569793965771</v>
      </c>
      <c r="I33">
        <f xml:space="preserve"> SUMIFS(tree_info!$Z$2:$Z$2233, tree_info!$G$2:$G$2233, "&gt;17", tree_info!$C$2:$C$2233,B33)</f>
        <v>388.11569793965771</v>
      </c>
      <c r="J33">
        <f xml:space="preserve"> SUMIFS(tree_info!$Z$2:$Z$2233, tree_info!$G$2:$G$2233, "&gt;18", tree_info!$C$2:$C$2233,B33)</f>
        <v>388.11569793965771</v>
      </c>
      <c r="K33">
        <f xml:space="preserve"> SUMIFS(tree_info!$Z$2:$Z$2233, tree_info!$G$2:$G$2233, "&gt;19", tree_info!$C$2:$C$2233,B33)</f>
        <v>388.11569793965771</v>
      </c>
      <c r="L33">
        <f xml:space="preserve"> SUMIFS(tree_info!$Z$2:$Z$2233, tree_info!$G$2:$G$2233, "&gt;20", tree_info!$C$2:$C$2233,B33)</f>
        <v>388.11569793965771</v>
      </c>
      <c r="M33">
        <f xml:space="preserve"> SUMIFS(tree_info!$Z$2:$Z$2233, tree_info!$G$2:$G$2233, "&gt;22", tree_info!$C$2:$C$2233,B33)</f>
        <v>388.11569793965771</v>
      </c>
      <c r="N33">
        <f xml:space="preserve"> SUMIFS(tree_info!$Z$2:$Z$2233, tree_info!$G$2:$G$2233, "&gt;23,5", tree_info!$C$2:$C$2233,B33)</f>
        <v>379.60846386892774</v>
      </c>
      <c r="O33">
        <f xml:space="preserve"> SUMIFS(tree_info!$Z$2:$Z$2233, tree_info!$G$2:$G$2233, "&gt;25,5", tree_info!$C$2:$C$2233,B33)</f>
        <v>370.38635747488684</v>
      </c>
    </row>
    <row r="34" spans="1:15" x14ac:dyDescent="0.35">
      <c r="A34" t="s">
        <v>52</v>
      </c>
      <c r="B34" s="2">
        <v>32</v>
      </c>
      <c r="C34">
        <v>372.66192758431652</v>
      </c>
      <c r="D34">
        <v>369.09113497641226</v>
      </c>
      <c r="E34">
        <v>361.81323172431934</v>
      </c>
      <c r="F34">
        <v>361.81323172431934</v>
      </c>
      <c r="G34">
        <f xml:space="preserve"> SUMIFS(tree_info!$Z$2:$Z$2233, tree_info!$G$2:$G$2233, "&gt;16", tree_info!$C$2:$C$2233,B34)</f>
        <v>369.09113497641226</v>
      </c>
      <c r="H34">
        <f xml:space="preserve"> SUMIFS(tree_info!$Z$2:$Z$2233, tree_info!$G$2:$G$2233, "&gt;16,5", tree_info!$C$2:$C$2233,B34)</f>
        <v>365.33341737803647</v>
      </c>
      <c r="I34">
        <f xml:space="preserve"> SUMIFS(tree_info!$Z$2:$Z$2233, tree_info!$G$2:$G$2233, "&gt;17", tree_info!$C$2:$C$2233,B34)</f>
        <v>365.33341737803647</v>
      </c>
      <c r="J34">
        <f xml:space="preserve"> SUMIFS(tree_info!$Z$2:$Z$2233, tree_info!$G$2:$G$2233, "&gt;18", tree_info!$C$2:$C$2233,B34)</f>
        <v>365.33341737803647</v>
      </c>
      <c r="K34">
        <f xml:space="preserve"> SUMIFS(tree_info!$Z$2:$Z$2233, tree_info!$G$2:$G$2233, "&gt;19", tree_info!$C$2:$C$2233,B34)</f>
        <v>361.81323172431934</v>
      </c>
      <c r="L34">
        <f xml:space="preserve"> SUMIFS(tree_info!$Z$2:$Z$2233, tree_info!$G$2:$G$2233, "&gt;20", tree_info!$C$2:$C$2233,B34)</f>
        <v>361.81323172431934</v>
      </c>
      <c r="M34">
        <f xml:space="preserve"> SUMIFS(tree_info!$Z$2:$Z$2233, tree_info!$G$2:$G$2233, "&gt;22", tree_info!$C$2:$C$2233,B34)</f>
        <v>361.81323172431934</v>
      </c>
      <c r="N34">
        <f xml:space="preserve"> SUMIFS(tree_info!$Z$2:$Z$2233, tree_info!$G$2:$G$2233, "&gt;23,5", tree_info!$C$2:$C$2233,B34)</f>
        <v>361.81323172431934</v>
      </c>
      <c r="O34">
        <f xml:space="preserve"> SUMIFS(tree_info!$Z$2:$Z$2233, tree_info!$G$2:$G$2233, "&gt;25,5", tree_info!$C$2:$C$2233,B34)</f>
        <v>361.81323172431934</v>
      </c>
    </row>
    <row r="35" spans="1:15" x14ac:dyDescent="0.35">
      <c r="A35" t="s">
        <v>53</v>
      </c>
      <c r="B35" s="2">
        <v>33</v>
      </c>
      <c r="C35">
        <v>301.56000350460243</v>
      </c>
      <c r="D35">
        <v>291.71873121039926</v>
      </c>
      <c r="E35">
        <v>254.69211534184308</v>
      </c>
      <c r="F35">
        <v>237.76086832403689</v>
      </c>
      <c r="G35">
        <f xml:space="preserve"> SUMIFS(tree_info!$Z$2:$Z$2233, tree_info!$G$2:$G$2233, "&gt;16", tree_info!$C$2:$C$2233,B35)</f>
        <v>284.7237460800099</v>
      </c>
      <c r="H35">
        <f xml:space="preserve"> SUMIFS(tree_info!$Z$2:$Z$2233, tree_info!$G$2:$G$2233, "&gt;16,5", tree_info!$C$2:$C$2233,B35)</f>
        <v>279.83180226091218</v>
      </c>
      <c r="I35">
        <f xml:space="preserve"> SUMIFS(tree_info!$Z$2:$Z$2233, tree_info!$G$2:$G$2233, "&gt;17", tree_info!$C$2:$C$2233,B35)</f>
        <v>279.83180226091218</v>
      </c>
      <c r="J35">
        <f xml:space="preserve"> SUMIFS(tree_info!$Z$2:$Z$2233, tree_info!$G$2:$G$2233, "&gt;18", tree_info!$C$2:$C$2233,B35)</f>
        <v>279.83180226091218</v>
      </c>
      <c r="K35">
        <f xml:space="preserve"> SUMIFS(tree_info!$Z$2:$Z$2233, tree_info!$G$2:$G$2233, "&gt;19", tree_info!$C$2:$C$2233,B35)</f>
        <v>279.83180226091218</v>
      </c>
      <c r="L35">
        <f xml:space="preserve"> SUMIFS(tree_info!$Z$2:$Z$2233, tree_info!$G$2:$G$2233, "&gt;20", tree_info!$C$2:$C$2233,B35)</f>
        <v>265.45798022358019</v>
      </c>
      <c r="M35">
        <f xml:space="preserve"> SUMIFS(tree_info!$Z$2:$Z$2233, tree_info!$G$2:$G$2233, "&gt;22", tree_info!$C$2:$C$2233,B35)</f>
        <v>265.45798022358019</v>
      </c>
      <c r="N35">
        <f xml:space="preserve"> SUMIFS(tree_info!$Z$2:$Z$2233, tree_info!$G$2:$G$2233, "&gt;23,5", tree_info!$C$2:$C$2233,B35)</f>
        <v>265.45798022358019</v>
      </c>
      <c r="O35">
        <f xml:space="preserve"> SUMIFS(tree_info!$Z$2:$Z$2233, tree_info!$G$2:$G$2233, "&gt;25,5", tree_info!$C$2:$C$2233,B35)</f>
        <v>254.69211534184308</v>
      </c>
    </row>
    <row r="36" spans="1:15" x14ac:dyDescent="0.35">
      <c r="A36" t="s">
        <v>53</v>
      </c>
      <c r="B36" s="2">
        <v>34</v>
      </c>
      <c r="C36">
        <v>530.79215879557137</v>
      </c>
      <c r="D36">
        <v>530.79215879557137</v>
      </c>
      <c r="E36">
        <v>530.79215879557137</v>
      </c>
      <c r="F36">
        <v>530.79215879557137</v>
      </c>
      <c r="G36">
        <f xml:space="preserve"> SUMIFS(tree_info!$Z$2:$Z$2233, tree_info!$G$2:$G$2233, "&gt;16", tree_info!$C$2:$C$2233,B36)</f>
        <v>530.79215879557137</v>
      </c>
      <c r="H36">
        <f xml:space="preserve"> SUMIFS(tree_info!$Z$2:$Z$2233, tree_info!$G$2:$G$2233, "&gt;16,5", tree_info!$C$2:$C$2233,B36)</f>
        <v>530.79215879557137</v>
      </c>
      <c r="I36">
        <f xml:space="preserve"> SUMIFS(tree_info!$Z$2:$Z$2233, tree_info!$G$2:$G$2233, "&gt;17", tree_info!$C$2:$C$2233,B36)</f>
        <v>530.79215879557137</v>
      </c>
      <c r="J36">
        <f xml:space="preserve"> SUMIFS(tree_info!$Z$2:$Z$2233, tree_info!$G$2:$G$2233, "&gt;18", tree_info!$C$2:$C$2233,B36)</f>
        <v>530.79215879557137</v>
      </c>
      <c r="K36">
        <f xml:space="preserve"> SUMIFS(tree_info!$Z$2:$Z$2233, tree_info!$G$2:$G$2233, "&gt;19", tree_info!$C$2:$C$2233,B36)</f>
        <v>530.79215879557137</v>
      </c>
      <c r="L36">
        <f xml:space="preserve"> SUMIFS(tree_info!$Z$2:$Z$2233, tree_info!$G$2:$G$2233, "&gt;20", tree_info!$C$2:$C$2233,B36)</f>
        <v>530.79215879557137</v>
      </c>
      <c r="M36">
        <f xml:space="preserve"> SUMIFS(tree_info!$Z$2:$Z$2233, tree_info!$G$2:$G$2233, "&gt;22", tree_info!$C$2:$C$2233,B36)</f>
        <v>530.79215879557137</v>
      </c>
      <c r="N36">
        <f xml:space="preserve"> SUMIFS(tree_info!$Z$2:$Z$2233, tree_info!$G$2:$G$2233, "&gt;23,5", tree_info!$C$2:$C$2233,B36)</f>
        <v>530.79215879557137</v>
      </c>
      <c r="O36">
        <f xml:space="preserve"> SUMIFS(tree_info!$Z$2:$Z$2233, tree_info!$G$2:$G$2233, "&gt;25,5", tree_info!$C$2:$C$2233,B36)</f>
        <v>530.79215879557137</v>
      </c>
    </row>
    <row r="37" spans="1:15" x14ac:dyDescent="0.35">
      <c r="A37" t="s">
        <v>53</v>
      </c>
      <c r="B37" s="2">
        <v>35</v>
      </c>
      <c r="C37">
        <v>390.67421334063414</v>
      </c>
      <c r="D37">
        <v>390.67421334063414</v>
      </c>
      <c r="E37">
        <v>390.67421334063414</v>
      </c>
      <c r="F37">
        <v>390.67421334063414</v>
      </c>
      <c r="G37">
        <f xml:space="preserve"> SUMIFS(tree_info!$Z$2:$Z$2233, tree_info!$G$2:$G$2233, "&gt;16", tree_info!$C$2:$C$2233,B37)</f>
        <v>390.67421334063414</v>
      </c>
      <c r="H37">
        <f xml:space="preserve"> SUMIFS(tree_info!$Z$2:$Z$2233, tree_info!$G$2:$G$2233, "&gt;16,5", tree_info!$C$2:$C$2233,B37)</f>
        <v>390.67421334063414</v>
      </c>
      <c r="I37">
        <f xml:space="preserve"> SUMIFS(tree_info!$Z$2:$Z$2233, tree_info!$G$2:$G$2233, "&gt;17", tree_info!$C$2:$C$2233,B37)</f>
        <v>390.67421334063414</v>
      </c>
      <c r="J37">
        <f xml:space="preserve"> SUMIFS(tree_info!$Z$2:$Z$2233, tree_info!$G$2:$G$2233, "&gt;18", tree_info!$C$2:$C$2233,B37)</f>
        <v>390.67421334063414</v>
      </c>
      <c r="K37">
        <f xml:space="preserve"> SUMIFS(tree_info!$Z$2:$Z$2233, tree_info!$G$2:$G$2233, "&gt;19", tree_info!$C$2:$C$2233,B37)</f>
        <v>390.67421334063414</v>
      </c>
      <c r="L37">
        <f xml:space="preserve"> SUMIFS(tree_info!$Z$2:$Z$2233, tree_info!$G$2:$G$2233, "&gt;20", tree_info!$C$2:$C$2233,B37)</f>
        <v>390.67421334063414</v>
      </c>
      <c r="M37">
        <f xml:space="preserve"> SUMIFS(tree_info!$Z$2:$Z$2233, tree_info!$G$2:$G$2233, "&gt;22", tree_info!$C$2:$C$2233,B37)</f>
        <v>390.67421334063414</v>
      </c>
      <c r="N37">
        <f xml:space="preserve"> SUMIFS(tree_info!$Z$2:$Z$2233, tree_info!$G$2:$G$2233, "&gt;23,5", tree_info!$C$2:$C$2233,B37)</f>
        <v>390.67421334063414</v>
      </c>
      <c r="O37">
        <f xml:space="preserve"> SUMIFS(tree_info!$Z$2:$Z$2233, tree_info!$G$2:$G$2233, "&gt;25,5", tree_info!$C$2:$C$2233,B37)</f>
        <v>390.67421334063414</v>
      </c>
    </row>
    <row r="38" spans="1:15" x14ac:dyDescent="0.35">
      <c r="A38" t="s">
        <v>57</v>
      </c>
      <c r="B38" s="2">
        <v>36</v>
      </c>
      <c r="C38">
        <v>345.43989334011872</v>
      </c>
      <c r="D38">
        <v>343.40820985621866</v>
      </c>
      <c r="E38">
        <v>343.40820985621866</v>
      </c>
      <c r="F38">
        <v>329.73665283059074</v>
      </c>
      <c r="G38">
        <f xml:space="preserve"> SUMIFS(tree_info!$Z$2:$Z$2233, tree_info!$G$2:$G$2233, "&gt;16", tree_info!$C$2:$C$2233,B38)</f>
        <v>343.40820985621866</v>
      </c>
      <c r="H38">
        <f xml:space="preserve"> SUMIFS(tree_info!$Z$2:$Z$2233, tree_info!$G$2:$G$2233, "&gt;16,5", tree_info!$C$2:$C$2233,B38)</f>
        <v>343.40820985621866</v>
      </c>
      <c r="I38">
        <f xml:space="preserve"> SUMIFS(tree_info!$Z$2:$Z$2233, tree_info!$G$2:$G$2233, "&gt;17", tree_info!$C$2:$C$2233,B38)</f>
        <v>343.40820985621866</v>
      </c>
      <c r="J38">
        <f xml:space="preserve"> SUMIFS(tree_info!$Z$2:$Z$2233, tree_info!$G$2:$G$2233, "&gt;18", tree_info!$C$2:$C$2233,B38)</f>
        <v>343.40820985621866</v>
      </c>
      <c r="K38">
        <f xml:space="preserve"> SUMIFS(tree_info!$Z$2:$Z$2233, tree_info!$G$2:$G$2233, "&gt;19", tree_info!$C$2:$C$2233,B38)</f>
        <v>343.40820985621866</v>
      </c>
      <c r="L38">
        <f xml:space="preserve"> SUMIFS(tree_info!$Z$2:$Z$2233, tree_info!$G$2:$G$2233, "&gt;20", tree_info!$C$2:$C$2233,B38)</f>
        <v>343.40820985621866</v>
      </c>
      <c r="M38">
        <f xml:space="preserve"> SUMIFS(tree_info!$Z$2:$Z$2233, tree_info!$G$2:$G$2233, "&gt;22", tree_info!$C$2:$C$2233,B38)</f>
        <v>343.40820985621866</v>
      </c>
      <c r="N38">
        <f xml:space="preserve"> SUMIFS(tree_info!$Z$2:$Z$2233, tree_info!$G$2:$G$2233, "&gt;23,5", tree_info!$C$2:$C$2233,B38)</f>
        <v>343.40820985621866</v>
      </c>
      <c r="O38">
        <f xml:space="preserve"> SUMIFS(tree_info!$Z$2:$Z$2233, tree_info!$G$2:$G$2233, "&gt;25,5", tree_info!$C$2:$C$2233,B38)</f>
        <v>343.40820985621866</v>
      </c>
    </row>
    <row r="39" spans="1:15" x14ac:dyDescent="0.35">
      <c r="A39" t="s">
        <v>57</v>
      </c>
      <c r="B39" s="2">
        <v>37</v>
      </c>
      <c r="C39">
        <v>298.58315605261396</v>
      </c>
      <c r="D39">
        <v>297.15537597020005</v>
      </c>
      <c r="E39">
        <v>256.68126359774499</v>
      </c>
      <c r="F39">
        <v>176.95472940887615</v>
      </c>
      <c r="G39">
        <f xml:space="preserve"> SUMIFS(tree_info!$Z$2:$Z$2233, tree_info!$G$2:$G$2233, "&gt;16", tree_info!$C$2:$C$2233,B39)</f>
        <v>297.15537597020005</v>
      </c>
      <c r="H39">
        <f xml:space="preserve"> SUMIFS(tree_info!$Z$2:$Z$2233, tree_info!$G$2:$G$2233, "&gt;16,5", tree_info!$C$2:$C$2233,B39)</f>
        <v>297.15537597020005</v>
      </c>
      <c r="I39">
        <f xml:space="preserve"> SUMIFS(tree_info!$Z$2:$Z$2233, tree_info!$G$2:$G$2233, "&gt;17", tree_info!$C$2:$C$2233,B39)</f>
        <v>297.15537597020005</v>
      </c>
      <c r="J39">
        <f xml:space="preserve"> SUMIFS(tree_info!$Z$2:$Z$2233, tree_info!$G$2:$G$2233, "&gt;18", tree_info!$C$2:$C$2233,B39)</f>
        <v>297.15537597020005</v>
      </c>
      <c r="K39">
        <f xml:space="preserve"> SUMIFS(tree_info!$Z$2:$Z$2233, tree_info!$G$2:$G$2233, "&gt;19", tree_info!$C$2:$C$2233,B39)</f>
        <v>297.15537597020005</v>
      </c>
      <c r="L39">
        <f xml:space="preserve"> SUMIFS(tree_info!$Z$2:$Z$2233, tree_info!$G$2:$G$2233, "&gt;20", tree_info!$C$2:$C$2233,B39)</f>
        <v>297.15537597020005</v>
      </c>
      <c r="M39">
        <f xml:space="preserve"> SUMIFS(tree_info!$Z$2:$Z$2233, tree_info!$G$2:$G$2233, "&gt;22", tree_info!$C$2:$C$2233,B39)</f>
        <v>297.15537597020005</v>
      </c>
      <c r="N39">
        <f xml:space="preserve"> SUMIFS(tree_info!$Z$2:$Z$2233, tree_info!$G$2:$G$2233, "&gt;23,5", tree_info!$C$2:$C$2233,B39)</f>
        <v>297.15537597020005</v>
      </c>
      <c r="O39">
        <f xml:space="preserve"> SUMIFS(tree_info!$Z$2:$Z$2233, tree_info!$G$2:$G$2233, "&gt;25,5", tree_info!$C$2:$C$2233,B39)</f>
        <v>289.89639201768364</v>
      </c>
    </row>
    <row r="40" spans="1:15" x14ac:dyDescent="0.35">
      <c r="A40" t="s">
        <v>57</v>
      </c>
      <c r="B40" s="2">
        <v>38</v>
      </c>
      <c r="C40">
        <v>211.93359382564756</v>
      </c>
      <c r="D40">
        <v>201.53957695585137</v>
      </c>
      <c r="E40">
        <v>178.47754569833347</v>
      </c>
      <c r="F40">
        <v>146.2855326427744</v>
      </c>
      <c r="G40">
        <f xml:space="preserve"> SUMIFS(tree_info!$Z$2:$Z$2233, tree_info!$G$2:$G$2233, "&gt;16", tree_info!$C$2:$C$2233,B40)</f>
        <v>197.44135340818781</v>
      </c>
      <c r="H40">
        <f xml:space="preserve"> SUMIFS(tree_info!$Z$2:$Z$2233, tree_info!$G$2:$G$2233, "&gt;16,5", tree_info!$C$2:$C$2233,B40)</f>
        <v>191.38335914039254</v>
      </c>
      <c r="I40">
        <f xml:space="preserve"> SUMIFS(tree_info!$Z$2:$Z$2233, tree_info!$G$2:$G$2233, "&gt;17", tree_info!$C$2:$C$2233,B40)</f>
        <v>191.38335914039254</v>
      </c>
      <c r="J40">
        <f xml:space="preserve"> SUMIFS(tree_info!$Z$2:$Z$2233, tree_info!$G$2:$G$2233, "&gt;18", tree_info!$C$2:$C$2233,B40)</f>
        <v>191.38335914039254</v>
      </c>
      <c r="K40">
        <f xml:space="preserve"> SUMIFS(tree_info!$Z$2:$Z$2233, tree_info!$G$2:$G$2233, "&gt;19", tree_info!$C$2:$C$2233,B40)</f>
        <v>191.38335914039254</v>
      </c>
      <c r="L40">
        <f xml:space="preserve"> SUMIFS(tree_info!$Z$2:$Z$2233, tree_info!$G$2:$G$2233, "&gt;20", tree_info!$C$2:$C$2233,B40)</f>
        <v>191.38335914039254</v>
      </c>
      <c r="M40">
        <f xml:space="preserve"> SUMIFS(tree_info!$Z$2:$Z$2233, tree_info!$G$2:$G$2233, "&gt;22", tree_info!$C$2:$C$2233,B40)</f>
        <v>178.47754569833347</v>
      </c>
      <c r="N40">
        <f xml:space="preserve"> SUMIFS(tree_info!$Z$2:$Z$2233, tree_info!$G$2:$G$2233, "&gt;23,5", tree_info!$C$2:$C$2233,B40)</f>
        <v>178.47754569833347</v>
      </c>
      <c r="O40">
        <f xml:space="preserve"> SUMIFS(tree_info!$Z$2:$Z$2233, tree_info!$G$2:$G$2233, "&gt;25,5", tree_info!$C$2:$C$2233,B40)</f>
        <v>178.47754569833347</v>
      </c>
    </row>
    <row r="41" spans="1:15" x14ac:dyDescent="0.35">
      <c r="A41" t="s">
        <v>59</v>
      </c>
      <c r="B41" s="2">
        <v>39</v>
      </c>
      <c r="C41">
        <v>420.73848220156464</v>
      </c>
      <c r="D41">
        <v>420.73848220156464</v>
      </c>
      <c r="E41">
        <v>420.73848220156464</v>
      </c>
      <c r="F41">
        <v>409.67582139451036</v>
      </c>
      <c r="G41">
        <f xml:space="preserve"> SUMIFS(tree_info!$Z$2:$Z$2233, tree_info!$G$2:$G$2233, "&gt;16", tree_info!$C$2:$C$2233,B41)</f>
        <v>420.73848220156464</v>
      </c>
      <c r="H41">
        <f xml:space="preserve"> SUMIFS(tree_info!$Z$2:$Z$2233, tree_info!$G$2:$G$2233, "&gt;16,5", tree_info!$C$2:$C$2233,B41)</f>
        <v>420.73848220156464</v>
      </c>
      <c r="I41">
        <f xml:space="preserve"> SUMIFS(tree_info!$Z$2:$Z$2233, tree_info!$G$2:$G$2233, "&gt;17", tree_info!$C$2:$C$2233,B41)</f>
        <v>420.73848220156464</v>
      </c>
      <c r="J41">
        <f xml:space="preserve"> SUMIFS(tree_info!$Z$2:$Z$2233, tree_info!$G$2:$G$2233, "&gt;18", tree_info!$C$2:$C$2233,B41)</f>
        <v>420.73848220156464</v>
      </c>
      <c r="K41">
        <f xml:space="preserve"> SUMIFS(tree_info!$Z$2:$Z$2233, tree_info!$G$2:$G$2233, "&gt;19", tree_info!$C$2:$C$2233,B41)</f>
        <v>420.73848220156464</v>
      </c>
      <c r="L41">
        <f xml:space="preserve"> SUMIFS(tree_info!$Z$2:$Z$2233, tree_info!$G$2:$G$2233, "&gt;20", tree_info!$C$2:$C$2233,B41)</f>
        <v>420.73848220156464</v>
      </c>
      <c r="M41">
        <f xml:space="preserve"> SUMIFS(tree_info!$Z$2:$Z$2233, tree_info!$G$2:$G$2233, "&gt;22", tree_info!$C$2:$C$2233,B41)</f>
        <v>420.73848220156464</v>
      </c>
      <c r="N41">
        <f xml:space="preserve"> SUMIFS(tree_info!$Z$2:$Z$2233, tree_info!$G$2:$G$2233, "&gt;23,5", tree_info!$C$2:$C$2233,B41)</f>
        <v>420.73848220156464</v>
      </c>
      <c r="O41">
        <f xml:space="preserve"> SUMIFS(tree_info!$Z$2:$Z$2233, tree_info!$G$2:$G$2233, "&gt;25,5", tree_info!$C$2:$C$2233,B41)</f>
        <v>420.73848220156464</v>
      </c>
    </row>
    <row r="42" spans="1:15" x14ac:dyDescent="0.35">
      <c r="A42" t="s">
        <v>59</v>
      </c>
      <c r="B42" s="2">
        <v>40</v>
      </c>
      <c r="C42">
        <v>388.58750550544278</v>
      </c>
      <c r="D42">
        <v>388.58750550544278</v>
      </c>
      <c r="E42">
        <v>375.48711060538199</v>
      </c>
      <c r="F42">
        <v>286.88016993999628</v>
      </c>
      <c r="G42">
        <f xml:space="preserve"> SUMIFS(tree_info!$Z$2:$Z$2233, tree_info!$G$2:$G$2233, "&gt;16", tree_info!$C$2:$C$2233,B42)</f>
        <v>388.58750550544278</v>
      </c>
      <c r="H42">
        <f xml:space="preserve"> SUMIFS(tree_info!$Z$2:$Z$2233, tree_info!$G$2:$G$2233, "&gt;16,5", tree_info!$C$2:$C$2233,B42)</f>
        <v>388.58750550544278</v>
      </c>
      <c r="I42">
        <f xml:space="preserve"> SUMIFS(tree_info!$Z$2:$Z$2233, tree_info!$G$2:$G$2233, "&gt;17", tree_info!$C$2:$C$2233,B42)</f>
        <v>388.58750550544278</v>
      </c>
      <c r="J42">
        <f xml:space="preserve"> SUMIFS(tree_info!$Z$2:$Z$2233, tree_info!$G$2:$G$2233, "&gt;18", tree_info!$C$2:$C$2233,B42)</f>
        <v>384.31751803637138</v>
      </c>
      <c r="K42">
        <f xml:space="preserve"> SUMIFS(tree_info!$Z$2:$Z$2233, tree_info!$G$2:$G$2233, "&gt;19", tree_info!$C$2:$C$2233,B42)</f>
        <v>384.31751803637138</v>
      </c>
      <c r="L42">
        <f xml:space="preserve"> SUMIFS(tree_info!$Z$2:$Z$2233, tree_info!$G$2:$G$2233, "&gt;20", tree_info!$C$2:$C$2233,B42)</f>
        <v>384.31751803637138</v>
      </c>
      <c r="M42">
        <f xml:space="preserve"> SUMIFS(tree_info!$Z$2:$Z$2233, tree_info!$G$2:$G$2233, "&gt;22", tree_info!$C$2:$C$2233,B42)</f>
        <v>384.31751803637138</v>
      </c>
      <c r="N42">
        <f xml:space="preserve"> SUMIFS(tree_info!$Z$2:$Z$2233, tree_info!$G$2:$G$2233, "&gt;23,5", tree_info!$C$2:$C$2233,B42)</f>
        <v>375.48711060538199</v>
      </c>
      <c r="O42">
        <f xml:space="preserve"> SUMIFS(tree_info!$Z$2:$Z$2233, tree_info!$G$2:$G$2233, "&gt;25,5", tree_info!$C$2:$C$2233,B42)</f>
        <v>375.48711060538199</v>
      </c>
    </row>
    <row r="43" spans="1:15" x14ac:dyDescent="0.35">
      <c r="A43" t="s">
        <v>59</v>
      </c>
      <c r="B43" s="2">
        <v>41</v>
      </c>
      <c r="C43">
        <v>395.97734773542737</v>
      </c>
      <c r="D43">
        <v>395.97734773542737</v>
      </c>
      <c r="E43">
        <v>369.19513000280909</v>
      </c>
      <c r="F43">
        <v>135.0577262142389</v>
      </c>
      <c r="G43">
        <f xml:space="preserve"> SUMIFS(tree_info!$Z$2:$Z$2233, tree_info!$G$2:$G$2233, "&gt;16", tree_info!$C$2:$C$2233,B43)</f>
        <v>395.97734773542737</v>
      </c>
      <c r="H43">
        <f xml:space="preserve"> SUMIFS(tree_info!$Z$2:$Z$2233, tree_info!$G$2:$G$2233, "&gt;16,5", tree_info!$C$2:$C$2233,B43)</f>
        <v>395.97734773542737</v>
      </c>
      <c r="I43">
        <f xml:space="preserve"> SUMIFS(tree_info!$Z$2:$Z$2233, tree_info!$G$2:$G$2233, "&gt;17", tree_info!$C$2:$C$2233,B43)</f>
        <v>395.97734773542737</v>
      </c>
      <c r="J43">
        <f xml:space="preserve"> SUMIFS(tree_info!$Z$2:$Z$2233, tree_info!$G$2:$G$2233, "&gt;18", tree_info!$C$2:$C$2233,B43)</f>
        <v>395.97734773542737</v>
      </c>
      <c r="K43">
        <f xml:space="preserve"> SUMIFS(tree_info!$Z$2:$Z$2233, tree_info!$G$2:$G$2233, "&gt;19", tree_info!$C$2:$C$2233,B43)</f>
        <v>395.97734773542737</v>
      </c>
      <c r="L43">
        <f xml:space="preserve"> SUMIFS(tree_info!$Z$2:$Z$2233, tree_info!$G$2:$G$2233, "&gt;20", tree_info!$C$2:$C$2233,B43)</f>
        <v>395.97734773542737</v>
      </c>
      <c r="M43">
        <f xml:space="preserve"> SUMIFS(tree_info!$Z$2:$Z$2233, tree_info!$G$2:$G$2233, "&gt;22", tree_info!$C$2:$C$2233,B43)</f>
        <v>380.75707063481411</v>
      </c>
      <c r="N43">
        <f xml:space="preserve"> SUMIFS(tree_info!$Z$2:$Z$2233, tree_info!$G$2:$G$2233, "&gt;23,5", tree_info!$C$2:$C$2233,B43)</f>
        <v>369.19513000280909</v>
      </c>
      <c r="O43">
        <f xml:space="preserve"> SUMIFS(tree_info!$Z$2:$Z$2233, tree_info!$G$2:$G$2233, "&gt;25,5", tree_info!$C$2:$C$2233,B43)</f>
        <v>369.19513000280909</v>
      </c>
    </row>
    <row r="44" spans="1:15" x14ac:dyDescent="0.35">
      <c r="A44" t="s">
        <v>42</v>
      </c>
      <c r="B44" s="2">
        <v>42</v>
      </c>
      <c r="C44">
        <v>204.91810673886346</v>
      </c>
      <c r="D44">
        <v>179.07548697997794</v>
      </c>
      <c r="E44">
        <v>66.411229406320103</v>
      </c>
      <c r="F44">
        <v>42.677843128792603</v>
      </c>
      <c r="G44">
        <f xml:space="preserve"> SUMIFS(tree_info!$Z$2:$Z$2233, tree_info!$G$2:$G$2233, "&gt;16", tree_info!$C$2:$C$2233,B44)</f>
        <v>169.51750370432421</v>
      </c>
      <c r="H44">
        <f xml:space="preserve"> SUMIFS(tree_info!$Z$2:$Z$2233, tree_info!$G$2:$G$2233, "&gt;16,5", tree_info!$C$2:$C$2233,B44)</f>
        <v>164.44607515464477</v>
      </c>
      <c r="I44">
        <f xml:space="preserve"> SUMIFS(tree_info!$Z$2:$Z$2233, tree_info!$G$2:$G$2233, "&gt;17", tree_info!$C$2:$C$2233,B44)</f>
        <v>152.83567619409342</v>
      </c>
      <c r="J44">
        <f xml:space="preserve"> SUMIFS(tree_info!$Z$2:$Z$2233, tree_info!$G$2:$G$2233, "&gt;18", tree_info!$C$2:$C$2233,B44)</f>
        <v>141.13485575304429</v>
      </c>
      <c r="K44">
        <f xml:space="preserve"> SUMIFS(tree_info!$Z$2:$Z$2233, tree_info!$G$2:$G$2233, "&gt;19", tree_info!$C$2:$C$2233,B44)</f>
        <v>128.09401427360268</v>
      </c>
      <c r="L44">
        <f xml:space="preserve"> SUMIFS(tree_info!$Z$2:$Z$2233, tree_info!$G$2:$G$2233, "&gt;20", tree_info!$C$2:$C$2233,B44)</f>
        <v>120.67754890673639</v>
      </c>
      <c r="M44">
        <f xml:space="preserve"> SUMIFS(tree_info!$Z$2:$Z$2233, tree_info!$G$2:$G$2233, "&gt;22", tree_info!$C$2:$C$2233,B44)</f>
        <v>88.508216711332096</v>
      </c>
      <c r="N44">
        <f xml:space="preserve"> SUMIFS(tree_info!$Z$2:$Z$2233, tree_info!$G$2:$G$2233, "&gt;23,5", tree_info!$C$2:$C$2233,B44)</f>
        <v>79.097462438383403</v>
      </c>
      <c r="O44">
        <f xml:space="preserve"> SUMIFS(tree_info!$Z$2:$Z$2233, tree_info!$G$2:$G$2233, "&gt;25,5", tree_info!$C$2:$C$2233,B44)</f>
        <v>66.411229406320103</v>
      </c>
    </row>
    <row r="45" spans="1:15" x14ac:dyDescent="0.35">
      <c r="A45" t="s">
        <v>42</v>
      </c>
      <c r="B45" s="2">
        <v>43</v>
      </c>
      <c r="C45">
        <v>164.7700929875104</v>
      </c>
      <c r="D45">
        <v>160.14328967211171</v>
      </c>
      <c r="E45">
        <v>77.443891718467697</v>
      </c>
      <c r="F45">
        <v>77.443891718467697</v>
      </c>
      <c r="G45">
        <f xml:space="preserve"> SUMIFS(tree_info!$Z$2:$Z$2233, tree_info!$G$2:$G$2233, "&gt;16", tree_info!$C$2:$C$2233,B45)</f>
        <v>152.04710185872253</v>
      </c>
      <c r="H45">
        <f xml:space="preserve"> SUMIFS(tree_info!$Z$2:$Z$2233, tree_info!$G$2:$G$2233, "&gt;16,5", tree_info!$C$2:$C$2233,B45)</f>
        <v>147.27322759045478</v>
      </c>
      <c r="I45">
        <f xml:space="preserve"> SUMIFS(tree_info!$Z$2:$Z$2233, tree_info!$G$2:$G$2233, "&gt;17", tree_info!$C$2:$C$2233,B45)</f>
        <v>147.27322759045478</v>
      </c>
      <c r="J45">
        <f xml:space="preserve"> SUMIFS(tree_info!$Z$2:$Z$2233, tree_info!$G$2:$G$2233, "&gt;18", tree_info!$C$2:$C$2233,B45)</f>
        <v>138.36464764548441</v>
      </c>
      <c r="K45">
        <f xml:space="preserve"> SUMIFS(tree_info!$Z$2:$Z$2233, tree_info!$G$2:$G$2233, "&gt;19", tree_info!$C$2:$C$2233,B45)</f>
        <v>133.19362950957475</v>
      </c>
      <c r="L45">
        <f xml:space="preserve"> SUMIFS(tree_info!$Z$2:$Z$2233, tree_info!$G$2:$G$2233, "&gt;20", tree_info!$C$2:$C$2233,B45)</f>
        <v>126.55313116858946</v>
      </c>
      <c r="M45">
        <f xml:space="preserve"> SUMIFS(tree_info!$Z$2:$Z$2233, tree_info!$G$2:$G$2233, "&gt;22", tree_info!$C$2:$C$2233,B45)</f>
        <v>110.01371306576965</v>
      </c>
      <c r="N45">
        <f xml:space="preserve"> SUMIFS(tree_info!$Z$2:$Z$2233, tree_info!$G$2:$G$2233, "&gt;23,5", tree_info!$C$2:$C$2233,B45)</f>
        <v>100.75630597288048</v>
      </c>
      <c r="O45">
        <f xml:space="preserve"> SUMIFS(tree_info!$Z$2:$Z$2233, tree_info!$G$2:$G$2233, "&gt;25,5", tree_info!$C$2:$C$2233,B45)</f>
        <v>89.791171358563389</v>
      </c>
    </row>
    <row r="46" spans="1:15" x14ac:dyDescent="0.35">
      <c r="A46" t="s">
        <v>42</v>
      </c>
      <c r="B46" s="2">
        <v>44</v>
      </c>
      <c r="C46">
        <v>265.5243152531545</v>
      </c>
      <c r="D46">
        <v>259.09135738449771</v>
      </c>
      <c r="E46">
        <v>259.09135738449771</v>
      </c>
      <c r="F46">
        <v>245.53328482414548</v>
      </c>
      <c r="G46">
        <f xml:space="preserve"> SUMIFS(tree_info!$Z$2:$Z$2233, tree_info!$G$2:$G$2233, "&gt;16", tree_info!$C$2:$C$2233,B46)</f>
        <v>259.09135738449771</v>
      </c>
      <c r="H46">
        <f xml:space="preserve"> SUMIFS(tree_info!$Z$2:$Z$2233, tree_info!$G$2:$G$2233, "&gt;16,5", tree_info!$C$2:$C$2233,B46)</f>
        <v>259.09135738449771</v>
      </c>
      <c r="I46">
        <f xml:space="preserve"> SUMIFS(tree_info!$Z$2:$Z$2233, tree_info!$G$2:$G$2233, "&gt;17", tree_info!$C$2:$C$2233,B46)</f>
        <v>259.09135738449771</v>
      </c>
      <c r="J46">
        <f xml:space="preserve"> SUMIFS(tree_info!$Z$2:$Z$2233, tree_info!$G$2:$G$2233, "&gt;18", tree_info!$C$2:$C$2233,B46)</f>
        <v>259.09135738449771</v>
      </c>
      <c r="K46">
        <f xml:space="preserve"> SUMIFS(tree_info!$Z$2:$Z$2233, tree_info!$G$2:$G$2233, "&gt;19", tree_info!$C$2:$C$2233,B46)</f>
        <v>259.09135738449771</v>
      </c>
      <c r="L46">
        <f xml:space="preserve"> SUMIFS(tree_info!$Z$2:$Z$2233, tree_info!$G$2:$G$2233, "&gt;20", tree_info!$C$2:$C$2233,B46)</f>
        <v>259.09135738449771</v>
      </c>
      <c r="M46">
        <f xml:space="preserve"> SUMIFS(tree_info!$Z$2:$Z$2233, tree_info!$G$2:$G$2233, "&gt;22", tree_info!$C$2:$C$2233,B46)</f>
        <v>259.09135738449771</v>
      </c>
      <c r="N46">
        <f xml:space="preserve"> SUMIFS(tree_info!$Z$2:$Z$2233, tree_info!$G$2:$G$2233, "&gt;23,5", tree_info!$C$2:$C$2233,B46)</f>
        <v>259.09135738449771</v>
      </c>
      <c r="O46">
        <f xml:space="preserve"> SUMIFS(tree_info!$Z$2:$Z$2233, tree_info!$G$2:$G$2233, "&gt;25,5", tree_info!$C$2:$C$2233,B46)</f>
        <v>259.09135738449771</v>
      </c>
    </row>
    <row r="47" spans="1:15" x14ac:dyDescent="0.35">
      <c r="A47" t="s">
        <v>43</v>
      </c>
      <c r="B47" s="2">
        <v>45</v>
      </c>
      <c r="C47">
        <v>453.00451736379011</v>
      </c>
      <c r="D47">
        <v>453.00451736379011</v>
      </c>
      <c r="E47">
        <v>448.67476940397682</v>
      </c>
      <c r="F47">
        <v>316.72984118204181</v>
      </c>
      <c r="G47">
        <f xml:space="preserve"> SUMIFS(tree_info!$Z$2:$Z$2233, tree_info!$G$2:$G$2233, "&gt;16", tree_info!$C$2:$C$2233,B47)</f>
        <v>453.00451736379011</v>
      </c>
      <c r="H47">
        <f xml:space="preserve"> SUMIFS(tree_info!$Z$2:$Z$2233, tree_info!$G$2:$G$2233, "&gt;16,5", tree_info!$C$2:$C$2233,B47)</f>
        <v>453.00451736379011</v>
      </c>
      <c r="I47">
        <f xml:space="preserve"> SUMIFS(tree_info!$Z$2:$Z$2233, tree_info!$G$2:$G$2233, "&gt;17", tree_info!$C$2:$C$2233,B47)</f>
        <v>448.67476940397682</v>
      </c>
      <c r="J47">
        <f xml:space="preserve"> SUMIFS(tree_info!$Z$2:$Z$2233, tree_info!$G$2:$G$2233, "&gt;18", tree_info!$C$2:$C$2233,B47)</f>
        <v>448.67476940397682</v>
      </c>
      <c r="K47">
        <f xml:space="preserve"> SUMIFS(tree_info!$Z$2:$Z$2233, tree_info!$G$2:$G$2233, "&gt;19", tree_info!$C$2:$C$2233,B47)</f>
        <v>448.67476940397682</v>
      </c>
      <c r="L47">
        <f xml:space="preserve"> SUMIFS(tree_info!$Z$2:$Z$2233, tree_info!$G$2:$G$2233, "&gt;20", tree_info!$C$2:$C$2233,B47)</f>
        <v>448.67476940397682</v>
      </c>
      <c r="M47">
        <f xml:space="preserve"> SUMIFS(tree_info!$Z$2:$Z$2233, tree_info!$G$2:$G$2233, "&gt;22", tree_info!$C$2:$C$2233,B47)</f>
        <v>448.67476940397682</v>
      </c>
      <c r="N47">
        <f xml:space="preserve"> SUMIFS(tree_info!$Z$2:$Z$2233, tree_info!$G$2:$G$2233, "&gt;23,5", tree_info!$C$2:$C$2233,B47)</f>
        <v>448.67476940397682</v>
      </c>
      <c r="O47">
        <f xml:space="preserve"> SUMIFS(tree_info!$Z$2:$Z$2233, tree_info!$G$2:$G$2233, "&gt;25,5", tree_info!$C$2:$C$2233,B47)</f>
        <v>448.67476940397682</v>
      </c>
    </row>
    <row r="48" spans="1:15" x14ac:dyDescent="0.35">
      <c r="A48" t="s">
        <v>43</v>
      </c>
      <c r="B48" s="2">
        <v>46</v>
      </c>
      <c r="C48">
        <v>413.32402419869874</v>
      </c>
      <c r="D48">
        <v>410.69986764309272</v>
      </c>
      <c r="E48">
        <v>305.07613114272317</v>
      </c>
      <c r="F48">
        <v>280.2188361575503</v>
      </c>
      <c r="G48">
        <f xml:space="preserve"> SUMIFS(tree_info!$Z$2:$Z$2233, tree_info!$G$2:$G$2233, "&gt;16", tree_info!$C$2:$C$2233,B48)</f>
        <v>406.94202814051084</v>
      </c>
      <c r="H48">
        <f xml:space="preserve"> SUMIFS(tree_info!$Z$2:$Z$2233, tree_info!$G$2:$G$2233, "&gt;16,5", tree_info!$C$2:$C$2233,B48)</f>
        <v>396.07181099726205</v>
      </c>
      <c r="I48">
        <f xml:space="preserve"> SUMIFS(tree_info!$Z$2:$Z$2233, tree_info!$G$2:$G$2233, "&gt;17", tree_info!$C$2:$C$2233,B48)</f>
        <v>396.07181099726205</v>
      </c>
      <c r="J48">
        <f xml:space="preserve"> SUMIFS(tree_info!$Z$2:$Z$2233, tree_info!$G$2:$G$2233, "&gt;18", tree_info!$C$2:$C$2233,B48)</f>
        <v>396.07181099726205</v>
      </c>
      <c r="K48">
        <f xml:space="preserve"> SUMIFS(tree_info!$Z$2:$Z$2233, tree_info!$G$2:$G$2233, "&gt;19", tree_info!$C$2:$C$2233,B48)</f>
        <v>396.07181099726205</v>
      </c>
      <c r="L48">
        <f xml:space="preserve"> SUMIFS(tree_info!$Z$2:$Z$2233, tree_info!$G$2:$G$2233, "&gt;20", tree_info!$C$2:$C$2233,B48)</f>
        <v>385.44704923710907</v>
      </c>
      <c r="M48">
        <f xml:space="preserve"> SUMIFS(tree_info!$Z$2:$Z$2233, tree_info!$G$2:$G$2233, "&gt;22", tree_info!$C$2:$C$2233,B48)</f>
        <v>382.15338328943909</v>
      </c>
      <c r="N48">
        <f xml:space="preserve"> SUMIFS(tree_info!$Z$2:$Z$2233, tree_info!$G$2:$G$2233, "&gt;23,5", tree_info!$C$2:$C$2233,B48)</f>
        <v>366.78646930018789</v>
      </c>
      <c r="O48">
        <f xml:space="preserve"> SUMIFS(tree_info!$Z$2:$Z$2233, tree_info!$G$2:$G$2233, "&gt;25,5", tree_info!$C$2:$C$2233,B48)</f>
        <v>325.27872972614188</v>
      </c>
    </row>
    <row r="49" spans="1:15" x14ac:dyDescent="0.35">
      <c r="A49" t="s">
        <v>43</v>
      </c>
      <c r="B49" s="2">
        <v>47</v>
      </c>
      <c r="C49">
        <v>404.04217100205489</v>
      </c>
      <c r="D49">
        <v>401.37178449490926</v>
      </c>
      <c r="E49">
        <v>368.52835894137371</v>
      </c>
      <c r="F49">
        <v>206.80302328191479</v>
      </c>
      <c r="G49">
        <f xml:space="preserve"> SUMIFS(tree_info!$Z$2:$Z$2233, tree_info!$G$2:$G$2233, "&gt;16", tree_info!$C$2:$C$2233,B49)</f>
        <v>401.37178449490926</v>
      </c>
      <c r="H49">
        <f xml:space="preserve"> SUMIFS(tree_info!$Z$2:$Z$2233, tree_info!$G$2:$G$2233, "&gt;16,5", tree_info!$C$2:$C$2233,B49)</f>
        <v>401.37178449490926</v>
      </c>
      <c r="I49">
        <f xml:space="preserve"> SUMIFS(tree_info!$Z$2:$Z$2233, tree_info!$G$2:$G$2233, "&gt;17", tree_info!$C$2:$C$2233,B49)</f>
        <v>401.37178449490926</v>
      </c>
      <c r="J49">
        <f xml:space="preserve"> SUMIFS(tree_info!$Z$2:$Z$2233, tree_info!$G$2:$G$2233, "&gt;18", tree_info!$C$2:$C$2233,B49)</f>
        <v>401.37178449490926</v>
      </c>
      <c r="K49">
        <f xml:space="preserve"> SUMIFS(tree_info!$Z$2:$Z$2233, tree_info!$G$2:$G$2233, "&gt;19", tree_info!$C$2:$C$2233,B49)</f>
        <v>401.37178449490926</v>
      </c>
      <c r="L49">
        <f xml:space="preserve"> SUMIFS(tree_info!$Z$2:$Z$2233, tree_info!$G$2:$G$2233, "&gt;20", tree_info!$C$2:$C$2233,B49)</f>
        <v>401.37178449490926</v>
      </c>
      <c r="M49">
        <f xml:space="preserve"> SUMIFS(tree_info!$Z$2:$Z$2233, tree_info!$G$2:$G$2233, "&gt;22", tree_info!$C$2:$C$2233,B49)</f>
        <v>392.38132416013747</v>
      </c>
      <c r="N49">
        <f xml:space="preserve"> SUMIFS(tree_info!$Z$2:$Z$2233, tree_info!$G$2:$G$2233, "&gt;23,5", tree_info!$C$2:$C$2233,B49)</f>
        <v>392.38132416013747</v>
      </c>
      <c r="O49">
        <f xml:space="preserve"> SUMIFS(tree_info!$Z$2:$Z$2233, tree_info!$G$2:$G$2233, "&gt;25,5", tree_info!$C$2:$C$2233,B49)</f>
        <v>368.52835894137371</v>
      </c>
    </row>
    <row r="50" spans="1:15" x14ac:dyDescent="0.35">
      <c r="A50" t="s">
        <v>131</v>
      </c>
      <c r="B50" s="2">
        <v>48</v>
      </c>
      <c r="C50">
        <v>328.33176064134381</v>
      </c>
      <c r="D50">
        <v>325.03873376053713</v>
      </c>
      <c r="E50">
        <v>303.04304015627957</v>
      </c>
      <c r="F50">
        <v>214.60747246536502</v>
      </c>
      <c r="G50">
        <f xml:space="preserve"> SUMIFS(tree_info!$Z$2:$Z$2233, tree_info!$G$2:$G$2233, "&gt;16", tree_info!$C$2:$C$2233,B50)</f>
        <v>325.03873376053713</v>
      </c>
      <c r="H50">
        <f xml:space="preserve"> SUMIFS(tree_info!$Z$2:$Z$2233, tree_info!$G$2:$G$2233, "&gt;16,5", tree_info!$C$2:$C$2233,B50)</f>
        <v>321.13901891954225</v>
      </c>
      <c r="I50">
        <f xml:space="preserve"> SUMIFS(tree_info!$Z$2:$Z$2233, tree_info!$G$2:$G$2233, "&gt;17", tree_info!$C$2:$C$2233,B50)</f>
        <v>318.07345359148138</v>
      </c>
      <c r="J50">
        <f xml:space="preserve"> SUMIFS(tree_info!$Z$2:$Z$2233, tree_info!$G$2:$G$2233, "&gt;18", tree_info!$C$2:$C$2233,B50)</f>
        <v>313.82738860559579</v>
      </c>
      <c r="K50">
        <f xml:space="preserve"> SUMIFS(tree_info!$Z$2:$Z$2233, tree_info!$G$2:$G$2233, "&gt;19", tree_info!$C$2:$C$2233,B50)</f>
        <v>313.82738860559579</v>
      </c>
      <c r="L50">
        <f xml:space="preserve"> SUMIFS(tree_info!$Z$2:$Z$2233, tree_info!$G$2:$G$2233, "&gt;20", tree_info!$C$2:$C$2233,B50)</f>
        <v>303.04304015627957</v>
      </c>
      <c r="M50">
        <f xml:space="preserve"> SUMIFS(tree_info!$Z$2:$Z$2233, tree_info!$G$2:$G$2233, "&gt;22", tree_info!$C$2:$C$2233,B50)</f>
        <v>303.04304015627957</v>
      </c>
      <c r="N50">
        <f xml:space="preserve"> SUMIFS(tree_info!$Z$2:$Z$2233, tree_info!$G$2:$G$2233, "&gt;23,5", tree_info!$C$2:$C$2233,B50)</f>
        <v>303.04304015627957</v>
      </c>
      <c r="O50">
        <f xml:space="preserve"> SUMIFS(tree_info!$Z$2:$Z$2233, tree_info!$G$2:$G$2233, "&gt;25,5", tree_info!$C$2:$C$2233,B50)</f>
        <v>303.04304015627957</v>
      </c>
    </row>
    <row r="51" spans="1:15" x14ac:dyDescent="0.35">
      <c r="A51" t="s">
        <v>131</v>
      </c>
      <c r="B51" s="2">
        <v>49</v>
      </c>
      <c r="C51">
        <v>359.60125142234239</v>
      </c>
      <c r="D51">
        <v>359.60125142234239</v>
      </c>
      <c r="E51">
        <v>359.60125142234239</v>
      </c>
      <c r="F51">
        <v>315.48000390529137</v>
      </c>
      <c r="G51">
        <f xml:space="preserve"> SUMIFS(tree_info!$Z$2:$Z$2233, tree_info!$G$2:$G$2233, "&gt;16", tree_info!$C$2:$C$2233,B51)</f>
        <v>359.60125142234239</v>
      </c>
      <c r="H51">
        <f xml:space="preserve"> SUMIFS(tree_info!$Z$2:$Z$2233, tree_info!$G$2:$G$2233, "&gt;16,5", tree_info!$C$2:$C$2233,B51)</f>
        <v>359.60125142234239</v>
      </c>
      <c r="I51">
        <f xml:space="preserve"> SUMIFS(tree_info!$Z$2:$Z$2233, tree_info!$G$2:$G$2233, "&gt;17", tree_info!$C$2:$C$2233,B51)</f>
        <v>359.60125142234239</v>
      </c>
      <c r="J51">
        <f xml:space="preserve"> SUMIFS(tree_info!$Z$2:$Z$2233, tree_info!$G$2:$G$2233, "&gt;18", tree_info!$C$2:$C$2233,B51)</f>
        <v>359.60125142234239</v>
      </c>
      <c r="K51">
        <f xml:space="preserve"> SUMIFS(tree_info!$Z$2:$Z$2233, tree_info!$G$2:$G$2233, "&gt;19", tree_info!$C$2:$C$2233,B51)</f>
        <v>359.60125142234239</v>
      </c>
      <c r="L51">
        <f xml:space="preserve"> SUMIFS(tree_info!$Z$2:$Z$2233, tree_info!$G$2:$G$2233, "&gt;20", tree_info!$C$2:$C$2233,B51)</f>
        <v>359.60125142234239</v>
      </c>
      <c r="M51">
        <f xml:space="preserve"> SUMIFS(tree_info!$Z$2:$Z$2233, tree_info!$G$2:$G$2233, "&gt;22", tree_info!$C$2:$C$2233,B51)</f>
        <v>359.60125142234239</v>
      </c>
      <c r="N51">
        <f xml:space="preserve"> SUMIFS(tree_info!$Z$2:$Z$2233, tree_info!$G$2:$G$2233, "&gt;23,5", tree_info!$C$2:$C$2233,B51)</f>
        <v>359.60125142234239</v>
      </c>
      <c r="O51">
        <f xml:space="preserve"> SUMIFS(tree_info!$Z$2:$Z$2233, tree_info!$G$2:$G$2233, "&gt;25,5", tree_info!$C$2:$C$2233,B51)</f>
        <v>359.60125142234239</v>
      </c>
    </row>
    <row r="52" spans="1:15" x14ac:dyDescent="0.35">
      <c r="A52" t="s">
        <v>131</v>
      </c>
      <c r="B52" s="2">
        <v>50</v>
      </c>
      <c r="C52">
        <v>350.9069162712363</v>
      </c>
      <c r="D52">
        <v>350.9069162712363</v>
      </c>
      <c r="E52">
        <v>344.11280987290246</v>
      </c>
      <c r="F52">
        <v>334.55055763067077</v>
      </c>
      <c r="G52">
        <f xml:space="preserve"> SUMIFS(tree_info!$Z$2:$Z$2233, tree_info!$G$2:$G$2233, "&gt;16", tree_info!$C$2:$C$2233,B52)</f>
        <v>350.9069162712363</v>
      </c>
      <c r="H52">
        <f xml:space="preserve"> SUMIFS(tree_info!$Z$2:$Z$2233, tree_info!$G$2:$G$2233, "&gt;16,5", tree_info!$C$2:$C$2233,B52)</f>
        <v>350.9069162712363</v>
      </c>
      <c r="I52">
        <f xml:space="preserve"> SUMIFS(tree_info!$Z$2:$Z$2233, tree_info!$G$2:$G$2233, "&gt;17", tree_info!$C$2:$C$2233,B52)</f>
        <v>350.9069162712363</v>
      </c>
      <c r="J52">
        <f xml:space="preserve"> SUMIFS(tree_info!$Z$2:$Z$2233, tree_info!$G$2:$G$2233, "&gt;18", tree_info!$C$2:$C$2233,B52)</f>
        <v>350.9069162712363</v>
      </c>
      <c r="K52">
        <f xml:space="preserve"> SUMIFS(tree_info!$Z$2:$Z$2233, tree_info!$G$2:$G$2233, "&gt;19", tree_info!$C$2:$C$2233,B52)</f>
        <v>350.9069162712363</v>
      </c>
      <c r="L52">
        <f xml:space="preserve"> SUMIFS(tree_info!$Z$2:$Z$2233, tree_info!$G$2:$G$2233, "&gt;20", tree_info!$C$2:$C$2233,B52)</f>
        <v>350.9069162712363</v>
      </c>
      <c r="M52">
        <f xml:space="preserve"> SUMIFS(tree_info!$Z$2:$Z$2233, tree_info!$G$2:$G$2233, "&gt;22", tree_info!$C$2:$C$2233,B52)</f>
        <v>350.9069162712363</v>
      </c>
      <c r="N52">
        <f xml:space="preserve"> SUMIFS(tree_info!$Z$2:$Z$2233, tree_info!$G$2:$G$2233, "&gt;23,5", tree_info!$C$2:$C$2233,B52)</f>
        <v>350.9069162712363</v>
      </c>
      <c r="O52">
        <f xml:space="preserve"> SUMIFS(tree_info!$Z$2:$Z$2233, tree_info!$G$2:$G$2233, "&gt;25,5", tree_info!$C$2:$C$2233,B52)</f>
        <v>344.11280987290246</v>
      </c>
    </row>
    <row r="53" spans="1:15" x14ac:dyDescent="0.35">
      <c r="A53" t="s">
        <v>132</v>
      </c>
      <c r="B53" s="2">
        <v>51</v>
      </c>
      <c r="C53">
        <v>322.49249502241605</v>
      </c>
      <c r="D53">
        <v>321.75672336831167</v>
      </c>
      <c r="E53">
        <v>307.99664795383325</v>
      </c>
      <c r="F53">
        <v>267.88997700378007</v>
      </c>
      <c r="G53">
        <f xml:space="preserve"> SUMIFS(tree_info!$Z$2:$Z$2233, tree_info!$G$2:$G$2233, "&gt;16", tree_info!$C$2:$C$2233,B53)</f>
        <v>321.75672336831167</v>
      </c>
      <c r="H53">
        <f xml:space="preserve"> SUMIFS(tree_info!$Z$2:$Z$2233, tree_info!$G$2:$G$2233, "&gt;16,5", tree_info!$C$2:$C$2233,B53)</f>
        <v>321.75672336831167</v>
      </c>
      <c r="I53">
        <f xml:space="preserve"> SUMIFS(tree_info!$Z$2:$Z$2233, tree_info!$G$2:$G$2233, "&gt;17", tree_info!$C$2:$C$2233,B53)</f>
        <v>321.75672336831167</v>
      </c>
      <c r="J53">
        <f xml:space="preserve"> SUMIFS(tree_info!$Z$2:$Z$2233, tree_info!$G$2:$G$2233, "&gt;18", tree_info!$C$2:$C$2233,B53)</f>
        <v>316.61543373034823</v>
      </c>
      <c r="K53">
        <f xml:space="preserve"> SUMIFS(tree_info!$Z$2:$Z$2233, tree_info!$G$2:$G$2233, "&gt;19", tree_info!$C$2:$C$2233,B53)</f>
        <v>316.61543373034823</v>
      </c>
      <c r="L53">
        <f xml:space="preserve"> SUMIFS(tree_info!$Z$2:$Z$2233, tree_info!$G$2:$G$2233, "&gt;20", tree_info!$C$2:$C$2233,B53)</f>
        <v>316.61543373034823</v>
      </c>
      <c r="M53">
        <f xml:space="preserve"> SUMIFS(tree_info!$Z$2:$Z$2233, tree_info!$G$2:$G$2233, "&gt;22", tree_info!$C$2:$C$2233,B53)</f>
        <v>307.99664795383325</v>
      </c>
      <c r="N53">
        <f xml:space="preserve"> SUMIFS(tree_info!$Z$2:$Z$2233, tree_info!$G$2:$G$2233, "&gt;23,5", tree_info!$C$2:$C$2233,B53)</f>
        <v>307.99664795383325</v>
      </c>
      <c r="O53">
        <f xml:space="preserve"> SUMIFS(tree_info!$Z$2:$Z$2233, tree_info!$G$2:$G$2233, "&gt;25,5", tree_info!$C$2:$C$2233,B53)</f>
        <v>307.99664795383325</v>
      </c>
    </row>
    <row r="54" spans="1:15" x14ac:dyDescent="0.35">
      <c r="A54" t="s">
        <v>132</v>
      </c>
      <c r="B54" s="2">
        <v>52</v>
      </c>
      <c r="C54">
        <v>325.75982396966816</v>
      </c>
      <c r="D54">
        <v>325.75982396966816</v>
      </c>
      <c r="E54">
        <v>288.092732954013</v>
      </c>
      <c r="F54">
        <v>225.65539987885066</v>
      </c>
      <c r="G54">
        <f xml:space="preserve"> SUMIFS(tree_info!$Z$2:$Z$2233, tree_info!$G$2:$G$2233, "&gt;16", tree_info!$C$2:$C$2233,B54)</f>
        <v>323.80210921171869</v>
      </c>
      <c r="H54">
        <f xml:space="preserve"> SUMIFS(tree_info!$Z$2:$Z$2233, tree_info!$G$2:$G$2233, "&gt;16,5", tree_info!$C$2:$C$2233,B54)</f>
        <v>323.80210921171869</v>
      </c>
      <c r="I54">
        <f xml:space="preserve"> SUMIFS(tree_info!$Z$2:$Z$2233, tree_info!$G$2:$G$2233, "&gt;17", tree_info!$C$2:$C$2233,B54)</f>
        <v>323.80210921171869</v>
      </c>
      <c r="J54">
        <f xml:space="preserve"> SUMIFS(tree_info!$Z$2:$Z$2233, tree_info!$G$2:$G$2233, "&gt;18", tree_info!$C$2:$C$2233,B54)</f>
        <v>323.80210921171869</v>
      </c>
      <c r="K54">
        <f xml:space="preserve"> SUMIFS(tree_info!$Z$2:$Z$2233, tree_info!$G$2:$G$2233, "&gt;19", tree_info!$C$2:$C$2233,B54)</f>
        <v>323.80210921171869</v>
      </c>
      <c r="L54">
        <f xml:space="preserve"> SUMIFS(tree_info!$Z$2:$Z$2233, tree_info!$G$2:$G$2233, "&gt;20", tree_info!$C$2:$C$2233,B54)</f>
        <v>323.80210921171869</v>
      </c>
      <c r="M54">
        <f xml:space="preserve"> SUMIFS(tree_info!$Z$2:$Z$2233, tree_info!$G$2:$G$2233, "&gt;22", tree_info!$C$2:$C$2233,B54)</f>
        <v>315.12811328118067</v>
      </c>
      <c r="N54">
        <f xml:space="preserve"> SUMIFS(tree_info!$Z$2:$Z$2233, tree_info!$G$2:$G$2233, "&gt;23,5", tree_info!$C$2:$C$2233,B54)</f>
        <v>308.66907549521153</v>
      </c>
      <c r="O54">
        <f xml:space="preserve"> SUMIFS(tree_info!$Z$2:$Z$2233, tree_info!$G$2:$G$2233, "&gt;25,5", tree_info!$C$2:$C$2233,B54)</f>
        <v>308.66907549521153</v>
      </c>
    </row>
    <row r="55" spans="1:15" x14ac:dyDescent="0.35">
      <c r="A55" t="s">
        <v>132</v>
      </c>
      <c r="B55" s="2">
        <v>53</v>
      </c>
      <c r="C55">
        <v>292.34452979629776</v>
      </c>
      <c r="D55">
        <v>292.34452979629776</v>
      </c>
      <c r="E55">
        <v>292.34452979629776</v>
      </c>
      <c r="F55">
        <v>247.51045430457179</v>
      </c>
      <c r="G55">
        <f xml:space="preserve"> SUMIFS(tree_info!$Z$2:$Z$2233, tree_info!$G$2:$G$2233, "&gt;16", tree_info!$C$2:$C$2233,B55)</f>
        <v>292.34452979629776</v>
      </c>
      <c r="H55">
        <f xml:space="preserve"> SUMIFS(tree_info!$Z$2:$Z$2233, tree_info!$G$2:$G$2233, "&gt;16,5", tree_info!$C$2:$C$2233,B55)</f>
        <v>292.34452979629776</v>
      </c>
      <c r="I55">
        <f xml:space="preserve"> SUMIFS(tree_info!$Z$2:$Z$2233, tree_info!$G$2:$G$2233, "&gt;17", tree_info!$C$2:$C$2233,B55)</f>
        <v>292.34452979629776</v>
      </c>
      <c r="J55">
        <f xml:space="preserve"> SUMIFS(tree_info!$Z$2:$Z$2233, tree_info!$G$2:$G$2233, "&gt;18", tree_info!$C$2:$C$2233,B55)</f>
        <v>292.34452979629776</v>
      </c>
      <c r="K55">
        <f xml:space="preserve"> SUMIFS(tree_info!$Z$2:$Z$2233, tree_info!$G$2:$G$2233, "&gt;19", tree_info!$C$2:$C$2233,B55)</f>
        <v>292.34452979629776</v>
      </c>
      <c r="L55">
        <f xml:space="preserve"> SUMIFS(tree_info!$Z$2:$Z$2233, tree_info!$G$2:$G$2233, "&gt;20", tree_info!$C$2:$C$2233,B55)</f>
        <v>292.34452979629776</v>
      </c>
      <c r="M55">
        <f xml:space="preserve"> SUMIFS(tree_info!$Z$2:$Z$2233, tree_info!$G$2:$G$2233, "&gt;22", tree_info!$C$2:$C$2233,B55)</f>
        <v>292.34452979629776</v>
      </c>
      <c r="N55">
        <f xml:space="preserve"> SUMIFS(tree_info!$Z$2:$Z$2233, tree_info!$G$2:$G$2233, "&gt;23,5", tree_info!$C$2:$C$2233,B55)</f>
        <v>292.34452979629776</v>
      </c>
      <c r="O55">
        <f xml:space="preserve"> SUMIFS(tree_info!$Z$2:$Z$2233, tree_info!$G$2:$G$2233, "&gt;25,5", tree_info!$C$2:$C$2233,B55)</f>
        <v>292.34452979629776</v>
      </c>
    </row>
    <row r="56" spans="1:15" x14ac:dyDescent="0.35">
      <c r="A56" t="s">
        <v>138</v>
      </c>
      <c r="B56" s="2">
        <v>54</v>
      </c>
      <c r="C56">
        <v>195.77031584195856</v>
      </c>
      <c r="D56">
        <v>195.77031584195856</v>
      </c>
      <c r="E56">
        <v>189.46032827574419</v>
      </c>
      <c r="F56">
        <v>127.18326461091952</v>
      </c>
      <c r="G56">
        <f xml:space="preserve"> SUMIFS(tree_info!$Z$2:$Z$2233, tree_info!$G$2:$G$2233, "&gt;16", tree_info!$C$2:$C$2233,B56)</f>
        <v>195.77031584195856</v>
      </c>
      <c r="H56">
        <f xml:space="preserve"> SUMIFS(tree_info!$Z$2:$Z$2233, tree_info!$G$2:$G$2233, "&gt;16,5", tree_info!$C$2:$C$2233,B56)</f>
        <v>195.77031584195856</v>
      </c>
      <c r="I56">
        <f xml:space="preserve"> SUMIFS(tree_info!$Z$2:$Z$2233, tree_info!$G$2:$G$2233, "&gt;17", tree_info!$C$2:$C$2233,B56)</f>
        <v>195.77031584195856</v>
      </c>
      <c r="J56">
        <f xml:space="preserve"> SUMIFS(tree_info!$Z$2:$Z$2233, tree_info!$G$2:$G$2233, "&gt;18", tree_info!$C$2:$C$2233,B56)</f>
        <v>195.77031584195856</v>
      </c>
      <c r="K56">
        <f xml:space="preserve"> SUMIFS(tree_info!$Z$2:$Z$2233, tree_info!$G$2:$G$2233, "&gt;19", tree_info!$C$2:$C$2233,B56)</f>
        <v>193.44538105332265</v>
      </c>
      <c r="L56">
        <f xml:space="preserve"> SUMIFS(tree_info!$Z$2:$Z$2233, tree_info!$G$2:$G$2233, "&gt;20", tree_info!$C$2:$C$2233,B56)</f>
        <v>189.46032827574419</v>
      </c>
      <c r="M56">
        <f xml:space="preserve"> SUMIFS(tree_info!$Z$2:$Z$2233, tree_info!$G$2:$G$2233, "&gt;22", tree_info!$C$2:$C$2233,B56)</f>
        <v>189.46032827574419</v>
      </c>
      <c r="N56">
        <f xml:space="preserve"> SUMIFS(tree_info!$Z$2:$Z$2233, tree_info!$G$2:$G$2233, "&gt;23,5", tree_info!$C$2:$C$2233,B56)</f>
        <v>189.46032827574419</v>
      </c>
      <c r="O56">
        <f xml:space="preserve"> SUMIFS(tree_info!$Z$2:$Z$2233, tree_info!$G$2:$G$2233, "&gt;25,5", tree_info!$C$2:$C$2233,B56)</f>
        <v>189.46032827574419</v>
      </c>
    </row>
    <row r="57" spans="1:15" x14ac:dyDescent="0.35">
      <c r="A57" t="s">
        <v>138</v>
      </c>
      <c r="B57" s="2">
        <v>55</v>
      </c>
      <c r="C57">
        <v>269.03226109895718</v>
      </c>
      <c r="D57">
        <v>261.08301619161193</v>
      </c>
      <c r="E57">
        <v>219.45110208710918</v>
      </c>
      <c r="F57">
        <v>119.00213919792489</v>
      </c>
      <c r="G57">
        <f xml:space="preserve"> SUMIFS(tree_info!$Z$2:$Z$2233, tree_info!$G$2:$G$2233, "&gt;16", tree_info!$C$2:$C$2233,B57)</f>
        <v>261.08301619161193</v>
      </c>
      <c r="H57">
        <f xml:space="preserve"> SUMIFS(tree_info!$Z$2:$Z$2233, tree_info!$G$2:$G$2233, "&gt;16,5", tree_info!$C$2:$C$2233,B57)</f>
        <v>257.88056577661177</v>
      </c>
      <c r="I57">
        <f xml:space="preserve"> SUMIFS(tree_info!$Z$2:$Z$2233, tree_info!$G$2:$G$2233, "&gt;17", tree_info!$C$2:$C$2233,B57)</f>
        <v>257.88056577661177</v>
      </c>
      <c r="J57">
        <f xml:space="preserve"> SUMIFS(tree_info!$Z$2:$Z$2233, tree_info!$G$2:$G$2233, "&gt;18", tree_info!$C$2:$C$2233,B57)</f>
        <v>251.20344302093739</v>
      </c>
      <c r="K57">
        <f xml:space="preserve"> SUMIFS(tree_info!$Z$2:$Z$2233, tree_info!$G$2:$G$2233, "&gt;19", tree_info!$C$2:$C$2233,B57)</f>
        <v>246.03945918663666</v>
      </c>
      <c r="L57">
        <f xml:space="preserve"> SUMIFS(tree_info!$Z$2:$Z$2233, tree_info!$G$2:$G$2233, "&gt;20", tree_info!$C$2:$C$2233,B57)</f>
        <v>246.03945918663666</v>
      </c>
      <c r="M57">
        <f xml:space="preserve"> SUMIFS(tree_info!$Z$2:$Z$2233, tree_info!$G$2:$G$2233, "&gt;22", tree_info!$C$2:$C$2233,B57)</f>
        <v>246.03945918663666</v>
      </c>
      <c r="N57">
        <f xml:space="preserve"> SUMIFS(tree_info!$Z$2:$Z$2233, tree_info!$G$2:$G$2233, "&gt;23,5", tree_info!$C$2:$C$2233,B57)</f>
        <v>238.00576319405906</v>
      </c>
      <c r="O57">
        <f xml:space="preserve"> SUMIFS(tree_info!$Z$2:$Z$2233, tree_info!$G$2:$G$2233, "&gt;25,5", tree_info!$C$2:$C$2233,B57)</f>
        <v>219.45110208710918</v>
      </c>
    </row>
    <row r="58" spans="1:15" x14ac:dyDescent="0.35">
      <c r="A58" t="s">
        <v>138</v>
      </c>
      <c r="B58" s="2">
        <v>56</v>
      </c>
      <c r="C58">
        <v>196.19163944665428</v>
      </c>
      <c r="D58">
        <v>195.08969056049298</v>
      </c>
      <c r="E58">
        <v>195.08969056049298</v>
      </c>
      <c r="F58">
        <v>104.30112377800576</v>
      </c>
      <c r="G58">
        <f xml:space="preserve"> SUMIFS(tree_info!$Z$2:$Z$2233, tree_info!$G$2:$G$2233, "&gt;16", tree_info!$C$2:$C$2233,B58)</f>
        <v>195.08969056049298</v>
      </c>
      <c r="H58">
        <f xml:space="preserve"> SUMIFS(tree_info!$Z$2:$Z$2233, tree_info!$G$2:$G$2233, "&gt;16,5", tree_info!$C$2:$C$2233,B58)</f>
        <v>195.08969056049298</v>
      </c>
      <c r="I58">
        <f xml:space="preserve"> SUMIFS(tree_info!$Z$2:$Z$2233, tree_info!$G$2:$G$2233, "&gt;17", tree_info!$C$2:$C$2233,B58)</f>
        <v>195.08969056049298</v>
      </c>
      <c r="J58">
        <f xml:space="preserve"> SUMIFS(tree_info!$Z$2:$Z$2233, tree_info!$G$2:$G$2233, "&gt;18", tree_info!$C$2:$C$2233,B58)</f>
        <v>195.08969056049298</v>
      </c>
      <c r="K58">
        <f xml:space="preserve"> SUMIFS(tree_info!$Z$2:$Z$2233, tree_info!$G$2:$G$2233, "&gt;19", tree_info!$C$2:$C$2233,B58)</f>
        <v>195.08969056049298</v>
      </c>
      <c r="L58">
        <f xml:space="preserve"> SUMIFS(tree_info!$Z$2:$Z$2233, tree_info!$G$2:$G$2233, "&gt;20", tree_info!$C$2:$C$2233,B58)</f>
        <v>195.08969056049298</v>
      </c>
      <c r="M58">
        <f xml:space="preserve"> SUMIFS(tree_info!$Z$2:$Z$2233, tree_info!$G$2:$G$2233, "&gt;22", tree_info!$C$2:$C$2233,B58)</f>
        <v>195.08969056049298</v>
      </c>
      <c r="N58">
        <f xml:space="preserve"> SUMIFS(tree_info!$Z$2:$Z$2233, tree_info!$G$2:$G$2233, "&gt;23,5", tree_info!$C$2:$C$2233,B58)</f>
        <v>195.08969056049298</v>
      </c>
      <c r="O58">
        <f xml:space="preserve"> SUMIFS(tree_info!$Z$2:$Z$2233, tree_info!$G$2:$G$2233, "&gt;25,5", tree_info!$C$2:$C$2233,B58)</f>
        <v>195.08969056049298</v>
      </c>
    </row>
    <row r="59" spans="1:15" x14ac:dyDescent="0.35">
      <c r="A59" t="s">
        <v>139</v>
      </c>
      <c r="B59" s="2">
        <v>57</v>
      </c>
      <c r="C59">
        <v>469.65803427962078</v>
      </c>
      <c r="D59">
        <v>468.58693008076114</v>
      </c>
      <c r="E59">
        <v>461.2126567595277</v>
      </c>
      <c r="F59">
        <v>202.43971174018841</v>
      </c>
      <c r="G59">
        <f xml:space="preserve"> SUMIFS(tree_info!$Z$2:$Z$2233, tree_info!$G$2:$G$2233, "&gt;16", tree_info!$C$2:$C$2233,B59)</f>
        <v>468.58693008076114</v>
      </c>
      <c r="H59">
        <f xml:space="preserve"> SUMIFS(tree_info!$Z$2:$Z$2233, tree_info!$G$2:$G$2233, "&gt;16,5", tree_info!$C$2:$C$2233,B59)</f>
        <v>468.58693008076114</v>
      </c>
      <c r="I59">
        <f xml:space="preserve"> SUMIFS(tree_info!$Z$2:$Z$2233, tree_info!$G$2:$G$2233, "&gt;17", tree_info!$C$2:$C$2233,B59)</f>
        <v>468.58693008076114</v>
      </c>
      <c r="J59">
        <f xml:space="preserve"> SUMIFS(tree_info!$Z$2:$Z$2233, tree_info!$G$2:$G$2233, "&gt;18", tree_info!$C$2:$C$2233,B59)</f>
        <v>463.55328082671264</v>
      </c>
      <c r="K59">
        <f xml:space="preserve"> SUMIFS(tree_info!$Z$2:$Z$2233, tree_info!$G$2:$G$2233, "&gt;19", tree_info!$C$2:$C$2233,B59)</f>
        <v>463.55328082671264</v>
      </c>
      <c r="L59">
        <f xml:space="preserve"> SUMIFS(tree_info!$Z$2:$Z$2233, tree_info!$G$2:$G$2233, "&gt;20", tree_info!$C$2:$C$2233,B59)</f>
        <v>463.55328082671264</v>
      </c>
      <c r="M59">
        <f xml:space="preserve"> SUMIFS(tree_info!$Z$2:$Z$2233, tree_info!$G$2:$G$2233, "&gt;22", tree_info!$C$2:$C$2233,B59)</f>
        <v>463.55328082671264</v>
      </c>
      <c r="N59">
        <f xml:space="preserve"> SUMIFS(tree_info!$Z$2:$Z$2233, tree_info!$G$2:$G$2233, "&gt;23,5", tree_info!$C$2:$C$2233,B59)</f>
        <v>461.2126567595277</v>
      </c>
      <c r="O59">
        <f xml:space="preserve"> SUMIFS(tree_info!$Z$2:$Z$2233, tree_info!$G$2:$G$2233, "&gt;25,5", tree_info!$C$2:$C$2233,B59)</f>
        <v>461.2126567595277</v>
      </c>
    </row>
    <row r="60" spans="1:15" x14ac:dyDescent="0.35">
      <c r="A60" t="s">
        <v>139</v>
      </c>
      <c r="B60" s="2">
        <v>58</v>
      </c>
      <c r="C60">
        <v>545.96312217380478</v>
      </c>
      <c r="D60">
        <v>545.96312217380478</v>
      </c>
      <c r="E60">
        <v>516.52227792647329</v>
      </c>
      <c r="F60">
        <v>266.7748930947061</v>
      </c>
      <c r="G60">
        <f xml:space="preserve"> SUMIFS(tree_info!$Z$2:$Z$2233, tree_info!$G$2:$G$2233, "&gt;16", tree_info!$C$2:$C$2233,B60)</f>
        <v>545.96312217380478</v>
      </c>
      <c r="H60">
        <f xml:space="preserve"> SUMIFS(tree_info!$Z$2:$Z$2233, tree_info!$G$2:$G$2233, "&gt;16,5", tree_info!$C$2:$C$2233,B60)</f>
        <v>545.96312217380478</v>
      </c>
      <c r="I60">
        <f xml:space="preserve"> SUMIFS(tree_info!$Z$2:$Z$2233, tree_info!$G$2:$G$2233, "&gt;17", tree_info!$C$2:$C$2233,B60)</f>
        <v>545.96312217380478</v>
      </c>
      <c r="J60">
        <f xml:space="preserve"> SUMIFS(tree_info!$Z$2:$Z$2233, tree_info!$G$2:$G$2233, "&gt;18", tree_info!$C$2:$C$2233,B60)</f>
        <v>545.96312217380478</v>
      </c>
      <c r="K60">
        <f xml:space="preserve"> SUMIFS(tree_info!$Z$2:$Z$2233, tree_info!$G$2:$G$2233, "&gt;19", tree_info!$C$2:$C$2233,B60)</f>
        <v>545.96312217380478</v>
      </c>
      <c r="L60">
        <f xml:space="preserve"> SUMIFS(tree_info!$Z$2:$Z$2233, tree_info!$G$2:$G$2233, "&gt;20", tree_info!$C$2:$C$2233,B60)</f>
        <v>545.96312217380478</v>
      </c>
      <c r="M60">
        <f xml:space="preserve"> SUMIFS(tree_info!$Z$2:$Z$2233, tree_info!$G$2:$G$2233, "&gt;22", tree_info!$C$2:$C$2233,B60)</f>
        <v>516.52227792647329</v>
      </c>
      <c r="N60">
        <f xml:space="preserve"> SUMIFS(tree_info!$Z$2:$Z$2233, tree_info!$G$2:$G$2233, "&gt;23,5", tree_info!$C$2:$C$2233,B60)</f>
        <v>516.52227792647329</v>
      </c>
      <c r="O60">
        <f xml:space="preserve"> SUMIFS(tree_info!$Z$2:$Z$2233, tree_info!$G$2:$G$2233, "&gt;25,5", tree_info!$C$2:$C$2233,B60)</f>
        <v>516.52227792647329</v>
      </c>
    </row>
    <row r="61" spans="1:15" x14ac:dyDescent="0.35">
      <c r="A61" t="s">
        <v>139</v>
      </c>
      <c r="B61" s="2">
        <v>59</v>
      </c>
      <c r="C61">
        <v>267.97504840642762</v>
      </c>
      <c r="D61">
        <v>267.97504840642762</v>
      </c>
      <c r="E61">
        <v>254.59376875782823</v>
      </c>
      <c r="F61">
        <v>162.57824149350904</v>
      </c>
      <c r="G61">
        <f xml:space="preserve"> SUMIFS(tree_info!$Z$2:$Z$2233, tree_info!$G$2:$G$2233, "&gt;16", tree_info!$C$2:$C$2233,B61)</f>
        <v>267.97504840642762</v>
      </c>
      <c r="H61">
        <f xml:space="preserve"> SUMIFS(tree_info!$Z$2:$Z$2233, tree_info!$G$2:$G$2233, "&gt;16,5", tree_info!$C$2:$C$2233,B61)</f>
        <v>264.60063901411263</v>
      </c>
      <c r="I61">
        <f xml:space="preserve"> SUMIFS(tree_info!$Z$2:$Z$2233, tree_info!$G$2:$G$2233, "&gt;17", tree_info!$C$2:$C$2233,B61)</f>
        <v>264.60063901411263</v>
      </c>
      <c r="J61">
        <f xml:space="preserve"> SUMIFS(tree_info!$Z$2:$Z$2233, tree_info!$G$2:$G$2233, "&gt;18", tree_info!$C$2:$C$2233,B61)</f>
        <v>264.60063901411263</v>
      </c>
      <c r="K61">
        <f xml:space="preserve"> SUMIFS(tree_info!$Z$2:$Z$2233, tree_info!$G$2:$G$2233, "&gt;19", tree_info!$C$2:$C$2233,B61)</f>
        <v>264.60063901411263</v>
      </c>
      <c r="L61">
        <f xml:space="preserve"> SUMIFS(tree_info!$Z$2:$Z$2233, tree_info!$G$2:$G$2233, "&gt;20", tree_info!$C$2:$C$2233,B61)</f>
        <v>264.60063901411263</v>
      </c>
      <c r="M61">
        <f xml:space="preserve"> SUMIFS(tree_info!$Z$2:$Z$2233, tree_info!$G$2:$G$2233, "&gt;22", tree_info!$C$2:$C$2233,B61)</f>
        <v>264.60063901411263</v>
      </c>
      <c r="N61">
        <f xml:space="preserve"> SUMIFS(tree_info!$Z$2:$Z$2233, tree_info!$G$2:$G$2233, "&gt;23,5", tree_info!$C$2:$C$2233,B61)</f>
        <v>254.59376875782823</v>
      </c>
      <c r="O61">
        <f xml:space="preserve"> SUMIFS(tree_info!$Z$2:$Z$2233, tree_info!$G$2:$G$2233, "&gt;25,5", tree_info!$C$2:$C$2233,B61)</f>
        <v>254.59376875782823</v>
      </c>
    </row>
    <row r="62" spans="1:15" x14ac:dyDescent="0.35">
      <c r="A62" t="s">
        <v>40</v>
      </c>
      <c r="B62" s="2">
        <v>60</v>
      </c>
      <c r="C62">
        <v>184.47336459355941</v>
      </c>
      <c r="D62">
        <v>184.47336459355941</v>
      </c>
      <c r="E62">
        <v>184.47336459355941</v>
      </c>
      <c r="F62">
        <v>184.47336459355941</v>
      </c>
      <c r="G62">
        <f xml:space="preserve"> SUMIFS(tree_info!$Z$2:$Z$2233, tree_info!$G$2:$G$2233, "&gt;16", tree_info!$C$2:$C$2233,B62)</f>
        <v>184.47336459355941</v>
      </c>
      <c r="H62">
        <f xml:space="preserve"> SUMIFS(tree_info!$Z$2:$Z$2233, tree_info!$G$2:$G$2233, "&gt;16,5", tree_info!$C$2:$C$2233,B62)</f>
        <v>184.47336459355941</v>
      </c>
      <c r="I62">
        <f xml:space="preserve"> SUMIFS(tree_info!$Z$2:$Z$2233, tree_info!$G$2:$G$2233, "&gt;17", tree_info!$C$2:$C$2233,B62)</f>
        <v>184.47336459355941</v>
      </c>
      <c r="J62">
        <f xml:space="preserve"> SUMIFS(tree_info!$Z$2:$Z$2233, tree_info!$G$2:$G$2233, "&gt;18", tree_info!$C$2:$C$2233,B62)</f>
        <v>184.47336459355941</v>
      </c>
      <c r="K62">
        <f xml:space="preserve"> SUMIFS(tree_info!$Z$2:$Z$2233, tree_info!$G$2:$G$2233, "&gt;19", tree_info!$C$2:$C$2233,B62)</f>
        <v>184.47336459355941</v>
      </c>
      <c r="L62">
        <f xml:space="preserve"> SUMIFS(tree_info!$Z$2:$Z$2233, tree_info!$G$2:$G$2233, "&gt;20", tree_info!$C$2:$C$2233,B62)</f>
        <v>184.47336459355941</v>
      </c>
      <c r="M62">
        <f xml:space="preserve"> SUMIFS(tree_info!$Z$2:$Z$2233, tree_info!$G$2:$G$2233, "&gt;22", tree_info!$C$2:$C$2233,B62)</f>
        <v>184.47336459355941</v>
      </c>
      <c r="N62">
        <f xml:space="preserve"> SUMIFS(tree_info!$Z$2:$Z$2233, tree_info!$G$2:$G$2233, "&gt;23,5", tree_info!$C$2:$C$2233,B62)</f>
        <v>184.47336459355941</v>
      </c>
      <c r="O62">
        <f xml:space="preserve"> SUMIFS(tree_info!$Z$2:$Z$2233, tree_info!$G$2:$G$2233, "&gt;25,5", tree_info!$C$2:$C$2233,B62)</f>
        <v>184.47336459355941</v>
      </c>
    </row>
    <row r="63" spans="1:15" x14ac:dyDescent="0.35">
      <c r="A63" t="s">
        <v>23</v>
      </c>
      <c r="B63" s="2">
        <v>61</v>
      </c>
      <c r="C63">
        <v>321.58615079101884</v>
      </c>
      <c r="D63">
        <v>308.89052808097136</v>
      </c>
      <c r="E63">
        <v>232.91606490300617</v>
      </c>
      <c r="F63">
        <v>148.01301743002739</v>
      </c>
      <c r="G63">
        <f xml:space="preserve"> SUMIFS(tree_info!$Z$2:$Z$2233, tree_info!$G$2:$G$2233, "&gt;16", tree_info!$C$2:$C$2233,B63)</f>
        <v>305.18222153747877</v>
      </c>
      <c r="H63">
        <f xml:space="preserve"> SUMIFS(tree_info!$Z$2:$Z$2233, tree_info!$G$2:$G$2233, "&gt;16,5", tree_info!$C$2:$C$2233,B63)</f>
        <v>300.69433541964162</v>
      </c>
      <c r="I63">
        <f xml:space="preserve"> SUMIFS(tree_info!$Z$2:$Z$2233, tree_info!$G$2:$G$2233, "&gt;17", tree_info!$C$2:$C$2233,B63)</f>
        <v>300.69433541964162</v>
      </c>
      <c r="J63">
        <f xml:space="preserve"> SUMIFS(tree_info!$Z$2:$Z$2233, tree_info!$G$2:$G$2233, "&gt;18", tree_info!$C$2:$C$2233,B63)</f>
        <v>300.69433541964162</v>
      </c>
      <c r="K63">
        <f xml:space="preserve"> SUMIFS(tree_info!$Z$2:$Z$2233, tree_info!$G$2:$G$2233, "&gt;19", tree_info!$C$2:$C$2233,B63)</f>
        <v>287.88862383962316</v>
      </c>
      <c r="L63">
        <f xml:space="preserve"> SUMIFS(tree_info!$Z$2:$Z$2233, tree_info!$G$2:$G$2233, "&gt;20", tree_info!$C$2:$C$2233,B63)</f>
        <v>287.88862383962316</v>
      </c>
      <c r="M63">
        <f xml:space="preserve"> SUMIFS(tree_info!$Z$2:$Z$2233, tree_info!$G$2:$G$2233, "&gt;22", tree_info!$C$2:$C$2233,B63)</f>
        <v>270.86900370192609</v>
      </c>
      <c r="N63">
        <f xml:space="preserve"> SUMIFS(tree_info!$Z$2:$Z$2233, tree_info!$G$2:$G$2233, "&gt;23,5", tree_info!$C$2:$C$2233,B63)</f>
        <v>251.59311352299997</v>
      </c>
      <c r="O63">
        <f xml:space="preserve"> SUMIFS(tree_info!$Z$2:$Z$2233, tree_info!$G$2:$G$2233, "&gt;25,5", tree_info!$C$2:$C$2233,B63)</f>
        <v>251.59311352299997</v>
      </c>
    </row>
    <row r="64" spans="1:15" x14ac:dyDescent="0.35">
      <c r="A64" t="s">
        <v>40</v>
      </c>
      <c r="B64" s="2">
        <v>62</v>
      </c>
      <c r="C64">
        <v>50.625816453619848</v>
      </c>
      <c r="D64">
        <v>17.205616984224399</v>
      </c>
      <c r="E64">
        <v>2.58594742503589</v>
      </c>
      <c r="F64">
        <v>2.58594742503589</v>
      </c>
      <c r="G64">
        <f xml:space="preserve"> SUMIFS(tree_info!$Z$2:$Z$2233, tree_info!$G$2:$G$2233, "&gt;16", tree_info!$C$2:$C$2233,B64)</f>
        <v>10.343476055857201</v>
      </c>
      <c r="H64">
        <f xml:space="preserve"> SUMIFS(tree_info!$Z$2:$Z$2233, tree_info!$G$2:$G$2233, "&gt;16,5", tree_info!$C$2:$C$2233,B64)</f>
        <v>10.343476055857201</v>
      </c>
      <c r="I64">
        <f xml:space="preserve"> SUMIFS(tree_info!$Z$2:$Z$2233, tree_info!$G$2:$G$2233, "&gt;17", tree_info!$C$2:$C$2233,B64)</f>
        <v>4.6776794718772496</v>
      </c>
      <c r="J64">
        <f xml:space="preserve"> SUMIFS(tree_info!$Z$2:$Z$2233, tree_info!$G$2:$G$2233, "&gt;18", tree_info!$C$2:$C$2233,B64)</f>
        <v>2.58594742503589</v>
      </c>
      <c r="K64">
        <f xml:space="preserve"> SUMIFS(tree_info!$Z$2:$Z$2233, tree_info!$G$2:$G$2233, "&gt;19", tree_info!$C$2:$C$2233,B64)</f>
        <v>2.58594742503589</v>
      </c>
      <c r="L64">
        <f xml:space="preserve"> SUMIFS(tree_info!$Z$2:$Z$2233, tree_info!$G$2:$G$2233, "&gt;20", tree_info!$C$2:$C$2233,B64)</f>
        <v>2.58594742503589</v>
      </c>
      <c r="M64">
        <f xml:space="preserve"> SUMIFS(tree_info!$Z$2:$Z$2233, tree_info!$G$2:$G$2233, "&gt;22", tree_info!$C$2:$C$2233,B64)</f>
        <v>2.58594742503589</v>
      </c>
      <c r="N64">
        <f xml:space="preserve"> SUMIFS(tree_info!$Z$2:$Z$2233, tree_info!$G$2:$G$2233, "&gt;23,5", tree_info!$C$2:$C$2233,B64)</f>
        <v>2.58594742503589</v>
      </c>
      <c r="O64">
        <f xml:space="preserve"> SUMIFS(tree_info!$Z$2:$Z$2233, tree_info!$G$2:$G$2233, "&gt;25,5", tree_info!$C$2:$C$2233,B64)</f>
        <v>2.58594742503589</v>
      </c>
    </row>
    <row r="65" spans="1:15" x14ac:dyDescent="0.35">
      <c r="A65" t="s">
        <v>126</v>
      </c>
      <c r="B65" s="2">
        <v>63</v>
      </c>
      <c r="C65">
        <v>452.98334288012575</v>
      </c>
      <c r="D65">
        <v>443.41266138693175</v>
      </c>
      <c r="E65">
        <v>425.62183588679193</v>
      </c>
      <c r="F65">
        <v>252.13354727085638</v>
      </c>
      <c r="G65">
        <f xml:space="preserve"> SUMIFS(tree_info!$Z$2:$Z$2233, tree_info!$G$2:$G$2233, "&gt;16", tree_info!$C$2:$C$2233,B65)</f>
        <v>443.41266138693175</v>
      </c>
      <c r="H65">
        <f xml:space="preserve"> SUMIFS(tree_info!$Z$2:$Z$2233, tree_info!$G$2:$G$2233, "&gt;16,5", tree_info!$C$2:$C$2233,B65)</f>
        <v>443.41266138693175</v>
      </c>
      <c r="I65">
        <f xml:space="preserve"> SUMIFS(tree_info!$Z$2:$Z$2233, tree_info!$G$2:$G$2233, "&gt;17", tree_info!$C$2:$C$2233,B65)</f>
        <v>440.05282151306005</v>
      </c>
      <c r="J65">
        <f xml:space="preserve"> SUMIFS(tree_info!$Z$2:$Z$2233, tree_info!$G$2:$G$2233, "&gt;18", tree_info!$C$2:$C$2233,B65)</f>
        <v>440.05282151306005</v>
      </c>
      <c r="K65">
        <f xml:space="preserve"> SUMIFS(tree_info!$Z$2:$Z$2233, tree_info!$G$2:$G$2233, "&gt;19", tree_info!$C$2:$C$2233,B65)</f>
        <v>440.05282151306005</v>
      </c>
      <c r="L65">
        <f xml:space="preserve"> SUMIFS(tree_info!$Z$2:$Z$2233, tree_info!$G$2:$G$2233, "&gt;20", tree_info!$C$2:$C$2233,B65)</f>
        <v>437.07268634321474</v>
      </c>
      <c r="M65">
        <f xml:space="preserve"> SUMIFS(tree_info!$Z$2:$Z$2233, tree_info!$G$2:$G$2233, "&gt;22", tree_info!$C$2:$C$2233,B65)</f>
        <v>437.07268634321474</v>
      </c>
      <c r="N65">
        <f xml:space="preserve"> SUMIFS(tree_info!$Z$2:$Z$2233, tree_info!$G$2:$G$2233, "&gt;23,5", tree_info!$C$2:$C$2233,B65)</f>
        <v>437.07268634321474</v>
      </c>
      <c r="O65">
        <f xml:space="preserve"> SUMIFS(tree_info!$Z$2:$Z$2233, tree_info!$G$2:$G$2233, "&gt;25,5", tree_info!$C$2:$C$2233,B65)</f>
        <v>425.62183588679193</v>
      </c>
    </row>
    <row r="66" spans="1:15" x14ac:dyDescent="0.35">
      <c r="A66" t="s">
        <v>126</v>
      </c>
      <c r="B66" s="2">
        <v>64</v>
      </c>
      <c r="C66">
        <v>340.52474399251179</v>
      </c>
      <c r="D66">
        <v>335.00475968961149</v>
      </c>
      <c r="E66">
        <v>304.28710767245639</v>
      </c>
      <c r="F66">
        <v>139.8975193531229</v>
      </c>
      <c r="G66">
        <f xml:space="preserve"> SUMIFS(tree_info!$Z$2:$Z$2233, tree_info!$G$2:$G$2233, "&gt;16", tree_info!$C$2:$C$2233,B66)</f>
        <v>335.00475968961149</v>
      </c>
      <c r="H66">
        <f xml:space="preserve"> SUMIFS(tree_info!$Z$2:$Z$2233, tree_info!$G$2:$G$2233, "&gt;16,5", tree_info!$C$2:$C$2233,B66)</f>
        <v>335.00475968961149</v>
      </c>
      <c r="I66">
        <f xml:space="preserve"> SUMIFS(tree_info!$Z$2:$Z$2233, tree_info!$G$2:$G$2233, "&gt;17", tree_info!$C$2:$C$2233,B66)</f>
        <v>335.00475968961149</v>
      </c>
      <c r="J66">
        <f xml:space="preserve"> SUMIFS(tree_info!$Z$2:$Z$2233, tree_info!$G$2:$G$2233, "&gt;18", tree_info!$C$2:$C$2233,B66)</f>
        <v>331.22310702390956</v>
      </c>
      <c r="K66">
        <f xml:space="preserve"> SUMIFS(tree_info!$Z$2:$Z$2233, tree_info!$G$2:$G$2233, "&gt;19", tree_info!$C$2:$C$2233,B66)</f>
        <v>331.22310702390956</v>
      </c>
      <c r="L66">
        <f xml:space="preserve"> SUMIFS(tree_info!$Z$2:$Z$2233, tree_info!$G$2:$G$2233, "&gt;20", tree_info!$C$2:$C$2233,B66)</f>
        <v>331.22310702390956</v>
      </c>
      <c r="M66">
        <f xml:space="preserve"> SUMIFS(tree_info!$Z$2:$Z$2233, tree_info!$G$2:$G$2233, "&gt;22", tree_info!$C$2:$C$2233,B66)</f>
        <v>331.22310702390956</v>
      </c>
      <c r="N66">
        <f xml:space="preserve"> SUMIFS(tree_info!$Z$2:$Z$2233, tree_info!$G$2:$G$2233, "&gt;23,5", tree_info!$C$2:$C$2233,B66)</f>
        <v>319.81170496139458</v>
      </c>
      <c r="O66">
        <f xml:space="preserve"> SUMIFS(tree_info!$Z$2:$Z$2233, tree_info!$G$2:$G$2233, "&gt;25,5", tree_info!$C$2:$C$2233,B66)</f>
        <v>304.28710767245639</v>
      </c>
    </row>
    <row r="67" spans="1:15" x14ac:dyDescent="0.35">
      <c r="A67" t="s">
        <v>126</v>
      </c>
      <c r="B67" s="2">
        <v>65</v>
      </c>
      <c r="C67">
        <v>421.12055699157139</v>
      </c>
      <c r="D67">
        <v>420.35723637540895</v>
      </c>
      <c r="E67">
        <v>376.11941938676438</v>
      </c>
      <c r="F67">
        <v>189.23650815067577</v>
      </c>
      <c r="G67">
        <f xml:space="preserve"> SUMIFS(tree_info!$Z$2:$Z$2233, tree_info!$G$2:$G$2233, "&gt;16", tree_info!$C$2:$C$2233,B67)</f>
        <v>418.63769683274444</v>
      </c>
      <c r="H67">
        <f xml:space="preserve"> SUMIFS(tree_info!$Z$2:$Z$2233, tree_info!$G$2:$G$2233, "&gt;16,5", tree_info!$C$2:$C$2233,B67)</f>
        <v>418.63769683274444</v>
      </c>
      <c r="I67">
        <f xml:space="preserve"> SUMIFS(tree_info!$Z$2:$Z$2233, tree_info!$G$2:$G$2233, "&gt;17", tree_info!$C$2:$C$2233,B67)</f>
        <v>415.95825999912597</v>
      </c>
      <c r="J67">
        <f xml:space="preserve"> SUMIFS(tree_info!$Z$2:$Z$2233, tree_info!$G$2:$G$2233, "&gt;18", tree_info!$C$2:$C$2233,B67)</f>
        <v>415.95825999912597</v>
      </c>
      <c r="K67">
        <f xml:space="preserve"> SUMIFS(tree_info!$Z$2:$Z$2233, tree_info!$G$2:$G$2233, "&gt;19", tree_info!$C$2:$C$2233,B67)</f>
        <v>412.40456764606427</v>
      </c>
      <c r="L67">
        <f xml:space="preserve"> SUMIFS(tree_info!$Z$2:$Z$2233, tree_info!$G$2:$G$2233, "&gt;20", tree_info!$C$2:$C$2233,B67)</f>
        <v>412.40456764606427</v>
      </c>
      <c r="M67">
        <f xml:space="preserve"> SUMIFS(tree_info!$Z$2:$Z$2233, tree_info!$G$2:$G$2233, "&gt;22", tree_info!$C$2:$C$2233,B67)</f>
        <v>412.40456764606427</v>
      </c>
      <c r="N67">
        <f xml:space="preserve"> SUMIFS(tree_info!$Z$2:$Z$2233, tree_info!$G$2:$G$2233, "&gt;23,5", tree_info!$C$2:$C$2233,B67)</f>
        <v>412.40456764606427</v>
      </c>
      <c r="O67">
        <f xml:space="preserve"> SUMIFS(tree_info!$Z$2:$Z$2233, tree_info!$G$2:$G$2233, "&gt;25,5", tree_info!$C$2:$C$2233,B67)</f>
        <v>392.5896335115952</v>
      </c>
    </row>
    <row r="68" spans="1:15" x14ac:dyDescent="0.35">
      <c r="A68" t="s">
        <v>31</v>
      </c>
      <c r="B68" s="2">
        <v>66</v>
      </c>
      <c r="C68">
        <v>164.08470739228414</v>
      </c>
      <c r="D68">
        <v>164.08470739228414</v>
      </c>
      <c r="E68">
        <v>150.58587149794391</v>
      </c>
      <c r="F68">
        <v>0</v>
      </c>
      <c r="G68">
        <f xml:space="preserve"> SUMIFS(tree_info!$Z$2:$Z$2233, tree_info!$G$2:$G$2233, "&gt;16", tree_info!$C$2:$C$2233,B68)</f>
        <v>160.89736144470362</v>
      </c>
      <c r="H68">
        <f xml:space="preserve"> SUMIFS(tree_info!$Z$2:$Z$2233, tree_info!$G$2:$G$2233, "&gt;16,5", tree_info!$C$2:$C$2233,B68)</f>
        <v>160.89736144470362</v>
      </c>
      <c r="I68">
        <f xml:space="preserve"> SUMIFS(tree_info!$Z$2:$Z$2233, tree_info!$G$2:$G$2233, "&gt;17", tree_info!$C$2:$C$2233,B68)</f>
        <v>160.89736144470362</v>
      </c>
      <c r="J68">
        <f xml:space="preserve"> SUMIFS(tree_info!$Z$2:$Z$2233, tree_info!$G$2:$G$2233, "&gt;18", tree_info!$C$2:$C$2233,B68)</f>
        <v>160.89736144470362</v>
      </c>
      <c r="K68">
        <f xml:space="preserve"> SUMIFS(tree_info!$Z$2:$Z$2233, tree_info!$G$2:$G$2233, "&gt;19", tree_info!$C$2:$C$2233,B68)</f>
        <v>160.89736144470362</v>
      </c>
      <c r="L68">
        <f xml:space="preserve"> SUMIFS(tree_info!$Z$2:$Z$2233, tree_info!$G$2:$G$2233, "&gt;20", tree_info!$C$2:$C$2233,B68)</f>
        <v>160.89736144470362</v>
      </c>
      <c r="M68">
        <f xml:space="preserve"> SUMIFS(tree_info!$Z$2:$Z$2233, tree_info!$G$2:$G$2233, "&gt;22", tree_info!$C$2:$C$2233,B68)</f>
        <v>160.89736144470362</v>
      </c>
      <c r="N68">
        <f xml:space="preserve"> SUMIFS(tree_info!$Z$2:$Z$2233, tree_info!$G$2:$G$2233, "&gt;23,5", tree_info!$C$2:$C$2233,B68)</f>
        <v>160.89736144470362</v>
      </c>
      <c r="O68">
        <f xml:space="preserve"> SUMIFS(tree_info!$Z$2:$Z$2233, tree_info!$G$2:$G$2233, "&gt;25,5", tree_info!$C$2:$C$2233,B68)</f>
        <v>160.89736144470362</v>
      </c>
    </row>
    <row r="69" spans="1:15" x14ac:dyDescent="0.35">
      <c r="A69" t="s">
        <v>31</v>
      </c>
      <c r="B69" s="2">
        <v>67</v>
      </c>
      <c r="C69">
        <v>94.517192494823973</v>
      </c>
      <c r="D69">
        <v>84.05548197609285</v>
      </c>
      <c r="E69">
        <v>76.745495267240855</v>
      </c>
      <c r="F69">
        <v>48.335346650849864</v>
      </c>
      <c r="G69">
        <f xml:space="preserve"> SUMIFS(tree_info!$Z$2:$Z$2233, tree_info!$G$2:$G$2233, "&gt;16", tree_info!$C$2:$C$2233,B69)</f>
        <v>84.05548197609285</v>
      </c>
      <c r="H69">
        <f xml:space="preserve"> SUMIFS(tree_info!$Z$2:$Z$2233, tree_info!$G$2:$G$2233, "&gt;16,5", tree_info!$C$2:$C$2233,B69)</f>
        <v>84.05548197609285</v>
      </c>
      <c r="I69">
        <f xml:space="preserve"> SUMIFS(tree_info!$Z$2:$Z$2233, tree_info!$G$2:$G$2233, "&gt;17", tree_info!$C$2:$C$2233,B69)</f>
        <v>84.05548197609285</v>
      </c>
      <c r="J69">
        <f xml:space="preserve"> SUMIFS(tree_info!$Z$2:$Z$2233, tree_info!$G$2:$G$2233, "&gt;18", tree_info!$C$2:$C$2233,B69)</f>
        <v>84.05548197609285</v>
      </c>
      <c r="K69">
        <f xml:space="preserve"> SUMIFS(tree_info!$Z$2:$Z$2233, tree_info!$G$2:$G$2233, "&gt;19", tree_info!$C$2:$C$2233,B69)</f>
        <v>76.745495267240855</v>
      </c>
      <c r="L69">
        <f xml:space="preserve"> SUMIFS(tree_info!$Z$2:$Z$2233, tree_info!$G$2:$G$2233, "&gt;20", tree_info!$C$2:$C$2233,B69)</f>
        <v>76.745495267240855</v>
      </c>
      <c r="M69">
        <f xml:space="preserve"> SUMIFS(tree_info!$Z$2:$Z$2233, tree_info!$G$2:$G$2233, "&gt;22", tree_info!$C$2:$C$2233,B69)</f>
        <v>76.745495267240855</v>
      </c>
      <c r="N69">
        <f xml:space="preserve"> SUMIFS(tree_info!$Z$2:$Z$2233, tree_info!$G$2:$G$2233, "&gt;23,5", tree_info!$C$2:$C$2233,B69)</f>
        <v>76.745495267240855</v>
      </c>
      <c r="O69">
        <f xml:space="preserve"> SUMIFS(tree_info!$Z$2:$Z$2233, tree_info!$G$2:$G$2233, "&gt;25,5", tree_info!$C$2:$C$2233,B69)</f>
        <v>76.745495267240855</v>
      </c>
    </row>
    <row r="70" spans="1:15" x14ac:dyDescent="0.35">
      <c r="A70" t="s">
        <v>31</v>
      </c>
      <c r="B70" s="2">
        <v>68</v>
      </c>
      <c r="C70">
        <v>265.0475703144603</v>
      </c>
      <c r="D70">
        <v>262.493114531397</v>
      </c>
      <c r="E70">
        <v>254.2607835042505</v>
      </c>
      <c r="F70">
        <v>172.68304194497162</v>
      </c>
      <c r="G70">
        <f xml:space="preserve"> SUMIFS(tree_info!$Z$2:$Z$2233, tree_info!$G$2:$G$2233, "&gt;16", tree_info!$C$2:$C$2233,B70)</f>
        <v>262.493114531397</v>
      </c>
      <c r="H70">
        <f xml:space="preserve"> SUMIFS(tree_info!$Z$2:$Z$2233, tree_info!$G$2:$G$2233, "&gt;16,5", tree_info!$C$2:$C$2233,B70)</f>
        <v>262.493114531397</v>
      </c>
      <c r="I70">
        <f xml:space="preserve"> SUMIFS(tree_info!$Z$2:$Z$2233, tree_info!$G$2:$G$2233, "&gt;17", tree_info!$C$2:$C$2233,B70)</f>
        <v>262.493114531397</v>
      </c>
      <c r="J70">
        <f xml:space="preserve"> SUMIFS(tree_info!$Z$2:$Z$2233, tree_info!$G$2:$G$2233, "&gt;18", tree_info!$C$2:$C$2233,B70)</f>
        <v>262.493114531397</v>
      </c>
      <c r="K70">
        <f xml:space="preserve"> SUMIFS(tree_info!$Z$2:$Z$2233, tree_info!$G$2:$G$2233, "&gt;19", tree_info!$C$2:$C$2233,B70)</f>
        <v>262.493114531397</v>
      </c>
      <c r="L70">
        <f xml:space="preserve"> SUMIFS(tree_info!$Z$2:$Z$2233, tree_info!$G$2:$G$2233, "&gt;20", tree_info!$C$2:$C$2233,B70)</f>
        <v>262.493114531397</v>
      </c>
      <c r="M70">
        <f xml:space="preserve"> SUMIFS(tree_info!$Z$2:$Z$2233, tree_info!$G$2:$G$2233, "&gt;22", tree_info!$C$2:$C$2233,B70)</f>
        <v>262.493114531397</v>
      </c>
      <c r="N70">
        <f xml:space="preserve"> SUMIFS(tree_info!$Z$2:$Z$2233, tree_info!$G$2:$G$2233, "&gt;23,5", tree_info!$C$2:$C$2233,B70)</f>
        <v>254.2607835042505</v>
      </c>
      <c r="O70">
        <f xml:space="preserve"> SUMIFS(tree_info!$Z$2:$Z$2233, tree_info!$G$2:$G$2233, "&gt;25,5", tree_info!$C$2:$C$2233,B70)</f>
        <v>254.2607835042505</v>
      </c>
    </row>
    <row r="71" spans="1:15" x14ac:dyDescent="0.35">
      <c r="A71" t="s">
        <v>22</v>
      </c>
      <c r="B71" s="2">
        <v>69</v>
      </c>
      <c r="C71">
        <v>516.19482580715749</v>
      </c>
      <c r="D71">
        <v>505.65459136776246</v>
      </c>
      <c r="E71">
        <v>481.7548635749979</v>
      </c>
      <c r="F71">
        <v>415.73949551911136</v>
      </c>
      <c r="G71">
        <f xml:space="preserve"> SUMIFS(tree_info!$Z$2:$Z$2233, tree_info!$G$2:$G$2233, "&gt;16", tree_info!$C$2:$C$2233,B71)</f>
        <v>503.69930835695226</v>
      </c>
      <c r="H71">
        <f xml:space="preserve"> SUMIFS(tree_info!$Z$2:$Z$2233, tree_info!$G$2:$G$2233, "&gt;16,5", tree_info!$C$2:$C$2233,B71)</f>
        <v>503.69930835695226</v>
      </c>
      <c r="I71">
        <f xml:space="preserve"> SUMIFS(tree_info!$Z$2:$Z$2233, tree_info!$G$2:$G$2233, "&gt;17", tree_info!$C$2:$C$2233,B71)</f>
        <v>503.69930835695226</v>
      </c>
      <c r="J71">
        <f xml:space="preserve"> SUMIFS(tree_info!$Z$2:$Z$2233, tree_info!$G$2:$G$2233, "&gt;18", tree_info!$C$2:$C$2233,B71)</f>
        <v>503.69930835695226</v>
      </c>
      <c r="K71">
        <f xml:space="preserve"> SUMIFS(tree_info!$Z$2:$Z$2233, tree_info!$G$2:$G$2233, "&gt;19", tree_info!$C$2:$C$2233,B71)</f>
        <v>503.69930835695226</v>
      </c>
      <c r="L71">
        <f xml:space="preserve"> SUMIFS(tree_info!$Z$2:$Z$2233, tree_info!$G$2:$G$2233, "&gt;20", tree_info!$C$2:$C$2233,B71)</f>
        <v>500.19907636307971</v>
      </c>
      <c r="M71">
        <f xml:space="preserve"> SUMIFS(tree_info!$Z$2:$Z$2233, tree_info!$G$2:$G$2233, "&gt;22", tree_info!$C$2:$C$2233,B71)</f>
        <v>500.19907636307971</v>
      </c>
      <c r="N71">
        <f xml:space="preserve"> SUMIFS(tree_info!$Z$2:$Z$2233, tree_info!$G$2:$G$2233, "&gt;23,5", tree_info!$C$2:$C$2233,B71)</f>
        <v>500.19907636307971</v>
      </c>
      <c r="O71">
        <f xml:space="preserve"> SUMIFS(tree_info!$Z$2:$Z$2233, tree_info!$G$2:$G$2233, "&gt;25,5", tree_info!$C$2:$C$2233,B71)</f>
        <v>481.7548635749979</v>
      </c>
    </row>
    <row r="72" spans="1:15" x14ac:dyDescent="0.35">
      <c r="A72" t="s">
        <v>22</v>
      </c>
      <c r="B72" s="2">
        <v>70</v>
      </c>
      <c r="C72">
        <v>562.19727554783367</v>
      </c>
      <c r="D72">
        <v>560.00780270837845</v>
      </c>
      <c r="E72">
        <v>548.36459088246977</v>
      </c>
      <c r="F72">
        <v>439.38119291805788</v>
      </c>
      <c r="G72">
        <f xml:space="preserve"> SUMIFS(tree_info!$Z$2:$Z$2233, tree_info!$G$2:$G$2233, "&gt;16", tree_info!$C$2:$C$2233,B72)</f>
        <v>558.28826316571394</v>
      </c>
      <c r="H72">
        <f xml:space="preserve"> SUMIFS(tree_info!$Z$2:$Z$2233, tree_info!$G$2:$G$2233, "&gt;16,5", tree_info!$C$2:$C$2233,B72)</f>
        <v>558.28826316571394</v>
      </c>
      <c r="I72">
        <f xml:space="preserve"> SUMIFS(tree_info!$Z$2:$Z$2233, tree_info!$G$2:$G$2233, "&gt;17", tree_info!$C$2:$C$2233,B72)</f>
        <v>558.28826316571394</v>
      </c>
      <c r="J72">
        <f xml:space="preserve"> SUMIFS(tree_info!$Z$2:$Z$2233, tree_info!$G$2:$G$2233, "&gt;18", tree_info!$C$2:$C$2233,B72)</f>
        <v>552.7583438093136</v>
      </c>
      <c r="K72">
        <f xml:space="preserve"> SUMIFS(tree_info!$Z$2:$Z$2233, tree_info!$G$2:$G$2233, "&gt;19", tree_info!$C$2:$C$2233,B72)</f>
        <v>552.7583438093136</v>
      </c>
      <c r="L72">
        <f xml:space="preserve"> SUMIFS(tree_info!$Z$2:$Z$2233, tree_info!$G$2:$G$2233, "&gt;20", tree_info!$C$2:$C$2233,B72)</f>
        <v>548.36459088246977</v>
      </c>
      <c r="M72">
        <f xml:space="preserve"> SUMIFS(tree_info!$Z$2:$Z$2233, tree_info!$G$2:$G$2233, "&gt;22", tree_info!$C$2:$C$2233,B72)</f>
        <v>548.36459088246977</v>
      </c>
      <c r="N72">
        <f xml:space="preserve"> SUMIFS(tree_info!$Z$2:$Z$2233, tree_info!$G$2:$G$2233, "&gt;23,5", tree_info!$C$2:$C$2233,B72)</f>
        <v>548.36459088246977</v>
      </c>
      <c r="O72">
        <f xml:space="preserve"> SUMIFS(tree_info!$Z$2:$Z$2233, tree_info!$G$2:$G$2233, "&gt;25,5", tree_info!$C$2:$C$2233,B72)</f>
        <v>548.36459088246977</v>
      </c>
    </row>
    <row r="73" spans="1:15" x14ac:dyDescent="0.35">
      <c r="A73" t="s">
        <v>41</v>
      </c>
      <c r="B73" s="2">
        <v>71</v>
      </c>
      <c r="C73">
        <v>386.7505765378956</v>
      </c>
      <c r="D73">
        <v>384.81088673138464</v>
      </c>
      <c r="E73">
        <v>373.95417273160132</v>
      </c>
      <c r="F73">
        <v>302.41486188853639</v>
      </c>
      <c r="G73">
        <f xml:space="preserve"> SUMIFS(tree_info!$Z$2:$Z$2233, tree_info!$G$2:$G$2233, "&gt;16", tree_info!$C$2:$C$2233,B73)</f>
        <v>383.30406319826392</v>
      </c>
      <c r="H73">
        <f xml:space="preserve"> SUMIFS(tree_info!$Z$2:$Z$2233, tree_info!$G$2:$G$2233, "&gt;16,5", tree_info!$C$2:$C$2233,B73)</f>
        <v>383.30406319826392</v>
      </c>
      <c r="I73">
        <f xml:space="preserve"> SUMIFS(tree_info!$Z$2:$Z$2233, tree_info!$G$2:$G$2233, "&gt;17", tree_info!$C$2:$C$2233,B73)</f>
        <v>377.90301420363278</v>
      </c>
      <c r="J73">
        <f xml:space="preserve"> SUMIFS(tree_info!$Z$2:$Z$2233, tree_info!$G$2:$G$2233, "&gt;18", tree_info!$C$2:$C$2233,B73)</f>
        <v>377.90301420363278</v>
      </c>
      <c r="K73">
        <f xml:space="preserve"> SUMIFS(tree_info!$Z$2:$Z$2233, tree_info!$G$2:$G$2233, "&gt;19", tree_info!$C$2:$C$2233,B73)</f>
        <v>377.90301420363278</v>
      </c>
      <c r="L73">
        <f xml:space="preserve"> SUMIFS(tree_info!$Z$2:$Z$2233, tree_info!$G$2:$G$2233, "&gt;20", tree_info!$C$2:$C$2233,B73)</f>
        <v>373.95417273160132</v>
      </c>
      <c r="M73">
        <f xml:space="preserve"> SUMIFS(tree_info!$Z$2:$Z$2233, tree_info!$G$2:$G$2233, "&gt;22", tree_info!$C$2:$C$2233,B73)</f>
        <v>373.95417273160132</v>
      </c>
      <c r="N73">
        <f xml:space="preserve"> SUMIFS(tree_info!$Z$2:$Z$2233, tree_info!$G$2:$G$2233, "&gt;23,5", tree_info!$C$2:$C$2233,B73)</f>
        <v>373.95417273160132</v>
      </c>
      <c r="O73">
        <f xml:space="preserve"> SUMIFS(tree_info!$Z$2:$Z$2233, tree_info!$G$2:$G$2233, "&gt;25,5", tree_info!$C$2:$C$2233,B73)</f>
        <v>373.95417273160132</v>
      </c>
    </row>
    <row r="74" spans="1:15" x14ac:dyDescent="0.35">
      <c r="A74" t="s">
        <v>19</v>
      </c>
      <c r="B74" s="2">
        <v>72</v>
      </c>
      <c r="C74">
        <v>318.14371103326948</v>
      </c>
      <c r="D74">
        <v>316.0002550019409</v>
      </c>
      <c r="E74">
        <v>316.0002550019409</v>
      </c>
      <c r="F74">
        <v>266.74349084354139</v>
      </c>
      <c r="G74">
        <f xml:space="preserve"> SUMIFS(tree_info!$Z$2:$Z$2233, tree_info!$G$2:$G$2233, "&gt;16", tree_info!$C$2:$C$2233,B74)</f>
        <v>316.0002550019409</v>
      </c>
      <c r="H74">
        <f xml:space="preserve"> SUMIFS(tree_info!$Z$2:$Z$2233, tree_info!$G$2:$G$2233, "&gt;16,5", tree_info!$C$2:$C$2233,B74)</f>
        <v>316.0002550019409</v>
      </c>
      <c r="I74">
        <f xml:space="preserve"> SUMIFS(tree_info!$Z$2:$Z$2233, tree_info!$G$2:$G$2233, "&gt;17", tree_info!$C$2:$C$2233,B74)</f>
        <v>316.0002550019409</v>
      </c>
      <c r="J74">
        <f xml:space="preserve"> SUMIFS(tree_info!$Z$2:$Z$2233, tree_info!$G$2:$G$2233, "&gt;18", tree_info!$C$2:$C$2233,B74)</f>
        <v>316.0002550019409</v>
      </c>
      <c r="K74">
        <f xml:space="preserve"> SUMIFS(tree_info!$Z$2:$Z$2233, tree_info!$G$2:$G$2233, "&gt;19", tree_info!$C$2:$C$2233,B74)</f>
        <v>316.0002550019409</v>
      </c>
      <c r="L74">
        <f xml:space="preserve"> SUMIFS(tree_info!$Z$2:$Z$2233, tree_info!$G$2:$G$2233, "&gt;20", tree_info!$C$2:$C$2233,B74)</f>
        <v>316.0002550019409</v>
      </c>
      <c r="M74">
        <f xml:space="preserve"> SUMIFS(tree_info!$Z$2:$Z$2233, tree_info!$G$2:$G$2233, "&gt;22", tree_info!$C$2:$C$2233,B74)</f>
        <v>316.0002550019409</v>
      </c>
      <c r="N74">
        <f xml:space="preserve"> SUMIFS(tree_info!$Z$2:$Z$2233, tree_info!$G$2:$G$2233, "&gt;23,5", tree_info!$C$2:$C$2233,B74)</f>
        <v>316.0002550019409</v>
      </c>
      <c r="O74">
        <f xml:space="preserve"> SUMIFS(tree_info!$Z$2:$Z$2233, tree_info!$G$2:$G$2233, "&gt;25,5", tree_info!$C$2:$C$2233,B74)</f>
        <v>316.0002550019409</v>
      </c>
    </row>
    <row r="75" spans="1:15" x14ac:dyDescent="0.35">
      <c r="A75" t="s">
        <v>38</v>
      </c>
      <c r="B75" s="2">
        <v>73</v>
      </c>
      <c r="C75">
        <v>282.86904199220703</v>
      </c>
      <c r="D75">
        <v>282.86904199220703</v>
      </c>
      <c r="E75">
        <v>275.78072308190809</v>
      </c>
      <c r="F75">
        <v>271.13596466648158</v>
      </c>
      <c r="G75">
        <f xml:space="preserve"> SUMIFS(tree_info!$Z$2:$Z$2233, tree_info!$G$2:$G$2233, "&gt;16", tree_info!$C$2:$C$2233,B75)</f>
        <v>282.86904199220703</v>
      </c>
      <c r="H75">
        <f xml:space="preserve"> SUMIFS(tree_info!$Z$2:$Z$2233, tree_info!$G$2:$G$2233, "&gt;16,5", tree_info!$C$2:$C$2233,B75)</f>
        <v>282.86904199220703</v>
      </c>
      <c r="I75">
        <f xml:space="preserve"> SUMIFS(tree_info!$Z$2:$Z$2233, tree_info!$G$2:$G$2233, "&gt;17", tree_info!$C$2:$C$2233,B75)</f>
        <v>282.86904199220703</v>
      </c>
      <c r="J75">
        <f xml:space="preserve"> SUMIFS(tree_info!$Z$2:$Z$2233, tree_info!$G$2:$G$2233, "&gt;18", tree_info!$C$2:$C$2233,B75)</f>
        <v>282.86904199220703</v>
      </c>
      <c r="K75">
        <f xml:space="preserve"> SUMIFS(tree_info!$Z$2:$Z$2233, tree_info!$G$2:$G$2233, "&gt;19", tree_info!$C$2:$C$2233,B75)</f>
        <v>282.86904199220703</v>
      </c>
      <c r="L75">
        <f xml:space="preserve"> SUMIFS(tree_info!$Z$2:$Z$2233, tree_info!$G$2:$G$2233, "&gt;20", tree_info!$C$2:$C$2233,B75)</f>
        <v>282.86904199220703</v>
      </c>
      <c r="M75">
        <f xml:space="preserve"> SUMIFS(tree_info!$Z$2:$Z$2233, tree_info!$G$2:$G$2233, "&gt;22", tree_info!$C$2:$C$2233,B75)</f>
        <v>282.86904199220703</v>
      </c>
      <c r="N75">
        <f xml:space="preserve"> SUMIFS(tree_info!$Z$2:$Z$2233, tree_info!$G$2:$G$2233, "&gt;23,5", tree_info!$C$2:$C$2233,B75)</f>
        <v>275.78072308190809</v>
      </c>
      <c r="O75">
        <f xml:space="preserve"> SUMIFS(tree_info!$Z$2:$Z$2233, tree_info!$G$2:$G$2233, "&gt;25,5", tree_info!$C$2:$C$2233,B75)</f>
        <v>275.78072308190809</v>
      </c>
    </row>
    <row r="76" spans="1:15" x14ac:dyDescent="0.35">
      <c r="A76" t="s">
        <v>38</v>
      </c>
      <c r="B76" s="2">
        <v>74</v>
      </c>
      <c r="C76">
        <v>362.68293955583016</v>
      </c>
      <c r="D76">
        <v>358.75732899938396</v>
      </c>
      <c r="E76">
        <v>295.89090228109694</v>
      </c>
      <c r="F76">
        <v>259.04128652361442</v>
      </c>
      <c r="G76">
        <f xml:space="preserve"> SUMIFS(tree_info!$Z$2:$Z$2233, tree_info!$G$2:$G$2233, "&gt;16", tree_info!$C$2:$C$2233,B76)</f>
        <v>358.75732899938396</v>
      </c>
      <c r="H76">
        <f xml:space="preserve"> SUMIFS(tree_info!$Z$2:$Z$2233, tree_info!$G$2:$G$2233, "&gt;16,5", tree_info!$C$2:$C$2233,B76)</f>
        <v>358.75732899938396</v>
      </c>
      <c r="I76">
        <f xml:space="preserve"> SUMIFS(tree_info!$Z$2:$Z$2233, tree_info!$G$2:$G$2233, "&gt;17", tree_info!$C$2:$C$2233,B76)</f>
        <v>358.75732899938396</v>
      </c>
      <c r="J76">
        <f xml:space="preserve"> SUMIFS(tree_info!$Z$2:$Z$2233, tree_info!$G$2:$G$2233, "&gt;18", tree_info!$C$2:$C$2233,B76)</f>
        <v>353.870142013558</v>
      </c>
      <c r="K76">
        <f xml:space="preserve"> SUMIFS(tree_info!$Z$2:$Z$2233, tree_info!$G$2:$G$2233, "&gt;19", tree_info!$C$2:$C$2233,B76)</f>
        <v>353.870142013558</v>
      </c>
      <c r="L76">
        <f xml:space="preserve"> SUMIFS(tree_info!$Z$2:$Z$2233, tree_info!$G$2:$G$2233, "&gt;20", tree_info!$C$2:$C$2233,B76)</f>
        <v>335.59246846047495</v>
      </c>
      <c r="M76">
        <f xml:space="preserve"> SUMIFS(tree_info!$Z$2:$Z$2233, tree_info!$G$2:$G$2233, "&gt;22", tree_info!$C$2:$C$2233,B76)</f>
        <v>331.08349945283823</v>
      </c>
      <c r="N76">
        <f xml:space="preserve"> SUMIFS(tree_info!$Z$2:$Z$2233, tree_info!$G$2:$G$2233, "&gt;23,5", tree_info!$C$2:$C$2233,B76)</f>
        <v>331.08349945283823</v>
      </c>
      <c r="O76">
        <f xml:space="preserve"> SUMIFS(tree_info!$Z$2:$Z$2233, tree_info!$G$2:$G$2233, "&gt;25,5", tree_info!$C$2:$C$2233,B76)</f>
        <v>317.44762179810152</v>
      </c>
    </row>
    <row r="77" spans="1:15" x14ac:dyDescent="0.35">
      <c r="A77" t="s">
        <v>39</v>
      </c>
      <c r="B77" s="2">
        <v>75</v>
      </c>
      <c r="C77">
        <v>589.15627801163714</v>
      </c>
      <c r="D77">
        <v>584.0943053955142</v>
      </c>
      <c r="E77">
        <v>577.05709327420698</v>
      </c>
      <c r="F77">
        <v>577.05709327420698</v>
      </c>
      <c r="G77">
        <f xml:space="preserve"> SUMIFS(tree_info!$Z$2:$Z$2233, tree_info!$G$2:$G$2233, "&gt;16", tree_info!$C$2:$C$2233,B77)</f>
        <v>584.0943053955142</v>
      </c>
      <c r="H77">
        <f xml:space="preserve"> SUMIFS(tree_info!$Z$2:$Z$2233, tree_info!$G$2:$G$2233, "&gt;16,5", tree_info!$C$2:$C$2233,B77)</f>
        <v>584.0943053955142</v>
      </c>
      <c r="I77">
        <f xml:space="preserve"> SUMIFS(tree_info!$Z$2:$Z$2233, tree_info!$G$2:$G$2233, "&gt;17", tree_info!$C$2:$C$2233,B77)</f>
        <v>584.0943053955142</v>
      </c>
      <c r="J77">
        <f xml:space="preserve"> SUMIFS(tree_info!$Z$2:$Z$2233, tree_info!$G$2:$G$2233, "&gt;18", tree_info!$C$2:$C$2233,B77)</f>
        <v>577.05709327420698</v>
      </c>
      <c r="K77">
        <f xml:space="preserve"> SUMIFS(tree_info!$Z$2:$Z$2233, tree_info!$G$2:$G$2233, "&gt;19", tree_info!$C$2:$C$2233,B77)</f>
        <v>577.05709327420698</v>
      </c>
      <c r="L77">
        <f xml:space="preserve"> SUMIFS(tree_info!$Z$2:$Z$2233, tree_info!$G$2:$G$2233, "&gt;20", tree_info!$C$2:$C$2233,B77)</f>
        <v>577.05709327420698</v>
      </c>
      <c r="M77">
        <f xml:space="preserve"> SUMIFS(tree_info!$Z$2:$Z$2233, tree_info!$G$2:$G$2233, "&gt;22", tree_info!$C$2:$C$2233,B77)</f>
        <v>577.05709327420698</v>
      </c>
      <c r="N77">
        <f xml:space="preserve"> SUMIFS(tree_info!$Z$2:$Z$2233, tree_info!$G$2:$G$2233, "&gt;23,5", tree_info!$C$2:$C$2233,B77)</f>
        <v>577.05709327420698</v>
      </c>
      <c r="O77">
        <f xml:space="preserve"> SUMIFS(tree_info!$Z$2:$Z$2233, tree_info!$G$2:$G$2233, "&gt;25,5", tree_info!$C$2:$C$2233,B77)</f>
        <v>577.05709327420698</v>
      </c>
    </row>
    <row r="78" spans="1:15" x14ac:dyDescent="0.35">
      <c r="A78" t="s">
        <v>39</v>
      </c>
      <c r="B78" s="2">
        <v>76</v>
      </c>
      <c r="C78">
        <v>638.5311981084219</v>
      </c>
      <c r="D78">
        <v>629.61486503756282</v>
      </c>
      <c r="E78">
        <v>594.81859910061598</v>
      </c>
      <c r="F78">
        <v>551.17336919253853</v>
      </c>
      <c r="G78">
        <f xml:space="preserve"> SUMIFS(tree_info!$Z$2:$Z$2233, tree_info!$G$2:$G$2233, "&gt;16", tree_info!$C$2:$C$2233,B78)</f>
        <v>629.61486503756282</v>
      </c>
      <c r="H78">
        <f xml:space="preserve"> SUMIFS(tree_info!$Z$2:$Z$2233, tree_info!$G$2:$G$2233, "&gt;16,5", tree_info!$C$2:$C$2233,B78)</f>
        <v>629.61486503756282</v>
      </c>
      <c r="I78">
        <f xml:space="preserve"> SUMIFS(tree_info!$Z$2:$Z$2233, tree_info!$G$2:$G$2233, "&gt;17", tree_info!$C$2:$C$2233,B78)</f>
        <v>629.61486503756282</v>
      </c>
      <c r="J78">
        <f xml:space="preserve"> SUMIFS(tree_info!$Z$2:$Z$2233, tree_info!$G$2:$G$2233, "&gt;18", tree_info!$C$2:$C$2233,B78)</f>
        <v>629.61486503756282</v>
      </c>
      <c r="K78">
        <f xml:space="preserve"> SUMIFS(tree_info!$Z$2:$Z$2233, tree_info!$G$2:$G$2233, "&gt;19", tree_info!$C$2:$C$2233,B78)</f>
        <v>629.61486503756282</v>
      </c>
      <c r="L78">
        <f xml:space="preserve"> SUMIFS(tree_info!$Z$2:$Z$2233, tree_info!$G$2:$G$2233, "&gt;20", tree_info!$C$2:$C$2233,B78)</f>
        <v>629.61486503756282</v>
      </c>
      <c r="M78">
        <f xml:space="preserve"> SUMIFS(tree_info!$Z$2:$Z$2233, tree_info!$G$2:$G$2233, "&gt;22", tree_info!$C$2:$C$2233,B78)</f>
        <v>629.61486503756282</v>
      </c>
      <c r="N78">
        <f xml:space="preserve"> SUMIFS(tree_info!$Z$2:$Z$2233, tree_info!$G$2:$G$2233, "&gt;23,5", tree_info!$C$2:$C$2233,B78)</f>
        <v>629.61486503756282</v>
      </c>
      <c r="O78">
        <f xml:space="preserve"> SUMIFS(tree_info!$Z$2:$Z$2233, tree_info!$G$2:$G$2233, "&gt;25,5", tree_info!$C$2:$C$2233,B78)</f>
        <v>611.61284818404101</v>
      </c>
    </row>
    <row r="79" spans="1:15" x14ac:dyDescent="0.35">
      <c r="A79" t="s">
        <v>39</v>
      </c>
      <c r="B79" s="2">
        <v>77</v>
      </c>
      <c r="C79">
        <v>530.38533815353458</v>
      </c>
      <c r="D79">
        <v>528.05955350018326</v>
      </c>
      <c r="E79">
        <v>524.65738243850865</v>
      </c>
      <c r="F79">
        <v>524.65738243850865</v>
      </c>
      <c r="G79">
        <f xml:space="preserve"> SUMIFS(tree_info!$Z$2:$Z$2233, tree_info!$G$2:$G$2233, "&gt;16", tree_info!$C$2:$C$2233,B79)</f>
        <v>528.05955350018326</v>
      </c>
      <c r="H79">
        <f xml:space="preserve"> SUMIFS(tree_info!$Z$2:$Z$2233, tree_info!$G$2:$G$2233, "&gt;16,5", tree_info!$C$2:$C$2233,B79)</f>
        <v>528.05955350018326</v>
      </c>
      <c r="I79">
        <f xml:space="preserve"> SUMIFS(tree_info!$Z$2:$Z$2233, tree_info!$G$2:$G$2233, "&gt;17", tree_info!$C$2:$C$2233,B79)</f>
        <v>528.05955350018326</v>
      </c>
      <c r="J79">
        <f xml:space="preserve"> SUMIFS(tree_info!$Z$2:$Z$2233, tree_info!$G$2:$G$2233, "&gt;18", tree_info!$C$2:$C$2233,B79)</f>
        <v>524.65738243850865</v>
      </c>
      <c r="K79">
        <f xml:space="preserve"> SUMIFS(tree_info!$Z$2:$Z$2233, tree_info!$G$2:$G$2233, "&gt;19", tree_info!$C$2:$C$2233,B79)</f>
        <v>524.65738243850865</v>
      </c>
      <c r="L79">
        <f xml:space="preserve"> SUMIFS(tree_info!$Z$2:$Z$2233, tree_info!$G$2:$G$2233, "&gt;20", tree_info!$C$2:$C$2233,B79)</f>
        <v>524.65738243850865</v>
      </c>
      <c r="M79">
        <f xml:space="preserve"> SUMIFS(tree_info!$Z$2:$Z$2233, tree_info!$G$2:$G$2233, "&gt;22", tree_info!$C$2:$C$2233,B79)</f>
        <v>524.65738243850865</v>
      </c>
      <c r="N79">
        <f xml:space="preserve"> SUMIFS(tree_info!$Z$2:$Z$2233, tree_info!$G$2:$G$2233, "&gt;23,5", tree_info!$C$2:$C$2233,B79)</f>
        <v>524.65738243850865</v>
      </c>
      <c r="O79">
        <f xml:space="preserve"> SUMIFS(tree_info!$Z$2:$Z$2233, tree_info!$G$2:$G$2233, "&gt;25,5", tree_info!$C$2:$C$2233,B79)</f>
        <v>524.65738243850865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CBEA-64EF-40DF-8E9F-16DF2C87EF96}">
  <dimension ref="A1:J27"/>
  <sheetViews>
    <sheetView workbookViewId="0">
      <selection activeCell="G10" sqref="G10"/>
    </sheetView>
  </sheetViews>
  <sheetFormatPr defaultRowHeight="14.5" x14ac:dyDescent="0.35"/>
  <cols>
    <col min="1" max="1" width="11.26953125" bestFit="1" customWidth="1"/>
    <col min="2" max="2" width="15" bestFit="1" customWidth="1"/>
    <col min="3" max="3" width="13.7265625" bestFit="1" customWidth="1"/>
    <col min="4" max="4" width="17.453125" bestFit="1" customWidth="1"/>
    <col min="5" max="5" width="11.90625" bestFit="1" customWidth="1"/>
    <col min="7" max="10" width="14.36328125" bestFit="1" customWidth="1"/>
  </cols>
  <sheetData>
    <row r="1" spans="1:10" x14ac:dyDescent="0.35">
      <c r="A1" t="s">
        <v>1</v>
      </c>
      <c r="B1" t="s">
        <v>182</v>
      </c>
      <c r="C1" t="s">
        <v>183</v>
      </c>
      <c r="D1" t="s">
        <v>184</v>
      </c>
      <c r="E1" t="s">
        <v>185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</row>
    <row r="2" spans="1:10" x14ac:dyDescent="0.35">
      <c r="A2" t="s">
        <v>26</v>
      </c>
      <c r="B2">
        <v>256.03730232534798</v>
      </c>
      <c r="C2">
        <v>33.598765432098801</v>
      </c>
      <c r="D2">
        <v>23.3333333333333</v>
      </c>
      <c r="E2">
        <v>0</v>
      </c>
      <c r="F2" t="s">
        <v>187</v>
      </c>
      <c r="G2">
        <f>AVERAGEIFS(plot_info!$AE:$AE,plot_info!$B:$B,A2)</f>
        <v>251.18186913122679</v>
      </c>
      <c r="H2">
        <f>AVERAGEIFS(plot_info!$AF:$AF,plot_info!$B:$B,A2)</f>
        <v>247.05488742029874</v>
      </c>
      <c r="I2">
        <f>AVERAGEIFS(plot_info!$AG:$AG,plot_info!$B:$B,A2)</f>
        <v>218.90298733367078</v>
      </c>
      <c r="J2">
        <f>AVERAGEIFS(plot_info!$AH:$AH,plot_info!$B:$B,A2)</f>
        <v>155.77993257311701</v>
      </c>
    </row>
    <row r="3" spans="1:10" x14ac:dyDescent="0.35">
      <c r="A3" t="s">
        <v>24</v>
      </c>
      <c r="B3">
        <v>322.404671622016</v>
      </c>
      <c r="C3">
        <v>39.719778806584401</v>
      </c>
      <c r="D3">
        <v>72.6666666666667</v>
      </c>
      <c r="E3">
        <v>1</v>
      </c>
      <c r="F3" t="s">
        <v>187</v>
      </c>
      <c r="G3">
        <f>AVERAGEIFS(plot_info!$AE:$AE,plot_info!$B:$B,A3)</f>
        <v>300.50456397186974</v>
      </c>
      <c r="H3">
        <f>AVERAGEIFS(plot_info!$AF:$AF,plot_info!$B:$B,A3)</f>
        <v>297.06196800577135</v>
      </c>
      <c r="I3">
        <f>AVERAGEIFS(plot_info!$AG:$AG,plot_info!$B:$B,A3)</f>
        <v>296.14997429963802</v>
      </c>
      <c r="J3">
        <f>AVERAGEIFS(plot_info!$AH:$AH,plot_info!$B:$B,A3)</f>
        <v>279.62809216200571</v>
      </c>
    </row>
    <row r="4" spans="1:10" x14ac:dyDescent="0.35">
      <c r="A4" t="s">
        <v>55</v>
      </c>
      <c r="B4">
        <v>446.40213706021598</v>
      </c>
      <c r="C4">
        <v>47.3732638888889</v>
      </c>
      <c r="D4">
        <v>20.3333333333333</v>
      </c>
      <c r="E4">
        <v>0</v>
      </c>
      <c r="F4" t="s">
        <v>189</v>
      </c>
      <c r="G4">
        <f>AVERAGEIFS(plot_info!$AE:$AE,plot_info!$B:$B,A4)</f>
        <v>446.02525510892139</v>
      </c>
      <c r="H4">
        <f>AVERAGEIFS(plot_info!$AF:$AF,plot_info!$B:$B,A4)</f>
        <v>443.35685580441913</v>
      </c>
      <c r="I4">
        <f>AVERAGEIFS(plot_info!$AG:$AG,plot_info!$B:$B,A4)</f>
        <v>430.62432352078855</v>
      </c>
      <c r="J4">
        <f>AVERAGEIFS(plot_info!$AH:$AH,plot_info!$B:$B,A4)</f>
        <v>337.34499145105326</v>
      </c>
    </row>
    <row r="5" spans="1:10" x14ac:dyDescent="0.35">
      <c r="A5" t="s">
        <v>54</v>
      </c>
      <c r="B5">
        <v>318.25611306079901</v>
      </c>
      <c r="C5">
        <v>34.842335390946502</v>
      </c>
      <c r="D5">
        <v>44.6666666666667</v>
      </c>
      <c r="E5">
        <v>1</v>
      </c>
      <c r="F5" t="s">
        <v>189</v>
      </c>
      <c r="G5">
        <f>AVERAGEIFS(plot_info!$AE:$AE,plot_info!$B:$B,A5)</f>
        <v>310.55255781040853</v>
      </c>
      <c r="H5">
        <f>AVERAGEIFS(plot_info!$AF:$AF,plot_info!$B:$B,A5)</f>
        <v>300.41886944334084</v>
      </c>
      <c r="I5">
        <f>AVERAGEIFS(plot_info!$AG:$AG,plot_info!$B:$B,A5)</f>
        <v>281.31321846828325</v>
      </c>
      <c r="J5">
        <f>AVERAGEIFS(plot_info!$AH:$AH,plot_info!$B:$B,A5)</f>
        <v>274.94720790848004</v>
      </c>
    </row>
    <row r="6" spans="1:10" x14ac:dyDescent="0.35">
      <c r="A6" t="s">
        <v>132</v>
      </c>
      <c r="B6">
        <v>332.650858565953</v>
      </c>
      <c r="C6">
        <v>46.105452674897101</v>
      </c>
      <c r="D6">
        <v>25.3333333333333</v>
      </c>
      <c r="E6">
        <v>0</v>
      </c>
      <c r="F6" t="s">
        <v>190</v>
      </c>
      <c r="G6">
        <f>AVERAGEIFS(plot_info!$AE:$AE,plot_info!$B:$B,A6)</f>
        <v>313.53228292946068</v>
      </c>
      <c r="H6">
        <f>AVERAGEIFS(plot_info!$AF:$AF,plot_info!$B:$B,A6)</f>
        <v>313.28702571142588</v>
      </c>
      <c r="I6">
        <f>AVERAGEIFS(plot_info!$AG:$AG,plot_info!$B:$B,A6)</f>
        <v>296.14463690138132</v>
      </c>
      <c r="J6">
        <f>AVERAGEIFS(plot_info!$AH:$AH,plot_info!$B:$B,A6)</f>
        <v>247.01861039573419</v>
      </c>
    </row>
    <row r="7" spans="1:10" x14ac:dyDescent="0.35">
      <c r="A7" t="s">
        <v>131</v>
      </c>
      <c r="B7">
        <v>349.33380700278502</v>
      </c>
      <c r="C7">
        <v>49.228009259259302</v>
      </c>
      <c r="D7">
        <v>32.3333333333333</v>
      </c>
      <c r="E7">
        <v>1</v>
      </c>
      <c r="F7" t="s">
        <v>190</v>
      </c>
      <c r="G7">
        <f>AVERAGEIFS(plot_info!$AE:$AE,plot_info!$B:$B,A7)</f>
        <v>346.27997611164079</v>
      </c>
      <c r="H7">
        <f>AVERAGEIFS(plot_info!$AF:$AF,plot_info!$B:$B,A7)</f>
        <v>345.18230048470531</v>
      </c>
      <c r="I7">
        <f>AVERAGEIFS(plot_info!$AG:$AG,plot_info!$B:$B,A7)</f>
        <v>335.58570048384149</v>
      </c>
      <c r="J7">
        <f>AVERAGEIFS(plot_info!$AH:$AH,plot_info!$B:$B,A7)</f>
        <v>288.21267800044239</v>
      </c>
    </row>
    <row r="8" spans="1:10" x14ac:dyDescent="0.35">
      <c r="A8" t="s">
        <v>126</v>
      </c>
      <c r="B8">
        <v>408.78057027051</v>
      </c>
      <c r="C8">
        <v>43.4337705761317</v>
      </c>
      <c r="D8">
        <v>31</v>
      </c>
      <c r="E8">
        <v>0</v>
      </c>
      <c r="F8" t="s">
        <v>191</v>
      </c>
      <c r="G8">
        <f>AVERAGEIFS(plot_info!$AE:$AE,plot_info!$B:$B,A8)</f>
        <v>404.87621462140299</v>
      </c>
      <c r="H8">
        <f>AVERAGEIFS(plot_info!$AF:$AF,plot_info!$B:$B,A8)</f>
        <v>399.59155248398406</v>
      </c>
      <c r="I8">
        <f>AVERAGEIFS(plot_info!$AG:$AG,plot_info!$B:$B,A8)</f>
        <v>368.67612098200425</v>
      </c>
      <c r="J8">
        <f>AVERAGEIFS(plot_info!$AH:$AH,plot_info!$B:$B,A8)</f>
        <v>193.75585825821835</v>
      </c>
    </row>
    <row r="9" spans="1:10" x14ac:dyDescent="0.35">
      <c r="A9" t="s">
        <v>123</v>
      </c>
      <c r="B9">
        <v>246.99321955222101</v>
      </c>
      <c r="C9">
        <v>25.970421810699602</v>
      </c>
      <c r="D9">
        <v>16.6666666666667</v>
      </c>
      <c r="E9">
        <v>1</v>
      </c>
      <c r="F9" t="s">
        <v>191</v>
      </c>
      <c r="G9">
        <f>AVERAGEIFS(plot_info!$AE:$AE,plot_info!$B:$B,A9)</f>
        <v>245.6739291735139</v>
      </c>
      <c r="H9">
        <f>AVERAGEIFS(plot_info!$AF:$AF,plot_info!$B:$B,A9)</f>
        <v>243.75123198436907</v>
      </c>
      <c r="I9">
        <f>AVERAGEIFS(plot_info!$AG:$AG,plot_info!$B:$B,A9)</f>
        <v>223.82711068926881</v>
      </c>
      <c r="J9">
        <f>AVERAGEIFS(plot_info!$AH:$AH,plot_info!$B:$B,A9)</f>
        <v>183.40158977042236</v>
      </c>
    </row>
    <row r="10" spans="1:10" x14ac:dyDescent="0.35">
      <c r="A10" t="s">
        <v>139</v>
      </c>
      <c r="B10">
        <v>427.86689956233801</v>
      </c>
      <c r="C10">
        <v>54.826003086419803</v>
      </c>
      <c r="D10">
        <v>24.3333333333333</v>
      </c>
      <c r="E10">
        <v>0</v>
      </c>
      <c r="F10" t="s">
        <v>192</v>
      </c>
      <c r="G10">
        <f>AVERAGEIFS(plot_info!$AE:$AE,plot_info!$B:$B,A10)</f>
        <v>427.865401619951</v>
      </c>
      <c r="H10">
        <f>AVERAGEIFS(plot_info!$AF:$AF,plot_info!$B:$B,A10)</f>
        <v>427.50836688699786</v>
      </c>
      <c r="I10">
        <f>AVERAGEIFS(plot_info!$AG:$AG,plot_info!$B:$B,A10)</f>
        <v>410.77623448127639</v>
      </c>
      <c r="J10">
        <f>AVERAGEIFS(plot_info!$AH:$AH,plot_info!$B:$B,A10)</f>
        <v>210.59761544280119</v>
      </c>
    </row>
    <row r="11" spans="1:10" x14ac:dyDescent="0.35">
      <c r="A11" t="s">
        <v>138</v>
      </c>
      <c r="B11">
        <v>220.83793690394501</v>
      </c>
      <c r="C11">
        <v>37.55954218107</v>
      </c>
      <c r="D11">
        <v>21.3333333333333</v>
      </c>
      <c r="E11">
        <v>1</v>
      </c>
      <c r="F11" t="s">
        <v>192</v>
      </c>
      <c r="G11">
        <f>AVERAGEIFS(plot_info!$AE:$AE,plot_info!$B:$B,A11)</f>
        <v>220.33140546252335</v>
      </c>
      <c r="H11">
        <f>AVERAGEIFS(plot_info!$AF:$AF,plot_info!$B:$B,A11)</f>
        <v>217.31434086468781</v>
      </c>
      <c r="I11">
        <f>AVERAGEIFS(plot_info!$AG:$AG,plot_info!$B:$B,A11)</f>
        <v>201.33370697444877</v>
      </c>
      <c r="J11">
        <f>AVERAGEIFS(plot_info!$AH:$AH,plot_info!$B:$B,A11)</f>
        <v>116.82884252895006</v>
      </c>
    </row>
    <row r="12" spans="1:10" x14ac:dyDescent="0.35">
      <c r="A12" t="s">
        <v>9</v>
      </c>
      <c r="B12">
        <v>333.61111351183598</v>
      </c>
      <c r="C12">
        <v>41.914158950617299</v>
      </c>
      <c r="D12">
        <v>19</v>
      </c>
      <c r="E12">
        <v>0</v>
      </c>
      <c r="F12" t="s">
        <v>188</v>
      </c>
      <c r="G12">
        <f>AVERAGEIFS(plot_info!$AE:$AE,plot_info!$B:$B,A12)</f>
        <v>333.13585831199629</v>
      </c>
      <c r="H12">
        <f>AVERAGEIFS(plot_info!$AF:$AF,plot_info!$B:$B,A12)</f>
        <v>327.97444092973791</v>
      </c>
      <c r="I12">
        <f>AVERAGEIFS(plot_info!$AG:$AG,plot_info!$B:$B,A12)</f>
        <v>317.11911997593739</v>
      </c>
      <c r="J12">
        <f>AVERAGEIFS(plot_info!$AH:$AH,plot_info!$B:$B,A12)</f>
        <v>309.44393868683113</v>
      </c>
    </row>
    <row r="13" spans="1:10" x14ac:dyDescent="0.35">
      <c r="A13" t="s">
        <v>15</v>
      </c>
      <c r="B13">
        <v>260.60686442559103</v>
      </c>
      <c r="C13">
        <v>40.428755144032898</v>
      </c>
      <c r="D13">
        <v>87.6666666666667</v>
      </c>
      <c r="E13">
        <v>1</v>
      </c>
      <c r="F13" t="s">
        <v>188</v>
      </c>
      <c r="G13">
        <f>AVERAGEIFS(plot_info!$AE:$AE,plot_info!$B:$B,A13)</f>
        <v>240.9323778763181</v>
      </c>
      <c r="H13">
        <f>AVERAGEIFS(plot_info!$AF:$AF,plot_info!$B:$B,A13)</f>
        <v>236.55257635630912</v>
      </c>
      <c r="I13">
        <f>AVERAGEIFS(plot_info!$AG:$AG,plot_info!$B:$B,A13)</f>
        <v>222.17255273465665</v>
      </c>
      <c r="J13">
        <f>AVERAGEIFS(plot_info!$AH:$AH,plot_info!$B:$B,A13)</f>
        <v>214.22790365818153</v>
      </c>
    </row>
    <row r="14" spans="1:10" x14ac:dyDescent="0.35">
      <c r="A14" t="s">
        <v>43</v>
      </c>
      <c r="B14">
        <v>436.65546294366698</v>
      </c>
      <c r="C14">
        <v>43.774241255143998</v>
      </c>
      <c r="D14">
        <v>32.3333333333333</v>
      </c>
      <c r="E14">
        <v>0</v>
      </c>
      <c r="F14" t="s">
        <v>193</v>
      </c>
      <c r="G14">
        <f>AVERAGEIFS(plot_info!$AE:$AE,plot_info!$B:$B,A14)</f>
        <v>423.45690418818123</v>
      </c>
      <c r="H14">
        <f>AVERAGEIFS(plot_info!$AF:$AF,plot_info!$B:$B,A14)</f>
        <v>421.69205650059735</v>
      </c>
      <c r="I14">
        <f>AVERAGEIFS(plot_info!$AG:$AG,plot_info!$B:$B,A14)</f>
        <v>374.09308649602457</v>
      </c>
      <c r="J14">
        <f>AVERAGEIFS(plot_info!$AH:$AH,plot_info!$B:$B,A14)</f>
        <v>267.91723354050231</v>
      </c>
    </row>
    <row r="15" spans="1:10" x14ac:dyDescent="0.35">
      <c r="A15" t="s">
        <v>42</v>
      </c>
      <c r="B15">
        <v>330.49309112865501</v>
      </c>
      <c r="C15">
        <v>28.702932098765402</v>
      </c>
      <c r="D15">
        <v>45.3333333333333</v>
      </c>
      <c r="E15">
        <v>1</v>
      </c>
      <c r="F15" t="s">
        <v>193</v>
      </c>
      <c r="G15">
        <f>AVERAGEIFS(plot_info!$AE:$AE,plot_info!$B:$B,A15)</f>
        <v>211.73750499317612</v>
      </c>
      <c r="H15">
        <f>AVERAGEIFS(plot_info!$AF:$AF,plot_info!$B:$B,A15)</f>
        <v>199.43671134552915</v>
      </c>
      <c r="I15">
        <f>AVERAGEIFS(plot_info!$AG:$AG,plot_info!$B:$B,A15)</f>
        <v>134.31549283642849</v>
      </c>
      <c r="J15">
        <f>AVERAGEIFS(plot_info!$AH:$AH,plot_info!$B:$B,A15)</f>
        <v>121.88500655713527</v>
      </c>
    </row>
    <row r="16" spans="1:10" x14ac:dyDescent="0.35">
      <c r="A16" t="s">
        <v>59</v>
      </c>
      <c r="B16">
        <v>403.67186876092802</v>
      </c>
      <c r="C16">
        <v>42.420267489711897</v>
      </c>
      <c r="D16">
        <v>23</v>
      </c>
      <c r="E16">
        <v>0</v>
      </c>
      <c r="F16" t="s">
        <v>194</v>
      </c>
      <c r="G16">
        <f>AVERAGEIFS(plot_info!$AE:$AE,plot_info!$B:$B,A16)</f>
        <v>401.76777848081161</v>
      </c>
      <c r="H16">
        <f>AVERAGEIFS(plot_info!$AF:$AF,plot_info!$B:$B,A16)</f>
        <v>401.76777848081161</v>
      </c>
      <c r="I16">
        <f>AVERAGEIFS(plot_info!$AG:$AG,plot_info!$B:$B,A16)</f>
        <v>388.47357426991857</v>
      </c>
      <c r="J16">
        <f>AVERAGEIFS(plot_info!$AH:$AH,plot_info!$B:$B,A16)</f>
        <v>277.2045725162485</v>
      </c>
    </row>
    <row r="17" spans="1:10" x14ac:dyDescent="0.35">
      <c r="A17" t="s">
        <v>57</v>
      </c>
      <c r="B17">
        <v>287.79917928214502</v>
      </c>
      <c r="C17">
        <v>34.722929526748999</v>
      </c>
      <c r="D17">
        <v>24.3333333333333</v>
      </c>
      <c r="E17">
        <v>1</v>
      </c>
      <c r="F17" t="s">
        <v>194</v>
      </c>
      <c r="G17">
        <f>AVERAGEIFS(plot_info!$AE:$AE,plot_info!$B:$B,A17)</f>
        <v>285.31888107279343</v>
      </c>
      <c r="H17">
        <f>AVERAGEIFS(plot_info!$AF:$AF,plot_info!$B:$B,A17)</f>
        <v>280.70105426075673</v>
      </c>
      <c r="I17">
        <f>AVERAGEIFS(plot_info!$AG:$AG,plot_info!$B:$B,A17)</f>
        <v>259.52233971743232</v>
      </c>
      <c r="J17">
        <f>AVERAGEIFS(plot_info!$AH:$AH,plot_info!$B:$B,A17)</f>
        <v>217.65897162741376</v>
      </c>
    </row>
    <row r="18" spans="1:10" x14ac:dyDescent="0.35">
      <c r="A18" t="s">
        <v>53</v>
      </c>
      <c r="B18">
        <v>410.598317937871</v>
      </c>
      <c r="C18">
        <v>38.090663580246897</v>
      </c>
      <c r="D18">
        <v>23</v>
      </c>
      <c r="E18">
        <v>0</v>
      </c>
      <c r="F18" t="s">
        <v>195</v>
      </c>
      <c r="G18">
        <f>AVERAGEIFS(plot_info!$AE:$AE,plot_info!$B:$B,A18)</f>
        <v>407.675458546936</v>
      </c>
      <c r="H18">
        <f>AVERAGEIFS(plot_info!$AF:$AF,plot_info!$B:$B,A18)</f>
        <v>404.39503444886827</v>
      </c>
      <c r="I18">
        <f>AVERAGEIFS(plot_info!$AG:$AG,plot_info!$B:$B,A18)</f>
        <v>392.05282915934953</v>
      </c>
      <c r="J18">
        <f>AVERAGEIFS(plot_info!$AH:$AH,plot_info!$B:$B,A18)</f>
        <v>386.40908015341415</v>
      </c>
    </row>
    <row r="19" spans="1:10" x14ac:dyDescent="0.35">
      <c r="A19" t="s">
        <v>52</v>
      </c>
      <c r="B19">
        <v>394.11621226676402</v>
      </c>
      <c r="C19">
        <v>38.582690329218103</v>
      </c>
      <c r="D19">
        <v>16.3333333333333</v>
      </c>
      <c r="E19">
        <v>1</v>
      </c>
      <c r="F19" t="s">
        <v>195</v>
      </c>
      <c r="G19">
        <f>AVERAGEIFS(plot_info!$AE:$AE,plot_info!$B:$B,A19)</f>
        <v>392.41253689584551</v>
      </c>
      <c r="H19">
        <f>AVERAGEIFS(plot_info!$AF:$AF,plot_info!$B:$B,A19)</f>
        <v>390.18505748817762</v>
      </c>
      <c r="I19">
        <f>AVERAGEIFS(plot_info!$AG:$AG,plot_info!$B:$B,A19)</f>
        <v>360.22896364289232</v>
      </c>
      <c r="J19">
        <f>AVERAGEIFS(plot_info!$AH:$AH,plot_info!$B:$B,A19)</f>
        <v>344.57494758955141</v>
      </c>
    </row>
    <row r="20" spans="1:10" x14ac:dyDescent="0.35">
      <c r="A20" t="s">
        <v>31</v>
      </c>
      <c r="B20">
        <v>177.819534093219</v>
      </c>
      <c r="C20">
        <v>31.882008744856002</v>
      </c>
      <c r="D20">
        <v>20</v>
      </c>
      <c r="E20">
        <v>0</v>
      </c>
      <c r="F20" t="s">
        <v>196</v>
      </c>
      <c r="G20">
        <f>AVERAGEIFS(plot_info!$AE:$AE,plot_info!$B:$B,A20)</f>
        <v>174.5498234005228</v>
      </c>
      <c r="H20">
        <f>AVERAGEIFS(plot_info!$AF:$AF,plot_info!$B:$B,A20)</f>
        <v>170.21110129992465</v>
      </c>
      <c r="I20">
        <f>AVERAGEIFS(plot_info!$AG:$AG,plot_info!$B:$B,A20)</f>
        <v>160.53071675647843</v>
      </c>
      <c r="J20">
        <f>AVERAGEIFS(plot_info!$AH:$AH,plot_info!$B:$B,A20)</f>
        <v>73.672796198607159</v>
      </c>
    </row>
    <row r="21" spans="1:10" x14ac:dyDescent="0.35">
      <c r="A21" t="s">
        <v>36</v>
      </c>
      <c r="B21">
        <v>101.87245719760401</v>
      </c>
      <c r="C21">
        <v>21.5695730452675</v>
      </c>
      <c r="D21">
        <v>18.6666666666667</v>
      </c>
      <c r="E21">
        <v>1</v>
      </c>
      <c r="F21" t="s">
        <v>196</v>
      </c>
      <c r="G21">
        <f>AVERAGEIFS(plot_info!$AE:$AE,plot_info!$B:$B,A21)</f>
        <v>99.779315325519789</v>
      </c>
      <c r="H21">
        <f>AVERAGEIFS(plot_info!$AF:$AF,plot_info!$B:$B,A21)</f>
        <v>96.416423151328686</v>
      </c>
      <c r="I21">
        <f>AVERAGEIFS(plot_info!$AG:$AG,plot_info!$B:$B,A21)</f>
        <v>92.298244278137346</v>
      </c>
      <c r="J21">
        <f>AVERAGEIFS(plot_info!$AH:$AH,plot_info!$B:$B,A21)</f>
        <v>51.332617769187415</v>
      </c>
    </row>
    <row r="22" spans="1:10" x14ac:dyDescent="0.35">
      <c r="A22" t="s">
        <v>41</v>
      </c>
      <c r="B22">
        <v>488.778992006051</v>
      </c>
      <c r="C22">
        <v>58.935699588477398</v>
      </c>
      <c r="D22">
        <v>19.6666666666667</v>
      </c>
      <c r="E22">
        <v>0</v>
      </c>
      <c r="F22" t="s">
        <v>197</v>
      </c>
      <c r="G22">
        <f>AVERAGEIFS(plot_info!$AE:$AE,plot_info!$B:$B,A22)</f>
        <v>488.38089263096225</v>
      </c>
      <c r="H22">
        <f>AVERAGEIFS(plot_info!$AF:$AF,plot_info!$B:$B,A22)</f>
        <v>483.49109360250856</v>
      </c>
      <c r="I22">
        <f>AVERAGEIFS(plot_info!$AG:$AG,plot_info!$B:$B,A22)</f>
        <v>468.02454239635637</v>
      </c>
      <c r="J22">
        <f>AVERAGEIFS(plot_info!$AH:$AH,plot_info!$B:$B,A22)</f>
        <v>385.84518344190184</v>
      </c>
    </row>
    <row r="23" spans="1:10" x14ac:dyDescent="0.35">
      <c r="A23" t="s">
        <v>38</v>
      </c>
      <c r="B23">
        <v>321.240097469543</v>
      </c>
      <c r="C23">
        <v>41.858088991769499</v>
      </c>
      <c r="D23">
        <v>14</v>
      </c>
      <c r="E23">
        <v>1</v>
      </c>
      <c r="F23" t="s">
        <v>197</v>
      </c>
      <c r="G23">
        <f>AVERAGEIFS(plot_info!$AE:$AE,plot_info!$B:$B,A23)</f>
        <v>321.23189752710226</v>
      </c>
      <c r="H23">
        <f>AVERAGEIFS(plot_info!$AF:$AF,plot_info!$B:$B,A23)</f>
        <v>319.2088753311773</v>
      </c>
      <c r="I23">
        <f>AVERAGEIFS(plot_info!$AG:$AG,plot_info!$B:$B,A23)</f>
        <v>295.89062678831533</v>
      </c>
      <c r="J23">
        <f>AVERAGEIFS(plot_info!$AH:$AH,plot_info!$B:$B,A23)</f>
        <v>265.6402473445458</v>
      </c>
    </row>
    <row r="24" spans="1:10" x14ac:dyDescent="0.35">
      <c r="A24" t="s">
        <v>39</v>
      </c>
      <c r="B24">
        <v>587.38447180213495</v>
      </c>
      <c r="C24">
        <v>55.083204732510303</v>
      </c>
      <c r="D24">
        <v>12.3333333333333</v>
      </c>
      <c r="E24">
        <v>0</v>
      </c>
      <c r="F24" t="s">
        <v>198</v>
      </c>
      <c r="G24">
        <f>AVERAGEIFS(plot_info!$AE:$AE,plot_info!$B:$B,A24)</f>
        <v>586.02427142453121</v>
      </c>
      <c r="H24">
        <f>AVERAGEIFS(plot_info!$AF:$AF,plot_info!$B:$B,A24)</f>
        <v>580.58957464442005</v>
      </c>
      <c r="I24">
        <f>AVERAGEIFS(plot_info!$AG:$AG,plot_info!$B:$B,A24)</f>
        <v>565.51102493777717</v>
      </c>
      <c r="J24">
        <f>AVERAGEIFS(plot_info!$AH:$AH,plot_info!$B:$B,A24)</f>
        <v>550.96261496841805</v>
      </c>
    </row>
    <row r="25" spans="1:10" x14ac:dyDescent="0.35">
      <c r="A25" t="s">
        <v>40</v>
      </c>
      <c r="B25">
        <v>208.19989628832201</v>
      </c>
      <c r="C25">
        <v>29.400077160493801</v>
      </c>
      <c r="D25">
        <v>27.3333333333333</v>
      </c>
      <c r="E25">
        <v>1</v>
      </c>
      <c r="F25" t="s">
        <v>198</v>
      </c>
      <c r="G25">
        <f>AVERAGEIFS(plot_info!$AE:$AE,plot_info!$B:$B,A25)</f>
        <v>185.56177727939939</v>
      </c>
      <c r="H25">
        <f>AVERAGEIFS(plot_info!$AF:$AF,plot_info!$B:$B,A25)</f>
        <v>170.18983655291839</v>
      </c>
      <c r="I25">
        <f>AVERAGEIFS(plot_info!$AG:$AG,plot_info!$B:$B,A25)</f>
        <v>139.99179230720048</v>
      </c>
      <c r="J25">
        <f>AVERAGEIFS(plot_info!$AH:$AH,plot_info!$B:$B,A25)</f>
        <v>111.69077648287423</v>
      </c>
    </row>
    <row r="26" spans="1:10" x14ac:dyDescent="0.35">
      <c r="A26" t="s">
        <v>50</v>
      </c>
      <c r="B26">
        <v>398.61158091425398</v>
      </c>
      <c r="C26">
        <v>41.0989583333333</v>
      </c>
      <c r="D26">
        <v>19</v>
      </c>
      <c r="E26">
        <v>0</v>
      </c>
      <c r="F26" t="s">
        <v>199</v>
      </c>
      <c r="G26">
        <f>AVERAGEIFS(plot_info!$AE:$AE,plot_info!$B:$B,A26)</f>
        <v>397.21524758092056</v>
      </c>
      <c r="H26">
        <f>AVERAGEIFS(plot_info!$AF:$AF,plot_info!$B:$B,A26)</f>
        <v>386.48246611680105</v>
      </c>
      <c r="I26">
        <f>AVERAGEIFS(plot_info!$AG:$AG,plot_info!$B:$B,A26)</f>
        <v>332.70858235372231</v>
      </c>
      <c r="J26">
        <f>AVERAGEIFS(plot_info!$AH:$AH,plot_info!$B:$B,A26)</f>
        <v>263.50076601520982</v>
      </c>
    </row>
    <row r="27" spans="1:10" x14ac:dyDescent="0.35">
      <c r="A27" t="s">
        <v>51</v>
      </c>
      <c r="B27">
        <v>373.53378629791001</v>
      </c>
      <c r="C27">
        <v>37.605323284207799</v>
      </c>
      <c r="D27">
        <v>28</v>
      </c>
      <c r="E27">
        <v>1</v>
      </c>
      <c r="F27" t="s">
        <v>199</v>
      </c>
      <c r="G27">
        <f>AVERAGEIFS(plot_info!$AE:$AE,plot_info!$B:$B,A27)</f>
        <v>368.53231147252291</v>
      </c>
      <c r="H27">
        <f>AVERAGEIFS(plot_info!$AF:$AF,plot_info!$B:$B,A27)</f>
        <v>366.79858753600314</v>
      </c>
      <c r="I27">
        <f>AVERAGEIFS(plot_info!$AG:$AG,plot_info!$B:$B,A27)</f>
        <v>360.8839639665477</v>
      </c>
      <c r="J27">
        <f>AVERAGEIFS(plot_info!$AH:$AH,plot_info!$B:$B,A27)</f>
        <v>321.4184997103942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BD8D-02E2-4CCE-8F4B-438E9AF8BFC7}">
  <dimension ref="A1:N27"/>
  <sheetViews>
    <sheetView tabSelected="1" workbookViewId="0">
      <selection activeCell="B6" sqref="B6"/>
    </sheetView>
  </sheetViews>
  <sheetFormatPr defaultRowHeight="14.5" x14ac:dyDescent="0.35"/>
  <cols>
    <col min="1" max="1" width="11.26953125" bestFit="1" customWidth="1"/>
    <col min="2" max="14" width="14.36328125" bestFit="1" customWidth="1"/>
  </cols>
  <sheetData>
    <row r="1" spans="1:14" x14ac:dyDescent="0.35">
      <c r="A1" t="s">
        <v>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</row>
    <row r="2" spans="1:14" x14ac:dyDescent="0.35">
      <c r="A2" t="s">
        <v>26</v>
      </c>
      <c r="B2">
        <v>251.18186913122679</v>
      </c>
      <c r="C2">
        <v>247.05488742029874</v>
      </c>
      <c r="D2">
        <v>218.90298733367078</v>
      </c>
      <c r="E2">
        <v>155.77993257311701</v>
      </c>
      <c r="F2">
        <f>AVERAGEIFS(plot_info!$AF:$AF,plot_info!$B:$B,A2)</f>
        <v>247.05488742029874</v>
      </c>
      <c r="G2">
        <f>AVERAGEIFS(plot_info!$AF:$AF,plot_info!$B:$B,A2)</f>
        <v>247.05488742029874</v>
      </c>
      <c r="H2">
        <f>AVERAGEIFS(plot_info!$AF:$AF,plot_info!$B:$B,A2)</f>
        <v>247.05488742029874</v>
      </c>
      <c r="I2">
        <f>AVERAGEIFS(plot_info!$AF:$AF,plot_info!$B:$B,A2)</f>
        <v>247.05488742029874</v>
      </c>
      <c r="J2">
        <f>AVERAGEIFS(plot_info!$AF:$AF,plot_info!$B:$B,A2)</f>
        <v>247.05488742029874</v>
      </c>
      <c r="K2">
        <f>AVERAGEIFS(plot_info!$AF:$AF,plot_info!$B:$B,A2)</f>
        <v>247.05488742029874</v>
      </c>
      <c r="L2">
        <f>AVERAGEIFS(plot_info!$AF:$AF,plot_info!$B:$B,A2)</f>
        <v>247.05488742029874</v>
      </c>
      <c r="M2">
        <f>AVERAGEIFS(plot_info!$AF:$AF,plot_info!$B:$B,A2)</f>
        <v>247.05488742029874</v>
      </c>
      <c r="N2">
        <f>AVERAGEIFS(plot_info!$AF:$AF,plot_info!$B:$B,A2)</f>
        <v>247.05488742029874</v>
      </c>
    </row>
    <row r="3" spans="1:14" x14ac:dyDescent="0.35">
      <c r="A3" t="s">
        <v>24</v>
      </c>
      <c r="B3">
        <v>300.50456397186974</v>
      </c>
      <c r="C3">
        <v>297.06196800577135</v>
      </c>
      <c r="D3">
        <v>296.14997429963802</v>
      </c>
      <c r="E3">
        <v>279.62809216200571</v>
      </c>
      <c r="F3">
        <f>AVERAGEIFS(plot_info!$AF:$AF,plot_info!$B:$B,A3)</f>
        <v>297.06196800577135</v>
      </c>
      <c r="G3">
        <f>AVERAGEIFS(plot_info!$AF:$AF,plot_info!$B:$B,A3)</f>
        <v>297.06196800577135</v>
      </c>
      <c r="H3">
        <f>AVERAGEIFS(plot_info!$AF:$AF,plot_info!$B:$B,A3)</f>
        <v>297.06196800577135</v>
      </c>
      <c r="I3">
        <f>AVERAGEIFS(plot_info!$AF:$AF,plot_info!$B:$B,A3)</f>
        <v>297.06196800577135</v>
      </c>
      <c r="J3">
        <f>AVERAGEIFS(plot_info!$AF:$AF,plot_info!$B:$B,A3)</f>
        <v>297.06196800577135</v>
      </c>
      <c r="K3">
        <f>AVERAGEIFS(plot_info!$AF:$AF,plot_info!$B:$B,A3)</f>
        <v>297.06196800577135</v>
      </c>
      <c r="L3">
        <f>AVERAGEIFS(plot_info!$AF:$AF,plot_info!$B:$B,A3)</f>
        <v>297.06196800577135</v>
      </c>
      <c r="M3">
        <f>AVERAGEIFS(plot_info!$AF:$AF,plot_info!$B:$B,A3)</f>
        <v>297.06196800577135</v>
      </c>
      <c r="N3">
        <f>AVERAGEIFS(plot_info!$AF:$AF,plot_info!$B:$B,A3)</f>
        <v>297.06196800577135</v>
      </c>
    </row>
    <row r="4" spans="1:14" x14ac:dyDescent="0.35">
      <c r="A4" t="s">
        <v>55</v>
      </c>
      <c r="B4">
        <v>446.02525510892139</v>
      </c>
      <c r="C4">
        <v>443.35685580441913</v>
      </c>
      <c r="D4">
        <v>430.62432352078855</v>
      </c>
      <c r="E4">
        <v>337.34499145105326</v>
      </c>
      <c r="F4">
        <f>AVERAGEIFS(plot_info!$AF:$AF,plot_info!$B:$B,A4)</f>
        <v>443.35685580441913</v>
      </c>
      <c r="G4">
        <f>AVERAGEIFS(plot_info!$AF:$AF,plot_info!$B:$B,A4)</f>
        <v>443.35685580441913</v>
      </c>
      <c r="H4">
        <f>AVERAGEIFS(plot_info!$AF:$AF,plot_info!$B:$B,A4)</f>
        <v>443.35685580441913</v>
      </c>
      <c r="I4">
        <f>AVERAGEIFS(plot_info!$AF:$AF,plot_info!$B:$B,A4)</f>
        <v>443.35685580441913</v>
      </c>
      <c r="J4">
        <f>AVERAGEIFS(plot_info!$AF:$AF,plot_info!$B:$B,A4)</f>
        <v>443.35685580441913</v>
      </c>
      <c r="K4">
        <f>AVERAGEIFS(plot_info!$AF:$AF,plot_info!$B:$B,A4)</f>
        <v>443.35685580441913</v>
      </c>
      <c r="L4">
        <f>AVERAGEIFS(plot_info!$AF:$AF,plot_info!$B:$B,A4)</f>
        <v>443.35685580441913</v>
      </c>
      <c r="M4">
        <f>AVERAGEIFS(plot_info!$AF:$AF,plot_info!$B:$B,A4)</f>
        <v>443.35685580441913</v>
      </c>
      <c r="N4">
        <f>AVERAGEIFS(plot_info!$AF:$AF,plot_info!$B:$B,A4)</f>
        <v>443.35685580441913</v>
      </c>
    </row>
    <row r="5" spans="1:14" x14ac:dyDescent="0.35">
      <c r="A5" t="s">
        <v>54</v>
      </c>
      <c r="B5">
        <v>310.55255781040853</v>
      </c>
      <c r="C5">
        <v>300.41886944334084</v>
      </c>
      <c r="D5">
        <v>281.31321846828325</v>
      </c>
      <c r="E5">
        <v>274.94720790848004</v>
      </c>
      <c r="F5">
        <f>AVERAGEIFS(plot_info!$AF:$AF,plot_info!$B:$B,A5)</f>
        <v>300.41886944334084</v>
      </c>
      <c r="G5">
        <f>AVERAGEIFS(plot_info!$AF:$AF,plot_info!$B:$B,A5)</f>
        <v>300.41886944334084</v>
      </c>
      <c r="H5">
        <f>AVERAGEIFS(plot_info!$AF:$AF,plot_info!$B:$B,A5)</f>
        <v>300.41886944334084</v>
      </c>
      <c r="I5">
        <f>AVERAGEIFS(plot_info!$AF:$AF,plot_info!$B:$B,A5)</f>
        <v>300.41886944334084</v>
      </c>
      <c r="J5">
        <f>AVERAGEIFS(plot_info!$AF:$AF,plot_info!$B:$B,A5)</f>
        <v>300.41886944334084</v>
      </c>
      <c r="K5">
        <f>AVERAGEIFS(plot_info!$AF:$AF,plot_info!$B:$B,A5)</f>
        <v>300.41886944334084</v>
      </c>
      <c r="L5">
        <f>AVERAGEIFS(plot_info!$AF:$AF,plot_info!$B:$B,A5)</f>
        <v>300.41886944334084</v>
      </c>
      <c r="M5">
        <f>AVERAGEIFS(plot_info!$AF:$AF,plot_info!$B:$B,A5)</f>
        <v>300.41886944334084</v>
      </c>
      <c r="N5">
        <f>AVERAGEIFS(plot_info!$AF:$AF,plot_info!$B:$B,A5)</f>
        <v>300.41886944334084</v>
      </c>
    </row>
    <row r="6" spans="1:14" x14ac:dyDescent="0.35">
      <c r="A6" t="s">
        <v>132</v>
      </c>
      <c r="B6">
        <v>313.53228292946068</v>
      </c>
      <c r="C6">
        <v>313.28702571142588</v>
      </c>
      <c r="D6">
        <v>296.14463690138132</v>
      </c>
      <c r="E6">
        <v>247.01861039573419</v>
      </c>
      <c r="F6">
        <f>AVERAGEIFS(plot_info!$AF:$AF,plot_info!$B:$B,A6)</f>
        <v>313.28702571142588</v>
      </c>
      <c r="G6">
        <f>AVERAGEIFS(plot_info!$AF:$AF,plot_info!$B:$B,A6)</f>
        <v>313.28702571142588</v>
      </c>
      <c r="H6">
        <f>AVERAGEIFS(plot_info!$AF:$AF,plot_info!$B:$B,A6)</f>
        <v>313.28702571142588</v>
      </c>
      <c r="I6">
        <f>AVERAGEIFS(plot_info!$AF:$AF,plot_info!$B:$B,A6)</f>
        <v>313.28702571142588</v>
      </c>
      <c r="J6">
        <f>AVERAGEIFS(plot_info!$AF:$AF,plot_info!$B:$B,A6)</f>
        <v>313.28702571142588</v>
      </c>
      <c r="K6">
        <f>AVERAGEIFS(plot_info!$AF:$AF,plot_info!$B:$B,A6)</f>
        <v>313.28702571142588</v>
      </c>
      <c r="L6">
        <f>AVERAGEIFS(plot_info!$AF:$AF,plot_info!$B:$B,A6)</f>
        <v>313.28702571142588</v>
      </c>
      <c r="M6">
        <f>AVERAGEIFS(plot_info!$AF:$AF,plot_info!$B:$B,A6)</f>
        <v>313.28702571142588</v>
      </c>
      <c r="N6">
        <f>AVERAGEIFS(plot_info!$AF:$AF,plot_info!$B:$B,A6)</f>
        <v>313.28702571142588</v>
      </c>
    </row>
    <row r="7" spans="1:14" x14ac:dyDescent="0.35">
      <c r="A7" t="s">
        <v>131</v>
      </c>
      <c r="B7">
        <v>346.27997611164079</v>
      </c>
      <c r="C7">
        <v>345.18230048470531</v>
      </c>
      <c r="D7">
        <v>335.58570048384149</v>
      </c>
      <c r="E7">
        <v>288.21267800044239</v>
      </c>
      <c r="F7">
        <f>AVERAGEIFS(plot_info!$AF:$AF,plot_info!$B:$B,A7)</f>
        <v>345.18230048470531</v>
      </c>
      <c r="G7">
        <f>AVERAGEIFS(plot_info!$AF:$AF,plot_info!$B:$B,A7)</f>
        <v>345.18230048470531</v>
      </c>
      <c r="H7">
        <f>AVERAGEIFS(plot_info!$AF:$AF,plot_info!$B:$B,A7)</f>
        <v>345.18230048470531</v>
      </c>
      <c r="I7">
        <f>AVERAGEIFS(plot_info!$AF:$AF,plot_info!$B:$B,A7)</f>
        <v>345.18230048470531</v>
      </c>
      <c r="J7">
        <f>AVERAGEIFS(plot_info!$AF:$AF,plot_info!$B:$B,A7)</f>
        <v>345.18230048470531</v>
      </c>
      <c r="K7">
        <f>AVERAGEIFS(plot_info!$AF:$AF,plot_info!$B:$B,A7)</f>
        <v>345.18230048470531</v>
      </c>
      <c r="L7">
        <f>AVERAGEIFS(plot_info!$AF:$AF,plot_info!$B:$B,A7)</f>
        <v>345.18230048470531</v>
      </c>
      <c r="M7">
        <f>AVERAGEIFS(plot_info!$AF:$AF,plot_info!$B:$B,A7)</f>
        <v>345.18230048470531</v>
      </c>
      <c r="N7">
        <f>AVERAGEIFS(plot_info!$AF:$AF,plot_info!$B:$B,A7)</f>
        <v>345.18230048470531</v>
      </c>
    </row>
    <row r="8" spans="1:14" x14ac:dyDescent="0.35">
      <c r="A8" t="s">
        <v>126</v>
      </c>
      <c r="B8">
        <v>404.87621462140299</v>
      </c>
      <c r="C8">
        <v>399.59155248398406</v>
      </c>
      <c r="D8">
        <v>368.67612098200425</v>
      </c>
      <c r="E8">
        <v>193.75585825821835</v>
      </c>
      <c r="F8">
        <f>AVERAGEIFS(plot_info!$AF:$AF,plot_info!$B:$B,A8)</f>
        <v>399.59155248398406</v>
      </c>
      <c r="G8">
        <f>AVERAGEIFS(plot_info!$AF:$AF,plot_info!$B:$B,A8)</f>
        <v>399.59155248398406</v>
      </c>
      <c r="H8">
        <f>AVERAGEIFS(plot_info!$AF:$AF,plot_info!$B:$B,A8)</f>
        <v>399.59155248398406</v>
      </c>
      <c r="I8">
        <f>AVERAGEIFS(plot_info!$AF:$AF,plot_info!$B:$B,A8)</f>
        <v>399.59155248398406</v>
      </c>
      <c r="J8">
        <f>AVERAGEIFS(plot_info!$AF:$AF,plot_info!$B:$B,A8)</f>
        <v>399.59155248398406</v>
      </c>
      <c r="K8">
        <f>AVERAGEIFS(plot_info!$AF:$AF,plot_info!$B:$B,A8)</f>
        <v>399.59155248398406</v>
      </c>
      <c r="L8">
        <f>AVERAGEIFS(plot_info!$AF:$AF,plot_info!$B:$B,A8)</f>
        <v>399.59155248398406</v>
      </c>
      <c r="M8">
        <f>AVERAGEIFS(plot_info!$AF:$AF,plot_info!$B:$B,A8)</f>
        <v>399.59155248398406</v>
      </c>
      <c r="N8">
        <f>AVERAGEIFS(plot_info!$AF:$AF,plot_info!$B:$B,A8)</f>
        <v>399.59155248398406</v>
      </c>
    </row>
    <row r="9" spans="1:14" x14ac:dyDescent="0.35">
      <c r="A9" t="s">
        <v>123</v>
      </c>
      <c r="B9">
        <v>245.6739291735139</v>
      </c>
      <c r="C9">
        <v>243.75123198436907</v>
      </c>
      <c r="D9">
        <v>223.82711068926881</v>
      </c>
      <c r="E9">
        <v>183.40158977042236</v>
      </c>
      <c r="F9">
        <f>AVERAGEIFS(plot_info!$AF:$AF,plot_info!$B:$B,A9)</f>
        <v>243.75123198436907</v>
      </c>
      <c r="G9">
        <f>AVERAGEIFS(plot_info!$AF:$AF,plot_info!$B:$B,A9)</f>
        <v>243.75123198436907</v>
      </c>
      <c r="H9">
        <f>AVERAGEIFS(plot_info!$AF:$AF,plot_info!$B:$B,A9)</f>
        <v>243.75123198436907</v>
      </c>
      <c r="I9">
        <f>AVERAGEIFS(plot_info!$AF:$AF,plot_info!$B:$B,A9)</f>
        <v>243.75123198436907</v>
      </c>
      <c r="J9">
        <f>AVERAGEIFS(plot_info!$AF:$AF,plot_info!$B:$B,A9)</f>
        <v>243.75123198436907</v>
      </c>
      <c r="K9">
        <f>AVERAGEIFS(plot_info!$AF:$AF,plot_info!$B:$B,A9)</f>
        <v>243.75123198436907</v>
      </c>
      <c r="L9">
        <f>AVERAGEIFS(plot_info!$AF:$AF,plot_info!$B:$B,A9)</f>
        <v>243.75123198436907</v>
      </c>
      <c r="M9">
        <f>AVERAGEIFS(plot_info!$AF:$AF,plot_info!$B:$B,A9)</f>
        <v>243.75123198436907</v>
      </c>
      <c r="N9">
        <f>AVERAGEIFS(plot_info!$AF:$AF,plot_info!$B:$B,A9)</f>
        <v>243.75123198436907</v>
      </c>
    </row>
    <row r="10" spans="1:14" x14ac:dyDescent="0.35">
      <c r="A10" t="s">
        <v>139</v>
      </c>
      <c r="B10">
        <v>427.865401619951</v>
      </c>
      <c r="C10">
        <v>427.50836688699786</v>
      </c>
      <c r="D10">
        <v>410.77623448127639</v>
      </c>
      <c r="E10">
        <v>210.59761544280119</v>
      </c>
      <c r="F10">
        <f>AVERAGEIFS(plot_info!$AF:$AF,plot_info!$B:$B,A10)</f>
        <v>427.50836688699786</v>
      </c>
      <c r="G10">
        <f>AVERAGEIFS(plot_info!$AF:$AF,plot_info!$B:$B,A10)</f>
        <v>427.50836688699786</v>
      </c>
      <c r="H10">
        <f>AVERAGEIFS(plot_info!$AF:$AF,plot_info!$B:$B,A10)</f>
        <v>427.50836688699786</v>
      </c>
      <c r="I10">
        <f>AVERAGEIFS(plot_info!$AF:$AF,plot_info!$B:$B,A10)</f>
        <v>427.50836688699786</v>
      </c>
      <c r="J10">
        <f>AVERAGEIFS(plot_info!$AF:$AF,plot_info!$B:$B,A10)</f>
        <v>427.50836688699786</v>
      </c>
      <c r="K10">
        <f>AVERAGEIFS(plot_info!$AF:$AF,plot_info!$B:$B,A10)</f>
        <v>427.50836688699786</v>
      </c>
      <c r="L10">
        <f>AVERAGEIFS(plot_info!$AF:$AF,plot_info!$B:$B,A10)</f>
        <v>427.50836688699786</v>
      </c>
      <c r="M10">
        <f>AVERAGEIFS(plot_info!$AF:$AF,plot_info!$B:$B,A10)</f>
        <v>427.50836688699786</v>
      </c>
      <c r="N10">
        <f>AVERAGEIFS(plot_info!$AF:$AF,plot_info!$B:$B,A10)</f>
        <v>427.50836688699786</v>
      </c>
    </row>
    <row r="11" spans="1:14" x14ac:dyDescent="0.35">
      <c r="A11" t="s">
        <v>138</v>
      </c>
      <c r="B11">
        <v>220.33140546252335</v>
      </c>
      <c r="C11">
        <v>217.31434086468781</v>
      </c>
      <c r="D11">
        <v>201.33370697444877</v>
      </c>
      <c r="E11">
        <v>116.82884252895006</v>
      </c>
      <c r="F11">
        <f>AVERAGEIFS(plot_info!$AF:$AF,plot_info!$B:$B,A11)</f>
        <v>217.31434086468781</v>
      </c>
      <c r="G11">
        <f>AVERAGEIFS(plot_info!$AF:$AF,plot_info!$B:$B,A11)</f>
        <v>217.31434086468781</v>
      </c>
      <c r="H11">
        <f>AVERAGEIFS(plot_info!$AF:$AF,plot_info!$B:$B,A11)</f>
        <v>217.31434086468781</v>
      </c>
      <c r="I11">
        <f>AVERAGEIFS(plot_info!$AF:$AF,plot_info!$B:$B,A11)</f>
        <v>217.31434086468781</v>
      </c>
      <c r="J11">
        <f>AVERAGEIFS(plot_info!$AF:$AF,plot_info!$B:$B,A11)</f>
        <v>217.31434086468781</v>
      </c>
      <c r="K11">
        <f>AVERAGEIFS(plot_info!$AF:$AF,plot_info!$B:$B,A11)</f>
        <v>217.31434086468781</v>
      </c>
      <c r="L11">
        <f>AVERAGEIFS(plot_info!$AF:$AF,plot_info!$B:$B,A11)</f>
        <v>217.31434086468781</v>
      </c>
      <c r="M11">
        <f>AVERAGEIFS(plot_info!$AF:$AF,plot_info!$B:$B,A11)</f>
        <v>217.31434086468781</v>
      </c>
      <c r="N11">
        <f>AVERAGEIFS(plot_info!$AF:$AF,plot_info!$B:$B,A11)</f>
        <v>217.31434086468781</v>
      </c>
    </row>
    <row r="12" spans="1:14" x14ac:dyDescent="0.35">
      <c r="A12" t="s">
        <v>9</v>
      </c>
      <c r="B12">
        <v>333.13585831199629</v>
      </c>
      <c r="C12">
        <v>327.97444092973791</v>
      </c>
      <c r="D12">
        <v>317.11911997593739</v>
      </c>
      <c r="E12">
        <v>309.44393868683113</v>
      </c>
      <c r="F12">
        <f>AVERAGEIFS(plot_info!$AF:$AF,plot_info!$B:$B,A12)</f>
        <v>327.97444092973791</v>
      </c>
      <c r="G12">
        <f>AVERAGEIFS(plot_info!$AF:$AF,plot_info!$B:$B,A12)</f>
        <v>327.97444092973791</v>
      </c>
      <c r="H12">
        <f>AVERAGEIFS(plot_info!$AF:$AF,plot_info!$B:$B,A12)</f>
        <v>327.97444092973791</v>
      </c>
      <c r="I12">
        <f>AVERAGEIFS(plot_info!$AF:$AF,plot_info!$B:$B,A12)</f>
        <v>327.97444092973791</v>
      </c>
      <c r="J12">
        <f>AVERAGEIFS(plot_info!$AF:$AF,plot_info!$B:$B,A12)</f>
        <v>327.97444092973791</v>
      </c>
      <c r="K12">
        <f>AVERAGEIFS(plot_info!$AF:$AF,plot_info!$B:$B,A12)</f>
        <v>327.97444092973791</v>
      </c>
      <c r="L12">
        <f>AVERAGEIFS(plot_info!$AF:$AF,plot_info!$B:$B,A12)</f>
        <v>327.97444092973791</v>
      </c>
      <c r="M12">
        <f>AVERAGEIFS(plot_info!$AF:$AF,plot_info!$B:$B,A12)</f>
        <v>327.97444092973791</v>
      </c>
      <c r="N12">
        <f>AVERAGEIFS(plot_info!$AF:$AF,plot_info!$B:$B,A12)</f>
        <v>327.97444092973791</v>
      </c>
    </row>
    <row r="13" spans="1:14" x14ac:dyDescent="0.35">
      <c r="A13" t="s">
        <v>15</v>
      </c>
      <c r="B13">
        <v>240.9323778763181</v>
      </c>
      <c r="C13">
        <v>236.55257635630912</v>
      </c>
      <c r="D13">
        <v>222.17255273465665</v>
      </c>
      <c r="E13">
        <v>214.22790365818153</v>
      </c>
      <c r="F13">
        <f>AVERAGEIFS(plot_info!$AF:$AF,plot_info!$B:$B,A13)</f>
        <v>236.55257635630912</v>
      </c>
      <c r="G13">
        <f>AVERAGEIFS(plot_info!$AF:$AF,plot_info!$B:$B,A13)</f>
        <v>236.55257635630912</v>
      </c>
      <c r="H13">
        <f>AVERAGEIFS(plot_info!$AF:$AF,plot_info!$B:$B,A13)</f>
        <v>236.55257635630912</v>
      </c>
      <c r="I13">
        <f>AVERAGEIFS(plot_info!$AF:$AF,plot_info!$B:$B,A13)</f>
        <v>236.55257635630912</v>
      </c>
      <c r="J13">
        <f>AVERAGEIFS(plot_info!$AF:$AF,plot_info!$B:$B,A13)</f>
        <v>236.55257635630912</v>
      </c>
      <c r="K13">
        <f>AVERAGEIFS(plot_info!$AF:$AF,plot_info!$B:$B,A13)</f>
        <v>236.55257635630912</v>
      </c>
      <c r="L13">
        <f>AVERAGEIFS(plot_info!$AF:$AF,plot_info!$B:$B,A13)</f>
        <v>236.55257635630912</v>
      </c>
      <c r="M13">
        <f>AVERAGEIFS(plot_info!$AF:$AF,plot_info!$B:$B,A13)</f>
        <v>236.55257635630912</v>
      </c>
      <c r="N13">
        <f>AVERAGEIFS(plot_info!$AF:$AF,plot_info!$B:$B,A13)</f>
        <v>236.55257635630912</v>
      </c>
    </row>
    <row r="14" spans="1:14" x14ac:dyDescent="0.35">
      <c r="A14" t="s">
        <v>43</v>
      </c>
      <c r="B14">
        <v>423.45690418818123</v>
      </c>
      <c r="C14">
        <v>421.69205650059735</v>
      </c>
      <c r="D14">
        <v>374.09308649602457</v>
      </c>
      <c r="E14">
        <v>267.91723354050231</v>
      </c>
      <c r="F14">
        <f>AVERAGEIFS(plot_info!$AF:$AF,plot_info!$B:$B,A14)</f>
        <v>421.69205650059735</v>
      </c>
      <c r="G14">
        <f>AVERAGEIFS(plot_info!$AF:$AF,plot_info!$B:$B,A14)</f>
        <v>421.69205650059735</v>
      </c>
      <c r="H14">
        <f>AVERAGEIFS(plot_info!$AF:$AF,plot_info!$B:$B,A14)</f>
        <v>421.69205650059735</v>
      </c>
      <c r="I14">
        <f>AVERAGEIFS(plot_info!$AF:$AF,plot_info!$B:$B,A14)</f>
        <v>421.69205650059735</v>
      </c>
      <c r="J14">
        <f>AVERAGEIFS(plot_info!$AF:$AF,plot_info!$B:$B,A14)</f>
        <v>421.69205650059735</v>
      </c>
      <c r="K14">
        <f>AVERAGEIFS(plot_info!$AF:$AF,plot_info!$B:$B,A14)</f>
        <v>421.69205650059735</v>
      </c>
      <c r="L14">
        <f>AVERAGEIFS(plot_info!$AF:$AF,plot_info!$B:$B,A14)</f>
        <v>421.69205650059735</v>
      </c>
      <c r="M14">
        <f>AVERAGEIFS(plot_info!$AF:$AF,plot_info!$B:$B,A14)</f>
        <v>421.69205650059735</v>
      </c>
      <c r="N14">
        <f>AVERAGEIFS(plot_info!$AF:$AF,plot_info!$B:$B,A14)</f>
        <v>421.69205650059735</v>
      </c>
    </row>
    <row r="15" spans="1:14" x14ac:dyDescent="0.35">
      <c r="A15" t="s">
        <v>42</v>
      </c>
      <c r="B15">
        <v>211.73750499317612</v>
      </c>
      <c r="C15">
        <v>199.43671134552915</v>
      </c>
      <c r="D15">
        <v>134.31549283642849</v>
      </c>
      <c r="E15">
        <v>121.88500655713527</v>
      </c>
      <c r="F15">
        <f>AVERAGEIFS(plot_info!$AF:$AF,plot_info!$B:$B,A15)</f>
        <v>199.43671134552915</v>
      </c>
      <c r="G15">
        <f>AVERAGEIFS(plot_info!$AF:$AF,plot_info!$B:$B,A15)</f>
        <v>199.43671134552915</v>
      </c>
      <c r="H15">
        <f>AVERAGEIFS(plot_info!$AF:$AF,plot_info!$B:$B,A15)</f>
        <v>199.43671134552915</v>
      </c>
      <c r="I15">
        <f>AVERAGEIFS(plot_info!$AF:$AF,plot_info!$B:$B,A15)</f>
        <v>199.43671134552915</v>
      </c>
      <c r="J15">
        <f>AVERAGEIFS(plot_info!$AF:$AF,plot_info!$B:$B,A15)</f>
        <v>199.43671134552915</v>
      </c>
      <c r="K15">
        <f>AVERAGEIFS(plot_info!$AF:$AF,plot_info!$B:$B,A15)</f>
        <v>199.43671134552915</v>
      </c>
      <c r="L15">
        <f>AVERAGEIFS(plot_info!$AF:$AF,plot_info!$B:$B,A15)</f>
        <v>199.43671134552915</v>
      </c>
      <c r="M15">
        <f>AVERAGEIFS(plot_info!$AF:$AF,plot_info!$B:$B,A15)</f>
        <v>199.43671134552915</v>
      </c>
      <c r="N15">
        <f>AVERAGEIFS(plot_info!$AF:$AF,plot_info!$B:$B,A15)</f>
        <v>199.43671134552915</v>
      </c>
    </row>
    <row r="16" spans="1:14" x14ac:dyDescent="0.35">
      <c r="A16" t="s">
        <v>59</v>
      </c>
      <c r="B16">
        <v>401.76777848081161</v>
      </c>
      <c r="C16">
        <v>401.76777848081161</v>
      </c>
      <c r="D16">
        <v>388.47357426991857</v>
      </c>
      <c r="E16">
        <v>277.2045725162485</v>
      </c>
      <c r="F16">
        <f>AVERAGEIFS(plot_info!$AF:$AF,plot_info!$B:$B,A16)</f>
        <v>401.76777848081161</v>
      </c>
      <c r="G16">
        <f>AVERAGEIFS(plot_info!$AF:$AF,plot_info!$B:$B,A16)</f>
        <v>401.76777848081161</v>
      </c>
      <c r="H16">
        <f>AVERAGEIFS(plot_info!$AF:$AF,plot_info!$B:$B,A16)</f>
        <v>401.76777848081161</v>
      </c>
      <c r="I16">
        <f>AVERAGEIFS(plot_info!$AF:$AF,plot_info!$B:$B,A16)</f>
        <v>401.76777848081161</v>
      </c>
      <c r="J16">
        <f>AVERAGEIFS(plot_info!$AF:$AF,plot_info!$B:$B,A16)</f>
        <v>401.76777848081161</v>
      </c>
      <c r="K16">
        <f>AVERAGEIFS(plot_info!$AF:$AF,plot_info!$B:$B,A16)</f>
        <v>401.76777848081161</v>
      </c>
      <c r="L16">
        <f>AVERAGEIFS(plot_info!$AF:$AF,plot_info!$B:$B,A16)</f>
        <v>401.76777848081161</v>
      </c>
      <c r="M16">
        <f>AVERAGEIFS(plot_info!$AF:$AF,plot_info!$B:$B,A16)</f>
        <v>401.76777848081161</v>
      </c>
      <c r="N16">
        <f>AVERAGEIFS(plot_info!$AF:$AF,plot_info!$B:$B,A16)</f>
        <v>401.76777848081161</v>
      </c>
    </row>
    <row r="17" spans="1:14" x14ac:dyDescent="0.35">
      <c r="A17" t="s">
        <v>57</v>
      </c>
      <c r="B17">
        <v>285.31888107279343</v>
      </c>
      <c r="C17">
        <v>280.70105426075673</v>
      </c>
      <c r="D17">
        <v>259.52233971743232</v>
      </c>
      <c r="E17">
        <v>217.65897162741376</v>
      </c>
      <c r="F17">
        <f>AVERAGEIFS(plot_info!$AF:$AF,plot_info!$B:$B,A17)</f>
        <v>280.70105426075673</v>
      </c>
      <c r="G17">
        <f>AVERAGEIFS(plot_info!$AF:$AF,plot_info!$B:$B,A17)</f>
        <v>280.70105426075673</v>
      </c>
      <c r="H17">
        <f>AVERAGEIFS(plot_info!$AF:$AF,plot_info!$B:$B,A17)</f>
        <v>280.70105426075673</v>
      </c>
      <c r="I17">
        <f>AVERAGEIFS(plot_info!$AF:$AF,plot_info!$B:$B,A17)</f>
        <v>280.70105426075673</v>
      </c>
      <c r="J17">
        <f>AVERAGEIFS(plot_info!$AF:$AF,plot_info!$B:$B,A17)</f>
        <v>280.70105426075673</v>
      </c>
      <c r="K17">
        <f>AVERAGEIFS(plot_info!$AF:$AF,plot_info!$B:$B,A17)</f>
        <v>280.70105426075673</v>
      </c>
      <c r="L17">
        <f>AVERAGEIFS(plot_info!$AF:$AF,plot_info!$B:$B,A17)</f>
        <v>280.70105426075673</v>
      </c>
      <c r="M17">
        <f>AVERAGEIFS(plot_info!$AF:$AF,plot_info!$B:$B,A17)</f>
        <v>280.70105426075673</v>
      </c>
      <c r="N17">
        <f>AVERAGEIFS(plot_info!$AF:$AF,plot_info!$B:$B,A17)</f>
        <v>280.70105426075673</v>
      </c>
    </row>
    <row r="18" spans="1:14" x14ac:dyDescent="0.35">
      <c r="A18" t="s">
        <v>53</v>
      </c>
      <c r="B18">
        <v>407.675458546936</v>
      </c>
      <c r="C18">
        <v>404.39503444886827</v>
      </c>
      <c r="D18">
        <v>392.05282915934953</v>
      </c>
      <c r="E18">
        <v>386.40908015341415</v>
      </c>
      <c r="F18">
        <f>AVERAGEIFS(plot_info!$AF:$AF,plot_info!$B:$B,A18)</f>
        <v>404.39503444886827</v>
      </c>
      <c r="G18">
        <f>AVERAGEIFS(plot_info!$AF:$AF,plot_info!$B:$B,A18)</f>
        <v>404.39503444886827</v>
      </c>
      <c r="H18">
        <f>AVERAGEIFS(plot_info!$AF:$AF,plot_info!$B:$B,A18)</f>
        <v>404.39503444886827</v>
      </c>
      <c r="I18">
        <f>AVERAGEIFS(plot_info!$AF:$AF,plot_info!$B:$B,A18)</f>
        <v>404.39503444886827</v>
      </c>
      <c r="J18">
        <f>AVERAGEIFS(plot_info!$AF:$AF,plot_info!$B:$B,A18)</f>
        <v>404.39503444886827</v>
      </c>
      <c r="K18">
        <f>AVERAGEIFS(plot_info!$AF:$AF,plot_info!$B:$B,A18)</f>
        <v>404.39503444886827</v>
      </c>
      <c r="L18">
        <f>AVERAGEIFS(plot_info!$AF:$AF,plot_info!$B:$B,A18)</f>
        <v>404.39503444886827</v>
      </c>
      <c r="M18">
        <f>AVERAGEIFS(plot_info!$AF:$AF,plot_info!$B:$B,A18)</f>
        <v>404.39503444886827</v>
      </c>
      <c r="N18">
        <f>AVERAGEIFS(plot_info!$AF:$AF,plot_info!$B:$B,A18)</f>
        <v>404.39503444886827</v>
      </c>
    </row>
    <row r="19" spans="1:14" x14ac:dyDescent="0.35">
      <c r="A19" t="s">
        <v>52</v>
      </c>
      <c r="B19">
        <v>392.41253689584551</v>
      </c>
      <c r="C19">
        <v>390.18505748817762</v>
      </c>
      <c r="D19">
        <v>360.22896364289232</v>
      </c>
      <c r="E19">
        <v>344.57494758955141</v>
      </c>
      <c r="F19">
        <f>AVERAGEIFS(plot_info!$AF:$AF,plot_info!$B:$B,A19)</f>
        <v>390.18505748817762</v>
      </c>
      <c r="G19">
        <f>AVERAGEIFS(plot_info!$AF:$AF,plot_info!$B:$B,A19)</f>
        <v>390.18505748817762</v>
      </c>
      <c r="H19">
        <f>AVERAGEIFS(plot_info!$AF:$AF,plot_info!$B:$B,A19)</f>
        <v>390.18505748817762</v>
      </c>
      <c r="I19">
        <f>AVERAGEIFS(plot_info!$AF:$AF,plot_info!$B:$B,A19)</f>
        <v>390.18505748817762</v>
      </c>
      <c r="J19">
        <f>AVERAGEIFS(plot_info!$AF:$AF,plot_info!$B:$B,A19)</f>
        <v>390.18505748817762</v>
      </c>
      <c r="K19">
        <f>AVERAGEIFS(plot_info!$AF:$AF,plot_info!$B:$B,A19)</f>
        <v>390.18505748817762</v>
      </c>
      <c r="L19">
        <f>AVERAGEIFS(plot_info!$AF:$AF,plot_info!$B:$B,A19)</f>
        <v>390.18505748817762</v>
      </c>
      <c r="M19">
        <f>AVERAGEIFS(plot_info!$AF:$AF,plot_info!$B:$B,A19)</f>
        <v>390.18505748817762</v>
      </c>
      <c r="N19">
        <f>AVERAGEIFS(plot_info!$AF:$AF,plot_info!$B:$B,A19)</f>
        <v>390.18505748817762</v>
      </c>
    </row>
    <row r="20" spans="1:14" x14ac:dyDescent="0.35">
      <c r="A20" t="s">
        <v>31</v>
      </c>
      <c r="B20">
        <v>174.5498234005228</v>
      </c>
      <c r="C20">
        <v>170.21110129992465</v>
      </c>
      <c r="D20">
        <v>160.53071675647843</v>
      </c>
      <c r="E20">
        <v>73.672796198607159</v>
      </c>
      <c r="F20">
        <f>AVERAGEIFS(plot_info!$AF:$AF,plot_info!$B:$B,A20)</f>
        <v>170.21110129992465</v>
      </c>
      <c r="G20">
        <f>AVERAGEIFS(plot_info!$AF:$AF,plot_info!$B:$B,A20)</f>
        <v>170.21110129992465</v>
      </c>
      <c r="H20">
        <f>AVERAGEIFS(plot_info!$AF:$AF,plot_info!$B:$B,A20)</f>
        <v>170.21110129992465</v>
      </c>
      <c r="I20">
        <f>AVERAGEIFS(plot_info!$AF:$AF,plot_info!$B:$B,A20)</f>
        <v>170.21110129992465</v>
      </c>
      <c r="J20">
        <f>AVERAGEIFS(plot_info!$AF:$AF,plot_info!$B:$B,A20)</f>
        <v>170.21110129992465</v>
      </c>
      <c r="K20">
        <f>AVERAGEIFS(plot_info!$AF:$AF,plot_info!$B:$B,A20)</f>
        <v>170.21110129992465</v>
      </c>
      <c r="L20">
        <f>AVERAGEIFS(plot_info!$AF:$AF,plot_info!$B:$B,A20)</f>
        <v>170.21110129992465</v>
      </c>
      <c r="M20">
        <f>AVERAGEIFS(plot_info!$AF:$AF,plot_info!$B:$B,A20)</f>
        <v>170.21110129992465</v>
      </c>
      <c r="N20">
        <f>AVERAGEIFS(plot_info!$AF:$AF,plot_info!$B:$B,A20)</f>
        <v>170.21110129992465</v>
      </c>
    </row>
    <row r="21" spans="1:14" x14ac:dyDescent="0.35">
      <c r="A21" t="s">
        <v>36</v>
      </c>
      <c r="B21">
        <v>99.779315325519789</v>
      </c>
      <c r="C21">
        <v>96.416423151328686</v>
      </c>
      <c r="D21">
        <v>92.298244278137346</v>
      </c>
      <c r="E21">
        <v>51.332617769187415</v>
      </c>
      <c r="F21">
        <f>AVERAGEIFS(plot_info!$AF:$AF,plot_info!$B:$B,A21)</f>
        <v>96.416423151328686</v>
      </c>
      <c r="G21">
        <f>AVERAGEIFS(plot_info!$AF:$AF,plot_info!$B:$B,A21)</f>
        <v>96.416423151328686</v>
      </c>
      <c r="H21">
        <f>AVERAGEIFS(plot_info!$AF:$AF,plot_info!$B:$B,A21)</f>
        <v>96.416423151328686</v>
      </c>
      <c r="I21">
        <f>AVERAGEIFS(plot_info!$AF:$AF,plot_info!$B:$B,A21)</f>
        <v>96.416423151328686</v>
      </c>
      <c r="J21">
        <f>AVERAGEIFS(plot_info!$AF:$AF,plot_info!$B:$B,A21)</f>
        <v>96.416423151328686</v>
      </c>
      <c r="K21">
        <f>AVERAGEIFS(plot_info!$AF:$AF,plot_info!$B:$B,A21)</f>
        <v>96.416423151328686</v>
      </c>
      <c r="L21">
        <f>AVERAGEIFS(plot_info!$AF:$AF,plot_info!$B:$B,A21)</f>
        <v>96.416423151328686</v>
      </c>
      <c r="M21">
        <f>AVERAGEIFS(plot_info!$AF:$AF,plot_info!$B:$B,A21)</f>
        <v>96.416423151328686</v>
      </c>
      <c r="N21">
        <f>AVERAGEIFS(plot_info!$AF:$AF,plot_info!$B:$B,A21)</f>
        <v>96.416423151328686</v>
      </c>
    </row>
    <row r="22" spans="1:14" x14ac:dyDescent="0.35">
      <c r="A22" t="s">
        <v>41</v>
      </c>
      <c r="B22">
        <v>488.38089263096225</v>
      </c>
      <c r="C22">
        <v>483.49109360250856</v>
      </c>
      <c r="D22">
        <v>468.02454239635637</v>
      </c>
      <c r="E22">
        <v>385.84518344190184</v>
      </c>
      <c r="F22">
        <f>AVERAGEIFS(plot_info!$AF:$AF,plot_info!$B:$B,A22)</f>
        <v>483.49109360250856</v>
      </c>
      <c r="G22">
        <f>AVERAGEIFS(plot_info!$AF:$AF,plot_info!$B:$B,A22)</f>
        <v>483.49109360250856</v>
      </c>
      <c r="H22">
        <f>AVERAGEIFS(plot_info!$AF:$AF,plot_info!$B:$B,A22)</f>
        <v>483.49109360250856</v>
      </c>
      <c r="I22">
        <f>AVERAGEIFS(plot_info!$AF:$AF,plot_info!$B:$B,A22)</f>
        <v>483.49109360250856</v>
      </c>
      <c r="J22">
        <f>AVERAGEIFS(plot_info!$AF:$AF,plot_info!$B:$B,A22)</f>
        <v>483.49109360250856</v>
      </c>
      <c r="K22">
        <f>AVERAGEIFS(plot_info!$AF:$AF,plot_info!$B:$B,A22)</f>
        <v>483.49109360250856</v>
      </c>
      <c r="L22">
        <f>AVERAGEIFS(plot_info!$AF:$AF,plot_info!$B:$B,A22)</f>
        <v>483.49109360250856</v>
      </c>
      <c r="M22">
        <f>AVERAGEIFS(plot_info!$AF:$AF,plot_info!$B:$B,A22)</f>
        <v>483.49109360250856</v>
      </c>
      <c r="N22">
        <f>AVERAGEIFS(plot_info!$AF:$AF,plot_info!$B:$B,A22)</f>
        <v>483.49109360250856</v>
      </c>
    </row>
    <row r="23" spans="1:14" x14ac:dyDescent="0.35">
      <c r="A23" t="s">
        <v>38</v>
      </c>
      <c r="B23">
        <v>321.23189752710226</v>
      </c>
      <c r="C23">
        <v>319.2088753311773</v>
      </c>
      <c r="D23">
        <v>295.89062678831533</v>
      </c>
      <c r="E23">
        <v>265.6402473445458</v>
      </c>
      <c r="F23">
        <f>AVERAGEIFS(plot_info!$AF:$AF,plot_info!$B:$B,A23)</f>
        <v>319.2088753311773</v>
      </c>
      <c r="G23">
        <f>AVERAGEIFS(plot_info!$AF:$AF,plot_info!$B:$B,A23)</f>
        <v>319.2088753311773</v>
      </c>
      <c r="H23">
        <f>AVERAGEIFS(plot_info!$AF:$AF,plot_info!$B:$B,A23)</f>
        <v>319.2088753311773</v>
      </c>
      <c r="I23">
        <f>AVERAGEIFS(plot_info!$AF:$AF,plot_info!$B:$B,A23)</f>
        <v>319.2088753311773</v>
      </c>
      <c r="J23">
        <f>AVERAGEIFS(plot_info!$AF:$AF,plot_info!$B:$B,A23)</f>
        <v>319.2088753311773</v>
      </c>
      <c r="K23">
        <f>AVERAGEIFS(plot_info!$AF:$AF,plot_info!$B:$B,A23)</f>
        <v>319.2088753311773</v>
      </c>
      <c r="L23">
        <f>AVERAGEIFS(plot_info!$AF:$AF,plot_info!$B:$B,A23)</f>
        <v>319.2088753311773</v>
      </c>
      <c r="M23">
        <f>AVERAGEIFS(plot_info!$AF:$AF,plot_info!$B:$B,A23)</f>
        <v>319.2088753311773</v>
      </c>
      <c r="N23">
        <f>AVERAGEIFS(plot_info!$AF:$AF,plot_info!$B:$B,A23)</f>
        <v>319.2088753311773</v>
      </c>
    </row>
    <row r="24" spans="1:14" x14ac:dyDescent="0.35">
      <c r="A24" t="s">
        <v>39</v>
      </c>
      <c r="B24">
        <v>586.02427142453121</v>
      </c>
      <c r="C24">
        <v>580.58957464442005</v>
      </c>
      <c r="D24">
        <v>565.51102493777717</v>
      </c>
      <c r="E24">
        <v>550.96261496841805</v>
      </c>
      <c r="F24">
        <f>AVERAGEIFS(plot_info!$AF:$AF,plot_info!$B:$B,A24)</f>
        <v>580.58957464442005</v>
      </c>
      <c r="G24">
        <f>AVERAGEIFS(plot_info!$AF:$AF,plot_info!$B:$B,A24)</f>
        <v>580.58957464442005</v>
      </c>
      <c r="H24">
        <f>AVERAGEIFS(plot_info!$AF:$AF,plot_info!$B:$B,A24)</f>
        <v>580.58957464442005</v>
      </c>
      <c r="I24">
        <f>AVERAGEIFS(plot_info!$AF:$AF,plot_info!$B:$B,A24)</f>
        <v>580.58957464442005</v>
      </c>
      <c r="J24">
        <f>AVERAGEIFS(plot_info!$AF:$AF,plot_info!$B:$B,A24)</f>
        <v>580.58957464442005</v>
      </c>
      <c r="K24">
        <f>AVERAGEIFS(plot_info!$AF:$AF,plot_info!$B:$B,A24)</f>
        <v>580.58957464442005</v>
      </c>
      <c r="L24">
        <f>AVERAGEIFS(plot_info!$AF:$AF,plot_info!$B:$B,A24)</f>
        <v>580.58957464442005</v>
      </c>
      <c r="M24">
        <f>AVERAGEIFS(plot_info!$AF:$AF,plot_info!$B:$B,A24)</f>
        <v>580.58957464442005</v>
      </c>
      <c r="N24">
        <f>AVERAGEIFS(plot_info!$AF:$AF,plot_info!$B:$B,A24)</f>
        <v>580.58957464442005</v>
      </c>
    </row>
    <row r="25" spans="1:14" x14ac:dyDescent="0.35">
      <c r="A25" t="s">
        <v>40</v>
      </c>
      <c r="B25">
        <v>185.56177727939939</v>
      </c>
      <c r="C25">
        <v>170.18983655291839</v>
      </c>
      <c r="D25">
        <v>139.99179230720048</v>
      </c>
      <c r="E25">
        <v>111.69077648287423</v>
      </c>
      <c r="F25">
        <f>AVERAGEIFS(plot_info!$AF:$AF,plot_info!$B:$B,A25)</f>
        <v>170.18983655291839</v>
      </c>
      <c r="G25">
        <f>AVERAGEIFS(plot_info!$AF:$AF,plot_info!$B:$B,A25)</f>
        <v>170.18983655291839</v>
      </c>
      <c r="H25">
        <f>AVERAGEIFS(plot_info!$AF:$AF,plot_info!$B:$B,A25)</f>
        <v>170.18983655291839</v>
      </c>
      <c r="I25">
        <f>AVERAGEIFS(plot_info!$AF:$AF,plot_info!$B:$B,A25)</f>
        <v>170.18983655291839</v>
      </c>
      <c r="J25">
        <f>AVERAGEIFS(plot_info!$AF:$AF,plot_info!$B:$B,A25)</f>
        <v>170.18983655291839</v>
      </c>
      <c r="K25">
        <f>AVERAGEIFS(plot_info!$AF:$AF,plot_info!$B:$B,A25)</f>
        <v>170.18983655291839</v>
      </c>
      <c r="L25">
        <f>AVERAGEIFS(plot_info!$AF:$AF,plot_info!$B:$B,A25)</f>
        <v>170.18983655291839</v>
      </c>
      <c r="M25">
        <f>AVERAGEIFS(plot_info!$AF:$AF,plot_info!$B:$B,A25)</f>
        <v>170.18983655291839</v>
      </c>
      <c r="N25">
        <f>AVERAGEIFS(plot_info!$AF:$AF,plot_info!$B:$B,A25)</f>
        <v>170.18983655291839</v>
      </c>
    </row>
    <row r="26" spans="1:14" x14ac:dyDescent="0.35">
      <c r="A26" t="s">
        <v>50</v>
      </c>
      <c r="B26">
        <v>397.21524758092056</v>
      </c>
      <c r="C26">
        <v>386.48246611680105</v>
      </c>
      <c r="D26">
        <v>332.70858235372231</v>
      </c>
      <c r="E26">
        <v>263.50076601520982</v>
      </c>
      <c r="F26">
        <f>AVERAGEIFS(plot_info!$AF:$AF,plot_info!$B:$B,A26)</f>
        <v>386.48246611680105</v>
      </c>
      <c r="G26">
        <f>AVERAGEIFS(plot_info!$AF:$AF,plot_info!$B:$B,A26)</f>
        <v>386.48246611680105</v>
      </c>
      <c r="H26">
        <f>AVERAGEIFS(plot_info!$AF:$AF,plot_info!$B:$B,A26)</f>
        <v>386.48246611680105</v>
      </c>
      <c r="I26">
        <f>AVERAGEIFS(plot_info!$AF:$AF,plot_info!$B:$B,A26)</f>
        <v>386.48246611680105</v>
      </c>
      <c r="J26">
        <f>AVERAGEIFS(plot_info!$AF:$AF,plot_info!$B:$B,A26)</f>
        <v>386.48246611680105</v>
      </c>
      <c r="K26">
        <f>AVERAGEIFS(plot_info!$AF:$AF,plot_info!$B:$B,A26)</f>
        <v>386.48246611680105</v>
      </c>
      <c r="L26">
        <f>AVERAGEIFS(plot_info!$AF:$AF,plot_info!$B:$B,A26)</f>
        <v>386.48246611680105</v>
      </c>
      <c r="M26">
        <f>AVERAGEIFS(plot_info!$AF:$AF,plot_info!$B:$B,A26)</f>
        <v>386.48246611680105</v>
      </c>
      <c r="N26">
        <f>AVERAGEIFS(plot_info!$AF:$AF,plot_info!$B:$B,A26)</f>
        <v>386.48246611680105</v>
      </c>
    </row>
    <row r="27" spans="1:14" x14ac:dyDescent="0.35">
      <c r="A27" t="s">
        <v>51</v>
      </c>
      <c r="B27">
        <v>368.53231147252291</v>
      </c>
      <c r="C27">
        <v>366.79858753600314</v>
      </c>
      <c r="D27">
        <v>360.8839639665477</v>
      </c>
      <c r="E27">
        <v>321.4184997103942</v>
      </c>
      <c r="F27">
        <f>AVERAGEIFS(plot_info!$AF:$AF,plot_info!$B:$B,A27)</f>
        <v>366.79858753600314</v>
      </c>
      <c r="G27">
        <f>AVERAGEIFS(plot_info!$AF:$AF,plot_info!$B:$B,A27)</f>
        <v>366.79858753600314</v>
      </c>
      <c r="H27">
        <f>AVERAGEIFS(plot_info!$AF:$AF,plot_info!$B:$B,A27)</f>
        <v>366.79858753600314</v>
      </c>
      <c r="I27">
        <f>AVERAGEIFS(plot_info!$AF:$AF,plot_info!$B:$B,A27)</f>
        <v>366.79858753600314</v>
      </c>
      <c r="J27">
        <f>AVERAGEIFS(plot_info!$AF:$AF,plot_info!$B:$B,A27)</f>
        <v>366.79858753600314</v>
      </c>
      <c r="K27">
        <f>AVERAGEIFS(plot_info!$AF:$AF,plot_info!$B:$B,A27)</f>
        <v>366.79858753600314</v>
      </c>
      <c r="L27">
        <f>AVERAGEIFS(plot_info!$AF:$AF,plot_info!$B:$B,A27)</f>
        <v>366.79858753600314</v>
      </c>
      <c r="M27">
        <f>AVERAGEIFS(plot_info!$AF:$AF,plot_info!$B:$B,A27)</f>
        <v>366.79858753600314</v>
      </c>
      <c r="N27">
        <f>AVERAGEIFS(plot_info!$AF:$AF,plot_info!$B:$B,A27)</f>
        <v>366.79858753600314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tree_info</vt:lpstr>
      <vt:lpstr>plot_info</vt:lpstr>
      <vt:lpstr>plot_AGB_DBH</vt:lpstr>
      <vt:lpstr>patch_info</vt:lpstr>
      <vt:lpstr>patch_AGB_DBH</vt:lpstr>
      <vt:lpstr>tree_info!Extract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VW</dc:creator>
  <cp:keywords/>
  <dc:description/>
  <cp:lastModifiedBy>Sofie Van Winckel</cp:lastModifiedBy>
  <cp:revision/>
  <dcterms:created xsi:type="dcterms:W3CDTF">2023-08-08T08:02:57Z</dcterms:created>
  <dcterms:modified xsi:type="dcterms:W3CDTF">2024-12-10T11:39:18Z</dcterms:modified>
  <cp:category/>
  <cp:contentStatus/>
</cp:coreProperties>
</file>