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>
    <mc:Choice Requires="x15">
      <x15ac:absPath xmlns:x15ac="http://schemas.microsoft.com/office/spreadsheetml/2010/11/ac" url="C:\Users\Владислав\Desktop\diplom\"/>
    </mc:Choice>
  </mc:AlternateContent>
  <bookViews>
    <workbookView xWindow="0" yWindow="0" windowWidth="16650" windowHeight="5790" tabRatio="927"/>
  </bookViews>
  <sheets>
    <sheet name="Осінь" sheetId="2" r:id="rId1"/>
    <sheet name="Весна" sheetId="30" r:id="rId2"/>
    <sheet name="почасовка" sheetId="20" state="hidden" r:id="rId3"/>
    <sheet name="англ осень" sheetId="21" state="hidden" r:id="rId4"/>
    <sheet name="англ весна" sheetId="22" state="hidden" r:id="rId5"/>
    <sheet name="англ общая" sheetId="23" state="hidden" r:id="rId6"/>
    <sheet name="весна обновл" sheetId="24" state="hidden" r:id="rId7"/>
  </sheets>
  <definedNames>
    <definedName name="_xlnm._FilterDatabase" localSheetId="1" hidden="1">Весна!$A$10:$AK$11</definedName>
    <definedName name="_xlnm._FilterDatabase" localSheetId="0" hidden="1">Осінь!$A$10:$AK$11</definedName>
    <definedName name="_xlnm._FilterDatabase" localSheetId="2" hidden="1">почасовка!$A$10:$AJ$29</definedName>
    <definedName name="_xlnm.Print_Titles" localSheetId="1">Весна!$8:$10</definedName>
    <definedName name="_xlnm.Print_Titles" localSheetId="0">Осінь!$8:$10</definedName>
    <definedName name="_xlnm.Print_Area" localSheetId="1">Весна!$A$1:$AK$11</definedName>
    <definedName name="_xlnm.Print_Area" localSheetId="0">Осінь!$A$1:$AK$11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20" l="1"/>
  <c r="X19" i="20"/>
  <c r="W19" i="20"/>
  <c r="V19" i="20"/>
  <c r="U19" i="20"/>
  <c r="T19" i="20"/>
  <c r="S19" i="20"/>
  <c r="R19" i="20"/>
  <c r="Q19" i="20"/>
  <c r="W18" i="20"/>
  <c r="V18" i="20"/>
  <c r="U18" i="20"/>
  <c r="T18" i="20"/>
  <c r="S18" i="20"/>
  <c r="R18" i="20"/>
  <c r="Q18" i="20"/>
  <c r="AH18" i="20" l="1"/>
  <c r="AH19" i="20"/>
  <c r="AH20" i="20" l="1"/>
  <c r="Q12" i="20" l="1"/>
  <c r="R12" i="20"/>
  <c r="S12" i="20"/>
  <c r="V12" i="20"/>
  <c r="X12" i="20"/>
  <c r="Q13" i="20"/>
  <c r="R13" i="20"/>
  <c r="S13" i="20"/>
  <c r="V13" i="20"/>
  <c r="X13" i="20"/>
  <c r="Q15" i="20"/>
  <c r="R15" i="20"/>
  <c r="S15" i="20"/>
  <c r="V15" i="20"/>
  <c r="Q16" i="20"/>
  <c r="R16" i="20"/>
  <c r="S16" i="20"/>
  <c r="X16" i="20"/>
  <c r="E13" i="20"/>
  <c r="E12" i="20"/>
  <c r="E11" i="20"/>
  <c r="X11" i="20" s="1"/>
  <c r="V11" i="20"/>
  <c r="S11" i="20"/>
  <c r="Q11" i="20"/>
  <c r="AH15" i="20" l="1"/>
  <c r="AH12" i="20"/>
  <c r="AH13" i="20"/>
  <c r="AH16" i="20"/>
  <c r="AH11" i="20"/>
  <c r="I51" i="24"/>
  <c r="I49" i="24"/>
  <c r="I35" i="24"/>
  <c r="I18" i="24"/>
  <c r="I22" i="24"/>
  <c r="I27" i="24"/>
  <c r="I19" i="24"/>
  <c r="I57" i="24"/>
  <c r="I58" i="24"/>
  <c r="I42" i="24"/>
  <c r="I43" i="24"/>
  <c r="I2" i="24"/>
  <c r="I40" i="24"/>
  <c r="I47" i="24"/>
  <c r="I36" i="24"/>
  <c r="I48" i="24"/>
  <c r="I39" i="24"/>
  <c r="I20" i="24"/>
  <c r="I41" i="24"/>
  <c r="I28" i="24"/>
  <c r="I59" i="24"/>
  <c r="I29" i="24"/>
  <c r="I30" i="24"/>
  <c r="I31" i="24"/>
  <c r="I23" i="24"/>
  <c r="I24" i="24"/>
  <c r="I56" i="24"/>
  <c r="I32" i="24"/>
  <c r="I12" i="24"/>
  <c r="I25" i="24"/>
  <c r="I9" i="24"/>
  <c r="I14" i="24"/>
  <c r="I15" i="24"/>
  <c r="I60" i="24"/>
  <c r="I16" i="24"/>
  <c r="I17" i="24"/>
  <c r="I3" i="24"/>
  <c r="I44" i="24"/>
  <c r="I10" i="24"/>
  <c r="I61" i="24"/>
  <c r="I21" i="24"/>
  <c r="I4" i="24"/>
  <c r="I45" i="24"/>
  <c r="I46" i="24"/>
  <c r="I38" i="24"/>
  <c r="I13" i="24"/>
  <c r="I5" i="24"/>
  <c r="I52" i="24"/>
  <c r="I7" i="24"/>
  <c r="I53" i="24"/>
  <c r="I26" i="24"/>
  <c r="I54" i="24"/>
  <c r="I11" i="24"/>
  <c r="I8" i="24"/>
  <c r="I34" i="24"/>
  <c r="I6" i="24"/>
  <c r="I55" i="24"/>
  <c r="I33" i="24"/>
  <c r="I37" i="24"/>
  <c r="I50" i="24"/>
  <c r="AH17" i="20" l="1"/>
  <c r="AH29" i="20" s="1"/>
  <c r="J66" i="23" l="1"/>
  <c r="J57" i="23"/>
  <c r="J107" i="23"/>
  <c r="J11" i="23"/>
  <c r="J61" i="23"/>
  <c r="J13" i="23"/>
  <c r="J21" i="23"/>
  <c r="J105" i="23"/>
  <c r="J49" i="23"/>
  <c r="J104" i="23"/>
  <c r="J12" i="23"/>
  <c r="J102" i="23"/>
  <c r="J9" i="23"/>
  <c r="J120" i="23"/>
  <c r="J68" i="23"/>
  <c r="J87" i="23"/>
  <c r="J86" i="23"/>
  <c r="J8" i="23"/>
  <c r="J35" i="23"/>
  <c r="J113" i="23"/>
  <c r="J17" i="23"/>
  <c r="J85" i="23"/>
  <c r="J119" i="23"/>
  <c r="J25" i="23"/>
  <c r="J24" i="23"/>
  <c r="J7" i="23"/>
  <c r="J27" i="23"/>
  <c r="J26" i="23"/>
  <c r="J18" i="23"/>
  <c r="J47" i="23"/>
  <c r="J42" i="23"/>
  <c r="J41" i="23"/>
  <c r="J96" i="23"/>
  <c r="J82" i="23"/>
  <c r="J81" i="23"/>
  <c r="J118" i="23"/>
  <c r="J53" i="23"/>
  <c r="J52" i="23"/>
  <c r="J111" i="23"/>
  <c r="J51" i="23"/>
  <c r="J77" i="23"/>
  <c r="J34" i="23"/>
  <c r="J73" i="23"/>
  <c r="J90" i="23"/>
  <c r="J6" i="23"/>
  <c r="J91" i="23"/>
  <c r="J74" i="23"/>
  <c r="J117" i="23"/>
  <c r="J79" i="23"/>
  <c r="J78" i="23"/>
  <c r="J110" i="23"/>
  <c r="J116" i="23"/>
  <c r="J30" i="23"/>
  <c r="J115" i="23"/>
  <c r="J38" i="23"/>
  <c r="J29" i="23"/>
  <c r="J2" i="23"/>
  <c r="J93" i="23"/>
  <c r="J92" i="23"/>
  <c r="J56" i="23"/>
  <c r="J69" i="23"/>
  <c r="J67" i="23"/>
  <c r="J106" i="23"/>
  <c r="J88" i="23"/>
  <c r="J14" i="23"/>
  <c r="J10" i="23"/>
  <c r="J65" i="23"/>
  <c r="J112" i="23"/>
  <c r="J103" i="23"/>
  <c r="J36" i="23"/>
  <c r="J114" i="23"/>
  <c r="J60" i="23"/>
  <c r="J15" i="23"/>
  <c r="J16" i="23"/>
  <c r="J20" i="23"/>
  <c r="J64" i="23"/>
  <c r="J63" i="23"/>
  <c r="J59" i="23"/>
  <c r="J108" i="23"/>
  <c r="J48" i="23"/>
  <c r="J19" i="23"/>
  <c r="J43" i="23"/>
  <c r="J46" i="23"/>
  <c r="J83" i="23"/>
  <c r="J23" i="23"/>
  <c r="J22" i="23"/>
  <c r="J58" i="23"/>
  <c r="J100" i="23"/>
  <c r="J101" i="23"/>
  <c r="J5" i="23"/>
  <c r="J99" i="23"/>
  <c r="J4" i="23"/>
  <c r="J98" i="23"/>
  <c r="J97" i="23"/>
  <c r="J45" i="23"/>
  <c r="J44" i="23"/>
  <c r="J80" i="23"/>
  <c r="J3" i="23"/>
  <c r="J95" i="23"/>
  <c r="J94" i="23"/>
  <c r="J55" i="23"/>
  <c r="J54" i="23"/>
  <c r="J76" i="23"/>
  <c r="J33" i="23"/>
  <c r="J75" i="23"/>
  <c r="J32" i="23"/>
  <c r="J31" i="23"/>
  <c r="J109" i="23"/>
  <c r="J70" i="23"/>
  <c r="J50" i="23"/>
  <c r="J72" i="23"/>
  <c r="J71" i="23"/>
  <c r="J89" i="23"/>
  <c r="J40" i="23"/>
  <c r="J39" i="23"/>
  <c r="J62" i="23"/>
  <c r="J37" i="23"/>
  <c r="J84" i="23"/>
  <c r="J28" i="23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2" i="22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2" i="21"/>
  <c r="AH33" i="20" l="1"/>
</calcChain>
</file>

<file path=xl/sharedStrings.xml><?xml version="1.0" encoding="utf-8"?>
<sst xmlns="http://schemas.openxmlformats.org/spreadsheetml/2006/main" count="26371" uniqueCount="470">
  <si>
    <t>"ЗАТВЕРДЖУЮ"</t>
  </si>
  <si>
    <t>Форма № У-4.01 розд. 2.1</t>
  </si>
  <si>
    <t>Проректор (декан)________________</t>
  </si>
  <si>
    <r>
      <rPr>
        <u/>
        <sz val="10"/>
        <color theme="0"/>
        <rFont val="Times New Roman"/>
        <family val="1"/>
        <charset val="204"/>
      </rPr>
      <t>(Гамаюн І.П.</t>
    </r>
    <r>
      <rPr>
        <sz val="10"/>
        <color theme="0"/>
        <rFont val="Times New Roman"/>
        <family val="1"/>
        <charset val="204"/>
      </rPr>
      <t>)</t>
    </r>
  </si>
  <si>
    <t xml:space="preserve">          (прізвище, ініціали)</t>
  </si>
  <si>
    <t>осень 1-3 курс</t>
  </si>
  <si>
    <t>Факультет   Комп'ютерних наук і програмної іженерії</t>
  </si>
  <si>
    <t>ОСІННІЙ</t>
  </si>
  <si>
    <t>№ п/п</t>
  </si>
  <si>
    <t>Назва навчальних предметів і навчальних доручень</t>
  </si>
  <si>
    <t xml:space="preserve">Категорія дисципліни </t>
  </si>
  <si>
    <t>Курс</t>
  </si>
  <si>
    <t>Кількість студентів</t>
  </si>
  <si>
    <t>Шифр груп</t>
  </si>
  <si>
    <t>Кількість потоків</t>
  </si>
  <si>
    <t>Кількість підгруп для лаб та практ робіт</t>
  </si>
  <si>
    <t>Передбачено робоч. навчальним планом</t>
  </si>
  <si>
    <t>Розрахунок годин</t>
  </si>
  <si>
    <t>Кількість кредитів ECTS</t>
  </si>
  <si>
    <t>Лекції</t>
  </si>
  <si>
    <t>Лабораторні роботи</t>
  </si>
  <si>
    <t>Практ. заняття, семінари</t>
  </si>
  <si>
    <t>Інші форми</t>
  </si>
  <si>
    <t>Курсові проекти (роботи)</t>
  </si>
  <si>
    <t>Завдання</t>
  </si>
  <si>
    <t>Заліки</t>
  </si>
  <si>
    <t>Екзамени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</si>
  <si>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</si>
  <si>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</si>
  <si>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</si>
  <si>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</si>
  <si>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</si>
  <si>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Дипломні проекти</t>
  </si>
  <si>
    <t>ДЕК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</si>
  <si>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</si>
  <si>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</si>
  <si>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</si>
  <si>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</si>
  <si>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</si>
  <si>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Погодинна оплата</t>
  </si>
  <si>
    <t>Усього</t>
  </si>
  <si>
    <t>Примітки</t>
  </si>
  <si>
    <t>Викладач</t>
  </si>
  <si>
    <t>Алгоритмізація та програмування (частина 1)</t>
  </si>
  <si>
    <t>Ісп</t>
  </si>
  <si>
    <t>Білова М.О.</t>
  </si>
  <si>
    <t>Залік</t>
  </si>
  <si>
    <t>Москаленко В.В.</t>
  </si>
  <si>
    <t>Іващенко О.В.</t>
  </si>
  <si>
    <t>Основи програмування (частина 1)</t>
  </si>
  <si>
    <t>Іванов Л.В.</t>
  </si>
  <si>
    <t>Кізілов О.С.</t>
  </si>
  <si>
    <t>Основи інженерії програмного забезпечення</t>
  </si>
  <si>
    <t>Лютенко І.В.</t>
  </si>
  <si>
    <t>Мельник К.В.</t>
  </si>
  <si>
    <t>Бази даних (частина 1)</t>
  </si>
  <si>
    <t>Комп'ютерна математика (частина 1)</t>
  </si>
  <si>
    <t>Р</t>
  </si>
  <si>
    <t>Стратієнко Н.К.</t>
  </si>
  <si>
    <t>Ягуп К.В.</t>
  </si>
  <si>
    <t>Копп А.М.</t>
  </si>
  <si>
    <t>Основи комп'ютерних мереж</t>
  </si>
  <si>
    <t>Вовк М.А.</t>
  </si>
  <si>
    <t>Коваленко С.М.</t>
  </si>
  <si>
    <t>Козуля М.М.</t>
  </si>
  <si>
    <t>Воловщиков В.Ю.</t>
  </si>
  <si>
    <t>Манєва Р.І.</t>
  </si>
  <si>
    <t>Космачов О.С.</t>
  </si>
  <si>
    <t>Сокол В.Є.</t>
  </si>
  <si>
    <t>Основи програмування (частина 2)</t>
  </si>
  <si>
    <t>Основи теорії алгоритмів</t>
  </si>
  <si>
    <t>Голоскокова А.О.</t>
  </si>
  <si>
    <t>Чисельні методи</t>
  </si>
  <si>
    <t>Основи теорії математичної статистики</t>
  </si>
  <si>
    <t>Бази даних (Частина 2)</t>
  </si>
  <si>
    <t>Нікуліна О.М.</t>
  </si>
  <si>
    <t>Якість і тестування програмного забезпечення</t>
  </si>
  <si>
    <t>Двухглавов Д.Е.</t>
  </si>
  <si>
    <t>Поглиблений курс програмування Python (дисципліна вибору 02)</t>
  </si>
  <si>
    <t>Фреймворки Python (дисципліна вибору 02)</t>
  </si>
  <si>
    <t>Смолін П.О.</t>
  </si>
  <si>
    <t>Комп'ютерна математика (частина 3)</t>
  </si>
  <si>
    <t>Орєхов С.В.</t>
  </si>
  <si>
    <t xml:space="preserve">Практичний семінар з математичних методів в інженерії програмного забезпечення </t>
  </si>
  <si>
    <t>Архітектура та проектування програмного забезпечення (частина 1)</t>
  </si>
  <si>
    <t>Практичний семінар з математичних методів в інженерії програмного забезпечення</t>
  </si>
  <si>
    <t>Моделювання та аналіз програмного забезпечення</t>
  </si>
  <si>
    <t>Шматко О.В.</t>
  </si>
  <si>
    <t>Дослідження операцій</t>
  </si>
  <si>
    <t>Методи обробки емпіричної інформації</t>
  </si>
  <si>
    <t>Теорія прийняття рішень</t>
  </si>
  <si>
    <t>Гамаюн І.П.</t>
  </si>
  <si>
    <t>Яковенко К.В.</t>
  </si>
  <si>
    <t>Літвінова Ю.С.</t>
  </si>
  <si>
    <t>Чередніченко О.Ю.</t>
  </si>
  <si>
    <t>Наукова школа кафедри</t>
  </si>
  <si>
    <t>Основи наукових досліджень</t>
  </si>
  <si>
    <t>Янголенко О.В.</t>
  </si>
  <si>
    <t>Програмне забезпечення інтелектуальних систем</t>
  </si>
  <si>
    <t>Основи проектування інтелектуальних систем</t>
  </si>
  <si>
    <t>Формальні методи дослідження програмних систем</t>
  </si>
  <si>
    <t>Фреймворки та платформи машинного навчання</t>
  </si>
  <si>
    <t>Організація виробництва і маркетинг</t>
  </si>
  <si>
    <t>1</t>
  </si>
  <si>
    <t>(підпис)</t>
  </si>
  <si>
    <t xml:space="preserve">          (підпис)</t>
  </si>
  <si>
    <t>ВЕСНЯНИЙ</t>
  </si>
  <si>
    <t>Кількість підгруп для лаб.та практ. робіт</t>
  </si>
  <si>
    <t>Комп'ютерна математика (частина 2)</t>
  </si>
  <si>
    <t>Моделі і методи м'яких обчислень</t>
  </si>
  <si>
    <t>Грін-комп'ютінг</t>
  </si>
  <si>
    <t>Практичний семінар з проектування програмного забезпечення</t>
  </si>
  <si>
    <t>КП</t>
  </si>
  <si>
    <t>Основи безпеки програм та даних</t>
  </si>
  <si>
    <t>Вступ до нейронних мереж (дисципліна вибору 02)</t>
  </si>
  <si>
    <t>Інтелектуальний аналіз даних (дисципліна вибору 02)</t>
  </si>
  <si>
    <t>Основи теорії м'яких обчислень</t>
  </si>
  <si>
    <t>Архітектура та проектування програмного забезпечення (частина 2)</t>
  </si>
  <si>
    <t>Економіка виробництва програмного забезпечення</t>
  </si>
  <si>
    <t>Основи управління проектами програмної інженерії</t>
  </si>
  <si>
    <t>Моделі та методи підтримки прийняття рішень</t>
  </si>
  <si>
    <t>Хацько Н.Є.</t>
  </si>
  <si>
    <t>Управління проектами в програмній інженерії</t>
  </si>
  <si>
    <t>Перспективні технології та напрямки розвитку інтелектуальних програмних систем</t>
  </si>
  <si>
    <t>Big Data (Технології обробки великих даних)</t>
  </si>
  <si>
    <t>План</t>
  </si>
  <si>
    <t>КН-220ае</t>
  </si>
  <si>
    <t>КН-219ае</t>
  </si>
  <si>
    <t>КН-219ів.е</t>
  </si>
  <si>
    <t>Коцюба Н.В.</t>
  </si>
  <si>
    <t>Хацько К.О.</t>
  </si>
  <si>
    <t>ПОЧАСОВКА 2019/2020 навчальний рік</t>
  </si>
  <si>
    <r>
      <t xml:space="preserve">Кафедра   </t>
    </r>
    <r>
      <rPr>
        <b/>
        <sz val="10"/>
        <rFont val="Times New Roman"/>
        <family val="1"/>
        <charset val="204"/>
      </rPr>
      <t>Програмної інженерії та інформаційних технологій управління</t>
    </r>
  </si>
  <si>
    <t>Спеціальність</t>
  </si>
  <si>
    <t>КН-220dia.e, КН-220dіб.е</t>
  </si>
  <si>
    <t>КН-219diа.е, КН-419di.e</t>
  </si>
  <si>
    <t>КН-420diб</t>
  </si>
  <si>
    <t>Основи комп'ютерних наук та штучного інтелекту</t>
  </si>
  <si>
    <t>Итого</t>
  </si>
  <si>
    <t>Отклонение</t>
  </si>
  <si>
    <t>Назва дисципліни</t>
  </si>
  <si>
    <t>Семестр</t>
  </si>
  <si>
    <t>Шифр групи</t>
  </si>
  <si>
    <t>ЛР</t>
  </si>
  <si>
    <t>ПЗ</t>
  </si>
  <si>
    <t>Сума годин</t>
  </si>
  <si>
    <t>КН-220ае, КН-220іа.е, КН-220іб.е, КН-220ів.е</t>
  </si>
  <si>
    <t>Ткачов А.М.</t>
  </si>
  <si>
    <t>КН-220іа.е, КН-220іб.е, КН-220ів.е</t>
  </si>
  <si>
    <t>КН-220ае, КН-220іа.е</t>
  </si>
  <si>
    <t>КН-220іб.е, КН-220ів.е</t>
  </si>
  <si>
    <t>Основи теорії ймовірності</t>
  </si>
  <si>
    <t>3</t>
  </si>
  <si>
    <t>КН-219ае, КН-219іа.е, КН-219іб.е, КН-219ів.е, КН-219diа.е, КН-419di.e</t>
  </si>
  <si>
    <t>Фонта Н.Г.</t>
  </si>
  <si>
    <t>КН-219ае, КН-219іа.е</t>
  </si>
  <si>
    <t>Половинка О.Л.</t>
  </si>
  <si>
    <t>КН-219іб.е, КН-219ів.е, КН-219diа.е, КН-419di.e</t>
  </si>
  <si>
    <t>КН-219ае, КН-219іа.е, КН-219іб.е</t>
  </si>
  <si>
    <t>КН-219ів.е, КН-219diа.е, КН-419di.e</t>
  </si>
  <si>
    <t>Ягуб К.В</t>
  </si>
  <si>
    <t>Об'єктно-орієнтоване програмування (частина 1)</t>
  </si>
  <si>
    <t>КН-219іа.е, КН-219іб.е, КН-219ів.е, КН-219diа.е, КН-419di.e</t>
  </si>
  <si>
    <t>КН-219ае, КН-219іа.е, КН-219іб.е, КН-219ів.е</t>
  </si>
  <si>
    <t>КН-219іа.е, КН-219іб.е</t>
  </si>
  <si>
    <t>ас. Хацько</t>
  </si>
  <si>
    <t>Основи програмування Python (дисципліна вибору 02)</t>
  </si>
  <si>
    <t>5</t>
  </si>
  <si>
    <t>КН-218г.е, КН-218іа.е,  КН-218іб.е</t>
  </si>
  <si>
    <t>КН-218г.е</t>
  </si>
  <si>
    <t>КН-218іа.е,  КН-218іб.е</t>
  </si>
  <si>
    <t>КН-218г.е,  КН-218іб.е</t>
  </si>
  <si>
    <t>КН-218іа.е</t>
  </si>
  <si>
    <t>Супрун А.С.</t>
  </si>
  <si>
    <t>7</t>
  </si>
  <si>
    <t>КН-217г, КН-217іг.е</t>
  </si>
  <si>
    <t>Шматко А.В.</t>
  </si>
  <si>
    <t>Основи моделювання систем</t>
  </si>
  <si>
    <t>Науково-практичний семінар "Штучний інтелект" (ДВВ 3)</t>
  </si>
  <si>
    <t>9</t>
  </si>
  <si>
    <t xml:space="preserve"> КН-М220е, КН-Н220е</t>
  </si>
  <si>
    <t>Годлевський М,Д.</t>
  </si>
  <si>
    <t>КН-М220,КН-Н220, КН-М220е, КН-Н220е, КН-М420, КН-Н420, КН-М720, КН-Н720</t>
  </si>
  <si>
    <t>Гамбаров Л.А.</t>
  </si>
  <si>
    <t>КН-М220е,
КН-Н220е</t>
  </si>
  <si>
    <t>Інтелектуальний аналіз даних та видобування знань (ДВВ)</t>
  </si>
  <si>
    <t>КН-М220е, 
КН-Н220е</t>
  </si>
  <si>
    <t>Інновації та підприємництво (ДВВ)</t>
  </si>
  <si>
    <t>Моделі та технології забезпечення безпеки програмних систем</t>
  </si>
  <si>
    <t>11</t>
  </si>
  <si>
    <t>КН-М219е, 
КН-Н219е</t>
  </si>
  <si>
    <t>Програмне забезпечення інтелектуальних систем (3 частина)</t>
  </si>
  <si>
    <t>Аналіз та моделювання проблемно-орієнтованих програмних систем</t>
  </si>
  <si>
    <t>КН-Н219е</t>
  </si>
  <si>
    <t>КН-220ае, КН-220іа.е, КН-220іб.е, КН-220ів.е, КН-219diа.е, КН-419di.e</t>
  </si>
  <si>
    <t>КН-220іа.е, КН-219diа.е, КН-419di.e</t>
  </si>
  <si>
    <t>КН-220іб.е, КН-220ів.е, КН-219diа.е, КН-419di.e</t>
  </si>
  <si>
    <t>Основи архітектури програмних систем</t>
  </si>
  <si>
    <t>Ягуб К.В.</t>
  </si>
  <si>
    <t>КН-220ае, КН-220іа.е,</t>
  </si>
  <si>
    <t>Основи функціонування операційних систем</t>
  </si>
  <si>
    <t>Об'єктно-орієнтоване програмування (частина 2)</t>
  </si>
  <si>
    <t>Практичний семінар з проектування баз даних</t>
  </si>
  <si>
    <t>КН-219ае, КН-219іа.е, КН-219іб.е, КН-219diа.е, КН-419di.e</t>
  </si>
  <si>
    <t>Обробка даних  Python (дисциплина вибору 02)</t>
  </si>
  <si>
    <t>КН-218г.е, КН-218іб.е</t>
  </si>
  <si>
    <t>Якість програмного забезпечення</t>
  </si>
  <si>
    <t>Знання-орієнтовані моделі та технології розробки програмного забезпечення</t>
  </si>
  <si>
    <t>Моделі штучного інтелекту (ДВВ)</t>
  </si>
  <si>
    <t>Григорьева М.</t>
  </si>
  <si>
    <t>Моделі і методи м'яких обчислень (ДВВ)</t>
  </si>
  <si>
    <t>Програмне забезпечення інтелектуальних систем (частина 4)</t>
  </si>
  <si>
    <t>Ягуп К.В</t>
  </si>
  <si>
    <t>Бабкова Н.В.</t>
  </si>
  <si>
    <t>КН-М220ів.е,
КН-Н220е</t>
  </si>
  <si>
    <t>Григорьєва М.В.</t>
  </si>
  <si>
    <t xml:space="preserve"> КН-219іб.е, КН-219ів.е, КН-219diа.е, КН-419di.e</t>
  </si>
  <si>
    <t>Гуца О.М.</t>
  </si>
  <si>
    <t>КН-220ае, КН-220іа.е, КН-220іб.е, КН-220ів.е, КН-420іа.е, КН-219diа.е, КН-419di.e</t>
  </si>
  <si>
    <t>КН-220ае, КН-220іа.е, КН-220іб.е, КН-220ів.е,  КН-420іа.е, КН-219diа.е, КН-419di.e</t>
  </si>
  <si>
    <t>КН-219ае, КН-220се, КН-219іа.е, КН-219іб.е, КН-219ів.е, КН-219diа.е, КН-419di.e</t>
  </si>
  <si>
    <t>КН-220ае, КН-220іа.е, КН-420іа.е</t>
  </si>
  <si>
    <t>Кондратов О.М.</t>
  </si>
  <si>
    <t>КН-219ае, КН-220се, КН-219іа.е,</t>
  </si>
  <si>
    <t>КН-220ае, КН-220іа.е, КН-220іб.е, КН-220ів.е, КН-420іа.е</t>
  </si>
  <si>
    <t>КН-220іа.е, КН-420іа.е,  КН-219diа.е, КН-419di.e</t>
  </si>
  <si>
    <r>
      <t xml:space="preserve">Кафедра   </t>
    </r>
    <r>
      <rPr>
        <b/>
        <sz val="12"/>
        <rFont val="Times New Roman"/>
        <family val="1"/>
        <charset val="204"/>
      </rPr>
      <t>Програмної інженерії та інтелектуальних технологій управління</t>
    </r>
  </si>
  <si>
    <t>Факультет ННІ комп'ютерних наук та інформаційних технологій</t>
  </si>
  <si>
    <t>___________________________________</t>
  </si>
  <si>
    <t>ПЛАН НАВЧАЛЬНОГО НАВАНТАЖЕННЯ НАУКОВО-ПЕДАГОГІЧНИХ ПРАЦІВНИКІВ НА ____________ НАВЧАЛЬНИЙ РІК</t>
  </si>
  <si>
    <t>Зав. кафедрою __________________ Андрій КОПП</t>
  </si>
  <si>
    <t>Основи комп’ютерних наук та методів штучного інтелекту </t>
  </si>
  <si>
    <t>СП</t>
  </si>
  <si>
    <t>КН-424 + КН-424е</t>
  </si>
  <si>
    <t/>
  </si>
  <si>
    <t>З</t>
  </si>
  <si>
    <t>Алгоритмізація та програмування. Частина 1</t>
  </si>
  <si>
    <t>Е</t>
  </si>
  <si>
    <t>КН-424с</t>
  </si>
  <si>
    <t>Математичне моделювання та аналіз систем</t>
  </si>
  <si>
    <t>Комп'ютерні мережі</t>
  </si>
  <si>
    <t>Теорія ймовірності та математична статистика</t>
  </si>
  <si>
    <t>КН-224с + КН-224с.е</t>
  </si>
  <si>
    <t>Моделі та структури даних</t>
  </si>
  <si>
    <t>Об'єктно-орієнтоване програмування</t>
  </si>
  <si>
    <t>КР</t>
  </si>
  <si>
    <t>Комп'ютерні мережи</t>
  </si>
  <si>
    <t>Математичні моделі та аналіз систем</t>
  </si>
  <si>
    <t>КН-224с</t>
  </si>
  <si>
    <t>КН-224с.е</t>
  </si>
  <si>
    <t>КН-224а + КН-224б + КН-224в + КН-224г</t>
  </si>
  <si>
    <t>Основи програмування. Частина 1</t>
  </si>
  <si>
    <t>КН-224а</t>
  </si>
  <si>
    <t>КН-224б</t>
  </si>
  <si>
    <t>КН-224в</t>
  </si>
  <si>
    <t>КН-224г</t>
  </si>
  <si>
    <t>КН-224а.е + КН-224б.е</t>
  </si>
  <si>
    <t>КН-224а.е</t>
  </si>
  <si>
    <t>КН-224б.е</t>
  </si>
  <si>
    <t>Обробка даних Python</t>
  </si>
  <si>
    <t>КН-223с</t>
  </si>
  <si>
    <t>Бізнес-аналітика стартапу</t>
  </si>
  <si>
    <t xml:space="preserve">Web-додатки на основі Java </t>
  </si>
  <si>
    <t>CI/CD Хмарні обчислення</t>
  </si>
  <si>
    <t>Архітектура та проєктування програмного забезпечення (частина 1)</t>
  </si>
  <si>
    <t>Нечітка логіка та нечіткі системи</t>
  </si>
  <si>
    <t>КН-423с</t>
  </si>
  <si>
    <t>Розподілені обчислення та хмарні сервіси</t>
  </si>
  <si>
    <t>Python Frameworks</t>
  </si>
  <si>
    <t>Дослідження операцій (частина 1)</t>
  </si>
  <si>
    <t>КН-423а + КН-423б + КН-423к</t>
  </si>
  <si>
    <t>КН-423а</t>
  </si>
  <si>
    <t>КН-423б</t>
  </si>
  <si>
    <t>КН-423к</t>
  </si>
  <si>
    <t>Розробка корпоративних інформаційних систем (частина 1)</t>
  </si>
  <si>
    <t>КН-423е</t>
  </si>
  <si>
    <t>КН-723с</t>
  </si>
  <si>
    <t>КН-223а + КН-223б + КН-223в + КН-223г + КН-223д + КН-223к + КН-223л + КН-223м</t>
  </si>
  <si>
    <t>КН-223а</t>
  </si>
  <si>
    <t>КН-223б</t>
  </si>
  <si>
    <t>КН-223в</t>
  </si>
  <si>
    <t>КН-223г</t>
  </si>
  <si>
    <t>КН-223д</t>
  </si>
  <si>
    <t>КН-223к</t>
  </si>
  <si>
    <t>КН-223л</t>
  </si>
  <si>
    <t>КН-223м</t>
  </si>
  <si>
    <t>КН-223а.е + КН-223к.е</t>
  </si>
  <si>
    <t>КН-223а.е</t>
  </si>
  <si>
    <t xml:space="preserve">Основи підприємництва  </t>
  </si>
  <si>
    <t>КН-223к.е</t>
  </si>
  <si>
    <t>КН-1223г</t>
  </si>
  <si>
    <t>КН-223к + КН-223л + КН-223м</t>
  </si>
  <si>
    <t>КН-222а + КН-222б + КН-222в + КН-222г + КН-222д</t>
  </si>
  <si>
    <t>Web-додатки на основі Java</t>
  </si>
  <si>
    <t>КН-222а</t>
  </si>
  <si>
    <t>Бази даних для корпоративних інформаційних систем</t>
  </si>
  <si>
    <t>КН-222б</t>
  </si>
  <si>
    <t>КН-222в</t>
  </si>
  <si>
    <t>КН-222г</t>
  </si>
  <si>
    <t>КН-222д</t>
  </si>
  <si>
    <t>Python FrameWorks</t>
  </si>
  <si>
    <t>КН-222а.е + КН-222а.е.ч + КН-222б.е + КН-222б.е.ч</t>
  </si>
  <si>
    <t>КН-222а.е</t>
  </si>
  <si>
    <t>КН-222а.е.ч</t>
  </si>
  <si>
    <t>КН-222б.е</t>
  </si>
  <si>
    <t>КН-222б.е.ч</t>
  </si>
  <si>
    <t>КН-222іа.е</t>
  </si>
  <si>
    <t>КН-422в</t>
  </si>
  <si>
    <t>КН-222а + КН-222б + КН-222в + КН-222г</t>
  </si>
  <si>
    <t>КН-422а + КН-422ач + КН-422б</t>
  </si>
  <si>
    <t>КН-422а</t>
  </si>
  <si>
    <t>КН-422ач</t>
  </si>
  <si>
    <t>КН-422б</t>
  </si>
  <si>
    <t>КН-422а + КН-422ач + КН-422б + КН-422в</t>
  </si>
  <si>
    <t>КН-222а.е + КН-222а.е.ч</t>
  </si>
  <si>
    <t>КН-422а + КН-422ач</t>
  </si>
  <si>
    <t>КН-222б + КН-222в + КН-222г</t>
  </si>
  <si>
    <t>КН-222б.е + КН-222б.е.ч</t>
  </si>
  <si>
    <t>КН-722</t>
  </si>
  <si>
    <t>КН-222с</t>
  </si>
  <si>
    <t>Основи прототипування</t>
  </si>
  <si>
    <t>Технології проєктування і розробки програмного забезпечення</t>
  </si>
  <si>
    <t>Грін комп'ютінг</t>
  </si>
  <si>
    <t>Науково-практичний семінар Інженерія програмного забезпечення (частина 1)</t>
  </si>
  <si>
    <t>КН-422с</t>
  </si>
  <si>
    <t>Технології проєктування і розробки інтелектуальних систем</t>
  </si>
  <si>
    <t>Методи обчислювального інтелекту</t>
  </si>
  <si>
    <t>КН-722с</t>
  </si>
  <si>
    <t>КН-422іа</t>
  </si>
  <si>
    <t>КН-221а + КН-221б + КН-221в + КН-221г + КН-221д</t>
  </si>
  <si>
    <t>Науково-практичний семінар Інженерія програмного забезпечення (частина1)</t>
  </si>
  <si>
    <t>КН-221а</t>
  </si>
  <si>
    <t>Проектний практикум</t>
  </si>
  <si>
    <t>КН-221б</t>
  </si>
  <si>
    <t>КН-221в</t>
  </si>
  <si>
    <t>КН-221г</t>
  </si>
  <si>
    <t>КН-221д</t>
  </si>
  <si>
    <t>Планування експерименту</t>
  </si>
  <si>
    <t>Технології моделювання інтелектуальних систем</t>
  </si>
  <si>
    <t>КН-221б.е</t>
  </si>
  <si>
    <t>Науково-практичний семінар за тематикою дипломних робіт (частина 1)</t>
  </si>
  <si>
    <t>Основи підприємництва</t>
  </si>
  <si>
    <t>КН-221іа.е + КН-221іб.е + КН-221ів.е + КН-221іг.е</t>
  </si>
  <si>
    <t>Науково-практичний семінар Інженерія програмного забезпечення (ч1)</t>
  </si>
  <si>
    <t>КН-221іа.е</t>
  </si>
  <si>
    <t>КН-221іб.е</t>
  </si>
  <si>
    <t>КН-221ів.е</t>
  </si>
  <si>
    <t>КН-221іг.е</t>
  </si>
  <si>
    <t>КН-421а + КН-421б</t>
  </si>
  <si>
    <t>КН-421а</t>
  </si>
  <si>
    <t>Формування та розвиток команд ІТ-проекту</t>
  </si>
  <si>
    <t>КН-421б</t>
  </si>
  <si>
    <t>КН-421а.е</t>
  </si>
  <si>
    <t>КН-721</t>
  </si>
  <si>
    <t>КН-221б + КН-221в + КН-221г</t>
  </si>
  <si>
    <t>Системний аналіз</t>
  </si>
  <si>
    <t>КН-420dіб</t>
  </si>
  <si>
    <t>Інтелектуальні системи (Частина 2)</t>
  </si>
  <si>
    <t>Науково-практичний семінар "Штучний інтелект" (Частина 2)</t>
  </si>
  <si>
    <t>Атестація</t>
  </si>
  <si>
    <t>Практика</t>
  </si>
  <si>
    <t>Управління проєктами в програмній інженерії</t>
  </si>
  <si>
    <t>КН-М224</t>
  </si>
  <si>
    <t>Аналіз і управління вимогами до програмного забезпечення</t>
  </si>
  <si>
    <t>Архітектура та проєктування програмного забезпечення</t>
  </si>
  <si>
    <t>Методологія інженерії програмного забезпечення</t>
  </si>
  <si>
    <t>Переддипломна практика</t>
  </si>
  <si>
    <t>НДР</t>
  </si>
  <si>
    <t>Управління якістю програмного забезпечення</t>
  </si>
  <si>
    <t>КН-М224з</t>
  </si>
  <si>
    <t>КН-М224і.е</t>
  </si>
  <si>
    <t>КН-Н224</t>
  </si>
  <si>
    <t>Науково-дослідницька практика</t>
  </si>
  <si>
    <t>КН-Н224е</t>
  </si>
  <si>
    <t>Вступ до DevOps</t>
  </si>
  <si>
    <t>Основи обчислювального інтелекту</t>
  </si>
  <si>
    <t>КН-М424</t>
  </si>
  <si>
    <t>Методи бізнес-аналізу для управління вимогами до інтелектуальних систем</t>
  </si>
  <si>
    <t>Методи інтелектуального аналізу даних</t>
  </si>
  <si>
    <t>Управління проєктами розробки інтелектуальних систем</t>
  </si>
  <si>
    <t>Архітектура та проєктування програмного забезпечення інтелектуальних систем</t>
  </si>
  <si>
    <t>Управління життєвим циклом інтелектуальних систем</t>
  </si>
  <si>
    <t>Використання баз даних та знань для наукових досліджень</t>
  </si>
  <si>
    <t>КН-М424з</t>
  </si>
  <si>
    <t xml:space="preserve">Методи інтелектуального аналізу даних </t>
  </si>
  <si>
    <t>КН-Н424</t>
  </si>
  <si>
    <t>Інновації та підприємництво</t>
  </si>
  <si>
    <t>Групова динаміка та комунікації</t>
  </si>
  <si>
    <t>КН-М223dіа.е + КН-Н224е</t>
  </si>
  <si>
    <t>КН-М223dіа.е</t>
  </si>
  <si>
    <t>Cloud Computing: хмарні технології та застосування</t>
  </si>
  <si>
    <t>КН-М423</t>
  </si>
  <si>
    <t>Практикум "Інтелектуальні системи"</t>
  </si>
  <si>
    <t>РЕ</t>
  </si>
  <si>
    <t>Інноваційне підприємництво та управління стартап-проєктами</t>
  </si>
  <si>
    <t>Моделі штучного інтелекту</t>
  </si>
  <si>
    <t>КН-М423з</t>
  </si>
  <si>
    <t>Проєктне завдання</t>
  </si>
  <si>
    <t>КН-Н423</t>
  </si>
  <si>
    <t>КН-М223</t>
  </si>
  <si>
    <t>Децентралізовані застосунки та технології блокчейн</t>
  </si>
  <si>
    <t>КН-М223з</t>
  </si>
  <si>
    <t>КН-М223іа.е</t>
  </si>
  <si>
    <t>КН-Н223</t>
  </si>
  <si>
    <t>Децентралізовані застосунки та технологія блокчейн</t>
  </si>
  <si>
    <t>Технології CI/CD</t>
  </si>
  <si>
    <t>Сучасні напрямки досліджень в інженерії програмного забезпечення</t>
  </si>
  <si>
    <t xml:space="preserve">CI/CD </t>
  </si>
  <si>
    <t xml:space="preserve">Бізнес-моделювання </t>
  </si>
  <si>
    <t>Основи веб-розробки</t>
  </si>
  <si>
    <t xml:space="preserve">Комп'ютерна математика </t>
  </si>
  <si>
    <t>Проєктування та розробка баз даних</t>
  </si>
  <si>
    <t>Інженерія вимог до програмного забезпечення</t>
  </si>
  <si>
    <t>Дискретна математика</t>
  </si>
  <si>
    <t>Бізнес-моделювання</t>
  </si>
  <si>
    <t>Бази даних (частина 2)</t>
  </si>
  <si>
    <t>Методи бізнес-аналізу для управління вимогами</t>
  </si>
  <si>
    <t>Операційні системи </t>
  </si>
  <si>
    <t>КН-424</t>
  </si>
  <si>
    <t>Ознайомча практика в «Innovation Campus» </t>
  </si>
  <si>
    <t>Алгоритми та структури даних </t>
  </si>
  <si>
    <t>Алгоритмізація та програмування. Частина 2</t>
  </si>
  <si>
    <t>КН-424е</t>
  </si>
  <si>
    <t>Основи програмування. Частина 2</t>
  </si>
  <si>
    <t>Архітектура ЕОМ та операційні системи</t>
  </si>
  <si>
    <t>Теорія алгоритмів</t>
  </si>
  <si>
    <t>Ознайомча практика в "Innovation Campus"</t>
  </si>
  <si>
    <t>Дослідження операцій (частина 2)</t>
  </si>
  <si>
    <t>Проєкт (практика)</t>
  </si>
  <si>
    <t>Основи кібербезпеки</t>
  </si>
  <si>
    <t>Архітектура та проєктування програмного забезпечення (частина 2)</t>
  </si>
  <si>
    <t>Вступ до нейронних мереж</t>
  </si>
  <si>
    <t>Якість, тестування та підтримка програмного забезпечення</t>
  </si>
  <si>
    <t>Maсhine Learning</t>
  </si>
  <si>
    <t>Основи бізнес-планування</t>
  </si>
  <si>
    <t>Дисципліна 1</t>
  </si>
  <si>
    <t>КН-423а + КН-423б</t>
  </si>
  <si>
    <t>Розробка корпоративних інформаційних систем (частина 2)</t>
  </si>
  <si>
    <t>КН-223в + КН-223г + КН-223д</t>
  </si>
  <si>
    <t>Проектування та розробка баз даних</t>
  </si>
  <si>
    <t>КН-223а + КН-223б + КН-223в + КН-223г + КН-223д</t>
  </si>
  <si>
    <t>КН-223а + КН-223б</t>
  </si>
  <si>
    <t>Архітектура корпоративних інформаційних систем</t>
  </si>
  <si>
    <t>Проєкт</t>
  </si>
  <si>
    <t>Проєкт(практика)</t>
  </si>
  <si>
    <t>Основа бізнес - планування</t>
  </si>
  <si>
    <t>Науково-практичний семінар Інженерія програмного забезпечення (частина 2)</t>
  </si>
  <si>
    <t>Основи управління проектами програмного забезпечення</t>
  </si>
  <si>
    <t>Системи штучного інтелекту</t>
  </si>
  <si>
    <t>Інтелектуальний аналіз даних</t>
  </si>
  <si>
    <t>Основи управління проектами</t>
  </si>
  <si>
    <t>Основи баз знань</t>
  </si>
  <si>
    <t>Інтелектуальні системи управління</t>
  </si>
  <si>
    <t>Науково-практичний семінар за тематикою дипломних робіт (частина 2)</t>
  </si>
  <si>
    <t>Науково-практичний семінар Інженерія програмного забезпечення (ч2)</t>
  </si>
  <si>
    <t>КН-М424 + КН-Н424</t>
  </si>
  <si>
    <t>Представлення знань в інтелектуальних системах</t>
  </si>
  <si>
    <t>Бази даних та знань</t>
  </si>
  <si>
    <t>Інструменти  візуалізації даних</t>
  </si>
  <si>
    <t>Математичні моделі складних систем та підтримки прийняття рішень</t>
  </si>
  <si>
    <t>Дисципліна НПС1</t>
  </si>
  <si>
    <t>Бази даних та сховища даних</t>
  </si>
  <si>
    <t>Методи Machine Learning</t>
  </si>
  <si>
    <t xml:space="preserve">Технології розробки веб-орієнтованих систем </t>
  </si>
  <si>
    <t xml:space="preserve">Представлення знань в інтелектуальних системах </t>
  </si>
  <si>
    <t>Інструменти Data Mining</t>
  </si>
  <si>
    <t>Дисципліна 2</t>
  </si>
  <si>
    <t>Big Data</t>
  </si>
  <si>
    <t>Дисципліна вільного вибору профільної підготовки</t>
  </si>
  <si>
    <t>Сучасні наукові школи кафедри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</si>
</sst>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_р_._-;\-* #,##0.00_р_._-;_-* \-??_р_._-;_-@_-"/>
  </numFmts>
  <fonts count="27">
    <font>
      <sz val="10"/>
      <name val="Arial Cyr"/>
    </font>
    <font>
      <sz val="10"/>
      <name val="Arial Cyr"/>
      <charset val="204"/>
    </font>
    <font>
      <b/>
      <sz val="12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theme="0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rgb="FF00206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  <font>
      <sz val="12"/>
      <color rgb="FF00206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206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6">
    <xf numFmtId="0" fontId="0" fillId="0" borderId="0"/>
    <xf numFmtId="0" fontId="1" fillId="0" borderId="0"/>
    <xf numFmtId="0" fontId="18" fillId="0" borderId="0"/>
    <xf numFmtId="0" fontId="19" fillId="0" borderId="0"/>
    <xf numFmtId="165" fontId="19" fillId="0" borderId="0" applyBorder="0" applyProtection="0"/>
    <xf numFmtId="0" fontId="26" fillId="0" borderId="0"/>
  </cellStyleXfs>
  <cellXfs count="299">
    <xf numFmtId="0" fontId="0" fillId="0" borderId="0" xfId="0"/>
    <xf numFmtId="0" fontId="0" fillId="0" borderId="6" xfId="0" applyBorder="1"/>
    <xf numFmtId="0" fontId="6" fillId="0" borderId="0" xfId="0" applyFont="1"/>
    <xf numFmtId="0" fontId="7" fillId="0" borderId="0" xfId="0" applyFont="1"/>
    <xf numFmtId="1" fontId="7" fillId="0" borderId="0" xfId="0" applyNumberFormat="1" applyFont="1"/>
    <xf numFmtId="0" fontId="7" fillId="0" borderId="0" xfId="0" applyFont="1" applyAlignment="1">
      <alignment vertical="top"/>
    </xf>
    <xf numFmtId="49" fontId="11" fillId="0" borderId="0" xfId="0" applyNumberFormat="1" applyFont="1"/>
    <xf numFmtId="1" fontId="11" fillId="0" borderId="6" xfId="0" applyNumberFormat="1" applyFont="1" applyBorder="1" applyAlignment="1">
      <alignment horizontal="center" vertical="center" textRotation="90" wrapText="1"/>
    </xf>
    <xf numFmtId="0" fontId="11" fillId="0" borderId="0" xfId="0" applyFont="1"/>
    <xf numFmtId="0" fontId="11" fillId="0" borderId="1" xfId="0" applyFont="1" applyBorder="1"/>
    <xf numFmtId="0" fontId="11" fillId="0" borderId="2" xfId="0" applyFont="1" applyBorder="1"/>
    <xf numFmtId="0" fontId="9" fillId="0" borderId="0" xfId="0" applyFont="1"/>
    <xf numFmtId="1" fontId="6" fillId="0" borderId="0" xfId="0" applyNumberFormat="1" applyFont="1"/>
    <xf numFmtId="0" fontId="11" fillId="0" borderId="0" xfId="0" applyFont="1" applyAlignment="1">
      <alignment vertical="top"/>
    </xf>
    <xf numFmtId="49" fontId="11" fillId="0" borderId="30" xfId="0" applyNumberFormat="1" applyFont="1" applyBorder="1" applyAlignment="1">
      <alignment horizontal="center" vertical="center" textRotation="90" wrapText="1"/>
    </xf>
    <xf numFmtId="49" fontId="11" fillId="0" borderId="26" xfId="0" applyNumberFormat="1" applyFont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/>
    </xf>
    <xf numFmtId="1" fontId="7" fillId="0" borderId="6" xfId="0" applyNumberFormat="1" applyFont="1" applyBorder="1"/>
    <xf numFmtId="0" fontId="11" fillId="0" borderId="0" xfId="0" applyFont="1" applyAlignment="1">
      <alignment horizontal="center"/>
    </xf>
    <xf numFmtId="1" fontId="12" fillId="3" borderId="6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1" fontId="12" fillId="0" borderId="6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49" fontId="7" fillId="0" borderId="6" xfId="0" applyNumberFormat="1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/>
    </xf>
    <xf numFmtId="1" fontId="12" fillId="0" borderId="6" xfId="0" applyNumberFormat="1" applyFont="1" applyBorder="1"/>
    <xf numFmtId="0" fontId="12" fillId="0" borderId="0" xfId="0" applyFont="1"/>
    <xf numFmtId="0" fontId="11" fillId="0" borderId="6" xfId="0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49" fontId="12" fillId="4" borderId="6" xfId="0" applyNumberFormat="1" applyFont="1" applyFill="1" applyBorder="1" applyAlignment="1">
      <alignment horizontal="left" vertical="center" wrapText="1"/>
    </xf>
    <xf numFmtId="49" fontId="12" fillId="4" borderId="6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6" xfId="0" applyNumberFormat="1" applyFont="1" applyBorder="1"/>
    <xf numFmtId="0" fontId="2" fillId="0" borderId="0" xfId="0" applyFont="1"/>
    <xf numFmtId="0" fontId="4" fillId="0" borderId="6" xfId="0" applyFont="1" applyBorder="1"/>
    <xf numFmtId="3" fontId="7" fillId="4" borderId="6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49" fontId="12" fillId="0" borderId="8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2" fillId="2" borderId="0" xfId="0" applyFont="1" applyFill="1"/>
    <xf numFmtId="0" fontId="7" fillId="5" borderId="6" xfId="0" applyFont="1" applyFill="1" applyBorder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/>
    </xf>
    <xf numFmtId="1" fontId="12" fillId="5" borderId="6" xfId="0" applyNumberFormat="1" applyFont="1" applyFill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1" fontId="4" fillId="2" borderId="6" xfId="0" applyNumberFormat="1" applyFont="1" applyFill="1" applyBorder="1" applyAlignment="1">
      <alignment vertical="center"/>
    </xf>
    <xf numFmtId="49" fontId="21" fillId="0" borderId="6" xfId="0" applyNumberFormat="1" applyFont="1" applyBorder="1" applyAlignment="1">
      <alignment horizontal="left" vertical="center" wrapText="1"/>
    </xf>
    <xf numFmtId="0" fontId="21" fillId="0" borderId="6" xfId="0" applyFont="1" applyBorder="1" applyAlignment="1">
      <alignment horizontal="center" vertical="center"/>
    </xf>
    <xf numFmtId="1" fontId="21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2" fillId="0" borderId="6" xfId="0" applyFont="1" applyBorder="1" applyAlignment="1">
      <alignment horizontal="right"/>
    </xf>
    <xf numFmtId="49" fontId="22" fillId="0" borderId="6" xfId="0" applyNumberFormat="1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 wrapText="1"/>
    </xf>
    <xf numFmtId="1" fontId="22" fillId="0" borderId="6" xfId="0" applyNumberFormat="1" applyFont="1" applyBorder="1" applyAlignment="1">
      <alignment horizontal="center" vertical="center"/>
    </xf>
    <xf numFmtId="3" fontId="22" fillId="0" borderId="6" xfId="0" applyNumberFormat="1" applyFont="1" applyBorder="1" applyAlignment="1">
      <alignment horizontal="center" vertical="center"/>
    </xf>
    <xf numFmtId="1" fontId="22" fillId="2" borderId="6" xfId="0" applyNumberFormat="1" applyFont="1" applyFill="1" applyBorder="1" applyAlignment="1">
      <alignment vertical="center"/>
    </xf>
    <xf numFmtId="49" fontId="24" fillId="0" borderId="6" xfId="0" applyNumberFormat="1" applyFont="1" applyBorder="1" applyAlignment="1">
      <alignment horizontal="left" vertical="center" wrapText="1"/>
    </xf>
    <xf numFmtId="0" fontId="24" fillId="0" borderId="6" xfId="0" applyFont="1" applyBorder="1" applyAlignment="1">
      <alignment horizontal="center" vertical="center"/>
    </xf>
    <xf numFmtId="1" fontId="24" fillId="0" borderId="6" xfId="0" applyNumberFormat="1" applyFont="1" applyBorder="1" applyAlignment="1">
      <alignment horizontal="center" vertical="center"/>
    </xf>
    <xf numFmtId="49" fontId="22" fillId="0" borderId="7" xfId="1" applyNumberFormat="1" applyFont="1" applyBorder="1" applyAlignment="1" applyProtection="1">
      <alignment horizontal="left" vertical="top" wrapText="1"/>
      <protection locked="0"/>
    </xf>
    <xf numFmtId="0" fontId="22" fillId="0" borderId="6" xfId="0" applyFont="1" applyBorder="1" applyAlignment="1">
      <alignment vertical="center" wrapText="1"/>
    </xf>
    <xf numFmtId="49" fontId="22" fillId="0" borderId="6" xfId="0" applyNumberFormat="1" applyFont="1" applyBorder="1" applyAlignment="1">
      <alignment horizontal="left" vertical="center" wrapText="1"/>
    </xf>
    <xf numFmtId="1" fontId="22" fillId="0" borderId="6" xfId="0" applyNumberFormat="1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1" fontId="22" fillId="0" borderId="6" xfId="0" applyNumberFormat="1" applyFont="1" applyBorder="1"/>
    <xf numFmtId="0" fontId="22" fillId="0" borderId="6" xfId="0" applyFont="1" applyBorder="1" applyAlignment="1">
      <alignment vertical="center"/>
    </xf>
    <xf numFmtId="1" fontId="22" fillId="0" borderId="17" xfId="0" applyNumberFormat="1" applyFont="1" applyBorder="1" applyAlignment="1">
      <alignment vertical="center"/>
    </xf>
    <xf numFmtId="1" fontId="24" fillId="0" borderId="6" xfId="0" applyNumberFormat="1" applyFont="1" applyBorder="1"/>
    <xf numFmtId="0" fontId="22" fillId="0" borderId="0" xfId="0" applyFont="1"/>
    <xf numFmtId="1" fontId="21" fillId="0" borderId="6" xfId="0" applyNumberFormat="1" applyFont="1" applyBorder="1"/>
    <xf numFmtId="1" fontId="21" fillId="0" borderId="6" xfId="0" applyNumberFormat="1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 vertical="center"/>
    </xf>
    <xf numFmtId="1" fontId="20" fillId="0" borderId="6" xfId="0" applyNumberFormat="1" applyFont="1" applyBorder="1"/>
    <xf numFmtId="1" fontId="4" fillId="0" borderId="6" xfId="0" applyNumberFormat="1" applyFont="1" applyBorder="1" applyAlignment="1">
      <alignment vertical="center"/>
    </xf>
    <xf numFmtId="1" fontId="4" fillId="0" borderId="6" xfId="0" applyNumberFormat="1" applyFont="1" applyBorder="1"/>
    <xf numFmtId="49" fontId="21" fillId="0" borderId="6" xfId="0" applyNumberFormat="1" applyFont="1" applyBorder="1" applyAlignment="1">
      <alignment horizontal="center" vertical="center" wrapText="1"/>
    </xf>
    <xf numFmtId="0" fontId="22" fillId="0" borderId="6" xfId="0" applyFont="1" applyBorder="1" applyAlignment="1">
      <alignment wrapText="1"/>
    </xf>
    <xf numFmtId="49" fontId="22" fillId="0" borderId="6" xfId="1" applyNumberFormat="1" applyFont="1" applyBorder="1" applyAlignment="1" applyProtection="1">
      <alignment horizontal="left" vertical="top" wrapText="1"/>
      <protection locked="0"/>
    </xf>
    <xf numFmtId="0" fontId="22" fillId="0" borderId="6" xfId="0" applyFont="1" applyBorder="1"/>
    <xf numFmtId="0" fontId="21" fillId="0" borderId="6" xfId="0" applyFont="1" applyBorder="1"/>
    <xf numFmtId="49" fontId="21" fillId="2" borderId="6" xfId="0" applyNumberFormat="1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1" fontId="21" fillId="2" borderId="6" xfId="0" applyNumberFormat="1" applyFont="1" applyFill="1" applyBorder="1" applyAlignment="1">
      <alignment horizontal="center" vertical="center"/>
    </xf>
    <xf numFmtId="0" fontId="21" fillId="2" borderId="6" xfId="0" applyFont="1" applyFill="1" applyBorder="1"/>
    <xf numFmtId="49" fontId="22" fillId="2" borderId="6" xfId="0" applyNumberFormat="1" applyFont="1" applyFill="1" applyBorder="1" applyAlignment="1">
      <alignment vertical="center" wrapText="1"/>
    </xf>
    <xf numFmtId="0" fontId="22" fillId="2" borderId="6" xfId="0" applyFont="1" applyFill="1" applyBorder="1" applyAlignment="1">
      <alignment horizontal="center" vertical="center"/>
    </xf>
    <xf numFmtId="49" fontId="22" fillId="2" borderId="6" xfId="0" applyNumberFormat="1" applyFont="1" applyFill="1" applyBorder="1" applyAlignment="1">
      <alignment horizontal="center" vertical="center" wrapText="1"/>
    </xf>
    <xf numFmtId="1" fontId="22" fillId="2" borderId="6" xfId="0" applyNumberFormat="1" applyFont="1" applyFill="1" applyBorder="1" applyAlignment="1">
      <alignment horizontal="center" vertical="center"/>
    </xf>
    <xf numFmtId="3" fontId="22" fillId="2" borderId="6" xfId="0" applyNumberFormat="1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vertical="center"/>
    </xf>
    <xf numFmtId="0" fontId="24" fillId="2" borderId="6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vertical="center" wrapText="1"/>
    </xf>
    <xf numFmtId="49" fontId="24" fillId="2" borderId="6" xfId="0" applyNumberFormat="1" applyFont="1" applyFill="1" applyBorder="1" applyAlignment="1">
      <alignment horizontal="left" vertical="center" wrapText="1"/>
    </xf>
    <xf numFmtId="1" fontId="24" fillId="2" borderId="6" xfId="0" applyNumberFormat="1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right"/>
    </xf>
    <xf numFmtId="0" fontId="22" fillId="2" borderId="6" xfId="0" applyFont="1" applyFill="1" applyBorder="1"/>
    <xf numFmtId="0" fontId="4" fillId="2" borderId="6" xfId="0" applyFont="1" applyFill="1" applyBorder="1" applyAlignment="1">
      <alignment horizontal="center" vertical="center"/>
    </xf>
    <xf numFmtId="1" fontId="21" fillId="2" borderId="6" xfId="0" applyNumberFormat="1" applyFont="1" applyFill="1" applyBorder="1"/>
    <xf numFmtId="0" fontId="20" fillId="2" borderId="6" xfId="0" applyFont="1" applyFill="1" applyBorder="1" applyAlignment="1">
      <alignment horizontal="center" vertical="center"/>
    </xf>
    <xf numFmtId="1" fontId="21" fillId="2" borderId="6" xfId="0" applyNumberFormat="1" applyFont="1" applyFill="1" applyBorder="1" applyAlignment="1">
      <alignment vertical="center"/>
    </xf>
    <xf numFmtId="1" fontId="7" fillId="0" borderId="6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1" fontId="12" fillId="0" borderId="9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1" fontId="12" fillId="0" borderId="8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left" vertical="center"/>
    </xf>
    <xf numFmtId="49" fontId="12" fillId="5" borderId="14" xfId="0" applyNumberFormat="1" applyFont="1" applyFill="1" applyBorder="1" applyAlignment="1">
      <alignment horizontal="left" vertical="center" wrapText="1"/>
    </xf>
    <xf numFmtId="0" fontId="12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49" fontId="7" fillId="5" borderId="19" xfId="0" applyNumberFormat="1" applyFont="1" applyFill="1" applyBorder="1" applyAlignment="1">
      <alignment horizontal="center" vertical="center" wrapText="1"/>
    </xf>
    <xf numFmtId="1" fontId="12" fillId="5" borderId="19" xfId="0" applyNumberFormat="1" applyFont="1" applyFill="1" applyBorder="1" applyAlignment="1">
      <alignment horizontal="center" vertical="center"/>
    </xf>
    <xf numFmtId="1" fontId="12" fillId="5" borderId="23" xfId="0" applyNumberFormat="1" applyFont="1" applyFill="1" applyBorder="1" applyAlignment="1">
      <alignment horizontal="left" vertical="center"/>
    </xf>
    <xf numFmtId="49" fontId="12" fillId="5" borderId="15" xfId="0" applyNumberFormat="1" applyFont="1" applyFill="1" applyBorder="1" applyAlignment="1">
      <alignment horizontal="left" vertical="center" wrapText="1"/>
    </xf>
    <xf numFmtId="1" fontId="12" fillId="5" borderId="18" xfId="0" applyNumberFormat="1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vertical="center" wrapText="1"/>
    </xf>
    <xf numFmtId="0" fontId="7" fillId="5" borderId="29" xfId="0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 wrapText="1"/>
    </xf>
    <xf numFmtId="1" fontId="7" fillId="5" borderId="29" xfId="0" applyNumberFormat="1" applyFont="1" applyFill="1" applyBorder="1" applyAlignment="1">
      <alignment horizontal="center" vertical="center"/>
    </xf>
    <xf numFmtId="1" fontId="12" fillId="5" borderId="29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1" fontId="7" fillId="5" borderId="27" xfId="0" applyNumberFormat="1" applyFont="1" applyFill="1" applyBorder="1" applyAlignment="1">
      <alignment horizontal="left" vertical="center"/>
    </xf>
    <xf numFmtId="1" fontId="7" fillId="0" borderId="9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left" vertical="center"/>
    </xf>
    <xf numFmtId="49" fontId="7" fillId="5" borderId="14" xfId="0" applyNumberFormat="1" applyFont="1" applyFill="1" applyBorder="1" applyAlignment="1">
      <alignment horizontal="left" vertical="center" wrapText="1"/>
    </xf>
    <xf numFmtId="49" fontId="7" fillId="5" borderId="16" xfId="0" applyNumberFormat="1" applyFont="1" applyFill="1" applyBorder="1" applyAlignment="1">
      <alignment horizontal="left" vertical="center" wrapText="1"/>
    </xf>
    <xf numFmtId="49" fontId="12" fillId="0" borderId="9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1" fontId="7" fillId="5" borderId="19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left" vertical="center"/>
    </xf>
    <xf numFmtId="49" fontId="7" fillId="5" borderId="15" xfId="0" applyNumberFormat="1" applyFont="1" applyFill="1" applyBorder="1" applyAlignment="1">
      <alignment horizontal="left" vertical="center" wrapText="1"/>
    </xf>
    <xf numFmtId="1" fontId="7" fillId="5" borderId="18" xfId="0" applyNumberFormat="1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 wrapText="1"/>
    </xf>
    <xf numFmtId="49" fontId="12" fillId="5" borderId="16" xfId="0" applyNumberFormat="1" applyFont="1" applyFill="1" applyBorder="1" applyAlignment="1">
      <alignment horizontal="left" vertical="center" wrapText="1"/>
    </xf>
    <xf numFmtId="0" fontId="12" fillId="5" borderId="29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1" fontId="12" fillId="5" borderId="27" xfId="0" applyNumberFormat="1" applyFont="1" applyFill="1" applyBorder="1" applyAlignment="1">
      <alignment horizontal="left" vertical="center"/>
    </xf>
    <xf numFmtId="49" fontId="7" fillId="5" borderId="11" xfId="0" applyNumberFormat="1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/>
    </xf>
    <xf numFmtId="49" fontId="7" fillId="5" borderId="12" xfId="0" applyNumberFormat="1" applyFont="1" applyFill="1" applyBorder="1" applyAlignment="1">
      <alignment horizontal="center" vertical="center" wrapText="1"/>
    </xf>
    <xf numFmtId="1" fontId="12" fillId="5" borderId="12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 wrapText="1"/>
    </xf>
    <xf numFmtId="1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left" vertical="center"/>
    </xf>
    <xf numFmtId="1" fontId="7" fillId="0" borderId="8" xfId="0" applyNumberFormat="1" applyFont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1" fontId="14" fillId="5" borderId="19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left" vertical="center"/>
    </xf>
    <xf numFmtId="1" fontId="14" fillId="5" borderId="29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left" vertical="center"/>
    </xf>
    <xf numFmtId="49" fontId="12" fillId="5" borderId="11" xfId="0" applyNumberFormat="1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center" vertical="center"/>
    </xf>
    <xf numFmtId="49" fontId="12" fillId="5" borderId="12" xfId="0" applyNumberFormat="1" applyFont="1" applyFill="1" applyBorder="1" applyAlignment="1">
      <alignment horizontal="center" vertical="center" wrapText="1"/>
    </xf>
    <xf numFmtId="1" fontId="12" fillId="5" borderId="13" xfId="0" applyNumberFormat="1" applyFont="1" applyFill="1" applyBorder="1" applyAlignment="1">
      <alignment horizontal="left" vertical="center"/>
    </xf>
    <xf numFmtId="49" fontId="12" fillId="0" borderId="3" xfId="0" applyNumberFormat="1" applyFont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left" vertical="center"/>
    </xf>
    <xf numFmtId="0" fontId="12" fillId="5" borderId="27" xfId="0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49" fontId="12" fillId="5" borderId="29" xfId="0" applyNumberFormat="1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vertical="center" wrapText="1"/>
    </xf>
    <xf numFmtId="0" fontId="14" fillId="5" borderId="12" xfId="0" applyFont="1" applyFill="1" applyBorder="1" applyAlignment="1">
      <alignment horizontal="center" vertical="center"/>
    </xf>
    <xf numFmtId="1" fontId="7" fillId="5" borderId="12" xfId="0" applyNumberFormat="1" applyFont="1" applyFill="1" applyBorder="1" applyAlignment="1">
      <alignment horizontal="center" vertical="center"/>
    </xf>
    <xf numFmtId="3" fontId="7" fillId="5" borderId="12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vertical="center"/>
    </xf>
    <xf numFmtId="0" fontId="12" fillId="5" borderId="18" xfId="0" applyFont="1" applyFill="1" applyBorder="1" applyAlignment="1">
      <alignment horizontal="left" vertical="center"/>
    </xf>
    <xf numFmtId="0" fontId="0" fillId="4" borderId="6" xfId="0" applyFill="1" applyBorder="1"/>
    <xf numFmtId="1" fontId="12" fillId="0" borderId="6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1" fontId="17" fillId="2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textRotation="90" wrapText="1"/>
    </xf>
    <xf numFmtId="0" fontId="11" fillId="0" borderId="31" xfId="0" applyFont="1" applyBorder="1" applyAlignment="1">
      <alignment horizontal="center" vertical="center"/>
    </xf>
    <xf numFmtId="49" fontId="11" fillId="0" borderId="21" xfId="0" applyNumberFormat="1" applyFont="1" applyBorder="1" applyAlignment="1">
      <alignment horizontal="center" vertical="center" textRotation="90" wrapText="1"/>
    </xf>
    <xf numFmtId="49" fontId="11" fillId="0" borderId="9" xfId="0" applyNumberFormat="1" applyFont="1" applyBorder="1" applyAlignment="1">
      <alignment horizontal="center" vertical="center" textRotation="90" wrapText="1"/>
    </xf>
    <xf numFmtId="0" fontId="11" fillId="0" borderId="0" xfId="0" applyFont="1" applyAlignment="1">
      <alignment horizontal="center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horizontal="left" vertical="center"/>
    </xf>
    <xf numFmtId="49" fontId="11" fillId="0" borderId="6" xfId="0" applyNumberFormat="1" applyFont="1" applyFill="1" applyBorder="1" applyAlignment="1">
      <alignment horizontal="center" vertical="center" textRotation="90" wrapText="1"/>
    </xf>
    <xf numFmtId="164" fontId="11" fillId="0" borderId="6" xfId="0" applyNumberFormat="1" applyFont="1" applyFill="1" applyBorder="1" applyAlignment="1">
      <alignment horizontal="center" vertical="center" textRotation="90" wrapText="1"/>
    </xf>
    <xf numFmtId="1" fontId="11" fillId="0" borderId="6" xfId="0" applyNumberFormat="1" applyFont="1" applyFill="1" applyBorder="1" applyAlignment="1">
      <alignment horizontal="center" vertical="center" textRotation="90" wrapText="1"/>
    </xf>
    <xf numFmtId="1" fontId="11" fillId="0" borderId="6" xfId="0" applyNumberFormat="1" applyFont="1" applyFill="1" applyBorder="1" applyAlignment="1">
      <alignment horizontal="left" vertical="center" textRotation="90" wrapText="1"/>
    </xf>
    <xf numFmtId="0" fontId="11" fillId="0" borderId="0" xfId="0" applyFont="1" applyFill="1" applyAlignment="1">
      <alignment horizontal="left" vertical="center"/>
    </xf>
    <xf numFmtId="0" fontId="7" fillId="0" borderId="6" xfId="0" applyFont="1" applyFill="1" applyBorder="1" applyAlignment="1">
      <alignment horizontal="right"/>
    </xf>
    <xf numFmtId="49" fontId="7" fillId="0" borderId="6" xfId="0" applyNumberFormat="1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vertical="center"/>
    </xf>
    <xf numFmtId="1" fontId="7" fillId="0" borderId="0" xfId="0" applyNumberFormat="1" applyFont="1" applyFill="1"/>
    <xf numFmtId="0" fontId="7" fillId="0" borderId="0" xfId="0" applyFont="1" applyFill="1"/>
    <xf numFmtId="0" fontId="6" fillId="0" borderId="0" xfId="0" applyFont="1" applyFill="1"/>
    <xf numFmtId="164" fontId="7" fillId="0" borderId="0" xfId="0" applyNumberFormat="1" applyFont="1" applyFill="1"/>
    <xf numFmtId="0" fontId="5" fillId="0" borderId="0" xfId="0" applyFont="1" applyFill="1"/>
    <xf numFmtId="0" fontId="11" fillId="0" borderId="0" xfId="0" applyFont="1" applyFill="1"/>
    <xf numFmtId="164" fontId="11" fillId="0" borderId="0" xfId="0" applyNumberFormat="1" applyFont="1" applyFill="1"/>
    <xf numFmtId="1" fontId="11" fillId="0" borderId="0" xfId="0" applyNumberFormat="1" applyFont="1" applyFill="1"/>
    <xf numFmtId="0" fontId="11" fillId="0" borderId="3" xfId="0" applyFont="1" applyFill="1" applyBorder="1"/>
    <xf numFmtId="0" fontId="11" fillId="0" borderId="2" xfId="0" applyFont="1" applyFill="1" applyBorder="1"/>
    <xf numFmtId="0" fontId="11" fillId="0" borderId="1" xfId="0" applyFont="1" applyFill="1" applyBorder="1"/>
    <xf numFmtId="0" fontId="11" fillId="0" borderId="4" xfId="0" applyFont="1" applyFill="1" applyBorder="1"/>
    <xf numFmtId="0" fontId="11" fillId="0" borderId="5" xfId="0" applyFont="1" applyFill="1" applyBorder="1"/>
    <xf numFmtId="1" fontId="11" fillId="0" borderId="6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/>
    </xf>
    <xf numFmtId="0" fontId="12" fillId="0" borderId="6" xfId="0" applyFont="1" applyFill="1" applyBorder="1" applyAlignment="1">
      <alignment vertical="center"/>
    </xf>
    <xf numFmtId="49" fontId="11" fillId="0" borderId="6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Alignment="1"/>
    <xf numFmtId="0" fontId="3" fillId="0" borderId="0" xfId="0" applyFont="1" applyFill="1" applyAlignment="1">
      <alignment horizontal="right" vertical="top"/>
    </xf>
    <xf numFmtId="0" fontId="7" fillId="0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horizontal="left" vertical="top"/>
    </xf>
    <xf numFmtId="49" fontId="11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textRotation="90"/>
    </xf>
    <xf numFmtId="49" fontId="11" fillId="0" borderId="6" xfId="0" applyNumberFormat="1" applyFont="1" applyFill="1" applyBorder="1" applyAlignment="1">
      <alignment horizontal="center" vertical="center" textRotation="90" wrapText="1"/>
    </xf>
    <xf numFmtId="1" fontId="7" fillId="0" borderId="0" xfId="0" applyNumberFormat="1" applyFont="1" applyFill="1" applyAlignment="1">
      <alignment horizontal="center"/>
    </xf>
    <xf numFmtId="0" fontId="7" fillId="0" borderId="6" xfId="0" applyFont="1" applyFill="1" applyBorder="1" applyAlignment="1">
      <alignment horizontal="center" vertical="center" textRotation="90" wrapText="1"/>
    </xf>
    <xf numFmtId="0" fontId="11" fillId="0" borderId="6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3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49" fontId="11" fillId="0" borderId="24" xfId="0" applyNumberFormat="1" applyFont="1" applyBorder="1" applyAlignment="1">
      <alignment horizontal="center" vertical="center" textRotation="90" wrapText="1"/>
    </xf>
    <xf numFmtId="49" fontId="11" fillId="0" borderId="21" xfId="0" applyNumberFormat="1" applyFont="1" applyBorder="1" applyAlignment="1">
      <alignment horizontal="center" vertical="center" textRotation="90" wrapText="1"/>
    </xf>
    <xf numFmtId="49" fontId="11" fillId="0" borderId="19" xfId="0" applyNumberFormat="1" applyFont="1" applyBorder="1" applyAlignment="1">
      <alignment horizontal="center" vertical="center" textRotation="90" wrapText="1"/>
    </xf>
    <xf numFmtId="49" fontId="11" fillId="0" borderId="9" xfId="0" applyNumberFormat="1" applyFont="1" applyBorder="1" applyAlignment="1">
      <alignment horizontal="center" vertical="center" textRotation="90" wrapText="1"/>
    </xf>
    <xf numFmtId="49" fontId="11" fillId="0" borderId="23" xfId="0" applyNumberFormat="1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 wrapText="1"/>
    </xf>
    <xf numFmtId="49" fontId="11" fillId="0" borderId="14" xfId="0" applyNumberFormat="1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49" fontId="11" fillId="0" borderId="23" xfId="0" applyNumberFormat="1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49" fontId="11" fillId="0" borderId="30" xfId="0" applyNumberFormat="1" applyFont="1" applyBorder="1" applyAlignment="1">
      <alignment horizontal="center" vertical="center" wrapText="1"/>
    </xf>
    <xf numFmtId="49" fontId="11" fillId="0" borderId="25" xfId="0" applyNumberFormat="1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2" xfId="0" applyNumberFormat="1" applyFont="1" applyBorder="1" applyAlignment="1">
      <alignment horizontal="center" vertical="center" textRotation="90" wrapText="1"/>
    </xf>
    <xf numFmtId="49" fontId="11" fillId="0" borderId="10" xfId="0" applyNumberFormat="1" applyFont="1" applyBorder="1" applyAlignment="1">
      <alignment horizontal="center" vertical="center" textRotation="90" wrapText="1"/>
    </xf>
    <xf numFmtId="49" fontId="7" fillId="0" borderId="0" xfId="0" applyNumberFormat="1" applyFont="1" applyFill="1" applyBorder="1" applyAlignment="1">
      <alignment vertical="center" wrapText="1"/>
    </xf>
    <xf numFmtId="0" fontId="0" fillId="0" borderId="39" xfId="0" applyBorder="true" applyAlignment="true">
      <alignment vertical="center" horizontal="center"/>
    </xf>
    <xf numFmtId="0" fontId="0" fillId="0" borderId="39" xfId="0" applyBorder="true" applyAlignment="true">
      <alignment wrapText="true" vertical="center" horizontal="center"/>
    </xf>
    <xf numFmtId="0" fontId="0" fillId="0" borderId="39" xfId="0" applyBorder="true" applyAlignment="true">
      <alignment wrapText="true" vertical="center"/>
    </xf>
    <xf numFmtId="0" fontId="0" fillId="0" borderId="0" xfId="0" applyAlignment="true">
      <alignment horizontal="center"/>
    </xf>
    <xf numFmtId="0" fontId="0" fillId="0" borderId="0" xfId="0" applyBorder="true"/>
  </cellXfs>
  <cellStyles count="6">
    <cellStyle name="Обычный" xfId="0" builtinId="0"/>
    <cellStyle name="Обычный 2" xfId="1"/>
    <cellStyle name="Обычный 2 2" xfId="5"/>
    <cellStyle name="Обычный 3" xfId="2"/>
    <cellStyle name="Обычный 4" xfId="3"/>
    <cellStyle name="Финансов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K871"/>
  <sheetViews>
    <sheetView tabSelected="1" zoomScale="60" zoomScaleNormal="60" workbookViewId="0">
      <selection activeCell="B50" sqref="B50"/>
    </sheetView>
  </sheetViews>
  <sheetFormatPr defaultColWidth="9.140625" defaultRowHeight="11.25"/>
  <cols>
    <col min="1" max="1" customWidth="true" style="9" width="4.85546875"/>
    <col min="2" max="2" customWidth="true" style="10" width="35.28515625"/>
    <col min="3" max="3" customWidth="true" style="240" width="3.85546875"/>
    <col min="4" max="4" customWidth="true" style="240" width="6.0"/>
    <col min="5" max="5" customWidth="true" style="240" width="4.7109375"/>
    <col min="6" max="6" customWidth="true" style="240" width="32.7109375"/>
    <col min="7" max="10" customWidth="true" style="241" width="5.42578125"/>
    <col min="11" max="15" customWidth="true" style="240" width="5.42578125"/>
    <col min="16" max="16" customWidth="true" style="237" width="5.42578125"/>
    <col min="17" max="17" customWidth="true" style="242" width="5.42578125"/>
    <col min="18" max="18" customWidth="true" style="243" width="5.42578125"/>
    <col min="19" max="33" customWidth="true" style="240" width="5.42578125"/>
    <col min="34" max="34" customWidth="true" style="244" width="5.42578125"/>
    <col min="35" max="35" customWidth="true" style="238" width="5.42578125"/>
    <col min="36" max="36" customWidth="true" style="239" width="5.42578125"/>
    <col min="37" max="37" customWidth="true" style="224" width="16.28515625"/>
    <col min="38" max="16384" style="8" width="9.140625"/>
  </cols>
  <sheetData>
    <row r="1" spans="1:37" s="3" customFormat="1" ht="12.75">
      <c r="A1" s="252" t="s">
        <v>0</v>
      </c>
      <c r="B1" s="252"/>
      <c r="C1" s="233"/>
      <c r="D1" s="234"/>
      <c r="E1" s="234"/>
      <c r="F1" s="234"/>
      <c r="G1" s="234"/>
      <c r="H1" s="234"/>
      <c r="I1" s="234"/>
      <c r="J1" s="234"/>
      <c r="K1" s="234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51" t="s">
        <v>1</v>
      </c>
      <c r="AF1" s="251"/>
      <c r="AG1" s="251"/>
      <c r="AH1" s="251"/>
      <c r="AI1" s="251"/>
      <c r="AJ1" s="251"/>
      <c r="AK1" s="219"/>
    </row>
    <row r="2" spans="1:37" s="3" customFormat="1" ht="12.75">
      <c r="A2" s="252" t="s">
        <v>228</v>
      </c>
      <c r="B2" s="252"/>
      <c r="C2" s="252"/>
      <c r="D2" s="255" t="s">
        <v>3</v>
      </c>
      <c r="E2" s="255"/>
      <c r="F2" s="255"/>
      <c r="G2" s="255"/>
      <c r="H2" s="255"/>
      <c r="I2" s="255"/>
      <c r="J2" s="255"/>
      <c r="K2" s="255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5"/>
      <c r="AJ2" s="232"/>
      <c r="AK2" s="219"/>
    </row>
    <row r="3" spans="1:37" s="3" customFormat="1" ht="12.75">
      <c r="A3" s="2"/>
      <c r="B3" s="253"/>
      <c r="C3" s="254"/>
      <c r="D3" s="256" t="s">
        <v>4</v>
      </c>
      <c r="E3" s="256"/>
      <c r="F3" s="256"/>
      <c r="G3" s="256"/>
      <c r="H3" s="256"/>
      <c r="I3" s="256"/>
      <c r="J3" s="256"/>
      <c r="K3" s="256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58"/>
      <c r="AH3" s="258"/>
      <c r="AI3" s="258"/>
      <c r="AJ3" s="258"/>
      <c r="AK3" s="219"/>
    </row>
    <row r="4" spans="1:37" s="3" customFormat="1" ht="18.75">
      <c r="C4" s="233"/>
      <c r="D4" s="236" t="s">
        <v>229</v>
      </c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3"/>
      <c r="AD4" s="233"/>
      <c r="AE4" s="233"/>
      <c r="AF4" s="233"/>
      <c r="AG4" s="233"/>
      <c r="AH4" s="233"/>
      <c r="AI4" s="235"/>
      <c r="AJ4" s="232"/>
      <c r="AK4" s="219"/>
    </row>
    <row r="5" spans="1:37" s="3" customFormat="1" ht="12.75">
      <c r="A5" s="2"/>
      <c r="B5" s="259" t="s">
        <v>5</v>
      </c>
      <c r="C5" s="259"/>
      <c r="D5" s="259"/>
      <c r="E5" s="259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5"/>
      <c r="AJ5" s="232"/>
      <c r="AK5" s="219"/>
    </row>
    <row r="6" spans="1:37" s="3" customFormat="1" ht="12.75"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5"/>
      <c r="AJ6" s="232"/>
      <c r="AK6" s="219"/>
    </row>
    <row r="7" spans="1:37" s="5" customFormat="1" ht="15.75">
      <c r="A7" s="257" t="s">
        <v>226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18"/>
      <c r="P7" s="218"/>
      <c r="Q7" s="218"/>
      <c r="R7" s="260" t="s">
        <v>227</v>
      </c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50" t="s">
        <v>7</v>
      </c>
      <c r="AH7" s="250"/>
      <c r="AI7" s="250"/>
      <c r="AJ7" s="250"/>
      <c r="AK7" s="219"/>
    </row>
    <row r="8" spans="1:37" s="6" customFormat="1" ht="10.15" customHeight="1">
      <c r="A8" s="261" t="s">
        <v>8</v>
      </c>
      <c r="B8" s="261" t="s">
        <v>9</v>
      </c>
      <c r="C8" s="262" t="s">
        <v>10</v>
      </c>
      <c r="D8" s="263" t="s">
        <v>11</v>
      </c>
      <c r="E8" s="263" t="s">
        <v>12</v>
      </c>
      <c r="F8" s="263" t="s">
        <v>13</v>
      </c>
      <c r="G8" s="263" t="s">
        <v>14</v>
      </c>
      <c r="H8" s="263" t="s">
        <v>15</v>
      </c>
      <c r="I8" s="266" t="s">
        <v>18</v>
      </c>
      <c r="J8" s="261" t="s">
        <v>16</v>
      </c>
      <c r="K8" s="261"/>
      <c r="L8" s="261"/>
      <c r="M8" s="261"/>
      <c r="N8" s="261"/>
      <c r="O8" s="261"/>
      <c r="P8" s="261"/>
      <c r="Q8" s="261"/>
      <c r="R8" s="261" t="s">
        <v>17</v>
      </c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48"/>
    </row>
    <row r="9" spans="1:37" s="6" customFormat="1" ht="78" customHeight="1">
      <c r="A9" s="261"/>
      <c r="B9" s="261"/>
      <c r="C9" s="262"/>
      <c r="D9" s="263"/>
      <c r="E9" s="263"/>
      <c r="F9" s="263"/>
      <c r="G9" s="263"/>
      <c r="H9" s="265"/>
      <c r="I9" s="266"/>
      <c r="J9" s="220" t="s">
        <v>19</v>
      </c>
      <c r="K9" s="220" t="s">
        <v>20</v>
      </c>
      <c r="L9" s="220" t="s">
        <v>21</v>
      </c>
      <c r="M9" s="220" t="s">
        <v>22</v>
      </c>
      <c r="N9" s="220" t="s">
        <v>23</v>
      </c>
      <c r="O9" s="220" t="s">
        <v>24</v>
      </c>
      <c r="P9" s="220" t="s">
        <v>25</v>
      </c>
      <c r="Q9" s="220" t="s">
        <v>26</v>
      </c>
      <c r="R9" s="220" t="s">
        <v>19</v>
      </c>
      <c r="S9" s="220" t="s">
        <v>27</v>
      </c>
      <c r="T9" s="220" t="s">
        <v>28</v>
      </c>
      <c r="U9" s="220" t="s">
        <v>29</v>
      </c>
      <c r="V9" s="220" t="s">
        <v>30</v>
      </c>
      <c r="W9" s="220" t="s">
        <v>31</v>
      </c>
      <c r="X9" s="220" t="s">
        <v>25</v>
      </c>
      <c r="Y9" s="220" t="s">
        <v>26</v>
      </c>
      <c r="Z9" s="220" t="s">
        <v>32</v>
      </c>
      <c r="AA9" s="220" t="s">
        <v>33</v>
      </c>
      <c r="AB9" s="220" t="s">
        <v>34</v>
      </c>
      <c r="AC9" s="220" t="s">
        <v>35</v>
      </c>
      <c r="AD9" s="220" t="s">
        <v>36</v>
      </c>
      <c r="AE9" s="220" t="s">
        <v>37</v>
      </c>
      <c r="AF9" s="220" t="s">
        <v>38</v>
      </c>
      <c r="AG9" s="220"/>
      <c r="AH9" s="220" t="s">
        <v>39</v>
      </c>
      <c r="AI9" s="221" t="s">
        <v>40</v>
      </c>
      <c r="AJ9" s="222" t="s">
        <v>41</v>
      </c>
      <c r="AK9" s="223" t="s">
        <v>42</v>
      </c>
    </row>
    <row r="10" spans="1:37" s="24" customFormat="1" ht="20.25" customHeight="1">
      <c r="A10" s="245">
        <v>1</v>
      </c>
      <c r="B10" s="245">
        <v>2</v>
      </c>
      <c r="C10" s="245">
        <v>3</v>
      </c>
      <c r="D10" s="245">
        <v>4</v>
      </c>
      <c r="E10" s="245">
        <v>5</v>
      </c>
      <c r="F10" s="245">
        <v>6</v>
      </c>
      <c r="G10" s="245">
        <v>7</v>
      </c>
      <c r="H10" s="245">
        <v>8</v>
      </c>
      <c r="I10" s="245">
        <v>9</v>
      </c>
      <c r="J10" s="245">
        <v>10</v>
      </c>
      <c r="K10" s="245">
        <v>11</v>
      </c>
      <c r="L10" s="245">
        <v>12</v>
      </c>
      <c r="M10" s="245">
        <v>13</v>
      </c>
      <c r="N10" s="245">
        <v>14</v>
      </c>
      <c r="O10" s="245">
        <v>15</v>
      </c>
      <c r="P10" s="245">
        <v>16</v>
      </c>
      <c r="Q10" s="245">
        <v>17</v>
      </c>
      <c r="R10" s="245">
        <v>18</v>
      </c>
      <c r="S10" s="245">
        <v>19</v>
      </c>
      <c r="T10" s="245">
        <v>20</v>
      </c>
      <c r="U10" s="245">
        <v>21</v>
      </c>
      <c r="V10" s="245">
        <v>22</v>
      </c>
      <c r="W10" s="245">
        <v>23</v>
      </c>
      <c r="X10" s="245">
        <v>24</v>
      </c>
      <c r="Y10" s="245">
        <v>25</v>
      </c>
      <c r="Z10" s="245">
        <v>26</v>
      </c>
      <c r="AA10" s="245">
        <v>27</v>
      </c>
      <c r="AB10" s="245">
        <v>28</v>
      </c>
      <c r="AC10" s="245">
        <v>29</v>
      </c>
      <c r="AD10" s="245">
        <v>30</v>
      </c>
      <c r="AE10" s="245">
        <v>31</v>
      </c>
      <c r="AF10" s="245">
        <v>32</v>
      </c>
      <c r="AG10" s="245">
        <v>33</v>
      </c>
      <c r="AH10" s="245">
        <v>34</v>
      </c>
      <c r="AI10" s="245">
        <v>35</v>
      </c>
      <c r="AJ10" s="245">
        <v>36</v>
      </c>
      <c r="AK10" s="245">
        <v>37</v>
      </c>
    </row>
    <row r="11">
      <c r="A11" t="n" s="296">
        <v>1.0</v>
      </c>
      <c r="B11" t="s" s="296">
        <v>236</v>
      </c>
      <c r="C11" t="s" s="294">
        <v>232</v>
      </c>
      <c r="D11" t="n" s="294">
        <v>1.0</v>
      </c>
      <c r="E11" t="n" s="294">
        <v>33.0</v>
      </c>
      <c r="F11" t="s" s="295">
        <v>233</v>
      </c>
      <c r="G11" t="n" s="294">
        <v>1.0</v>
      </c>
      <c r="H11" t="n" s="294">
        <v>2.0</v>
      </c>
      <c r="I11" t="n" s="294">
        <v>5.0</v>
      </c>
      <c r="J11" t="n" s="294">
        <v>48.0</v>
      </c>
      <c r="K11" t="n" s="294">
        <v>0.0</v>
      </c>
      <c r="L11" t="n" s="294">
        <v>0.0</v>
      </c>
      <c r="M11" s="294"/>
      <c r="N11" t="n" s="294">
        <v>0.0</v>
      </c>
      <c r="O11" t="s" s="294">
        <v>234</v>
      </c>
      <c r="P11" s="294"/>
      <c r="Q11" t="s" s="294">
        <v>237</v>
      </c>
      <c r="R11" s="294">
        <f>J11</f>
      </c>
      <c r="S11" s="294">
        <f>IF(OR(Q11="Е",Q11="ДЕК"),2*H11,0)</f>
      </c>
      <c r="T11" s="294">
        <f>K11*H11</f>
      </c>
      <c r="U11" s="294">
        <f>L11*H11</f>
      </c>
      <c r="V11" s="294">
        <f>ROUND(IF(OR(M11="Р",M11="РЕ"),0.5*E11,0),0)</f>
      </c>
      <c r="W11" s="294">
        <f>N11*E11</f>
      </c>
      <c r="X11" s="294">
        <f>IF(P11="З",2*H11,0)</f>
      </c>
      <c r="Y11" s="294">
        <f>IF(OR(Q11="Е",Q11="ДЕК"),0.33*H11,0)</f>
      </c>
      <c r="Z11" t="s" s="294">
        <v>234</v>
      </c>
      <c r="AA11" t="s" s="294">
        <v>234</v>
      </c>
      <c r="AB11" t="s" s="294">
        <v>234</v>
      </c>
      <c r="AC11" t="s" s="294">
        <v>234</v>
      </c>
      <c r="AD11" t="s" s="294">
        <v>234</v>
      </c>
      <c r="AE11" t="s" s="294">
        <v>234</v>
      </c>
      <c r="AF11" t="s" s="294">
        <v>234</v>
      </c>
      <c r="AG11" t="s" s="294">
        <v>234</v>
      </c>
      <c r="AH11" t="s" s="294">
        <v>234</v>
      </c>
      <c r="AI11" s="294">
        <f>SUM(R11:AH11)</f>
      </c>
      <c r="AJ11" t="s" s="294">
        <v>234</v>
      </c>
      <c r="AK11" t="s" s="294">
        <v>234</v>
      </c>
    </row>
    <row r="12">
      <c r="A12" t="n" s="296">
        <v>2.0</v>
      </c>
      <c r="B12" t="s" s="296">
        <v>231</v>
      </c>
      <c r="C12" t="s" s="294">
        <v>232</v>
      </c>
      <c r="D12" t="n" s="294">
        <v>1.0</v>
      </c>
      <c r="E12" t="n" s="294">
        <v>33.0</v>
      </c>
      <c r="F12" t="s" s="295">
        <v>233</v>
      </c>
      <c r="G12" t="n" s="294">
        <v>1.0</v>
      </c>
      <c r="H12" t="n" s="294">
        <v>2.0</v>
      </c>
      <c r="I12" t="n" s="294">
        <v>4.0</v>
      </c>
      <c r="J12" t="n" s="294">
        <v>0.0</v>
      </c>
      <c r="K12" t="n" s="294">
        <v>32.0</v>
      </c>
      <c r="L12" t="n" s="294">
        <v>0.0</v>
      </c>
      <c r="M12" s="294"/>
      <c r="N12" t="n" s="294">
        <v>0.0</v>
      </c>
      <c r="O12" t="s" s="294">
        <v>234</v>
      </c>
      <c r="P12" t="s" s="294">
        <v>235</v>
      </c>
      <c r="Q12" s="294"/>
      <c r="R12" s="294">
        <f>J12</f>
      </c>
      <c r="S12" s="294">
        <f>IF(OR(Q12="Е",Q12="ДЕК"),2*H12,0)</f>
      </c>
      <c r="T12" s="294">
        <f>K12*H12</f>
      </c>
      <c r="U12" s="294">
        <f>L12*H12</f>
      </c>
      <c r="V12" s="294">
        <f>ROUND(IF(OR(M12="Р",M12="РЕ"),0.5*E12,0),0)</f>
      </c>
      <c r="W12" s="294">
        <f>N12*E12</f>
      </c>
      <c r="X12" s="294">
        <f>IF(P12="З",2*H12,0)</f>
      </c>
      <c r="Y12" s="294">
        <f>IF(OR(Q12="Е",Q12="ДЕК"),0.33*H12,0)</f>
      </c>
      <c r="Z12" t="s" s="294">
        <v>234</v>
      </c>
      <c r="AA12" t="s" s="294">
        <v>234</v>
      </c>
      <c r="AB12" t="s" s="294">
        <v>234</v>
      </c>
      <c r="AC12" t="s" s="294">
        <v>234</v>
      </c>
      <c r="AD12" t="s" s="294">
        <v>234</v>
      </c>
      <c r="AE12" t="s" s="294">
        <v>234</v>
      </c>
      <c r="AF12" t="s" s="294">
        <v>234</v>
      </c>
      <c r="AG12" t="s" s="294">
        <v>234</v>
      </c>
      <c r="AH12" t="s" s="294">
        <v>234</v>
      </c>
      <c r="AI12" s="294">
        <f>SUM(R12:AH12)</f>
      </c>
      <c r="AJ12" t="s" s="294">
        <v>234</v>
      </c>
      <c r="AK12" t="s" s="294">
        <v>234</v>
      </c>
    </row>
    <row r="13">
      <c r="A13" t="n" s="296">
        <v>3.0</v>
      </c>
      <c r="B13" t="s" s="296">
        <v>240</v>
      </c>
      <c r="C13" t="s" s="294">
        <v>232</v>
      </c>
      <c r="D13" t="n" s="294">
        <v>1.0</v>
      </c>
      <c r="E13" t="n" s="294">
        <v>1.0</v>
      </c>
      <c r="F13" t="s" s="295">
        <v>238</v>
      </c>
      <c r="G13" t="n" s="294">
        <v>1.0</v>
      </c>
      <c r="H13" t="n" s="294">
        <v>1.0</v>
      </c>
      <c r="I13" t="n" s="294">
        <v>3.0</v>
      </c>
      <c r="J13" t="n" s="294">
        <v>16.0</v>
      </c>
      <c r="K13" t="n" s="294">
        <v>0.0</v>
      </c>
      <c r="L13" t="n" s="294">
        <v>0.0</v>
      </c>
      <c r="M13" s="294"/>
      <c r="N13" t="n" s="294">
        <v>0.0</v>
      </c>
      <c r="O13" t="s" s="294">
        <v>234</v>
      </c>
      <c r="P13" t="s" s="294">
        <v>235</v>
      </c>
      <c r="Q13" s="294"/>
      <c r="R13" s="294">
        <f>J13</f>
      </c>
      <c r="S13" s="294">
        <f>IF(OR(Q13="Е",Q13="ДЕК"),2*H13,0)</f>
      </c>
      <c r="T13" s="294">
        <f>K13*H13</f>
      </c>
      <c r="U13" s="294">
        <f>L13*H13</f>
      </c>
      <c r="V13" s="294">
        <f>ROUND(IF(OR(M13="Р",M13="РЕ"),0.5*E13,0),0)</f>
      </c>
      <c r="W13" s="294">
        <f>N13*E13</f>
      </c>
      <c r="X13" s="294">
        <f>IF(P13="З",2*H13,0)</f>
      </c>
      <c r="Y13" s="294">
        <f>IF(OR(Q13="Е",Q13="ДЕК"),0.33*H13,0)</f>
      </c>
      <c r="Z13" t="s" s="294">
        <v>234</v>
      </c>
      <c r="AA13" t="s" s="294">
        <v>234</v>
      </c>
      <c r="AB13" t="s" s="294">
        <v>234</v>
      </c>
      <c r="AC13" t="s" s="294">
        <v>234</v>
      </c>
      <c r="AD13" t="s" s="294">
        <v>234</v>
      </c>
      <c r="AE13" t="s" s="294">
        <v>234</v>
      </c>
      <c r="AF13" t="s" s="294">
        <v>234</v>
      </c>
      <c r="AG13" t="s" s="294">
        <v>234</v>
      </c>
      <c r="AH13" t="s" s="294">
        <v>234</v>
      </c>
      <c r="AI13" s="294">
        <f>SUM(R13:AH13)</f>
      </c>
      <c r="AJ13" t="s" s="294">
        <v>234</v>
      </c>
      <c r="AK13" t="s" s="294">
        <v>234</v>
      </c>
    </row>
    <row r="14">
      <c r="A14" t="n" s="296">
        <v>4.0</v>
      </c>
      <c r="B14" t="s" s="296">
        <v>239</v>
      </c>
      <c r="C14" t="s" s="294">
        <v>232</v>
      </c>
      <c r="D14" t="n" s="294">
        <v>1.0</v>
      </c>
      <c r="E14" t="n" s="294">
        <v>1.0</v>
      </c>
      <c r="F14" t="s" s="295">
        <v>238</v>
      </c>
      <c r="G14" t="n" s="294">
        <v>1.0</v>
      </c>
      <c r="H14" t="n" s="294">
        <v>1.0</v>
      </c>
      <c r="I14" t="n" s="294">
        <v>5.0</v>
      </c>
      <c r="J14" t="n" s="294">
        <v>0.0</v>
      </c>
      <c r="K14" t="n" s="294">
        <v>32.0</v>
      </c>
      <c r="L14" t="n" s="294">
        <v>0.0</v>
      </c>
      <c r="M14" s="294"/>
      <c r="N14" t="n" s="294">
        <v>0.0</v>
      </c>
      <c r="O14" t="s" s="294">
        <v>234</v>
      </c>
      <c r="P14" t="s" s="294">
        <v>235</v>
      </c>
      <c r="Q14" s="294"/>
      <c r="R14" s="294">
        <f>J14</f>
      </c>
      <c r="S14" s="294">
        <f>IF(OR(Q14="Е",Q14="ДЕК"),2*H14,0)</f>
      </c>
      <c r="T14" s="294">
        <f>K14*H14</f>
      </c>
      <c r="U14" s="294">
        <f>L14*H14</f>
      </c>
      <c r="V14" s="294">
        <f>ROUND(IF(OR(M14="Р",M14="РЕ"),0.5*E14,0),0)</f>
      </c>
      <c r="W14" s="294">
        <f>N14*E14</f>
      </c>
      <c r="X14" s="294">
        <f>IF(P14="З",2*H14,0)</f>
      </c>
      <c r="Y14" s="294">
        <f>IF(OR(Q14="Е",Q14="ДЕК"),0.33*H14,0)</f>
      </c>
      <c r="Z14" t="s" s="294">
        <v>234</v>
      </c>
      <c r="AA14" t="s" s="294">
        <v>234</v>
      </c>
      <c r="AB14" t="s" s="294">
        <v>234</v>
      </c>
      <c r="AC14" t="s" s="294">
        <v>234</v>
      </c>
      <c r="AD14" t="s" s="294">
        <v>234</v>
      </c>
      <c r="AE14" t="s" s="294">
        <v>234</v>
      </c>
      <c r="AF14" t="s" s="294">
        <v>234</v>
      </c>
      <c r="AG14" t="s" s="294">
        <v>234</v>
      </c>
      <c r="AH14" t="s" s="294">
        <v>234</v>
      </c>
      <c r="AI14" s="294">
        <f>SUM(R14:AH14)</f>
      </c>
      <c r="AJ14" t="s" s="294">
        <v>234</v>
      </c>
      <c r="AK14" t="s" s="294">
        <v>234</v>
      </c>
    </row>
    <row r="15">
      <c r="A15" t="n" s="296">
        <v>5.0</v>
      </c>
      <c r="B15" t="s" s="296">
        <v>247</v>
      </c>
      <c r="C15" t="s" s="294">
        <v>232</v>
      </c>
      <c r="D15" t="n" s="294">
        <v>1.0</v>
      </c>
      <c r="E15" t="n" s="294">
        <v>15.0</v>
      </c>
      <c r="F15" t="s" s="295">
        <v>242</v>
      </c>
      <c r="G15" t="n" s="294">
        <v>1.0</v>
      </c>
      <c r="H15" t="n" s="294">
        <v>2.0</v>
      </c>
      <c r="I15" t="n" s="294">
        <v>5.0</v>
      </c>
      <c r="J15" t="n" s="294">
        <v>32.0</v>
      </c>
      <c r="K15" t="n" s="294">
        <v>0.0</v>
      </c>
      <c r="L15" t="n" s="294">
        <v>0.0</v>
      </c>
      <c r="M15" s="294"/>
      <c r="N15" t="n" s="294">
        <v>0.0</v>
      </c>
      <c r="O15" t="s" s="294">
        <v>234</v>
      </c>
      <c r="P15" t="s" s="294">
        <v>235</v>
      </c>
      <c r="Q15" s="294"/>
      <c r="R15" s="294">
        <f>J15</f>
      </c>
      <c r="S15" s="294">
        <f>IF(OR(Q15="Е",Q15="ДЕК"),2*H15,0)</f>
      </c>
      <c r="T15" s="294">
        <f>K15*H15</f>
      </c>
      <c r="U15" s="294">
        <f>L15*H15</f>
      </c>
      <c r="V15" s="294">
        <f>ROUND(IF(OR(M15="Р",M15="РЕ"),0.5*E15,0),0)</f>
      </c>
      <c r="W15" s="294">
        <f>N15*E15</f>
      </c>
      <c r="X15" s="294">
        <f>IF(P15="З",2*H15,0)</f>
      </c>
      <c r="Y15" s="294">
        <f>IF(OR(Q15="Е",Q15="ДЕК"),0.33*H15,0)</f>
      </c>
      <c r="Z15" t="s" s="294">
        <v>234</v>
      </c>
      <c r="AA15" t="s" s="294">
        <v>234</v>
      </c>
      <c r="AB15" t="s" s="294">
        <v>234</v>
      </c>
      <c r="AC15" t="s" s="294">
        <v>234</v>
      </c>
      <c r="AD15" t="s" s="294">
        <v>234</v>
      </c>
      <c r="AE15" t="s" s="294">
        <v>234</v>
      </c>
      <c r="AF15" t="s" s="294">
        <v>234</v>
      </c>
      <c r="AG15" t="s" s="294">
        <v>234</v>
      </c>
      <c r="AH15" t="s" s="294">
        <v>234</v>
      </c>
      <c r="AI15" s="294">
        <f>SUM(R15:AH15)</f>
      </c>
      <c r="AJ15" t="s" s="294">
        <v>234</v>
      </c>
      <c r="AK15" t="s" s="294">
        <v>234</v>
      </c>
    </row>
    <row r="16">
      <c r="A16" t="n" s="296">
        <v>6.0</v>
      </c>
      <c r="B16" t="s" s="296">
        <v>244</v>
      </c>
      <c r="C16" t="s" s="294">
        <v>232</v>
      </c>
      <c r="D16" t="n" s="294">
        <v>1.0</v>
      </c>
      <c r="E16" t="n" s="294">
        <v>15.0</v>
      </c>
      <c r="F16" t="s" s="295">
        <v>248</v>
      </c>
      <c r="G16" t="n" s="294">
        <v>1.0</v>
      </c>
      <c r="H16" t="n" s="294">
        <v>1.0</v>
      </c>
      <c r="I16" t="n" s="294">
        <v>4.0</v>
      </c>
      <c r="J16" t="n" s="294">
        <v>0.0</v>
      </c>
      <c r="K16" t="n" s="294">
        <v>32.0</v>
      </c>
      <c r="L16" t="n" s="294">
        <v>0.0</v>
      </c>
      <c r="M16" t="s" s="294">
        <v>245</v>
      </c>
      <c r="N16" t="n" s="294">
        <v>2.0</v>
      </c>
      <c r="O16" t="s" s="294">
        <v>234</v>
      </c>
      <c r="P16" s="294"/>
      <c r="Q16" t="s" s="294">
        <v>237</v>
      </c>
      <c r="R16" s="294">
        <f>J16</f>
      </c>
      <c r="S16" s="294">
        <f>IF(OR(Q16="Е",Q16="ДЕК"),2*H16,0)</f>
      </c>
      <c r="T16" s="294">
        <f>K16*H16</f>
      </c>
      <c r="U16" s="294">
        <f>L16*H16</f>
      </c>
      <c r="V16" s="294">
        <f>ROUND(IF(OR(M16="Р",M16="РЕ"),0.5*E16,0),0)</f>
      </c>
      <c r="W16" s="294">
        <f>N16*E16</f>
      </c>
      <c r="X16" s="294">
        <f>IF(P16="З",2*H16,0)</f>
      </c>
      <c r="Y16" s="294">
        <f>IF(OR(Q16="Е",Q16="ДЕК"),0.33*H16,0)</f>
      </c>
      <c r="Z16" t="s" s="294">
        <v>234</v>
      </c>
      <c r="AA16" t="s" s="294">
        <v>234</v>
      </c>
      <c r="AB16" t="s" s="294">
        <v>234</v>
      </c>
      <c r="AC16" t="s" s="294">
        <v>234</v>
      </c>
      <c r="AD16" t="s" s="294">
        <v>234</v>
      </c>
      <c r="AE16" t="s" s="294">
        <v>234</v>
      </c>
      <c r="AF16" t="s" s="294">
        <v>234</v>
      </c>
      <c r="AG16" t="s" s="294">
        <v>234</v>
      </c>
      <c r="AH16" t="s" s="294">
        <v>234</v>
      </c>
      <c r="AI16" s="294">
        <f>SUM(R16:AH16)</f>
      </c>
      <c r="AJ16" t="s" s="294">
        <v>234</v>
      </c>
      <c r="AK16" t="s" s="294">
        <v>234</v>
      </c>
    </row>
    <row r="17">
      <c r="A17" t="n" s="296">
        <v>7.0</v>
      </c>
      <c r="B17" t="s" s="296">
        <v>243</v>
      </c>
      <c r="C17" t="s" s="294">
        <v>232</v>
      </c>
      <c r="D17" t="n" s="294">
        <v>1.0</v>
      </c>
      <c r="E17" t="n" s="294">
        <v>0.0</v>
      </c>
      <c r="F17" t="s" s="295">
        <v>249</v>
      </c>
      <c r="G17" t="n" s="294">
        <v>1.0</v>
      </c>
      <c r="H17" t="n" s="294">
        <v>1.0</v>
      </c>
      <c r="I17" t="n" s="294">
        <v>4.0</v>
      </c>
      <c r="J17" t="n" s="294">
        <v>0.0</v>
      </c>
      <c r="K17" t="n" s="294">
        <v>32.0</v>
      </c>
      <c r="L17" t="n" s="294">
        <v>0.0</v>
      </c>
      <c r="M17" s="294"/>
      <c r="N17" t="n" s="294">
        <v>0.0</v>
      </c>
      <c r="O17" t="s" s="294">
        <v>234</v>
      </c>
      <c r="P17" s="294"/>
      <c r="Q17" t="s" s="294">
        <v>237</v>
      </c>
      <c r="R17" s="294">
        <f>J17</f>
      </c>
      <c r="S17" s="294">
        <f>IF(OR(Q17="Е",Q17="ДЕК"),2*H17,0)</f>
      </c>
      <c r="T17" s="294">
        <f>K17*H17</f>
      </c>
      <c r="U17" s="294">
        <f>L17*H17</f>
      </c>
      <c r="V17" s="294">
        <f>ROUND(IF(OR(M17="Р",M17="РЕ"),0.5*E17,0),0)</f>
      </c>
      <c r="W17" s="294">
        <f>N17*E17</f>
      </c>
      <c r="X17" s="294">
        <f>IF(P17="З",2*H17,0)</f>
      </c>
      <c r="Y17" s="294">
        <f>IF(OR(Q17="Е",Q17="ДЕК"),0.33*H17,0)</f>
      </c>
      <c r="Z17" t="s" s="294">
        <v>234</v>
      </c>
      <c r="AA17" t="s" s="294">
        <v>234</v>
      </c>
      <c r="AB17" t="s" s="294">
        <v>234</v>
      </c>
      <c r="AC17" t="s" s="294">
        <v>234</v>
      </c>
      <c r="AD17" t="s" s="294">
        <v>234</v>
      </c>
      <c r="AE17" t="s" s="294">
        <v>234</v>
      </c>
      <c r="AF17" t="s" s="294">
        <v>234</v>
      </c>
      <c r="AG17" t="s" s="294">
        <v>234</v>
      </c>
      <c r="AH17" t="s" s="294">
        <v>234</v>
      </c>
      <c r="AI17" s="294">
        <f>SUM(R17:AH17)</f>
      </c>
      <c r="AJ17" t="s" s="294">
        <v>234</v>
      </c>
      <c r="AK17" t="s" s="294">
        <v>234</v>
      </c>
    </row>
    <row r="18">
      <c r="A18" t="n" s="296">
        <v>8.0</v>
      </c>
      <c r="B18" t="s" s="296">
        <v>247</v>
      </c>
      <c r="C18" t="s" s="294">
        <v>232</v>
      </c>
      <c r="D18" t="n" s="294">
        <v>1.0</v>
      </c>
      <c r="E18" t="n" s="294">
        <v>15.0</v>
      </c>
      <c r="F18" t="s" s="295">
        <v>248</v>
      </c>
      <c r="G18" t="n" s="294">
        <v>1.0</v>
      </c>
      <c r="H18" t="n" s="294">
        <v>1.0</v>
      </c>
      <c r="I18" t="n" s="294">
        <v>5.0</v>
      </c>
      <c r="J18" t="n" s="294">
        <v>0.0</v>
      </c>
      <c r="K18" t="n" s="294">
        <v>0.0</v>
      </c>
      <c r="L18" t="n" s="294">
        <v>32.0</v>
      </c>
      <c r="M18" s="294"/>
      <c r="N18" t="n" s="294">
        <v>0.0</v>
      </c>
      <c r="O18" t="s" s="294">
        <v>234</v>
      </c>
      <c r="P18" t="s" s="294">
        <v>235</v>
      </c>
      <c r="Q18" s="294"/>
      <c r="R18" s="294">
        <f>J18</f>
      </c>
      <c r="S18" s="294">
        <f>IF(OR(Q18="Е",Q18="ДЕК"),2*H18,0)</f>
      </c>
      <c r="T18" s="294">
        <f>K18*H18</f>
      </c>
      <c r="U18" s="294">
        <f>L18*H18</f>
      </c>
      <c r="V18" s="294">
        <f>ROUND(IF(OR(M18="Р",M18="РЕ"),0.5*E18,0),0)</f>
      </c>
      <c r="W18" s="294">
        <f>N18*E18</f>
      </c>
      <c r="X18" s="294">
        <f>IF(P18="З",2*H18,0)</f>
      </c>
      <c r="Y18" s="294">
        <f>IF(OR(Q18="Е",Q18="ДЕК"),0.33*H18,0)</f>
      </c>
      <c r="Z18" t="s" s="294">
        <v>234</v>
      </c>
      <c r="AA18" t="s" s="294">
        <v>234</v>
      </c>
      <c r="AB18" t="s" s="294">
        <v>234</v>
      </c>
      <c r="AC18" t="s" s="294">
        <v>234</v>
      </c>
      <c r="AD18" t="s" s="294">
        <v>234</v>
      </c>
      <c r="AE18" t="s" s="294">
        <v>234</v>
      </c>
      <c r="AF18" t="s" s="294">
        <v>234</v>
      </c>
      <c r="AG18" t="s" s="294">
        <v>234</v>
      </c>
      <c r="AH18" t="s" s="294">
        <v>234</v>
      </c>
      <c r="AI18" s="294">
        <f>SUM(R18:AH18)</f>
      </c>
      <c r="AJ18" t="s" s="294">
        <v>234</v>
      </c>
      <c r="AK18" t="s" s="294">
        <v>234</v>
      </c>
    </row>
    <row r="19">
      <c r="A19" t="n" s="296">
        <v>9.0</v>
      </c>
      <c r="B19" t="s" s="296">
        <v>247</v>
      </c>
      <c r="C19" t="s" s="294">
        <v>232</v>
      </c>
      <c r="D19" t="n" s="294">
        <v>1.0</v>
      </c>
      <c r="E19" t="n" s="294">
        <v>0.0</v>
      </c>
      <c r="F19" t="s" s="295">
        <v>249</v>
      </c>
      <c r="G19" t="n" s="294">
        <v>1.0</v>
      </c>
      <c r="H19" t="n" s="294">
        <v>1.0</v>
      </c>
      <c r="I19" t="n" s="294">
        <v>5.0</v>
      </c>
      <c r="J19" t="n" s="294">
        <v>0.0</v>
      </c>
      <c r="K19" t="n" s="294">
        <v>0.0</v>
      </c>
      <c r="L19" t="n" s="294">
        <v>32.0</v>
      </c>
      <c r="M19" s="294"/>
      <c r="N19" t="n" s="294">
        <v>0.0</v>
      </c>
      <c r="O19" t="s" s="294">
        <v>234</v>
      </c>
      <c r="P19" t="s" s="294">
        <v>235</v>
      </c>
      <c r="Q19" s="294"/>
      <c r="R19" s="294">
        <f>J19</f>
      </c>
      <c r="S19" s="294">
        <f>IF(OR(Q19="Е",Q19="ДЕК"),2*H19,0)</f>
      </c>
      <c r="T19" s="294">
        <f>K19*H19</f>
      </c>
      <c r="U19" s="294">
        <f>L19*H19</f>
      </c>
      <c r="V19" s="294">
        <f>ROUND(IF(OR(M19="Р",M19="РЕ"),0.5*E19,0),0)</f>
      </c>
      <c r="W19" s="294">
        <f>N19*E19</f>
      </c>
      <c r="X19" s="294">
        <f>IF(P19="З",2*H19,0)</f>
      </c>
      <c r="Y19" s="294">
        <f>IF(OR(Q19="Е",Q19="ДЕК"),0.33*H19,0)</f>
      </c>
      <c r="Z19" t="s" s="294">
        <v>234</v>
      </c>
      <c r="AA19" t="s" s="294">
        <v>234</v>
      </c>
      <c r="AB19" t="s" s="294">
        <v>234</v>
      </c>
      <c r="AC19" t="s" s="294">
        <v>234</v>
      </c>
      <c r="AD19" t="s" s="294">
        <v>234</v>
      </c>
      <c r="AE19" t="s" s="294">
        <v>234</v>
      </c>
      <c r="AF19" t="s" s="294">
        <v>234</v>
      </c>
      <c r="AG19" t="s" s="294">
        <v>234</v>
      </c>
      <c r="AH19" t="s" s="294">
        <v>234</v>
      </c>
      <c r="AI19" s="294">
        <f>SUM(R19:AH19)</f>
      </c>
      <c r="AJ19" t="s" s="294">
        <v>234</v>
      </c>
      <c r="AK19" t="s" s="294">
        <v>234</v>
      </c>
    </row>
    <row r="20">
      <c r="A20" t="n" s="296">
        <v>10.0</v>
      </c>
      <c r="B20" t="s" s="296">
        <v>251</v>
      </c>
      <c r="C20" t="s" s="294">
        <v>232</v>
      </c>
      <c r="D20" t="n" s="294">
        <v>1.0</v>
      </c>
      <c r="E20" t="n" s="294">
        <v>90.0</v>
      </c>
      <c r="F20" t="s" s="295">
        <v>250</v>
      </c>
      <c r="G20" t="n" s="294">
        <v>1.0</v>
      </c>
      <c r="H20" t="n" s="294">
        <v>4.0</v>
      </c>
      <c r="I20" t="n" s="294">
        <v>5.0</v>
      </c>
      <c r="J20" t="n" s="294">
        <v>48.0</v>
      </c>
      <c r="K20" t="n" s="294">
        <v>0.0</v>
      </c>
      <c r="L20" t="n" s="294">
        <v>0.0</v>
      </c>
      <c r="M20" s="294"/>
      <c r="N20" t="n" s="294">
        <v>0.0</v>
      </c>
      <c r="O20" t="s" s="294">
        <v>234</v>
      </c>
      <c r="P20" s="294"/>
      <c r="Q20" t="s" s="294">
        <v>237</v>
      </c>
      <c r="R20" s="294">
        <f>J20</f>
      </c>
      <c r="S20" s="294">
        <f>IF(OR(Q20="Е",Q20="ДЕК"),2*H20,0)</f>
      </c>
      <c r="T20" s="294">
        <f>K20*H20</f>
      </c>
      <c r="U20" s="294">
        <f>L20*H20</f>
      </c>
      <c r="V20" s="294">
        <f>ROUND(IF(OR(M20="Р",M20="РЕ"),0.5*E20,0),0)</f>
      </c>
      <c r="W20" s="294">
        <f>N20*E20</f>
      </c>
      <c r="X20" s="294">
        <f>IF(P20="З",2*H20,0)</f>
      </c>
      <c r="Y20" s="294">
        <f>IF(OR(Q20="Е",Q20="ДЕК"),0.33*H20,0)</f>
      </c>
      <c r="Z20" t="s" s="294">
        <v>234</v>
      </c>
      <c r="AA20" t="s" s="294">
        <v>234</v>
      </c>
      <c r="AB20" t="s" s="294">
        <v>234</v>
      </c>
      <c r="AC20" t="s" s="294">
        <v>234</v>
      </c>
      <c r="AD20" t="s" s="294">
        <v>234</v>
      </c>
      <c r="AE20" t="s" s="294">
        <v>234</v>
      </c>
      <c r="AF20" t="s" s="294">
        <v>234</v>
      </c>
      <c r="AG20" t="s" s="294">
        <v>234</v>
      </c>
      <c r="AH20" t="s" s="294">
        <v>234</v>
      </c>
      <c r="AI20" s="294">
        <f>SUM(R20:AH20)</f>
      </c>
      <c r="AJ20" t="s" s="294">
        <v>234</v>
      </c>
      <c r="AK20" t="s" s="294">
        <v>234</v>
      </c>
    </row>
    <row r="21">
      <c r="A21" t="n" s="296">
        <v>11.0</v>
      </c>
      <c r="B21" t="s" s="296">
        <v>52</v>
      </c>
      <c r="C21" t="s" s="294">
        <v>232</v>
      </c>
      <c r="D21" t="n" s="294">
        <v>1.0</v>
      </c>
      <c r="E21" t="n" s="294">
        <v>22.0</v>
      </c>
      <c r="F21" t="s" s="295">
        <v>252</v>
      </c>
      <c r="G21" t="n" s="294">
        <v>1.0</v>
      </c>
      <c r="H21" t="n" s="294">
        <v>1.0</v>
      </c>
      <c r="I21" t="n" s="294">
        <v>4.0</v>
      </c>
      <c r="J21" t="n" s="294">
        <v>0.0</v>
      </c>
      <c r="K21" t="n" s="294">
        <v>32.0</v>
      </c>
      <c r="L21" t="n" s="294">
        <v>0.0</v>
      </c>
      <c r="M21" s="294"/>
      <c r="N21" t="n" s="294">
        <v>0.0</v>
      </c>
      <c r="O21" t="s" s="294">
        <v>234</v>
      </c>
      <c r="P21" t="s" s="294">
        <v>235</v>
      </c>
      <c r="Q21" s="294"/>
      <c r="R21" s="294">
        <f>J21</f>
      </c>
      <c r="S21" s="294">
        <f>IF(OR(Q21="Е",Q21="ДЕК"),2*H21,0)</f>
      </c>
      <c r="T21" s="294">
        <f>K21*H21</f>
      </c>
      <c r="U21" s="294">
        <f>L21*H21</f>
      </c>
      <c r="V21" s="294">
        <f>ROUND(IF(OR(M21="Р",M21="РЕ"),0.5*E21,0),0)</f>
      </c>
      <c r="W21" s="294">
        <f>N21*E21</f>
      </c>
      <c r="X21" s="294">
        <f>IF(P21="З",2*H21,0)</f>
      </c>
      <c r="Y21" s="294">
        <f>IF(OR(Q21="Е",Q21="ДЕК"),0.33*H21,0)</f>
      </c>
      <c r="Z21" t="s" s="294">
        <v>234</v>
      </c>
      <c r="AA21" t="s" s="294">
        <v>234</v>
      </c>
      <c r="AB21" t="s" s="294">
        <v>234</v>
      </c>
      <c r="AC21" t="s" s="294">
        <v>234</v>
      </c>
      <c r="AD21" t="s" s="294">
        <v>234</v>
      </c>
      <c r="AE21" t="s" s="294">
        <v>234</v>
      </c>
      <c r="AF21" t="s" s="294">
        <v>234</v>
      </c>
      <c r="AG21" t="s" s="294">
        <v>234</v>
      </c>
      <c r="AH21" t="s" s="294">
        <v>234</v>
      </c>
      <c r="AI21" s="294">
        <f>SUM(R21:AH21)</f>
      </c>
      <c r="AJ21" t="s" s="294">
        <v>234</v>
      </c>
      <c r="AK21" t="s" s="294">
        <v>234</v>
      </c>
    </row>
    <row r="22">
      <c r="A22" t="n" s="296">
        <v>12.0</v>
      </c>
      <c r="B22" t="s" s="296">
        <v>52</v>
      </c>
      <c r="C22" t="s" s="294">
        <v>232</v>
      </c>
      <c r="D22" t="n" s="294">
        <v>1.0</v>
      </c>
      <c r="E22" t="n" s="294">
        <v>22.0</v>
      </c>
      <c r="F22" t="s" s="295">
        <v>253</v>
      </c>
      <c r="G22" t="n" s="294">
        <v>1.0</v>
      </c>
      <c r="H22" t="n" s="294">
        <v>1.0</v>
      </c>
      <c r="I22" t="n" s="294">
        <v>4.0</v>
      </c>
      <c r="J22" t="n" s="294">
        <v>0.0</v>
      </c>
      <c r="K22" t="n" s="294">
        <v>32.0</v>
      </c>
      <c r="L22" t="n" s="294">
        <v>0.0</v>
      </c>
      <c r="M22" s="294"/>
      <c r="N22" t="n" s="294">
        <v>0.0</v>
      </c>
      <c r="O22" t="s" s="294">
        <v>234</v>
      </c>
      <c r="P22" t="s" s="294">
        <v>235</v>
      </c>
      <c r="Q22" s="294"/>
      <c r="R22" s="294">
        <f>J22</f>
      </c>
      <c r="S22" s="294">
        <f>IF(OR(Q22="Е",Q22="ДЕК"),2*H22,0)</f>
      </c>
      <c r="T22" s="294">
        <f>K22*H22</f>
      </c>
      <c r="U22" s="294">
        <f>L22*H22</f>
      </c>
      <c r="V22" s="294">
        <f>ROUND(IF(OR(M22="Р",M22="РЕ"),0.5*E22,0),0)</f>
      </c>
      <c r="W22" s="294">
        <f>N22*E22</f>
      </c>
      <c r="X22" s="294">
        <f>IF(P22="З",2*H22,0)</f>
      </c>
      <c r="Y22" s="294">
        <f>IF(OR(Q22="Е",Q22="ДЕК"),0.33*H22,0)</f>
      </c>
      <c r="Z22" t="s" s="294">
        <v>234</v>
      </c>
      <c r="AA22" t="s" s="294">
        <v>234</v>
      </c>
      <c r="AB22" t="s" s="294">
        <v>234</v>
      </c>
      <c r="AC22" t="s" s="294">
        <v>234</v>
      </c>
      <c r="AD22" t="s" s="294">
        <v>234</v>
      </c>
      <c r="AE22" t="s" s="294">
        <v>234</v>
      </c>
      <c r="AF22" t="s" s="294">
        <v>234</v>
      </c>
      <c r="AG22" t="s" s="294">
        <v>234</v>
      </c>
      <c r="AH22" t="s" s="294">
        <v>234</v>
      </c>
      <c r="AI22" s="294">
        <f>SUM(R22:AH22)</f>
      </c>
      <c r="AJ22" t="s" s="294">
        <v>234</v>
      </c>
      <c r="AK22" t="s" s="294">
        <v>234</v>
      </c>
    </row>
    <row r="23">
      <c r="A23" t="n" s="296">
        <v>13.0</v>
      </c>
      <c r="B23" t="s" s="296">
        <v>251</v>
      </c>
      <c r="C23" t="s" s="294">
        <v>232</v>
      </c>
      <c r="D23" t="n" s="294">
        <v>1.0</v>
      </c>
      <c r="E23" t="n" s="294">
        <v>23.0</v>
      </c>
      <c r="F23" t="s" s="295">
        <v>254</v>
      </c>
      <c r="G23" t="n" s="294">
        <v>1.0</v>
      </c>
      <c r="H23" t="n" s="294">
        <v>1.0</v>
      </c>
      <c r="I23" t="n" s="294">
        <v>5.0</v>
      </c>
      <c r="J23" t="n" s="294">
        <v>0.0</v>
      </c>
      <c r="K23" t="n" s="294">
        <v>48.0</v>
      </c>
      <c r="L23" t="n" s="294">
        <v>0.0</v>
      </c>
      <c r="M23" s="294"/>
      <c r="N23" t="n" s="294">
        <v>0.0</v>
      </c>
      <c r="O23" t="s" s="294">
        <v>234</v>
      </c>
      <c r="P23" s="294"/>
      <c r="Q23" t="s" s="294">
        <v>237</v>
      </c>
      <c r="R23" s="294">
        <f>J23</f>
      </c>
      <c r="S23" s="294">
        <f>IF(OR(Q23="Е",Q23="ДЕК"),2*H23,0)</f>
      </c>
      <c r="T23" s="294">
        <f>K23*H23</f>
      </c>
      <c r="U23" s="294">
        <f>L23*H23</f>
      </c>
      <c r="V23" s="294">
        <f>ROUND(IF(OR(M23="Р",M23="РЕ"),0.5*E23,0),0)</f>
      </c>
      <c r="W23" s="294">
        <f>N23*E23</f>
      </c>
      <c r="X23" s="294">
        <f>IF(P23="З",2*H23,0)</f>
      </c>
      <c r="Y23" s="294">
        <f>IF(OR(Q23="Е",Q23="ДЕК"),0.33*H23,0)</f>
      </c>
      <c r="Z23" t="s" s="294">
        <v>234</v>
      </c>
      <c r="AA23" t="s" s="294">
        <v>234</v>
      </c>
      <c r="AB23" t="s" s="294">
        <v>234</v>
      </c>
      <c r="AC23" t="s" s="294">
        <v>234</v>
      </c>
      <c r="AD23" t="s" s="294">
        <v>234</v>
      </c>
      <c r="AE23" t="s" s="294">
        <v>234</v>
      </c>
      <c r="AF23" t="s" s="294">
        <v>234</v>
      </c>
      <c r="AG23" t="s" s="294">
        <v>234</v>
      </c>
      <c r="AH23" t="s" s="294">
        <v>234</v>
      </c>
      <c r="AI23" s="294">
        <f>SUM(R23:AH23)</f>
      </c>
      <c r="AJ23" t="s" s="294">
        <v>234</v>
      </c>
      <c r="AK23" t="s" s="294">
        <v>234</v>
      </c>
    </row>
    <row r="24">
      <c r="A24" t="n" s="296">
        <v>14.0</v>
      </c>
      <c r="B24" t="s" s="296">
        <v>52</v>
      </c>
      <c r="C24" t="s" s="294">
        <v>232</v>
      </c>
      <c r="D24" t="n" s="294">
        <v>1.0</v>
      </c>
      <c r="E24" t="n" s="294">
        <v>23.0</v>
      </c>
      <c r="F24" t="s" s="295">
        <v>255</v>
      </c>
      <c r="G24" t="n" s="294">
        <v>1.0</v>
      </c>
      <c r="H24" t="n" s="294">
        <v>1.0</v>
      </c>
      <c r="I24" t="n" s="294">
        <v>4.0</v>
      </c>
      <c r="J24" t="n" s="294">
        <v>0.0</v>
      </c>
      <c r="K24" t="n" s="294">
        <v>32.0</v>
      </c>
      <c r="L24" t="n" s="294">
        <v>0.0</v>
      </c>
      <c r="M24" s="294"/>
      <c r="N24" t="n" s="294">
        <v>0.0</v>
      </c>
      <c r="O24" t="s" s="294">
        <v>234</v>
      </c>
      <c r="P24" t="s" s="294">
        <v>235</v>
      </c>
      <c r="Q24" s="294"/>
      <c r="R24" s="294">
        <f>J24</f>
      </c>
      <c r="S24" s="294">
        <f>IF(OR(Q24="Е",Q24="ДЕК"),2*H24,0)</f>
      </c>
      <c r="T24" s="294">
        <f>K24*H24</f>
      </c>
      <c r="U24" s="294">
        <f>L24*H24</f>
      </c>
      <c r="V24" s="294">
        <f>ROUND(IF(OR(M24="Р",M24="РЕ"),0.5*E24,0),0)</f>
      </c>
      <c r="W24" s="294">
        <f>N24*E24</f>
      </c>
      <c r="X24" s="294">
        <f>IF(P24="З",2*H24,0)</f>
      </c>
      <c r="Y24" s="294">
        <f>IF(OR(Q24="Е",Q24="ДЕК"),0.33*H24,0)</f>
      </c>
      <c r="Z24" t="s" s="294">
        <v>234</v>
      </c>
      <c r="AA24" t="s" s="294">
        <v>234</v>
      </c>
      <c r="AB24" t="s" s="294">
        <v>234</v>
      </c>
      <c r="AC24" t="s" s="294">
        <v>234</v>
      </c>
      <c r="AD24" t="s" s="294">
        <v>234</v>
      </c>
      <c r="AE24" t="s" s="294">
        <v>234</v>
      </c>
      <c r="AF24" t="s" s="294">
        <v>234</v>
      </c>
      <c r="AG24" t="s" s="294">
        <v>234</v>
      </c>
      <c r="AH24" t="s" s="294">
        <v>234</v>
      </c>
      <c r="AI24" s="294">
        <f>SUM(R24:AH24)</f>
      </c>
      <c r="AJ24" t="s" s="294">
        <v>234</v>
      </c>
      <c r="AK24" t="s" s="294">
        <v>234</v>
      </c>
    </row>
    <row r="25">
      <c r="A25" t="n" s="296">
        <v>15.0</v>
      </c>
      <c r="B25" t="s" s="296">
        <v>52</v>
      </c>
      <c r="C25" t="s" s="294">
        <v>232</v>
      </c>
      <c r="D25" t="n" s="294">
        <v>1.0</v>
      </c>
      <c r="E25" t="n" s="294">
        <v>29.0</v>
      </c>
      <c r="F25" t="s" s="295">
        <v>256</v>
      </c>
      <c r="G25" t="n" s="294">
        <v>1.0</v>
      </c>
      <c r="H25" t="n" s="294">
        <v>2.0</v>
      </c>
      <c r="I25" t="n" s="294">
        <v>4.0</v>
      </c>
      <c r="J25" t="n" s="294">
        <v>32.0</v>
      </c>
      <c r="K25" t="n" s="294">
        <v>0.0</v>
      </c>
      <c r="L25" t="n" s="294">
        <v>0.0</v>
      </c>
      <c r="M25" s="294"/>
      <c r="N25" t="n" s="294">
        <v>0.0</v>
      </c>
      <c r="O25" t="s" s="294">
        <v>234</v>
      </c>
      <c r="P25" t="s" s="294">
        <v>235</v>
      </c>
      <c r="Q25" s="294"/>
      <c r="R25" s="294">
        <f>J25</f>
      </c>
      <c r="S25" s="294">
        <f>IF(OR(Q25="Е",Q25="ДЕК"),2*H25,0)</f>
      </c>
      <c r="T25" s="294">
        <f>K25*H25</f>
      </c>
      <c r="U25" s="294">
        <f>L25*H25</f>
      </c>
      <c r="V25" s="294">
        <f>ROUND(IF(OR(M25="Р",M25="РЕ"),0.5*E25,0),0)</f>
      </c>
      <c r="W25" s="294">
        <f>N25*E25</f>
      </c>
      <c r="X25" s="294">
        <f>IF(P25="З",2*H25,0)</f>
      </c>
      <c r="Y25" s="294">
        <f>IF(OR(Q25="Е",Q25="ДЕК"),0.33*H25,0)</f>
      </c>
      <c r="Z25" t="s" s="294">
        <v>234</v>
      </c>
      <c r="AA25" t="s" s="294">
        <v>234</v>
      </c>
      <c r="AB25" t="s" s="294">
        <v>234</v>
      </c>
      <c r="AC25" t="s" s="294">
        <v>234</v>
      </c>
      <c r="AD25" t="s" s="294">
        <v>234</v>
      </c>
      <c r="AE25" t="s" s="294">
        <v>234</v>
      </c>
      <c r="AF25" t="s" s="294">
        <v>234</v>
      </c>
      <c r="AG25" t="s" s="294">
        <v>234</v>
      </c>
      <c r="AH25" t="s" s="294">
        <v>234</v>
      </c>
      <c r="AI25" s="294">
        <f>SUM(R25:AH25)</f>
      </c>
      <c r="AJ25" t="s" s="294">
        <v>234</v>
      </c>
      <c r="AK25" t="s" s="294">
        <v>234</v>
      </c>
    </row>
    <row r="26">
      <c r="A26" t="n" s="296">
        <v>16.0</v>
      </c>
      <c r="B26" t="s" s="296">
        <v>52</v>
      </c>
      <c r="C26" t="s" s="294">
        <v>232</v>
      </c>
      <c r="D26" t="n" s="294">
        <v>1.0</v>
      </c>
      <c r="E26" t="n" s="294">
        <v>15.0</v>
      </c>
      <c r="F26" t="s" s="295">
        <v>257</v>
      </c>
      <c r="G26" t="n" s="294">
        <v>1.0</v>
      </c>
      <c r="H26" t="n" s="294">
        <v>1.0</v>
      </c>
      <c r="I26" t="n" s="294">
        <v>4.0</v>
      </c>
      <c r="J26" t="n" s="294">
        <v>0.0</v>
      </c>
      <c r="K26" t="n" s="294">
        <v>32.0</v>
      </c>
      <c r="L26" t="n" s="294">
        <v>0.0</v>
      </c>
      <c r="M26" s="294"/>
      <c r="N26" t="n" s="294">
        <v>0.0</v>
      </c>
      <c r="O26" t="s" s="294">
        <v>234</v>
      </c>
      <c r="P26" t="s" s="294">
        <v>235</v>
      </c>
      <c r="Q26" s="294"/>
      <c r="R26" s="294">
        <f>J26</f>
      </c>
      <c r="S26" s="294">
        <f>IF(OR(Q26="Е",Q26="ДЕК"),2*H26,0)</f>
      </c>
      <c r="T26" s="294">
        <f>K26*H26</f>
      </c>
      <c r="U26" s="294">
        <f>L26*H26</f>
      </c>
      <c r="V26" s="294">
        <f>ROUND(IF(OR(M26="Р",M26="РЕ"),0.5*E26,0),0)</f>
      </c>
      <c r="W26" s="294">
        <f>N26*E26</f>
      </c>
      <c r="X26" s="294">
        <f>IF(P26="З",2*H26,0)</f>
      </c>
      <c r="Y26" s="294">
        <f>IF(OR(Q26="Е",Q26="ДЕК"),0.33*H26,0)</f>
      </c>
      <c r="Z26" t="s" s="294">
        <v>234</v>
      </c>
      <c r="AA26" t="s" s="294">
        <v>234</v>
      </c>
      <c r="AB26" t="s" s="294">
        <v>234</v>
      </c>
      <c r="AC26" t="s" s="294">
        <v>234</v>
      </c>
      <c r="AD26" t="s" s="294">
        <v>234</v>
      </c>
      <c r="AE26" t="s" s="294">
        <v>234</v>
      </c>
      <c r="AF26" t="s" s="294">
        <v>234</v>
      </c>
      <c r="AG26" t="s" s="294">
        <v>234</v>
      </c>
      <c r="AH26" t="s" s="294">
        <v>234</v>
      </c>
      <c r="AI26" s="294">
        <f>SUM(R26:AH26)</f>
      </c>
      <c r="AJ26" t="s" s="294">
        <v>234</v>
      </c>
      <c r="AK26" t="s" s="294">
        <v>234</v>
      </c>
    </row>
    <row r="27">
      <c r="A27" t="n" s="296">
        <v>17.0</v>
      </c>
      <c r="B27" t="s" s="296">
        <v>251</v>
      </c>
      <c r="C27" t="s" s="294">
        <v>232</v>
      </c>
      <c r="D27" t="n" s="294">
        <v>1.0</v>
      </c>
      <c r="E27" t="n" s="294">
        <v>14.0</v>
      </c>
      <c r="F27" t="s" s="295">
        <v>258</v>
      </c>
      <c r="G27" t="n" s="294">
        <v>1.0</v>
      </c>
      <c r="H27" t="n" s="294">
        <v>1.0</v>
      </c>
      <c r="I27" t="n" s="294">
        <v>5.0</v>
      </c>
      <c r="J27" t="n" s="294">
        <v>0.0</v>
      </c>
      <c r="K27" t="n" s="294">
        <v>48.0</v>
      </c>
      <c r="L27" t="n" s="294">
        <v>0.0</v>
      </c>
      <c r="M27" s="294"/>
      <c r="N27" t="n" s="294">
        <v>0.0</v>
      </c>
      <c r="O27" t="s" s="294">
        <v>234</v>
      </c>
      <c r="P27" s="294"/>
      <c r="Q27" t="s" s="294">
        <v>237</v>
      </c>
      <c r="R27" s="294">
        <f>J27</f>
      </c>
      <c r="S27" s="294">
        <f>IF(OR(Q27="Е",Q27="ДЕК"),2*H27,0)</f>
      </c>
      <c r="T27" s="294">
        <f>K27*H27</f>
      </c>
      <c r="U27" s="294">
        <f>L27*H27</f>
      </c>
      <c r="V27" s="294">
        <f>ROUND(IF(OR(M27="Р",M27="РЕ"),0.5*E27,0),0)</f>
      </c>
      <c r="W27" s="294">
        <f>N27*E27</f>
      </c>
      <c r="X27" s="294">
        <f>IF(P27="З",2*H27,0)</f>
      </c>
      <c r="Y27" s="294">
        <f>IF(OR(Q27="Е",Q27="ДЕК"),0.33*H27,0)</f>
      </c>
      <c r="Z27" t="s" s="294">
        <v>234</v>
      </c>
      <c r="AA27" t="s" s="294">
        <v>234</v>
      </c>
      <c r="AB27" t="s" s="294">
        <v>234</v>
      </c>
      <c r="AC27" t="s" s="294">
        <v>234</v>
      </c>
      <c r="AD27" t="s" s="294">
        <v>234</v>
      </c>
      <c r="AE27" t="s" s="294">
        <v>234</v>
      </c>
      <c r="AF27" t="s" s="294">
        <v>234</v>
      </c>
      <c r="AG27" t="s" s="294">
        <v>234</v>
      </c>
      <c r="AH27" t="s" s="294">
        <v>234</v>
      </c>
      <c r="AI27" s="294">
        <f>SUM(R27:AH27)</f>
      </c>
      <c r="AJ27" t="s" s="294">
        <v>234</v>
      </c>
      <c r="AK27" t="s" s="294">
        <v>234</v>
      </c>
    </row>
    <row r="28">
      <c r="A28" t="n" s="296">
        <v>18.0</v>
      </c>
      <c r="B28" t="s" s="296">
        <v>264</v>
      </c>
      <c r="C28" t="s" s="294">
        <v>232</v>
      </c>
      <c r="D28" t="n" s="294">
        <v>2.0</v>
      </c>
      <c r="E28" t="n" s="294">
        <v>19.0</v>
      </c>
      <c r="F28" t="s" s="295">
        <v>260</v>
      </c>
      <c r="G28" t="n" s="294">
        <v>1.0</v>
      </c>
      <c r="H28" t="n" s="294">
        <v>1.0</v>
      </c>
      <c r="I28" t="n" s="294">
        <v>5.0</v>
      </c>
      <c r="J28" t="n" s="294">
        <v>32.0</v>
      </c>
      <c r="K28" t="n" s="294">
        <v>0.0</v>
      </c>
      <c r="L28" t="n" s="294">
        <v>0.0</v>
      </c>
      <c r="M28" s="294"/>
      <c r="N28" t="n" s="294">
        <v>0.0</v>
      </c>
      <c r="O28" t="s" s="294">
        <v>234</v>
      </c>
      <c r="P28" s="294"/>
      <c r="Q28" t="s" s="294">
        <v>237</v>
      </c>
      <c r="R28" s="294">
        <f>J28</f>
      </c>
      <c r="S28" s="294">
        <f>IF(OR(Q28="Е",Q28="ДЕК"),2*H28,0)</f>
      </c>
      <c r="T28" s="294">
        <f>K28*H28</f>
      </c>
      <c r="U28" s="294">
        <f>L28*H28</f>
      </c>
      <c r="V28" s="294">
        <f>ROUND(IF(OR(M28="Р",M28="РЕ"),0.5*E28,0),0)</f>
      </c>
      <c r="W28" s="294">
        <f>N28*E28</f>
      </c>
      <c r="X28" s="294">
        <f>IF(P28="З",2*H28,0)</f>
      </c>
      <c r="Y28" s="294">
        <f>IF(OR(Q28="Е",Q28="ДЕК"),0.33*H28,0)</f>
      </c>
      <c r="Z28" t="s" s="294">
        <v>234</v>
      </c>
      <c r="AA28" t="s" s="294">
        <v>234</v>
      </c>
      <c r="AB28" t="s" s="294">
        <v>234</v>
      </c>
      <c r="AC28" t="s" s="294">
        <v>234</v>
      </c>
      <c r="AD28" t="s" s="294">
        <v>234</v>
      </c>
      <c r="AE28" t="s" s="294">
        <v>234</v>
      </c>
      <c r="AF28" t="s" s="294">
        <v>234</v>
      </c>
      <c r="AG28" t="s" s="294">
        <v>234</v>
      </c>
      <c r="AH28" t="s" s="294">
        <v>234</v>
      </c>
      <c r="AI28" s="294">
        <f>SUM(R28:AH28)</f>
      </c>
      <c r="AJ28" t="s" s="294">
        <v>234</v>
      </c>
      <c r="AK28" t="s" s="294">
        <v>234</v>
      </c>
    </row>
    <row r="29">
      <c r="A29" t="n" s="296">
        <v>19.0</v>
      </c>
      <c r="B29" t="s" s="296">
        <v>259</v>
      </c>
      <c r="C29" t="s" s="294">
        <v>232</v>
      </c>
      <c r="D29" t="n" s="294">
        <v>2.0</v>
      </c>
      <c r="E29" t="n" s="294">
        <v>19.0</v>
      </c>
      <c r="F29" t="s" s="295">
        <v>260</v>
      </c>
      <c r="G29" t="n" s="294">
        <v>1.0</v>
      </c>
      <c r="H29" t="n" s="294">
        <v>1.0</v>
      </c>
      <c r="I29" t="n" s="294">
        <v>4.0</v>
      </c>
      <c r="J29" t="n" s="294">
        <v>0.0</v>
      </c>
      <c r="K29" t="n" s="294">
        <v>32.0</v>
      </c>
      <c r="L29" t="n" s="294">
        <v>0.0</v>
      </c>
      <c r="M29" s="294"/>
      <c r="N29" t="n" s="294">
        <v>0.0</v>
      </c>
      <c r="O29" t="s" s="294">
        <v>234</v>
      </c>
      <c r="P29" t="s" s="294">
        <v>235</v>
      </c>
      <c r="Q29" s="294"/>
      <c r="R29" s="294">
        <f>J29</f>
      </c>
      <c r="S29" s="294">
        <f>IF(OR(Q29="Е",Q29="ДЕК"),2*H29,0)</f>
      </c>
      <c r="T29" s="294">
        <f>K29*H29</f>
      </c>
      <c r="U29" s="294">
        <f>L29*H29</f>
      </c>
      <c r="V29" s="294">
        <f>ROUND(IF(OR(M29="Р",M29="РЕ"),0.5*E29,0),0)</f>
      </c>
      <c r="W29" s="294">
        <f>N29*E29</f>
      </c>
      <c r="X29" s="294">
        <f>IF(P29="З",2*H29,0)</f>
      </c>
      <c r="Y29" s="294">
        <f>IF(OR(Q29="Е",Q29="ДЕК"),0.33*H29,0)</f>
      </c>
      <c r="Z29" t="s" s="294">
        <v>234</v>
      </c>
      <c r="AA29" t="s" s="294">
        <v>234</v>
      </c>
      <c r="AB29" t="s" s="294">
        <v>234</v>
      </c>
      <c r="AC29" t="s" s="294">
        <v>234</v>
      </c>
      <c r="AD29" t="s" s="294">
        <v>234</v>
      </c>
      <c r="AE29" t="s" s="294">
        <v>234</v>
      </c>
      <c r="AF29" t="s" s="294">
        <v>234</v>
      </c>
      <c r="AG29" t="s" s="294">
        <v>234</v>
      </c>
      <c r="AH29" t="s" s="294">
        <v>234</v>
      </c>
      <c r="AI29" s="294">
        <f>SUM(R29:AH29)</f>
      </c>
      <c r="AJ29" t="s" s="294">
        <v>234</v>
      </c>
      <c r="AK29" t="s" s="294">
        <v>234</v>
      </c>
    </row>
    <row r="30">
      <c r="A30" t="n" s="296">
        <v>20.0</v>
      </c>
      <c r="B30" t="s" s="296">
        <v>259</v>
      </c>
      <c r="C30" t="s" s="294">
        <v>232</v>
      </c>
      <c r="D30" t="n" s="294">
        <v>2.0</v>
      </c>
      <c r="E30" t="n" s="294">
        <v>6.0</v>
      </c>
      <c r="F30" t="s" s="295">
        <v>266</v>
      </c>
      <c r="G30" t="n" s="294">
        <v>1.0</v>
      </c>
      <c r="H30" t="n" s="294">
        <v>1.0</v>
      </c>
      <c r="I30" t="n" s="294">
        <v>4.0</v>
      </c>
      <c r="J30" t="n" s="294">
        <v>16.0</v>
      </c>
      <c r="K30" t="n" s="294">
        <v>0.0</v>
      </c>
      <c r="L30" t="n" s="294">
        <v>0.0</v>
      </c>
      <c r="M30" s="294"/>
      <c r="N30" t="n" s="294">
        <v>0.0</v>
      </c>
      <c r="O30" t="s" s="294">
        <v>234</v>
      </c>
      <c r="P30" t="s" s="294">
        <v>235</v>
      </c>
      <c r="Q30" s="294"/>
      <c r="R30" s="294">
        <f>J30</f>
      </c>
      <c r="S30" s="294">
        <f>IF(OR(Q30="Е",Q30="ДЕК"),2*H30,0)</f>
      </c>
      <c r="T30" s="294">
        <f>K30*H30</f>
      </c>
      <c r="U30" s="294">
        <f>L30*H30</f>
      </c>
      <c r="V30" s="294">
        <f>ROUND(IF(OR(M30="Р",M30="РЕ"),0.5*E30,0),0)</f>
      </c>
      <c r="W30" s="294">
        <f>N30*E30</f>
      </c>
      <c r="X30" s="294">
        <f>IF(P30="З",2*H30,0)</f>
      </c>
      <c r="Y30" s="294">
        <f>IF(OR(Q30="Е",Q30="ДЕК"),0.33*H30,0)</f>
      </c>
      <c r="Z30" t="s" s="294">
        <v>234</v>
      </c>
      <c r="AA30" t="s" s="294">
        <v>234</v>
      </c>
      <c r="AB30" t="s" s="294">
        <v>234</v>
      </c>
      <c r="AC30" t="s" s="294">
        <v>234</v>
      </c>
      <c r="AD30" t="s" s="294">
        <v>234</v>
      </c>
      <c r="AE30" t="s" s="294">
        <v>234</v>
      </c>
      <c r="AF30" t="s" s="294">
        <v>234</v>
      </c>
      <c r="AG30" t="s" s="294">
        <v>234</v>
      </c>
      <c r="AH30" t="s" s="294">
        <v>234</v>
      </c>
      <c r="AI30" s="294">
        <f>SUM(R30:AH30)</f>
      </c>
      <c r="AJ30" t="s" s="294">
        <v>234</v>
      </c>
      <c r="AK30" t="s" s="294">
        <v>234</v>
      </c>
    </row>
    <row r="31">
      <c r="A31" t="n" s="296">
        <v>21.0</v>
      </c>
      <c r="B31" t="s" s="296">
        <v>269</v>
      </c>
      <c r="C31" t="s" s="294">
        <v>232</v>
      </c>
      <c r="D31" t="n" s="294">
        <v>2.0</v>
      </c>
      <c r="E31" t="n" s="294">
        <v>6.0</v>
      </c>
      <c r="F31" t="s" s="295">
        <v>266</v>
      </c>
      <c r="G31" t="n" s="294">
        <v>1.0</v>
      </c>
      <c r="H31" t="n" s="294">
        <v>1.0</v>
      </c>
      <c r="I31" t="n" s="294">
        <v>6.0</v>
      </c>
      <c r="J31" t="n" s="294">
        <v>0.0</v>
      </c>
      <c r="K31" t="n" s="294">
        <v>32.0</v>
      </c>
      <c r="L31" t="n" s="294">
        <v>0.0</v>
      </c>
      <c r="M31" t="s" s="294">
        <v>245</v>
      </c>
      <c r="N31" t="n" s="294">
        <v>2.0</v>
      </c>
      <c r="O31" t="s" s="294">
        <v>234</v>
      </c>
      <c r="P31" s="294"/>
      <c r="Q31" t="s" s="294">
        <v>237</v>
      </c>
      <c r="R31" s="294">
        <f>J31</f>
      </c>
      <c r="S31" s="294">
        <f>IF(OR(Q31="Е",Q31="ДЕК"),2*H31,0)</f>
      </c>
      <c r="T31" s="294">
        <f>K31*H31</f>
      </c>
      <c r="U31" s="294">
        <f>L31*H31</f>
      </c>
      <c r="V31" s="294">
        <f>ROUND(IF(OR(M31="Р",M31="РЕ"),0.5*E31,0),0)</f>
      </c>
      <c r="W31" s="294">
        <f>N31*E31</f>
      </c>
      <c r="X31" s="294">
        <f>IF(P31="З",2*H31,0)</f>
      </c>
      <c r="Y31" s="294">
        <f>IF(OR(Q31="Е",Q31="ДЕК"),0.33*H31,0)</f>
      </c>
      <c r="Z31" t="s" s="294">
        <v>234</v>
      </c>
      <c r="AA31" t="s" s="294">
        <v>234</v>
      </c>
      <c r="AB31" t="s" s="294">
        <v>234</v>
      </c>
      <c r="AC31" t="s" s="294">
        <v>234</v>
      </c>
      <c r="AD31" t="s" s="294">
        <v>234</v>
      </c>
      <c r="AE31" t="s" s="294">
        <v>234</v>
      </c>
      <c r="AF31" t="s" s="294">
        <v>234</v>
      </c>
      <c r="AG31" t="s" s="294">
        <v>234</v>
      </c>
      <c r="AH31" t="s" s="294">
        <v>234</v>
      </c>
      <c r="AI31" s="294">
        <f>SUM(R31:AH31)</f>
      </c>
      <c r="AJ31" t="s" s="294">
        <v>234</v>
      </c>
      <c r="AK31" t="s" s="294">
        <v>234</v>
      </c>
    </row>
    <row r="32">
      <c r="A32" t="n" s="296">
        <v>22.0</v>
      </c>
      <c r="B32" t="s" s="296">
        <v>239</v>
      </c>
      <c r="C32" t="s" s="294">
        <v>232</v>
      </c>
      <c r="D32" t="n" s="294">
        <v>2.0</v>
      </c>
      <c r="E32" t="n" s="294">
        <v>34.0</v>
      </c>
      <c r="F32" t="s" s="295">
        <v>270</v>
      </c>
      <c r="G32" t="n" s="294">
        <v>1.0</v>
      </c>
      <c r="H32" t="n" s="294">
        <v>3.0</v>
      </c>
      <c r="I32" t="n" s="294">
        <v>5.0</v>
      </c>
      <c r="J32" t="n" s="294">
        <v>32.0</v>
      </c>
      <c r="K32" t="n" s="294">
        <v>0.0</v>
      </c>
      <c r="L32" t="n" s="294">
        <v>0.0</v>
      </c>
      <c r="M32" s="294"/>
      <c r="N32" t="n" s="294">
        <v>0.0</v>
      </c>
      <c r="O32" t="s" s="294">
        <v>234</v>
      </c>
      <c r="P32" t="s" s="294">
        <v>235</v>
      </c>
      <c r="Q32" s="294"/>
      <c r="R32" s="294">
        <f>J32</f>
      </c>
      <c r="S32" s="294">
        <f>IF(OR(Q32="Е",Q32="ДЕК"),2*H32,0)</f>
      </c>
      <c r="T32" s="294">
        <f>K32*H32</f>
      </c>
      <c r="U32" s="294">
        <f>L32*H32</f>
      </c>
      <c r="V32" s="294">
        <f>ROUND(IF(OR(M32="Р",M32="РЕ"),0.5*E32,0),0)</f>
      </c>
      <c r="W32" s="294">
        <f>N32*E32</f>
      </c>
      <c r="X32" s="294">
        <f>IF(P32="З",2*H32,0)</f>
      </c>
      <c r="Y32" s="294">
        <f>IF(OR(Q32="Е",Q32="ДЕК"),0.33*H32,0)</f>
      </c>
      <c r="Z32" t="s" s="294">
        <v>234</v>
      </c>
      <c r="AA32" t="s" s="294">
        <v>234</v>
      </c>
      <c r="AB32" t="s" s="294">
        <v>234</v>
      </c>
      <c r="AC32" t="s" s="294">
        <v>234</v>
      </c>
      <c r="AD32" t="s" s="294">
        <v>234</v>
      </c>
      <c r="AE32" t="s" s="294">
        <v>234</v>
      </c>
      <c r="AF32" t="s" s="294">
        <v>234</v>
      </c>
      <c r="AG32" t="s" s="294">
        <v>234</v>
      </c>
      <c r="AH32" t="s" s="294">
        <v>234</v>
      </c>
      <c r="AI32" s="294">
        <f>SUM(R32:AH32)</f>
      </c>
      <c r="AJ32" t="s" s="294">
        <v>234</v>
      </c>
      <c r="AK32" t="s" s="294">
        <v>234</v>
      </c>
    </row>
    <row r="33">
      <c r="A33" t="n" s="296">
        <v>23.0</v>
      </c>
      <c r="B33" t="s" s="296">
        <v>239</v>
      </c>
      <c r="C33" t="s" s="294">
        <v>232</v>
      </c>
      <c r="D33" t="n" s="294">
        <v>2.0</v>
      </c>
      <c r="E33" t="n" s="294">
        <v>11.0</v>
      </c>
      <c r="F33" t="s" s="295">
        <v>271</v>
      </c>
      <c r="G33" t="n" s="294">
        <v>1.0</v>
      </c>
      <c r="H33" t="n" s="294">
        <v>1.0</v>
      </c>
      <c r="I33" t="n" s="294">
        <v>5.0</v>
      </c>
      <c r="J33" t="n" s="294">
        <v>0.0</v>
      </c>
      <c r="K33" t="n" s="294">
        <v>32.0</v>
      </c>
      <c r="L33" t="n" s="294">
        <v>0.0</v>
      </c>
      <c r="M33" s="294"/>
      <c r="N33" t="n" s="294">
        <v>0.0</v>
      </c>
      <c r="O33" t="s" s="294">
        <v>234</v>
      </c>
      <c r="P33" t="s" s="294">
        <v>235</v>
      </c>
      <c r="Q33" s="294"/>
      <c r="R33" s="294">
        <f>J33</f>
      </c>
      <c r="S33" s="294">
        <f>IF(OR(Q33="Е",Q33="ДЕК"),2*H33,0)</f>
      </c>
      <c r="T33" s="294">
        <f>K33*H33</f>
      </c>
      <c r="U33" s="294">
        <f>L33*H33</f>
      </c>
      <c r="V33" s="294">
        <f>ROUND(IF(OR(M33="Р",M33="РЕ"),0.5*E33,0),0)</f>
      </c>
      <c r="W33" s="294">
        <f>N33*E33</f>
      </c>
      <c r="X33" s="294">
        <f>IF(P33="З",2*H33,0)</f>
      </c>
      <c r="Y33" s="294">
        <f>IF(OR(Q33="Е",Q33="ДЕК"),0.33*H33,0)</f>
      </c>
      <c r="Z33" t="s" s="294">
        <v>234</v>
      </c>
      <c r="AA33" t="s" s="294">
        <v>234</v>
      </c>
      <c r="AB33" t="s" s="294">
        <v>234</v>
      </c>
      <c r="AC33" t="s" s="294">
        <v>234</v>
      </c>
      <c r="AD33" t="s" s="294">
        <v>234</v>
      </c>
      <c r="AE33" t="s" s="294">
        <v>234</v>
      </c>
      <c r="AF33" t="s" s="294">
        <v>234</v>
      </c>
      <c r="AG33" t="s" s="294">
        <v>234</v>
      </c>
      <c r="AH33" t="s" s="294">
        <v>234</v>
      </c>
      <c r="AI33" s="294">
        <f>SUM(R33:AH33)</f>
      </c>
      <c r="AJ33" t="s" s="294">
        <v>234</v>
      </c>
      <c r="AK33" t="s" s="294">
        <v>234</v>
      </c>
    </row>
    <row r="34">
      <c r="A34" t="n" s="296">
        <v>24.0</v>
      </c>
      <c r="B34" t="s" s="296">
        <v>240</v>
      </c>
      <c r="C34" t="s" s="294">
        <v>232</v>
      </c>
      <c r="D34" t="n" s="294">
        <v>2.0</v>
      </c>
      <c r="E34" t="n" s="294">
        <v>14.0</v>
      </c>
      <c r="F34" t="s" s="295">
        <v>272</v>
      </c>
      <c r="G34" t="n" s="294">
        <v>1.0</v>
      </c>
      <c r="H34" t="n" s="294">
        <v>1.0</v>
      </c>
      <c r="I34" t="n" s="294">
        <v>3.0</v>
      </c>
      <c r="J34" t="n" s="294">
        <v>0.0</v>
      </c>
      <c r="K34" t="n" s="294">
        <v>32.0</v>
      </c>
      <c r="L34" t="n" s="294">
        <v>0.0</v>
      </c>
      <c r="M34" s="294"/>
      <c r="N34" t="n" s="294">
        <v>0.0</v>
      </c>
      <c r="O34" t="s" s="294">
        <v>234</v>
      </c>
      <c r="P34" t="s" s="294">
        <v>235</v>
      </c>
      <c r="Q34" s="294"/>
      <c r="R34" s="294">
        <f>J34</f>
      </c>
      <c r="S34" s="294">
        <f>IF(OR(Q34="Е",Q34="ДЕК"),2*H34,0)</f>
      </c>
      <c r="T34" s="294">
        <f>K34*H34</f>
      </c>
      <c r="U34" s="294">
        <f>L34*H34</f>
      </c>
      <c r="V34" s="294">
        <f>ROUND(IF(OR(M34="Р",M34="РЕ"),0.5*E34,0),0)</f>
      </c>
      <c r="W34" s="294">
        <f>N34*E34</f>
      </c>
      <c r="X34" s="294">
        <f>IF(P34="З",2*H34,0)</f>
      </c>
      <c r="Y34" s="294">
        <f>IF(OR(Q34="Е",Q34="ДЕК"),0.33*H34,0)</f>
      </c>
      <c r="Z34" t="s" s="294">
        <v>234</v>
      </c>
      <c r="AA34" t="s" s="294">
        <v>234</v>
      </c>
      <c r="AB34" t="s" s="294">
        <v>234</v>
      </c>
      <c r="AC34" t="s" s="294">
        <v>234</v>
      </c>
      <c r="AD34" t="s" s="294">
        <v>234</v>
      </c>
      <c r="AE34" t="s" s="294">
        <v>234</v>
      </c>
      <c r="AF34" t="s" s="294">
        <v>234</v>
      </c>
      <c r="AG34" t="s" s="294">
        <v>234</v>
      </c>
      <c r="AH34" t="s" s="294">
        <v>234</v>
      </c>
      <c r="AI34" s="294">
        <f>SUM(R34:AH34)</f>
      </c>
      <c r="AJ34" t="s" s="294">
        <v>234</v>
      </c>
      <c r="AK34" t="s" s="294">
        <v>234</v>
      </c>
    </row>
    <row r="35">
      <c r="A35" t="n" s="296">
        <v>25.0</v>
      </c>
      <c r="B35" t="s" s="296">
        <v>55</v>
      </c>
      <c r="C35" t="s" s="294">
        <v>232</v>
      </c>
      <c r="D35" t="n" s="294">
        <v>2.0</v>
      </c>
      <c r="E35" t="n" s="294">
        <v>9.0</v>
      </c>
      <c r="F35" t="s" s="295">
        <v>273</v>
      </c>
      <c r="G35" t="n" s="294">
        <v>1.0</v>
      </c>
      <c r="H35" t="n" s="294">
        <v>1.0</v>
      </c>
      <c r="I35" t="n" s="294">
        <v>4.0</v>
      </c>
      <c r="J35" t="n" s="294">
        <v>0.0</v>
      </c>
      <c r="K35" t="n" s="294">
        <v>32.0</v>
      </c>
      <c r="L35" t="n" s="294">
        <v>0.0</v>
      </c>
      <c r="M35" s="294"/>
      <c r="N35" t="n" s="294">
        <v>0.0</v>
      </c>
      <c r="O35" t="s" s="294">
        <v>234</v>
      </c>
      <c r="P35" s="294"/>
      <c r="Q35" t="s" s="294">
        <v>237</v>
      </c>
      <c r="R35" s="294">
        <f>J35</f>
      </c>
      <c r="S35" s="294">
        <f>IF(OR(Q35="Е",Q35="ДЕК"),2*H35,0)</f>
      </c>
      <c r="T35" s="294">
        <f>K35*H35</f>
      </c>
      <c r="U35" s="294">
        <f>L35*H35</f>
      </c>
      <c r="V35" s="294">
        <f>ROUND(IF(OR(M35="Р",M35="РЕ"),0.5*E35,0),0)</f>
      </c>
      <c r="W35" s="294">
        <f>N35*E35</f>
      </c>
      <c r="X35" s="294">
        <f>IF(P35="З",2*H35,0)</f>
      </c>
      <c r="Y35" s="294">
        <f>IF(OR(Q35="Е",Q35="ДЕК"),0.33*H35,0)</f>
      </c>
      <c r="Z35" t="s" s="294">
        <v>234</v>
      </c>
      <c r="AA35" t="s" s="294">
        <v>234</v>
      </c>
      <c r="AB35" t="s" s="294">
        <v>234</v>
      </c>
      <c r="AC35" t="s" s="294">
        <v>234</v>
      </c>
      <c r="AD35" t="s" s="294">
        <v>234</v>
      </c>
      <c r="AE35" t="s" s="294">
        <v>234</v>
      </c>
      <c r="AF35" t="s" s="294">
        <v>234</v>
      </c>
      <c r="AG35" t="s" s="294">
        <v>234</v>
      </c>
      <c r="AH35" t="s" s="294">
        <v>234</v>
      </c>
      <c r="AI35" s="294">
        <f>SUM(R35:AH35)</f>
      </c>
      <c r="AJ35" t="s" s="294">
        <v>234</v>
      </c>
      <c r="AK35" t="s" s="294">
        <v>234</v>
      </c>
    </row>
    <row r="36">
      <c r="A36" t="n" s="296">
        <v>26.0</v>
      </c>
      <c r="B36" t="s" s="296">
        <v>274</v>
      </c>
      <c r="C36" t="s" s="294">
        <v>232</v>
      </c>
      <c r="D36" t="n" s="294">
        <v>2.0</v>
      </c>
      <c r="E36" t="n" s="294">
        <v>2.0</v>
      </c>
      <c r="F36" t="s" s="295">
        <v>275</v>
      </c>
      <c r="G36" t="n" s="294">
        <v>1.0</v>
      </c>
      <c r="H36" t="n" s="294">
        <v>1.0</v>
      </c>
      <c r="I36" t="n" s="294">
        <v>4.0</v>
      </c>
      <c r="J36" t="n" s="294">
        <v>32.0</v>
      </c>
      <c r="K36" t="n" s="294">
        <v>0.0</v>
      </c>
      <c r="L36" t="n" s="294">
        <v>0.0</v>
      </c>
      <c r="M36" s="294"/>
      <c r="N36" t="n" s="294">
        <v>0.0</v>
      </c>
      <c r="O36" t="s" s="294">
        <v>234</v>
      </c>
      <c r="P36" t="s" s="294">
        <v>235</v>
      </c>
      <c r="Q36" s="294"/>
      <c r="R36" s="294">
        <f>J36</f>
      </c>
      <c r="S36" s="294">
        <f>IF(OR(Q36="Е",Q36="ДЕК"),2*H36,0)</f>
      </c>
      <c r="T36" s="294">
        <f>K36*H36</f>
      </c>
      <c r="U36" s="294">
        <f>L36*H36</f>
      </c>
      <c r="V36" s="294">
        <f>ROUND(IF(OR(M36="Р",M36="РЕ"),0.5*E36,0),0)</f>
      </c>
      <c r="W36" s="294">
        <f>N36*E36</f>
      </c>
      <c r="X36" s="294">
        <f>IF(P36="З",2*H36,0)</f>
      </c>
      <c r="Y36" s="294">
        <f>IF(OR(Q36="Е",Q36="ДЕК"),0.33*H36,0)</f>
      </c>
      <c r="Z36" t="s" s="294">
        <v>234</v>
      </c>
      <c r="AA36" t="s" s="294">
        <v>234</v>
      </c>
      <c r="AB36" t="s" s="294">
        <v>234</v>
      </c>
      <c r="AC36" t="s" s="294">
        <v>234</v>
      </c>
      <c r="AD36" t="s" s="294">
        <v>234</v>
      </c>
      <c r="AE36" t="s" s="294">
        <v>234</v>
      </c>
      <c r="AF36" t="s" s="294">
        <v>234</v>
      </c>
      <c r="AG36" t="s" s="294">
        <v>234</v>
      </c>
      <c r="AH36" t="s" s="294">
        <v>234</v>
      </c>
      <c r="AI36" s="294">
        <f>SUM(R36:AH36)</f>
      </c>
      <c r="AJ36" t="s" s="294">
        <v>234</v>
      </c>
      <c r="AK36" t="s" s="294">
        <v>234</v>
      </c>
    </row>
    <row r="37">
      <c r="A37" t="n" s="296">
        <v>27.0</v>
      </c>
      <c r="B37" t="s" s="296">
        <v>55</v>
      </c>
      <c r="C37" t="s" s="294">
        <v>232</v>
      </c>
      <c r="D37" t="n" s="294">
        <v>2.0</v>
      </c>
      <c r="E37" t="n" s="294">
        <v>2.0</v>
      </c>
      <c r="F37" t="s" s="295">
        <v>275</v>
      </c>
      <c r="G37" t="n" s="294">
        <v>1.0</v>
      </c>
      <c r="H37" t="n" s="294">
        <v>1.0</v>
      </c>
      <c r="I37" t="n" s="294">
        <v>4.0</v>
      </c>
      <c r="J37" t="n" s="294">
        <v>0.0</v>
      </c>
      <c r="K37" t="n" s="294">
        <v>32.0</v>
      </c>
      <c r="L37" t="n" s="294">
        <v>0.0</v>
      </c>
      <c r="M37" s="294"/>
      <c r="N37" t="n" s="294">
        <v>0.0</v>
      </c>
      <c r="O37" t="s" s="294">
        <v>234</v>
      </c>
      <c r="P37" s="294"/>
      <c r="Q37" t="s" s="294">
        <v>237</v>
      </c>
      <c r="R37" s="294">
        <f>J37</f>
      </c>
      <c r="S37" s="294">
        <f>IF(OR(Q37="Е",Q37="ДЕК"),2*H37,0)</f>
      </c>
      <c r="T37" s="294">
        <f>K37*H37</f>
      </c>
      <c r="U37" s="294">
        <f>L37*H37</f>
      </c>
      <c r="V37" s="294">
        <f>ROUND(IF(OR(M37="Р",M37="РЕ"),0.5*E37,0),0)</f>
      </c>
      <c r="W37" s="294">
        <f>N37*E37</f>
      </c>
      <c r="X37" s="294">
        <f>IF(P37="З",2*H37,0)</f>
      </c>
      <c r="Y37" s="294">
        <f>IF(OR(Q37="Е",Q37="ДЕК"),0.33*H37,0)</f>
      </c>
      <c r="Z37" t="s" s="294">
        <v>234</v>
      </c>
      <c r="AA37" t="s" s="294">
        <v>234</v>
      </c>
      <c r="AB37" t="s" s="294">
        <v>234</v>
      </c>
      <c r="AC37" t="s" s="294">
        <v>234</v>
      </c>
      <c r="AD37" t="s" s="294">
        <v>234</v>
      </c>
      <c r="AE37" t="s" s="294">
        <v>234</v>
      </c>
      <c r="AF37" t="s" s="294">
        <v>234</v>
      </c>
      <c r="AG37" t="s" s="294">
        <v>234</v>
      </c>
      <c r="AH37" t="s" s="294">
        <v>234</v>
      </c>
      <c r="AI37" s="294">
        <f>SUM(R37:AH37)</f>
      </c>
      <c r="AJ37" t="s" s="294">
        <v>234</v>
      </c>
      <c r="AK37" t="s" s="294">
        <v>234</v>
      </c>
    </row>
    <row r="38">
      <c r="A38" t="n" s="296">
        <v>28.0</v>
      </c>
      <c r="B38" t="s" s="296">
        <v>261</v>
      </c>
      <c r="C38" t="s" s="294">
        <v>232</v>
      </c>
      <c r="D38" t="n" s="294">
        <v>2.0</v>
      </c>
      <c r="E38" t="n" s="294">
        <v>11.0</v>
      </c>
      <c r="F38" t="s" s="295">
        <v>276</v>
      </c>
      <c r="G38" t="n" s="294">
        <v>1.0</v>
      </c>
      <c r="H38" t="n" s="294">
        <v>1.0</v>
      </c>
      <c r="I38" t="n" s="294">
        <v>4.0</v>
      </c>
      <c r="J38" t="n" s="294">
        <v>32.0</v>
      </c>
      <c r="K38" t="n" s="294">
        <v>0.0</v>
      </c>
      <c r="L38" t="n" s="294">
        <v>0.0</v>
      </c>
      <c r="M38" s="294"/>
      <c r="N38" t="n" s="294">
        <v>0.0</v>
      </c>
      <c r="O38" t="s" s="294">
        <v>234</v>
      </c>
      <c r="P38" t="s" s="294">
        <v>235</v>
      </c>
      <c r="Q38" s="294"/>
      <c r="R38" s="294">
        <f>J38</f>
      </c>
      <c r="S38" s="294">
        <f>IF(OR(Q38="Е",Q38="ДЕК"),2*H38,0)</f>
      </c>
      <c r="T38" s="294">
        <f>K38*H38</f>
      </c>
      <c r="U38" s="294">
        <f>L38*H38</f>
      </c>
      <c r="V38" s="294">
        <f>ROUND(IF(OR(M38="Р",M38="РЕ"),0.5*E38,0),0)</f>
      </c>
      <c r="W38" s="294">
        <f>N38*E38</f>
      </c>
      <c r="X38" s="294">
        <f>IF(P38="З",2*H38,0)</f>
      </c>
      <c r="Y38" s="294">
        <f>IF(OR(Q38="Е",Q38="ДЕК"),0.33*H38,0)</f>
      </c>
      <c r="Z38" t="s" s="294">
        <v>234</v>
      </c>
      <c r="AA38" t="s" s="294">
        <v>234</v>
      </c>
      <c r="AB38" t="s" s="294">
        <v>234</v>
      </c>
      <c r="AC38" t="s" s="294">
        <v>234</v>
      </c>
      <c r="AD38" t="s" s="294">
        <v>234</v>
      </c>
      <c r="AE38" t="s" s="294">
        <v>234</v>
      </c>
      <c r="AF38" t="s" s="294">
        <v>234</v>
      </c>
      <c r="AG38" t="s" s="294">
        <v>234</v>
      </c>
      <c r="AH38" t="s" s="294">
        <v>234</v>
      </c>
      <c r="AI38" s="294">
        <f>SUM(R38:AH38)</f>
      </c>
      <c r="AJ38" t="s" s="294">
        <v>234</v>
      </c>
      <c r="AK38" t="s" s="294">
        <v>234</v>
      </c>
    </row>
    <row r="39">
      <c r="A39" t="n" s="296">
        <v>29.0</v>
      </c>
      <c r="B39" t="s" s="296">
        <v>261</v>
      </c>
      <c r="C39" t="s" s="294">
        <v>232</v>
      </c>
      <c r="D39" t="n" s="294">
        <v>2.0</v>
      </c>
      <c r="E39" t="n" s="294">
        <v>11.0</v>
      </c>
      <c r="F39" t="s" s="295">
        <v>276</v>
      </c>
      <c r="G39" t="n" s="294">
        <v>1.0</v>
      </c>
      <c r="H39" t="n" s="294">
        <v>1.0</v>
      </c>
      <c r="I39" t="n" s="294">
        <v>4.0</v>
      </c>
      <c r="J39" t="n" s="294">
        <v>0.0</v>
      </c>
      <c r="K39" t="n" s="294">
        <v>16.0</v>
      </c>
      <c r="L39" t="n" s="294">
        <v>0.0</v>
      </c>
      <c r="M39" s="294"/>
      <c r="N39" t="n" s="294">
        <v>0.0</v>
      </c>
      <c r="O39" t="s" s="294">
        <v>234</v>
      </c>
      <c r="P39" t="s" s="294">
        <v>235</v>
      </c>
      <c r="Q39" s="294"/>
      <c r="R39" s="294">
        <f>J39</f>
      </c>
      <c r="S39" s="294">
        <f>IF(OR(Q39="Е",Q39="ДЕК"),2*H39,0)</f>
      </c>
      <c r="T39" s="294">
        <f>K39*H39</f>
      </c>
      <c r="U39" s="294">
        <f>L39*H39</f>
      </c>
      <c r="V39" s="294">
        <f>ROUND(IF(OR(M39="Р",M39="РЕ"),0.5*E39,0),0)</f>
      </c>
      <c r="W39" s="294">
        <f>N39*E39</f>
      </c>
      <c r="X39" s="294">
        <f>IF(P39="З",2*H39,0)</f>
      </c>
      <c r="Y39" s="294">
        <f>IF(OR(Q39="Е",Q39="ДЕК"),0.33*H39,0)</f>
      </c>
      <c r="Z39" t="s" s="294">
        <v>234</v>
      </c>
      <c r="AA39" t="s" s="294">
        <v>234</v>
      </c>
      <c r="AB39" t="s" s="294">
        <v>234</v>
      </c>
      <c r="AC39" t="s" s="294">
        <v>234</v>
      </c>
      <c r="AD39" t="s" s="294">
        <v>234</v>
      </c>
      <c r="AE39" t="s" s="294">
        <v>234</v>
      </c>
      <c r="AF39" t="s" s="294">
        <v>234</v>
      </c>
      <c r="AG39" t="s" s="294">
        <v>234</v>
      </c>
      <c r="AH39" t="s" s="294">
        <v>234</v>
      </c>
      <c r="AI39" s="294">
        <f>SUM(R39:AH39)</f>
      </c>
      <c r="AJ39" t="s" s="294">
        <v>234</v>
      </c>
      <c r="AK39" t="s" s="294">
        <v>234</v>
      </c>
    </row>
    <row r="40">
      <c r="A40" t="n" s="296">
        <v>30.0</v>
      </c>
      <c r="B40" t="s" s="296">
        <v>81</v>
      </c>
      <c r="C40" t="s" s="294">
        <v>232</v>
      </c>
      <c r="D40" t="n" s="294">
        <v>2.0</v>
      </c>
      <c r="E40" t="n" s="294">
        <v>19.0</v>
      </c>
      <c r="F40" t="s" s="295">
        <v>260</v>
      </c>
      <c r="G40" t="n" s="294">
        <v>1.0</v>
      </c>
      <c r="H40" t="n" s="294">
        <v>1.0</v>
      </c>
      <c r="I40" t="n" s="294">
        <v>6.0</v>
      </c>
      <c r="J40" t="n" s="294">
        <v>0.0</v>
      </c>
      <c r="K40" t="n" s="294">
        <v>0.0</v>
      </c>
      <c r="L40" t="n" s="294">
        <v>32.0</v>
      </c>
      <c r="M40" t="s" s="294">
        <v>245</v>
      </c>
      <c r="N40" t="n" s="294">
        <v>2.0</v>
      </c>
      <c r="O40" t="s" s="294">
        <v>234</v>
      </c>
      <c r="P40" s="294"/>
      <c r="Q40" t="s" s="294">
        <v>237</v>
      </c>
      <c r="R40" s="294">
        <f>J40</f>
      </c>
      <c r="S40" s="294">
        <f>IF(OR(Q40="Е",Q40="ДЕК"),2*H40,0)</f>
      </c>
      <c r="T40" s="294">
        <f>K40*H40</f>
      </c>
      <c r="U40" s="294">
        <f>L40*H40</f>
      </c>
      <c r="V40" s="294">
        <f>ROUND(IF(OR(M40="Р",M40="РЕ"),0.5*E40,0),0)</f>
      </c>
      <c r="W40" s="294">
        <f>N40*E40</f>
      </c>
      <c r="X40" s="294">
        <f>IF(P40="З",2*H40,0)</f>
      </c>
      <c r="Y40" s="294">
        <f>IF(OR(Q40="Е",Q40="ДЕК"),0.33*H40,0)</f>
      </c>
      <c r="Z40" t="s" s="294">
        <v>234</v>
      </c>
      <c r="AA40" t="s" s="294">
        <v>234</v>
      </c>
      <c r="AB40" t="s" s="294">
        <v>234</v>
      </c>
      <c r="AC40" t="s" s="294">
        <v>234</v>
      </c>
      <c r="AD40" t="s" s="294">
        <v>234</v>
      </c>
      <c r="AE40" t="s" s="294">
        <v>234</v>
      </c>
      <c r="AF40" t="s" s="294">
        <v>234</v>
      </c>
      <c r="AG40" t="s" s="294">
        <v>234</v>
      </c>
      <c r="AH40" t="s" s="294">
        <v>234</v>
      </c>
      <c r="AI40" s="294">
        <f>SUM(R40:AH40)</f>
      </c>
      <c r="AJ40" t="s" s="294">
        <v>234</v>
      </c>
      <c r="AK40" t="s" s="294">
        <v>234</v>
      </c>
    </row>
    <row r="41">
      <c r="A41" t="n" s="296">
        <v>31.0</v>
      </c>
      <c r="B41" t="s" s="296">
        <v>241</v>
      </c>
      <c r="C41" t="s" s="294">
        <v>232</v>
      </c>
      <c r="D41" t="n" s="294">
        <v>2.0</v>
      </c>
      <c r="E41" t="n" s="294">
        <v>60.0</v>
      </c>
      <c r="F41" t="s" s="295">
        <v>277</v>
      </c>
      <c r="G41" t="n" s="294">
        <v>1.0</v>
      </c>
      <c r="H41" t="n" s="294">
        <v>8.0</v>
      </c>
      <c r="I41" t="n" s="294">
        <v>5.0</v>
      </c>
      <c r="J41" t="n" s="294">
        <v>32.0</v>
      </c>
      <c r="K41" t="n" s="294">
        <v>0.0</v>
      </c>
      <c r="L41" t="n" s="294">
        <v>0.0</v>
      </c>
      <c r="M41" t="s" s="294">
        <v>57</v>
      </c>
      <c r="N41" t="n" s="294">
        <v>0.0</v>
      </c>
      <c r="O41" t="s" s="294">
        <v>234</v>
      </c>
      <c r="P41" s="294"/>
      <c r="Q41" t="s" s="294">
        <v>237</v>
      </c>
      <c r="R41" s="294">
        <f>J41</f>
      </c>
      <c r="S41" s="294">
        <f>IF(OR(Q41="Е",Q41="ДЕК"),2*H41,0)</f>
      </c>
      <c r="T41" s="294">
        <f>K41*H41</f>
      </c>
      <c r="U41" s="294">
        <f>L41*H41</f>
      </c>
      <c r="V41" s="294">
        <f>ROUND(IF(OR(M41="Р",M41="РЕ"),0.5*E41,0),0)</f>
      </c>
      <c r="W41" s="294">
        <f>N41*E41</f>
      </c>
      <c r="X41" s="294">
        <f>IF(P41="З",2*H41,0)</f>
      </c>
      <c r="Y41" s="294">
        <f>IF(OR(Q41="Е",Q41="ДЕК"),0.33*H41,0)</f>
      </c>
      <c r="Z41" t="s" s="294">
        <v>234</v>
      </c>
      <c r="AA41" t="s" s="294">
        <v>234</v>
      </c>
      <c r="AB41" t="s" s="294">
        <v>234</v>
      </c>
      <c r="AC41" t="s" s="294">
        <v>234</v>
      </c>
      <c r="AD41" t="s" s="294">
        <v>234</v>
      </c>
      <c r="AE41" t="s" s="294">
        <v>234</v>
      </c>
      <c r="AF41" t="s" s="294">
        <v>234</v>
      </c>
      <c r="AG41" t="s" s="294">
        <v>234</v>
      </c>
      <c r="AH41" t="s" s="294">
        <v>234</v>
      </c>
      <c r="AI41" s="294">
        <f>SUM(R41:AH41)</f>
      </c>
      <c r="AJ41" t="s" s="294">
        <v>234</v>
      </c>
      <c r="AK41" t="s" s="294">
        <v>234</v>
      </c>
    </row>
    <row r="42">
      <c r="A42" t="n" s="296">
        <v>32.0</v>
      </c>
      <c r="B42" t="s" s="296">
        <v>243</v>
      </c>
      <c r="C42" t="s" s="294">
        <v>232</v>
      </c>
      <c r="D42" t="n" s="294">
        <v>2.0</v>
      </c>
      <c r="E42" t="n" s="294">
        <v>15.0</v>
      </c>
      <c r="F42" t="s" s="295">
        <v>278</v>
      </c>
      <c r="G42" t="n" s="294">
        <v>1.0</v>
      </c>
      <c r="H42" t="n" s="294">
        <v>1.0</v>
      </c>
      <c r="I42" t="n" s="294">
        <v>4.0</v>
      </c>
      <c r="J42" t="n" s="294">
        <v>0.0</v>
      </c>
      <c r="K42" t="n" s="294">
        <v>32.0</v>
      </c>
      <c r="L42" t="n" s="294">
        <v>0.0</v>
      </c>
      <c r="M42" s="294"/>
      <c r="N42" t="n" s="294">
        <v>0.0</v>
      </c>
      <c r="O42" t="s" s="294">
        <v>234</v>
      </c>
      <c r="P42" s="294"/>
      <c r="Q42" t="s" s="294">
        <v>237</v>
      </c>
      <c r="R42" s="294">
        <f>J42</f>
      </c>
      <c r="S42" s="294">
        <f>IF(OR(Q42="Е",Q42="ДЕК"),2*H42,0)</f>
      </c>
      <c r="T42" s="294">
        <f>K42*H42</f>
      </c>
      <c r="U42" s="294">
        <f>L42*H42</f>
      </c>
      <c r="V42" s="294">
        <f>ROUND(IF(OR(M42="Р",M42="РЕ"),0.5*E42,0),0)</f>
      </c>
      <c r="W42" s="294">
        <f>N42*E42</f>
      </c>
      <c r="X42" s="294">
        <f>IF(P42="З",2*H42,0)</f>
      </c>
      <c r="Y42" s="294">
        <f>IF(OR(Q42="Е",Q42="ДЕК"),0.33*H42,0)</f>
      </c>
      <c r="Z42" t="s" s="294">
        <v>234</v>
      </c>
      <c r="AA42" t="s" s="294">
        <v>234</v>
      </c>
      <c r="AB42" t="s" s="294">
        <v>234</v>
      </c>
      <c r="AC42" t="s" s="294">
        <v>234</v>
      </c>
      <c r="AD42" t="s" s="294">
        <v>234</v>
      </c>
      <c r="AE42" t="s" s="294">
        <v>234</v>
      </c>
      <c r="AF42" t="s" s="294">
        <v>234</v>
      </c>
      <c r="AG42" t="s" s="294">
        <v>234</v>
      </c>
      <c r="AH42" t="s" s="294">
        <v>234</v>
      </c>
      <c r="AI42" s="294">
        <f>SUM(R42:AH42)</f>
      </c>
      <c r="AJ42" t="s" s="294">
        <v>234</v>
      </c>
      <c r="AK42" t="s" s="294">
        <v>234</v>
      </c>
    </row>
    <row r="43">
      <c r="A43" t="n" s="296">
        <v>33.0</v>
      </c>
      <c r="B43" t="s" s="296">
        <v>244</v>
      </c>
      <c r="C43" t="s" s="294">
        <v>232</v>
      </c>
      <c r="D43" t="n" s="294">
        <v>2.0</v>
      </c>
      <c r="E43" t="n" s="294">
        <v>0.0</v>
      </c>
      <c r="F43" t="s" s="295">
        <v>279</v>
      </c>
      <c r="G43" t="n" s="294">
        <v>1.0</v>
      </c>
      <c r="H43" t="n" s="294">
        <v>1.0</v>
      </c>
      <c r="I43" t="n" s="294">
        <v>4.0</v>
      </c>
      <c r="J43" t="n" s="294">
        <v>0.0</v>
      </c>
      <c r="K43" t="n" s="294">
        <v>32.0</v>
      </c>
      <c r="L43" t="n" s="294">
        <v>0.0</v>
      </c>
      <c r="M43" t="s" s="294">
        <v>245</v>
      </c>
      <c r="N43" t="n" s="294">
        <v>2.0</v>
      </c>
      <c r="O43" t="s" s="294">
        <v>234</v>
      </c>
      <c r="P43" s="294"/>
      <c r="Q43" t="s" s="294">
        <v>237</v>
      </c>
      <c r="R43" s="294">
        <f>J43</f>
      </c>
      <c r="S43" s="294">
        <f>IF(OR(Q43="Е",Q43="ДЕК"),2*H43,0)</f>
      </c>
      <c r="T43" s="294">
        <f>K43*H43</f>
      </c>
      <c r="U43" s="294">
        <f>L43*H43</f>
      </c>
      <c r="V43" s="294">
        <f>ROUND(IF(OR(M43="Р",M43="РЕ"),0.5*E43,0),0)</f>
      </c>
      <c r="W43" s="294">
        <f>N43*E43</f>
      </c>
      <c r="X43" s="294">
        <f>IF(P43="З",2*H43,0)</f>
      </c>
      <c r="Y43" s="294">
        <f>IF(OR(Q43="Е",Q43="ДЕК"),0.33*H43,0)</f>
      </c>
      <c r="Z43" t="s" s="294">
        <v>234</v>
      </c>
      <c r="AA43" t="s" s="294">
        <v>234</v>
      </c>
      <c r="AB43" t="s" s="294">
        <v>234</v>
      </c>
      <c r="AC43" t="s" s="294">
        <v>234</v>
      </c>
      <c r="AD43" t="s" s="294">
        <v>234</v>
      </c>
      <c r="AE43" t="s" s="294">
        <v>234</v>
      </c>
      <c r="AF43" t="s" s="294">
        <v>234</v>
      </c>
      <c r="AG43" t="s" s="294">
        <v>234</v>
      </c>
      <c r="AH43" t="s" s="294">
        <v>234</v>
      </c>
      <c r="AI43" s="294">
        <f>SUM(R43:AH43)</f>
      </c>
      <c r="AJ43" t="s" s="294">
        <v>234</v>
      </c>
      <c r="AK43" t="s" s="294">
        <v>234</v>
      </c>
    </row>
    <row r="44">
      <c r="A44" t="n" s="296">
        <v>34.0</v>
      </c>
      <c r="B44" t="s" s="296">
        <v>246</v>
      </c>
      <c r="C44" t="s" s="294">
        <v>232</v>
      </c>
      <c r="D44" t="n" s="294">
        <v>2.0</v>
      </c>
      <c r="E44" t="n" s="294">
        <v>0.0</v>
      </c>
      <c r="F44" t="s" s="295">
        <v>280</v>
      </c>
      <c r="G44" t="n" s="294">
        <v>1.0</v>
      </c>
      <c r="H44" t="n" s="294">
        <v>1.0</v>
      </c>
      <c r="I44" t="n" s="294">
        <v>3.0</v>
      </c>
      <c r="J44" t="n" s="294">
        <v>0.0</v>
      </c>
      <c r="K44" t="n" s="294">
        <v>32.0</v>
      </c>
      <c r="L44" t="n" s="294">
        <v>0.0</v>
      </c>
      <c r="M44" s="294"/>
      <c r="N44" t="n" s="294">
        <v>0.0</v>
      </c>
      <c r="O44" t="s" s="294">
        <v>234</v>
      </c>
      <c r="P44" t="s" s="294">
        <v>235</v>
      </c>
      <c r="Q44" s="294"/>
      <c r="R44" s="294">
        <f>J44</f>
      </c>
      <c r="S44" s="294">
        <f>IF(OR(Q44="Е",Q44="ДЕК"),2*H44,0)</f>
      </c>
      <c r="T44" s="294">
        <f>K44*H44</f>
      </c>
      <c r="U44" s="294">
        <f>L44*H44</f>
      </c>
      <c r="V44" s="294">
        <f>ROUND(IF(OR(M44="Р",M44="РЕ"),0.5*E44,0),0)</f>
      </c>
      <c r="W44" s="294">
        <f>N44*E44</f>
      </c>
      <c r="X44" s="294">
        <f>IF(P44="З",2*H44,0)</f>
      </c>
      <c r="Y44" s="294">
        <f>IF(OR(Q44="Е",Q44="ДЕК"),0.33*H44,0)</f>
      </c>
      <c r="Z44" t="s" s="294">
        <v>234</v>
      </c>
      <c r="AA44" t="s" s="294">
        <v>234</v>
      </c>
      <c r="AB44" t="s" s="294">
        <v>234</v>
      </c>
      <c r="AC44" t="s" s="294">
        <v>234</v>
      </c>
      <c r="AD44" t="s" s="294">
        <v>234</v>
      </c>
      <c r="AE44" t="s" s="294">
        <v>234</v>
      </c>
      <c r="AF44" t="s" s="294">
        <v>234</v>
      </c>
      <c r="AG44" t="s" s="294">
        <v>234</v>
      </c>
      <c r="AH44" t="s" s="294">
        <v>234</v>
      </c>
      <c r="AI44" s="294">
        <f>SUM(R44:AH44)</f>
      </c>
      <c r="AJ44" t="s" s="294">
        <v>234</v>
      </c>
      <c r="AK44" t="s" s="294">
        <v>234</v>
      </c>
    </row>
    <row r="45">
      <c r="A45" t="n" s="296">
        <v>35.0</v>
      </c>
      <c r="B45" t="s" s="296">
        <v>243</v>
      </c>
      <c r="C45" t="s" s="294">
        <v>232</v>
      </c>
      <c r="D45" t="n" s="294">
        <v>2.0</v>
      </c>
      <c r="E45" t="n" s="294">
        <v>0.0</v>
      </c>
      <c r="F45" t="s" s="295">
        <v>281</v>
      </c>
      <c r="G45" t="n" s="294">
        <v>1.0</v>
      </c>
      <c r="H45" t="n" s="294">
        <v>1.0</v>
      </c>
      <c r="I45" t="n" s="294">
        <v>4.0</v>
      </c>
      <c r="J45" t="n" s="294">
        <v>0.0</v>
      </c>
      <c r="K45" t="n" s="294">
        <v>32.0</v>
      </c>
      <c r="L45" t="n" s="294">
        <v>0.0</v>
      </c>
      <c r="M45" s="294"/>
      <c r="N45" t="n" s="294">
        <v>0.0</v>
      </c>
      <c r="O45" t="s" s="294">
        <v>234</v>
      </c>
      <c r="P45" s="294"/>
      <c r="Q45" t="s" s="294">
        <v>237</v>
      </c>
      <c r="R45" s="294">
        <f>J45</f>
      </c>
      <c r="S45" s="294">
        <f>IF(OR(Q45="Е",Q45="ДЕК"),2*H45,0)</f>
      </c>
      <c r="T45" s="294">
        <f>K45*H45</f>
      </c>
      <c r="U45" s="294">
        <f>L45*H45</f>
      </c>
      <c r="V45" s="294">
        <f>ROUND(IF(OR(M45="Р",M45="РЕ"),0.5*E45,0),0)</f>
      </c>
      <c r="W45" s="294">
        <f>N45*E45</f>
      </c>
      <c r="X45" s="294">
        <f>IF(P45="З",2*H45,0)</f>
      </c>
      <c r="Y45" s="294">
        <f>IF(OR(Q45="Е",Q45="ДЕК"),0.33*H45,0)</f>
      </c>
      <c r="Z45" t="s" s="294">
        <v>234</v>
      </c>
      <c r="AA45" t="s" s="294">
        <v>234</v>
      </c>
      <c r="AB45" t="s" s="294">
        <v>234</v>
      </c>
      <c r="AC45" t="s" s="294">
        <v>234</v>
      </c>
      <c r="AD45" t="s" s="294">
        <v>234</v>
      </c>
      <c r="AE45" t="s" s="294">
        <v>234</v>
      </c>
      <c r="AF45" t="s" s="294">
        <v>234</v>
      </c>
      <c r="AG45" t="s" s="294">
        <v>234</v>
      </c>
      <c r="AH45" t="s" s="294">
        <v>234</v>
      </c>
      <c r="AI45" s="294">
        <f>SUM(R45:AH45)</f>
      </c>
      <c r="AJ45" t="s" s="294">
        <v>234</v>
      </c>
      <c r="AK45" t="s" s="294">
        <v>234</v>
      </c>
    </row>
    <row r="46">
      <c r="A46" t="n" s="296">
        <v>36.0</v>
      </c>
      <c r="B46" t="s" s="296">
        <v>246</v>
      </c>
      <c r="C46" t="s" s="294">
        <v>232</v>
      </c>
      <c r="D46" t="n" s="294">
        <v>2.0</v>
      </c>
      <c r="E46" t="n" s="294">
        <v>0.0</v>
      </c>
      <c r="F46" t="s" s="295">
        <v>282</v>
      </c>
      <c r="G46" t="n" s="294">
        <v>1.0</v>
      </c>
      <c r="H46" t="n" s="294">
        <v>1.0</v>
      </c>
      <c r="I46" t="n" s="294">
        <v>3.0</v>
      </c>
      <c r="J46" t="n" s="294">
        <v>0.0</v>
      </c>
      <c r="K46" t="n" s="294">
        <v>32.0</v>
      </c>
      <c r="L46" t="n" s="294">
        <v>0.0</v>
      </c>
      <c r="M46" s="294"/>
      <c r="N46" t="n" s="294">
        <v>0.0</v>
      </c>
      <c r="O46" t="s" s="294">
        <v>234</v>
      </c>
      <c r="P46" t="s" s="294">
        <v>235</v>
      </c>
      <c r="Q46" s="294"/>
      <c r="R46" s="294">
        <f>J46</f>
      </c>
      <c r="S46" s="294">
        <f>IF(OR(Q46="Е",Q46="ДЕК"),2*H46,0)</f>
      </c>
      <c r="T46" s="294">
        <f>K46*H46</f>
      </c>
      <c r="U46" s="294">
        <f>L46*H46</f>
      </c>
      <c r="V46" s="294">
        <f>ROUND(IF(OR(M46="Р",M46="РЕ"),0.5*E46,0),0)</f>
      </c>
      <c r="W46" s="294">
        <f>N46*E46</f>
      </c>
      <c r="X46" s="294">
        <f>IF(P46="З",2*H46,0)</f>
      </c>
      <c r="Y46" s="294">
        <f>IF(OR(Q46="Е",Q46="ДЕК"),0.33*H46,0)</f>
      </c>
      <c r="Z46" t="s" s="294">
        <v>234</v>
      </c>
      <c r="AA46" t="s" s="294">
        <v>234</v>
      </c>
      <c r="AB46" t="s" s="294">
        <v>234</v>
      </c>
      <c r="AC46" t="s" s="294">
        <v>234</v>
      </c>
      <c r="AD46" t="s" s="294">
        <v>234</v>
      </c>
      <c r="AE46" t="s" s="294">
        <v>234</v>
      </c>
      <c r="AF46" t="s" s="294">
        <v>234</v>
      </c>
      <c r="AG46" t="s" s="294">
        <v>234</v>
      </c>
      <c r="AH46" t="s" s="294">
        <v>234</v>
      </c>
      <c r="AI46" s="294">
        <f>SUM(R46:AH46)</f>
      </c>
      <c r="AJ46" t="s" s="294">
        <v>234</v>
      </c>
      <c r="AK46" t="s" s="294">
        <v>234</v>
      </c>
    </row>
    <row r="47">
      <c r="A47" t="n" s="296">
        <v>37.0</v>
      </c>
      <c r="B47" t="s" s="296">
        <v>243</v>
      </c>
      <c r="C47" t="s" s="294">
        <v>232</v>
      </c>
      <c r="D47" t="n" s="294">
        <v>2.0</v>
      </c>
      <c r="E47" t="n" s="294">
        <v>18.0</v>
      </c>
      <c r="F47" t="s" s="295">
        <v>283</v>
      </c>
      <c r="G47" t="n" s="294">
        <v>1.0</v>
      </c>
      <c r="H47" t="n" s="294">
        <v>1.0</v>
      </c>
      <c r="I47" t="n" s="294">
        <v>4.0</v>
      </c>
      <c r="J47" t="n" s="294">
        <v>0.0</v>
      </c>
      <c r="K47" t="n" s="294">
        <v>32.0</v>
      </c>
      <c r="L47" t="n" s="294">
        <v>0.0</v>
      </c>
      <c r="M47" s="294"/>
      <c r="N47" t="n" s="294">
        <v>0.0</v>
      </c>
      <c r="O47" t="s" s="294">
        <v>234</v>
      </c>
      <c r="P47" s="294"/>
      <c r="Q47" t="s" s="294">
        <v>237</v>
      </c>
      <c r="R47" s="294">
        <f>J47</f>
      </c>
      <c r="S47" s="294">
        <f>IF(OR(Q47="Е",Q47="ДЕК"),2*H47,0)</f>
      </c>
      <c r="T47" s="294">
        <f>K47*H47</f>
      </c>
      <c r="U47" s="294">
        <f>L47*H47</f>
      </c>
      <c r="V47" s="294">
        <f>ROUND(IF(OR(M47="Р",M47="РЕ"),0.5*E47,0),0)</f>
      </c>
      <c r="W47" s="294">
        <f>N47*E47</f>
      </c>
      <c r="X47" s="294">
        <f>IF(P47="З",2*H47,0)</f>
      </c>
      <c r="Y47" s="294">
        <f>IF(OR(Q47="Е",Q47="ДЕК"),0.33*H47,0)</f>
      </c>
      <c r="Z47" t="s" s="294">
        <v>234</v>
      </c>
      <c r="AA47" t="s" s="294">
        <v>234</v>
      </c>
      <c r="AB47" t="s" s="294">
        <v>234</v>
      </c>
      <c r="AC47" t="s" s="294">
        <v>234</v>
      </c>
      <c r="AD47" t="s" s="294">
        <v>234</v>
      </c>
      <c r="AE47" t="s" s="294">
        <v>234</v>
      </c>
      <c r="AF47" t="s" s="294">
        <v>234</v>
      </c>
      <c r="AG47" t="s" s="294">
        <v>234</v>
      </c>
      <c r="AH47" t="s" s="294">
        <v>234</v>
      </c>
      <c r="AI47" s="294">
        <f>SUM(R47:AH47)</f>
      </c>
      <c r="AJ47" t="s" s="294">
        <v>234</v>
      </c>
      <c r="AK47" t="s" s="294">
        <v>234</v>
      </c>
    </row>
    <row r="48">
      <c r="A48" t="n" s="296">
        <v>38.0</v>
      </c>
      <c r="B48" t="s" s="296">
        <v>241</v>
      </c>
      <c r="C48" t="s" s="294">
        <v>232</v>
      </c>
      <c r="D48" t="n" s="294">
        <v>2.0</v>
      </c>
      <c r="E48" t="n" s="294">
        <v>19.0</v>
      </c>
      <c r="F48" t="s" s="295">
        <v>284</v>
      </c>
      <c r="G48" t="n" s="294">
        <v>1.0</v>
      </c>
      <c r="H48" t="n" s="294">
        <v>1.0</v>
      </c>
      <c r="I48" t="n" s="294">
        <v>5.0</v>
      </c>
      <c r="J48" t="n" s="294">
        <v>0.0</v>
      </c>
      <c r="K48" t="n" s="294">
        <v>32.0</v>
      </c>
      <c r="L48" t="n" s="294">
        <v>0.0</v>
      </c>
      <c r="M48" t="s" s="294">
        <v>57</v>
      </c>
      <c r="N48" t="n" s="294">
        <v>0.0</v>
      </c>
      <c r="O48" t="s" s="294">
        <v>234</v>
      </c>
      <c r="P48" s="294"/>
      <c r="Q48" t="s" s="294">
        <v>237</v>
      </c>
      <c r="R48" s="294">
        <f>J48</f>
      </c>
      <c r="S48" s="294">
        <f>IF(OR(Q48="Е",Q48="ДЕК"),2*H48,0)</f>
      </c>
      <c r="T48" s="294">
        <f>K48*H48</f>
      </c>
      <c r="U48" s="294">
        <f>L48*H48</f>
      </c>
      <c r="V48" s="294">
        <f>ROUND(IF(OR(M48="Р",M48="РЕ"),0.5*E48,0),0)</f>
      </c>
      <c r="W48" s="294">
        <f>N48*E48</f>
      </c>
      <c r="X48" s="294">
        <f>IF(P48="З",2*H48,0)</f>
      </c>
      <c r="Y48" s="294">
        <f>IF(OR(Q48="Е",Q48="ДЕК"),0.33*H48,0)</f>
      </c>
      <c r="Z48" t="s" s="294">
        <v>234</v>
      </c>
      <c r="AA48" t="s" s="294">
        <v>234</v>
      </c>
      <c r="AB48" t="s" s="294">
        <v>234</v>
      </c>
      <c r="AC48" t="s" s="294">
        <v>234</v>
      </c>
      <c r="AD48" t="s" s="294">
        <v>234</v>
      </c>
      <c r="AE48" t="s" s="294">
        <v>234</v>
      </c>
      <c r="AF48" t="s" s="294">
        <v>234</v>
      </c>
      <c r="AG48" t="s" s="294">
        <v>234</v>
      </c>
      <c r="AH48" t="s" s="294">
        <v>234</v>
      </c>
      <c r="AI48" s="294">
        <f>SUM(R48:AH48)</f>
      </c>
      <c r="AJ48" t="s" s="294">
        <v>234</v>
      </c>
      <c r="AK48" t="s" s="294">
        <v>234</v>
      </c>
    </row>
    <row r="49">
      <c r="A49" t="n" s="296">
        <v>39.0</v>
      </c>
      <c r="B49" t="s" s="296">
        <v>244</v>
      </c>
      <c r="C49" t="s" s="294">
        <v>232</v>
      </c>
      <c r="D49" t="n" s="294">
        <v>2.0</v>
      </c>
      <c r="E49" t="n" s="294">
        <v>8.0</v>
      </c>
      <c r="F49" t="s" s="295">
        <v>285</v>
      </c>
      <c r="G49" t="n" s="294">
        <v>1.0</v>
      </c>
      <c r="H49" t="n" s="294">
        <v>1.0</v>
      </c>
      <c r="I49" t="n" s="294">
        <v>4.0</v>
      </c>
      <c r="J49" t="n" s="294">
        <v>0.0</v>
      </c>
      <c r="K49" t="n" s="294">
        <v>32.0</v>
      </c>
      <c r="L49" t="n" s="294">
        <v>0.0</v>
      </c>
      <c r="M49" t="s" s="294">
        <v>245</v>
      </c>
      <c r="N49" t="n" s="294">
        <v>2.0</v>
      </c>
      <c r="O49" t="s" s="294">
        <v>234</v>
      </c>
      <c r="P49" s="294"/>
      <c r="Q49" t="s" s="294">
        <v>237</v>
      </c>
      <c r="R49" s="294">
        <f>J49</f>
      </c>
      <c r="S49" s="294">
        <f>IF(OR(Q49="Е",Q49="ДЕК"),2*H49,0)</f>
      </c>
      <c r="T49" s="294">
        <f>K49*H49</f>
      </c>
      <c r="U49" s="294">
        <f>L49*H49</f>
      </c>
      <c r="V49" s="294">
        <f>ROUND(IF(OR(M49="Р",M49="РЕ"),0.5*E49,0),0)</f>
      </c>
      <c r="W49" s="294">
        <f>N49*E49</f>
      </c>
      <c r="X49" s="294">
        <f>IF(P49="З",2*H49,0)</f>
      </c>
      <c r="Y49" s="294">
        <f>IF(OR(Q49="Е",Q49="ДЕК"),0.33*H49,0)</f>
      </c>
      <c r="Z49" t="s" s="294">
        <v>234</v>
      </c>
      <c r="AA49" t="s" s="294">
        <v>234</v>
      </c>
      <c r="AB49" t="s" s="294">
        <v>234</v>
      </c>
      <c r="AC49" t="s" s="294">
        <v>234</v>
      </c>
      <c r="AD49" t="s" s="294">
        <v>234</v>
      </c>
      <c r="AE49" t="s" s="294">
        <v>234</v>
      </c>
      <c r="AF49" t="s" s="294">
        <v>234</v>
      </c>
      <c r="AG49" t="s" s="294">
        <v>234</v>
      </c>
      <c r="AH49" t="s" s="294">
        <v>234</v>
      </c>
      <c r="AI49" s="294">
        <f>SUM(R49:AH49)</f>
      </c>
      <c r="AJ49" t="s" s="294">
        <v>234</v>
      </c>
      <c r="AK49" t="s" s="294">
        <v>234</v>
      </c>
    </row>
    <row r="50">
      <c r="A50" t="n" s="296">
        <v>40.0</v>
      </c>
      <c r="B50" t="s" s="296">
        <v>244</v>
      </c>
      <c r="C50" t="s" s="294">
        <v>232</v>
      </c>
      <c r="D50" t="n" s="294">
        <v>2.0</v>
      </c>
      <c r="E50" t="n" s="294">
        <v>7.0</v>
      </c>
      <c r="F50" t="s" s="295">
        <v>286</v>
      </c>
      <c r="G50" t="n" s="294">
        <v>1.0</v>
      </c>
      <c r="H50" t="n" s="294">
        <v>2.0</v>
      </c>
      <c r="I50" t="n" s="294">
        <v>4.0</v>
      </c>
      <c r="J50" t="n" s="294">
        <v>32.0</v>
      </c>
      <c r="K50" t="n" s="294">
        <v>0.0</v>
      </c>
      <c r="L50" t="n" s="294">
        <v>0.0</v>
      </c>
      <c r="M50" t="s" s="294">
        <v>245</v>
      </c>
      <c r="N50" t="n" s="294">
        <v>2.0</v>
      </c>
      <c r="O50" t="s" s="294">
        <v>234</v>
      </c>
      <c r="P50" s="294"/>
      <c r="Q50" t="s" s="294">
        <v>237</v>
      </c>
      <c r="R50" s="294">
        <f>J50</f>
      </c>
      <c r="S50" s="294">
        <f>IF(OR(Q50="Е",Q50="ДЕК"),2*H50,0)</f>
      </c>
      <c r="T50" s="294">
        <f>K50*H50</f>
      </c>
      <c r="U50" s="294">
        <f>L50*H50</f>
      </c>
      <c r="V50" s="294">
        <f>ROUND(IF(OR(M50="Р",M50="РЕ"),0.5*E50,0),0)</f>
      </c>
      <c r="W50" s="294">
        <f>N50*E50</f>
      </c>
      <c r="X50" s="294">
        <f>IF(P50="З",2*H50,0)</f>
      </c>
      <c r="Y50" s="294">
        <f>IF(OR(Q50="Е",Q50="ДЕК"),0.33*H50,0)</f>
      </c>
      <c r="Z50" t="s" s="294">
        <v>234</v>
      </c>
      <c r="AA50" t="s" s="294">
        <v>234</v>
      </c>
      <c r="AB50" t="s" s="294">
        <v>234</v>
      </c>
      <c r="AC50" t="s" s="294">
        <v>234</v>
      </c>
      <c r="AD50" t="s" s="294">
        <v>234</v>
      </c>
      <c r="AE50" t="s" s="294">
        <v>234</v>
      </c>
      <c r="AF50" t="s" s="294">
        <v>234</v>
      </c>
      <c r="AG50" t="s" s="294">
        <v>234</v>
      </c>
      <c r="AH50" t="s" s="294">
        <v>234</v>
      </c>
      <c r="AI50" s="294">
        <f>SUM(R50:AH50)</f>
      </c>
      <c r="AJ50" t="s" s="294">
        <v>234</v>
      </c>
      <c r="AK50" t="s" s="294">
        <v>234</v>
      </c>
    </row>
    <row r="51">
      <c r="A51" t="n" s="296">
        <v>41.0</v>
      </c>
      <c r="B51" t="s" s="296">
        <v>244</v>
      </c>
      <c r="C51" t="s" s="294">
        <v>232</v>
      </c>
      <c r="D51" t="n" s="294">
        <v>2.0</v>
      </c>
      <c r="E51" t="n" s="294">
        <v>5.0</v>
      </c>
      <c r="F51" t="s" s="295">
        <v>287</v>
      </c>
      <c r="G51" t="n" s="294">
        <v>1.0</v>
      </c>
      <c r="H51" t="n" s="294">
        <v>1.0</v>
      </c>
      <c r="I51" t="n" s="294">
        <v>4.0</v>
      </c>
      <c r="J51" t="n" s="294">
        <v>0.0</v>
      </c>
      <c r="K51" t="n" s="294">
        <v>32.0</v>
      </c>
      <c r="L51" t="n" s="294">
        <v>0.0</v>
      </c>
      <c r="M51" t="s" s="294">
        <v>245</v>
      </c>
      <c r="N51" t="n" s="294">
        <v>2.0</v>
      </c>
      <c r="O51" t="s" s="294">
        <v>234</v>
      </c>
      <c r="P51" s="294"/>
      <c r="Q51" t="s" s="294">
        <v>237</v>
      </c>
      <c r="R51" s="294">
        <f>J51</f>
      </c>
      <c r="S51" s="294">
        <f>IF(OR(Q51="Е",Q51="ДЕК"),2*H51,0)</f>
      </c>
      <c r="T51" s="294">
        <f>K51*H51</f>
      </c>
      <c r="U51" s="294">
        <f>L51*H51</f>
      </c>
      <c r="V51" s="294">
        <f>ROUND(IF(OR(M51="Р",M51="РЕ"),0.5*E51,0),0)</f>
      </c>
      <c r="W51" s="294">
        <f>N51*E51</f>
      </c>
      <c r="X51" s="294">
        <f>IF(P51="З",2*H51,0)</f>
      </c>
      <c r="Y51" s="294">
        <f>IF(OR(Q51="Е",Q51="ДЕК"),0.33*H51,0)</f>
      </c>
      <c r="Z51" t="s" s="294">
        <v>234</v>
      </c>
      <c r="AA51" t="s" s="294">
        <v>234</v>
      </c>
      <c r="AB51" t="s" s="294">
        <v>234</v>
      </c>
      <c r="AC51" t="s" s="294">
        <v>234</v>
      </c>
      <c r="AD51" t="s" s="294">
        <v>234</v>
      </c>
      <c r="AE51" t="s" s="294">
        <v>234</v>
      </c>
      <c r="AF51" t="s" s="294">
        <v>234</v>
      </c>
      <c r="AG51" t="s" s="294">
        <v>234</v>
      </c>
      <c r="AH51" t="s" s="294">
        <v>234</v>
      </c>
      <c r="AI51" s="294">
        <f>SUM(R51:AH51)</f>
      </c>
      <c r="AJ51" t="s" s="294">
        <v>234</v>
      </c>
      <c r="AK51" t="s" s="294">
        <v>234</v>
      </c>
    </row>
    <row r="52">
      <c r="A52" t="n" s="296">
        <v>42.0</v>
      </c>
      <c r="B52" t="s" s="296">
        <v>243</v>
      </c>
      <c r="C52" t="s" s="294">
        <v>232</v>
      </c>
      <c r="D52" t="n" s="294">
        <v>2.0</v>
      </c>
      <c r="E52" t="n" s="294">
        <v>2.0</v>
      </c>
      <c r="F52" t="s" s="295">
        <v>289</v>
      </c>
      <c r="G52" t="n" s="294">
        <v>1.0</v>
      </c>
      <c r="H52" t="n" s="294">
        <v>1.0</v>
      </c>
      <c r="I52" t="n" s="294">
        <v>4.0</v>
      </c>
      <c r="J52" t="n" s="294">
        <v>0.0</v>
      </c>
      <c r="K52" t="n" s="294">
        <v>32.0</v>
      </c>
      <c r="L52" t="n" s="294">
        <v>0.0</v>
      </c>
      <c r="M52" s="294"/>
      <c r="N52" t="n" s="294">
        <v>0.0</v>
      </c>
      <c r="O52" t="s" s="294">
        <v>234</v>
      </c>
      <c r="P52" s="294"/>
      <c r="Q52" t="s" s="294">
        <v>237</v>
      </c>
      <c r="R52" s="294">
        <f>J52</f>
      </c>
      <c r="S52" s="294">
        <f>IF(OR(Q52="Е",Q52="ДЕК"),2*H52,0)</f>
      </c>
      <c r="T52" s="294">
        <f>K52*H52</f>
      </c>
      <c r="U52" s="294">
        <f>L52*H52</f>
      </c>
      <c r="V52" s="294">
        <f>ROUND(IF(OR(M52="Р",M52="РЕ"),0.5*E52,0),0)</f>
      </c>
      <c r="W52" s="294">
        <f>N52*E52</f>
      </c>
      <c r="X52" s="294">
        <f>IF(P52="З",2*H52,0)</f>
      </c>
      <c r="Y52" s="294">
        <f>IF(OR(Q52="Е",Q52="ДЕК"),0.33*H52,0)</f>
      </c>
      <c r="Z52" t="s" s="294">
        <v>234</v>
      </c>
      <c r="AA52" t="s" s="294">
        <v>234</v>
      </c>
      <c r="AB52" t="s" s="294">
        <v>234</v>
      </c>
      <c r="AC52" t="s" s="294">
        <v>234</v>
      </c>
      <c r="AD52" t="s" s="294">
        <v>234</v>
      </c>
      <c r="AE52" t="s" s="294">
        <v>234</v>
      </c>
      <c r="AF52" t="s" s="294">
        <v>234</v>
      </c>
      <c r="AG52" t="s" s="294">
        <v>234</v>
      </c>
      <c r="AH52" t="s" s="294">
        <v>234</v>
      </c>
      <c r="AI52" s="294">
        <f>SUM(R52:AH52)</f>
      </c>
      <c r="AJ52" t="s" s="294">
        <v>234</v>
      </c>
      <c r="AK52" t="s" s="294">
        <v>234</v>
      </c>
    </row>
    <row r="53">
      <c r="A53" t="n" s="296">
        <v>43.0</v>
      </c>
      <c r="B53" t="s" s="296">
        <v>247</v>
      </c>
      <c r="C53" t="s" s="294">
        <v>232</v>
      </c>
      <c r="D53" t="n" s="294">
        <v>2.0</v>
      </c>
      <c r="E53" t="n" s="294">
        <v>15.0</v>
      </c>
      <c r="F53" t="s" s="295">
        <v>278</v>
      </c>
      <c r="G53" t="n" s="294">
        <v>1.0</v>
      </c>
      <c r="H53" t="n" s="294">
        <v>1.0</v>
      </c>
      <c r="I53" t="n" s="294">
        <v>5.0</v>
      </c>
      <c r="J53" t="n" s="294">
        <v>0.0</v>
      </c>
      <c r="K53" t="n" s="294">
        <v>0.0</v>
      </c>
      <c r="L53" t="n" s="294">
        <v>32.0</v>
      </c>
      <c r="M53" s="294"/>
      <c r="N53" t="n" s="294">
        <v>0.0</v>
      </c>
      <c r="O53" t="s" s="294">
        <v>234</v>
      </c>
      <c r="P53" t="s" s="294">
        <v>235</v>
      </c>
      <c r="Q53" s="294"/>
      <c r="R53" s="294">
        <f>J53</f>
      </c>
      <c r="S53" s="294">
        <f>IF(OR(Q53="Е",Q53="ДЕК"),2*H53,0)</f>
      </c>
      <c r="T53" s="294">
        <f>K53*H53</f>
      </c>
      <c r="U53" s="294">
        <f>L53*H53</f>
      </c>
      <c r="V53" s="294">
        <f>ROUND(IF(OR(M53="Р",M53="РЕ"),0.5*E53,0),0)</f>
      </c>
      <c r="W53" s="294">
        <f>N53*E53</f>
      </c>
      <c r="X53" s="294">
        <f>IF(P53="З",2*H53,0)</f>
      </c>
      <c r="Y53" s="294">
        <f>IF(OR(Q53="Е",Q53="ДЕК"),0.33*H53,0)</f>
      </c>
      <c r="Z53" t="s" s="294">
        <v>234</v>
      </c>
      <c r="AA53" t="s" s="294">
        <v>234</v>
      </c>
      <c r="AB53" t="s" s="294">
        <v>234</v>
      </c>
      <c r="AC53" t="s" s="294">
        <v>234</v>
      </c>
      <c r="AD53" t="s" s="294">
        <v>234</v>
      </c>
      <c r="AE53" t="s" s="294">
        <v>234</v>
      </c>
      <c r="AF53" t="s" s="294">
        <v>234</v>
      </c>
      <c r="AG53" t="s" s="294">
        <v>234</v>
      </c>
      <c r="AH53" t="s" s="294">
        <v>234</v>
      </c>
      <c r="AI53" s="294">
        <f>SUM(R53:AH53)</f>
      </c>
      <c r="AJ53" t="s" s="294">
        <v>234</v>
      </c>
      <c r="AK53" t="s" s="294">
        <v>234</v>
      </c>
    </row>
    <row r="54">
      <c r="A54" t="n" s="296">
        <v>44.0</v>
      </c>
      <c r="B54" t="s" s="296">
        <v>247</v>
      </c>
      <c r="C54" t="s" s="294">
        <v>232</v>
      </c>
      <c r="D54" t="n" s="294">
        <v>2.0</v>
      </c>
      <c r="E54" t="n" s="294">
        <v>0.0</v>
      </c>
      <c r="F54" t="s" s="295">
        <v>279</v>
      </c>
      <c r="G54" t="n" s="294">
        <v>1.0</v>
      </c>
      <c r="H54" t="n" s="294">
        <v>1.0</v>
      </c>
      <c r="I54" t="n" s="294">
        <v>5.0</v>
      </c>
      <c r="J54" t="n" s="294">
        <v>0.0</v>
      </c>
      <c r="K54" t="n" s="294">
        <v>0.0</v>
      </c>
      <c r="L54" t="n" s="294">
        <v>32.0</v>
      </c>
      <c r="M54" s="294"/>
      <c r="N54" t="n" s="294">
        <v>0.0</v>
      </c>
      <c r="O54" t="s" s="294">
        <v>234</v>
      </c>
      <c r="P54" t="s" s="294">
        <v>235</v>
      </c>
      <c r="Q54" s="294"/>
      <c r="R54" s="294">
        <f>J54</f>
      </c>
      <c r="S54" s="294">
        <f>IF(OR(Q54="Е",Q54="ДЕК"),2*H54,0)</f>
      </c>
      <c r="T54" s="294">
        <f>K54*H54</f>
      </c>
      <c r="U54" s="294">
        <f>L54*H54</f>
      </c>
      <c r="V54" s="294">
        <f>ROUND(IF(OR(M54="Р",M54="РЕ"),0.5*E54,0),0)</f>
      </c>
      <c r="W54" s="294">
        <f>N54*E54</f>
      </c>
      <c r="X54" s="294">
        <f>IF(P54="З",2*H54,0)</f>
      </c>
      <c r="Y54" s="294">
        <f>IF(OR(Q54="Е",Q54="ДЕК"),0.33*H54,0)</f>
      </c>
      <c r="Z54" t="s" s="294">
        <v>234</v>
      </c>
      <c r="AA54" t="s" s="294">
        <v>234</v>
      </c>
      <c r="AB54" t="s" s="294">
        <v>234</v>
      </c>
      <c r="AC54" t="s" s="294">
        <v>234</v>
      </c>
      <c r="AD54" t="s" s="294">
        <v>234</v>
      </c>
      <c r="AE54" t="s" s="294">
        <v>234</v>
      </c>
      <c r="AF54" t="s" s="294">
        <v>234</v>
      </c>
      <c r="AG54" t="s" s="294">
        <v>234</v>
      </c>
      <c r="AH54" t="s" s="294">
        <v>234</v>
      </c>
      <c r="AI54" s="294">
        <f>SUM(R54:AH54)</f>
      </c>
      <c r="AJ54" t="s" s="294">
        <v>234</v>
      </c>
      <c r="AK54" t="s" s="294">
        <v>234</v>
      </c>
    </row>
    <row r="55">
      <c r="A55" t="n" s="296">
        <v>45.0</v>
      </c>
      <c r="B55" t="s" s="296">
        <v>247</v>
      </c>
      <c r="C55" t="s" s="294">
        <v>232</v>
      </c>
      <c r="D55" t="n" s="294">
        <v>2.0</v>
      </c>
      <c r="E55" t="n" s="294">
        <v>0.0</v>
      </c>
      <c r="F55" t="s" s="295">
        <v>280</v>
      </c>
      <c r="G55" t="n" s="294">
        <v>1.0</v>
      </c>
      <c r="H55" t="n" s="294">
        <v>1.0</v>
      </c>
      <c r="I55" t="n" s="294">
        <v>5.0</v>
      </c>
      <c r="J55" t="n" s="294">
        <v>0.0</v>
      </c>
      <c r="K55" t="n" s="294">
        <v>0.0</v>
      </c>
      <c r="L55" t="n" s="294">
        <v>32.0</v>
      </c>
      <c r="M55" s="294"/>
      <c r="N55" t="n" s="294">
        <v>0.0</v>
      </c>
      <c r="O55" t="s" s="294">
        <v>234</v>
      </c>
      <c r="P55" t="s" s="294">
        <v>235</v>
      </c>
      <c r="Q55" s="294"/>
      <c r="R55" s="294">
        <f>J55</f>
      </c>
      <c r="S55" s="294">
        <f>IF(OR(Q55="Е",Q55="ДЕК"),2*H55,0)</f>
      </c>
      <c r="T55" s="294">
        <f>K55*H55</f>
      </c>
      <c r="U55" s="294">
        <f>L55*H55</f>
      </c>
      <c r="V55" s="294">
        <f>ROUND(IF(OR(M55="Р",M55="РЕ"),0.5*E55,0),0)</f>
      </c>
      <c r="W55" s="294">
        <f>N55*E55</f>
      </c>
      <c r="X55" s="294">
        <f>IF(P55="З",2*H55,0)</f>
      </c>
      <c r="Y55" s="294">
        <f>IF(OR(Q55="Е",Q55="ДЕК"),0.33*H55,0)</f>
      </c>
      <c r="Z55" t="s" s="294">
        <v>234</v>
      </c>
      <c r="AA55" t="s" s="294">
        <v>234</v>
      </c>
      <c r="AB55" t="s" s="294">
        <v>234</v>
      </c>
      <c r="AC55" t="s" s="294">
        <v>234</v>
      </c>
      <c r="AD55" t="s" s="294">
        <v>234</v>
      </c>
      <c r="AE55" t="s" s="294">
        <v>234</v>
      </c>
      <c r="AF55" t="s" s="294">
        <v>234</v>
      </c>
      <c r="AG55" t="s" s="294">
        <v>234</v>
      </c>
      <c r="AH55" t="s" s="294">
        <v>234</v>
      </c>
      <c r="AI55" s="294">
        <f>SUM(R55:AH55)</f>
      </c>
      <c r="AJ55" t="s" s="294">
        <v>234</v>
      </c>
      <c r="AK55" t="s" s="294">
        <v>234</v>
      </c>
    </row>
    <row r="56">
      <c r="A56" t="n" s="296">
        <v>46.0</v>
      </c>
      <c r="B56" t="s" s="296">
        <v>247</v>
      </c>
      <c r="C56" t="s" s="294">
        <v>232</v>
      </c>
      <c r="D56" t="n" s="294">
        <v>2.0</v>
      </c>
      <c r="E56" t="n" s="294">
        <v>0.0</v>
      </c>
      <c r="F56" t="s" s="295">
        <v>281</v>
      </c>
      <c r="G56" t="n" s="294">
        <v>1.0</v>
      </c>
      <c r="H56" t="n" s="294">
        <v>1.0</v>
      </c>
      <c r="I56" t="n" s="294">
        <v>5.0</v>
      </c>
      <c r="J56" t="n" s="294">
        <v>0.0</v>
      </c>
      <c r="K56" t="n" s="294">
        <v>0.0</v>
      </c>
      <c r="L56" t="n" s="294">
        <v>32.0</v>
      </c>
      <c r="M56" s="294"/>
      <c r="N56" t="n" s="294">
        <v>0.0</v>
      </c>
      <c r="O56" t="s" s="294">
        <v>234</v>
      </c>
      <c r="P56" t="s" s="294">
        <v>235</v>
      </c>
      <c r="Q56" s="294"/>
      <c r="R56" s="294">
        <f>J56</f>
      </c>
      <c r="S56" s="294">
        <f>IF(OR(Q56="Е",Q56="ДЕК"),2*H56,0)</f>
      </c>
      <c r="T56" s="294">
        <f>K56*H56</f>
      </c>
      <c r="U56" s="294">
        <f>L56*H56</f>
      </c>
      <c r="V56" s="294">
        <f>ROUND(IF(OR(M56="Р",M56="РЕ"),0.5*E56,0),0)</f>
      </c>
      <c r="W56" s="294">
        <f>N56*E56</f>
      </c>
      <c r="X56" s="294">
        <f>IF(P56="З",2*H56,0)</f>
      </c>
      <c r="Y56" s="294">
        <f>IF(OR(Q56="Е",Q56="ДЕК"),0.33*H56,0)</f>
      </c>
      <c r="Z56" t="s" s="294">
        <v>234</v>
      </c>
      <c r="AA56" t="s" s="294">
        <v>234</v>
      </c>
      <c r="AB56" t="s" s="294">
        <v>234</v>
      </c>
      <c r="AC56" t="s" s="294">
        <v>234</v>
      </c>
      <c r="AD56" t="s" s="294">
        <v>234</v>
      </c>
      <c r="AE56" t="s" s="294">
        <v>234</v>
      </c>
      <c r="AF56" t="s" s="294">
        <v>234</v>
      </c>
      <c r="AG56" t="s" s="294">
        <v>234</v>
      </c>
      <c r="AH56" t="s" s="294">
        <v>234</v>
      </c>
      <c r="AI56" s="294">
        <f>SUM(R56:AH56)</f>
      </c>
      <c r="AJ56" t="s" s="294">
        <v>234</v>
      </c>
      <c r="AK56" t="s" s="294">
        <v>234</v>
      </c>
    </row>
    <row r="57">
      <c r="A57" t="n" s="296">
        <v>47.0</v>
      </c>
      <c r="B57" t="s" s="296">
        <v>247</v>
      </c>
      <c r="C57" t="s" s="294">
        <v>232</v>
      </c>
      <c r="D57" t="n" s="294">
        <v>2.0</v>
      </c>
      <c r="E57" t="n" s="294">
        <v>0.0</v>
      </c>
      <c r="F57" t="s" s="295">
        <v>282</v>
      </c>
      <c r="G57" t="n" s="294">
        <v>1.0</v>
      </c>
      <c r="H57" t="n" s="294">
        <v>1.0</v>
      </c>
      <c r="I57" t="n" s="294">
        <v>5.0</v>
      </c>
      <c r="J57" t="n" s="294">
        <v>0.0</v>
      </c>
      <c r="K57" t="n" s="294">
        <v>0.0</v>
      </c>
      <c r="L57" t="n" s="294">
        <v>32.0</v>
      </c>
      <c r="M57" s="294"/>
      <c r="N57" t="n" s="294">
        <v>0.0</v>
      </c>
      <c r="O57" t="s" s="294">
        <v>234</v>
      </c>
      <c r="P57" t="s" s="294">
        <v>235</v>
      </c>
      <c r="Q57" s="294"/>
      <c r="R57" s="294">
        <f>J57</f>
      </c>
      <c r="S57" s="294">
        <f>IF(OR(Q57="Е",Q57="ДЕК"),2*H57,0)</f>
      </c>
      <c r="T57" s="294">
        <f>K57*H57</f>
      </c>
      <c r="U57" s="294">
        <f>L57*H57</f>
      </c>
      <c r="V57" s="294">
        <f>ROUND(IF(OR(M57="Р",M57="РЕ"),0.5*E57,0),0)</f>
      </c>
      <c r="W57" s="294">
        <f>N57*E57</f>
      </c>
      <c r="X57" s="294">
        <f>IF(P57="З",2*H57,0)</f>
      </c>
      <c r="Y57" s="294">
        <f>IF(OR(Q57="Е",Q57="ДЕК"),0.33*H57,0)</f>
      </c>
      <c r="Z57" t="s" s="294">
        <v>234</v>
      </c>
      <c r="AA57" t="s" s="294">
        <v>234</v>
      </c>
      <c r="AB57" t="s" s="294">
        <v>234</v>
      </c>
      <c r="AC57" t="s" s="294">
        <v>234</v>
      </c>
      <c r="AD57" t="s" s="294">
        <v>234</v>
      </c>
      <c r="AE57" t="s" s="294">
        <v>234</v>
      </c>
      <c r="AF57" t="s" s="294">
        <v>234</v>
      </c>
      <c r="AG57" t="s" s="294">
        <v>234</v>
      </c>
      <c r="AH57" t="s" s="294">
        <v>234</v>
      </c>
      <c r="AI57" s="294">
        <f>SUM(R57:AH57)</f>
      </c>
      <c r="AJ57" t="s" s="294">
        <v>234</v>
      </c>
      <c r="AK57" t="s" s="294">
        <v>234</v>
      </c>
    </row>
    <row r="58">
      <c r="A58" t="n" s="296">
        <v>48.0</v>
      </c>
      <c r="B58" t="s" s="296">
        <v>247</v>
      </c>
      <c r="C58" t="s" s="294">
        <v>232</v>
      </c>
      <c r="D58" t="n" s="294">
        <v>2.0</v>
      </c>
      <c r="E58" t="n" s="294">
        <v>18.0</v>
      </c>
      <c r="F58" t="s" s="295">
        <v>283</v>
      </c>
      <c r="G58" t="n" s="294">
        <v>1.0</v>
      </c>
      <c r="H58" t="n" s="294">
        <v>1.0</v>
      </c>
      <c r="I58" t="n" s="294">
        <v>5.0</v>
      </c>
      <c r="J58" t="n" s="294">
        <v>0.0</v>
      </c>
      <c r="K58" t="n" s="294">
        <v>0.0</v>
      </c>
      <c r="L58" t="n" s="294">
        <v>32.0</v>
      </c>
      <c r="M58" s="294"/>
      <c r="N58" t="n" s="294">
        <v>0.0</v>
      </c>
      <c r="O58" t="s" s="294">
        <v>234</v>
      </c>
      <c r="P58" t="s" s="294">
        <v>235</v>
      </c>
      <c r="Q58" s="294"/>
      <c r="R58" s="294">
        <f>J58</f>
      </c>
      <c r="S58" s="294">
        <f>IF(OR(Q58="Е",Q58="ДЕК"),2*H58,0)</f>
      </c>
      <c r="T58" s="294">
        <f>K58*H58</f>
      </c>
      <c r="U58" s="294">
        <f>L58*H58</f>
      </c>
      <c r="V58" s="294">
        <f>ROUND(IF(OR(M58="Р",M58="РЕ"),0.5*E58,0),0)</f>
      </c>
      <c r="W58" s="294">
        <f>N58*E58</f>
      </c>
      <c r="X58" s="294">
        <f>IF(P58="З",2*H58,0)</f>
      </c>
      <c r="Y58" s="294">
        <f>IF(OR(Q58="Е",Q58="ДЕК"),0.33*H58,0)</f>
      </c>
      <c r="Z58" t="s" s="294">
        <v>234</v>
      </c>
      <c r="AA58" t="s" s="294">
        <v>234</v>
      </c>
      <c r="AB58" t="s" s="294">
        <v>234</v>
      </c>
      <c r="AC58" t="s" s="294">
        <v>234</v>
      </c>
      <c r="AD58" t="s" s="294">
        <v>234</v>
      </c>
      <c r="AE58" t="s" s="294">
        <v>234</v>
      </c>
      <c r="AF58" t="s" s="294">
        <v>234</v>
      </c>
      <c r="AG58" t="s" s="294">
        <v>234</v>
      </c>
      <c r="AH58" t="s" s="294">
        <v>234</v>
      </c>
      <c r="AI58" s="294">
        <f>SUM(R58:AH58)</f>
      </c>
      <c r="AJ58" t="s" s="294">
        <v>234</v>
      </c>
      <c r="AK58" t="s" s="294">
        <v>234</v>
      </c>
    </row>
    <row r="59">
      <c r="A59" t="n" s="296">
        <v>49.0</v>
      </c>
      <c r="B59" t="s" s="296">
        <v>247</v>
      </c>
      <c r="C59" t="s" s="294">
        <v>232</v>
      </c>
      <c r="D59" t="n" s="294">
        <v>2.0</v>
      </c>
      <c r="E59" t="n" s="294">
        <v>19.0</v>
      </c>
      <c r="F59" t="s" s="295">
        <v>284</v>
      </c>
      <c r="G59" t="n" s="294">
        <v>1.0</v>
      </c>
      <c r="H59" t="n" s="294">
        <v>1.0</v>
      </c>
      <c r="I59" t="n" s="294">
        <v>5.0</v>
      </c>
      <c r="J59" t="n" s="294">
        <v>0.0</v>
      </c>
      <c r="K59" t="n" s="294">
        <v>0.0</v>
      </c>
      <c r="L59" t="n" s="294">
        <v>32.0</v>
      </c>
      <c r="M59" s="294"/>
      <c r="N59" t="n" s="294">
        <v>0.0</v>
      </c>
      <c r="O59" t="s" s="294">
        <v>234</v>
      </c>
      <c r="P59" t="s" s="294">
        <v>235</v>
      </c>
      <c r="Q59" s="294"/>
      <c r="R59" s="294">
        <f>J59</f>
      </c>
      <c r="S59" s="294">
        <f>IF(OR(Q59="Е",Q59="ДЕК"),2*H59,0)</f>
      </c>
      <c r="T59" s="294">
        <f>K59*H59</f>
      </c>
      <c r="U59" s="294">
        <f>L59*H59</f>
      </c>
      <c r="V59" s="294">
        <f>ROUND(IF(OR(M59="Р",M59="РЕ"),0.5*E59,0),0)</f>
      </c>
      <c r="W59" s="294">
        <f>N59*E59</f>
      </c>
      <c r="X59" s="294">
        <f>IF(P59="З",2*H59,0)</f>
      </c>
      <c r="Y59" s="294">
        <f>IF(OR(Q59="Е",Q59="ДЕК"),0.33*H59,0)</f>
      </c>
      <c r="Z59" t="s" s="294">
        <v>234</v>
      </c>
      <c r="AA59" t="s" s="294">
        <v>234</v>
      </c>
      <c r="AB59" t="s" s="294">
        <v>234</v>
      </c>
      <c r="AC59" t="s" s="294">
        <v>234</v>
      </c>
      <c r="AD59" t="s" s="294">
        <v>234</v>
      </c>
      <c r="AE59" t="s" s="294">
        <v>234</v>
      </c>
      <c r="AF59" t="s" s="294">
        <v>234</v>
      </c>
      <c r="AG59" t="s" s="294">
        <v>234</v>
      </c>
      <c r="AH59" t="s" s="294">
        <v>234</v>
      </c>
      <c r="AI59" s="294">
        <f>SUM(R59:AH59)</f>
      </c>
      <c r="AJ59" t="s" s="294">
        <v>234</v>
      </c>
      <c r="AK59" t="s" s="294">
        <v>234</v>
      </c>
    </row>
    <row r="60">
      <c r="A60" t="n" s="296">
        <v>50.0</v>
      </c>
      <c r="B60" t="s" s="296">
        <v>247</v>
      </c>
      <c r="C60" t="s" s="294">
        <v>232</v>
      </c>
      <c r="D60" t="n" s="294">
        <v>2.0</v>
      </c>
      <c r="E60" t="n" s="294">
        <v>8.0</v>
      </c>
      <c r="F60" t="s" s="295">
        <v>285</v>
      </c>
      <c r="G60" t="n" s="294">
        <v>1.0</v>
      </c>
      <c r="H60" t="n" s="294">
        <v>1.0</v>
      </c>
      <c r="I60" t="n" s="294">
        <v>5.0</v>
      </c>
      <c r="J60" t="n" s="294">
        <v>0.0</v>
      </c>
      <c r="K60" t="n" s="294">
        <v>0.0</v>
      </c>
      <c r="L60" t="n" s="294">
        <v>32.0</v>
      </c>
      <c r="M60" s="294"/>
      <c r="N60" t="n" s="294">
        <v>0.0</v>
      </c>
      <c r="O60" t="s" s="294">
        <v>234</v>
      </c>
      <c r="P60" t="s" s="294">
        <v>235</v>
      </c>
      <c r="Q60" s="294"/>
      <c r="R60" s="294">
        <f>J60</f>
      </c>
      <c r="S60" s="294">
        <f>IF(OR(Q60="Е",Q60="ДЕК"),2*H60,0)</f>
      </c>
      <c r="T60" s="294">
        <f>K60*H60</f>
      </c>
      <c r="U60" s="294">
        <f>L60*H60</f>
      </c>
      <c r="V60" s="294">
        <f>ROUND(IF(OR(M60="Р",M60="РЕ"),0.5*E60,0),0)</f>
      </c>
      <c r="W60" s="294">
        <f>N60*E60</f>
      </c>
      <c r="X60" s="294">
        <f>IF(P60="З",2*H60,0)</f>
      </c>
      <c r="Y60" s="294">
        <f>IF(OR(Q60="Е",Q60="ДЕК"),0.33*H60,0)</f>
      </c>
      <c r="Z60" t="s" s="294">
        <v>234</v>
      </c>
      <c r="AA60" t="s" s="294">
        <v>234</v>
      </c>
      <c r="AB60" t="s" s="294">
        <v>234</v>
      </c>
      <c r="AC60" t="s" s="294">
        <v>234</v>
      </c>
      <c r="AD60" t="s" s="294">
        <v>234</v>
      </c>
      <c r="AE60" t="s" s="294">
        <v>234</v>
      </c>
      <c r="AF60" t="s" s="294">
        <v>234</v>
      </c>
      <c r="AG60" t="s" s="294">
        <v>234</v>
      </c>
      <c r="AH60" t="s" s="294">
        <v>234</v>
      </c>
      <c r="AI60" s="294">
        <f>SUM(R60:AH60)</f>
      </c>
      <c r="AJ60" t="s" s="294">
        <v>234</v>
      </c>
      <c r="AK60" t="s" s="294">
        <v>234</v>
      </c>
    </row>
    <row r="61">
      <c r="A61" t="n" s="296">
        <v>51.0</v>
      </c>
      <c r="B61" t="s" s="296">
        <v>247</v>
      </c>
      <c r="C61" t="s" s="294">
        <v>232</v>
      </c>
      <c r="D61" t="n" s="294">
        <v>2.0</v>
      </c>
      <c r="E61" t="n" s="294">
        <v>5.0</v>
      </c>
      <c r="F61" t="s" s="295">
        <v>287</v>
      </c>
      <c r="G61" t="n" s="294">
        <v>1.0</v>
      </c>
      <c r="H61" t="n" s="294">
        <v>1.0</v>
      </c>
      <c r="I61" t="n" s="294">
        <v>5.0</v>
      </c>
      <c r="J61" t="n" s="294">
        <v>0.0</v>
      </c>
      <c r="K61" t="n" s="294">
        <v>0.0</v>
      </c>
      <c r="L61" t="n" s="294">
        <v>32.0</v>
      </c>
      <c r="M61" s="294"/>
      <c r="N61" t="n" s="294">
        <v>0.0</v>
      </c>
      <c r="O61" t="s" s="294">
        <v>234</v>
      </c>
      <c r="P61" t="s" s="294">
        <v>235</v>
      </c>
      <c r="Q61" s="294"/>
      <c r="R61" s="294">
        <f>J61</f>
      </c>
      <c r="S61" s="294">
        <f>IF(OR(Q61="Е",Q61="ДЕК"),2*H61,0)</f>
      </c>
      <c r="T61" s="294">
        <f>K61*H61</f>
      </c>
      <c r="U61" s="294">
        <f>L61*H61</f>
      </c>
      <c r="V61" s="294">
        <f>ROUND(IF(OR(M61="Р",M61="РЕ"),0.5*E61,0),0)</f>
      </c>
      <c r="W61" s="294">
        <f>N61*E61</f>
      </c>
      <c r="X61" s="294">
        <f>IF(P61="З",2*H61,0)</f>
      </c>
      <c r="Y61" s="294">
        <f>IF(OR(Q61="Е",Q61="ДЕК"),0.33*H61,0)</f>
      </c>
      <c r="Z61" t="s" s="294">
        <v>234</v>
      </c>
      <c r="AA61" t="s" s="294">
        <v>234</v>
      </c>
      <c r="AB61" t="s" s="294">
        <v>234</v>
      </c>
      <c r="AC61" t="s" s="294">
        <v>234</v>
      </c>
      <c r="AD61" t="s" s="294">
        <v>234</v>
      </c>
      <c r="AE61" t="s" s="294">
        <v>234</v>
      </c>
      <c r="AF61" t="s" s="294">
        <v>234</v>
      </c>
      <c r="AG61" t="s" s="294">
        <v>234</v>
      </c>
      <c r="AH61" t="s" s="294">
        <v>234</v>
      </c>
      <c r="AI61" s="294">
        <f>SUM(R61:AH61)</f>
      </c>
      <c r="AJ61" t="s" s="294">
        <v>234</v>
      </c>
      <c r="AK61" t="s" s="294">
        <v>234</v>
      </c>
    </row>
    <row r="62">
      <c r="A62" t="n" s="296">
        <v>52.0</v>
      </c>
      <c r="B62" t="s" s="296">
        <v>247</v>
      </c>
      <c r="C62" t="s" s="294">
        <v>232</v>
      </c>
      <c r="D62" t="n" s="294">
        <v>2.0</v>
      </c>
      <c r="E62" t="n" s="294">
        <v>2.0</v>
      </c>
      <c r="F62" t="s" s="295">
        <v>289</v>
      </c>
      <c r="G62" t="n" s="294">
        <v>1.0</v>
      </c>
      <c r="H62" t="n" s="294">
        <v>1.0</v>
      </c>
      <c r="I62" t="n" s="294">
        <v>5.0</v>
      </c>
      <c r="J62" t="n" s="294">
        <v>0.0</v>
      </c>
      <c r="K62" t="n" s="294">
        <v>0.0</v>
      </c>
      <c r="L62" t="n" s="294">
        <v>32.0</v>
      </c>
      <c r="M62" s="294"/>
      <c r="N62" t="n" s="294">
        <v>0.0</v>
      </c>
      <c r="O62" t="s" s="294">
        <v>234</v>
      </c>
      <c r="P62" t="s" s="294">
        <v>235</v>
      </c>
      <c r="Q62" s="294"/>
      <c r="R62" s="294">
        <f>J62</f>
      </c>
      <c r="S62" s="294">
        <f>IF(OR(Q62="Е",Q62="ДЕК"),2*H62,0)</f>
      </c>
      <c r="T62" s="294">
        <f>K62*H62</f>
      </c>
      <c r="U62" s="294">
        <f>L62*H62</f>
      </c>
      <c r="V62" s="294">
        <f>ROUND(IF(OR(M62="Р",M62="РЕ"),0.5*E62,0),0)</f>
      </c>
      <c r="W62" s="294">
        <f>N62*E62</f>
      </c>
      <c r="X62" s="294">
        <f>IF(P62="З",2*H62,0)</f>
      </c>
      <c r="Y62" s="294">
        <f>IF(OR(Q62="Е",Q62="ДЕК"),0.33*H62,0)</f>
      </c>
      <c r="Z62" t="s" s="294">
        <v>234</v>
      </c>
      <c r="AA62" t="s" s="294">
        <v>234</v>
      </c>
      <c r="AB62" t="s" s="294">
        <v>234</v>
      </c>
      <c r="AC62" t="s" s="294">
        <v>234</v>
      </c>
      <c r="AD62" t="s" s="294">
        <v>234</v>
      </c>
      <c r="AE62" t="s" s="294">
        <v>234</v>
      </c>
      <c r="AF62" t="s" s="294">
        <v>234</v>
      </c>
      <c r="AG62" t="s" s="294">
        <v>234</v>
      </c>
      <c r="AH62" t="s" s="294">
        <v>234</v>
      </c>
      <c r="AI62" s="294">
        <f>SUM(R62:AH62)</f>
      </c>
      <c r="AJ62" t="s" s="294">
        <v>234</v>
      </c>
      <c r="AK62" t="s" s="294">
        <v>234</v>
      </c>
    </row>
    <row r="63">
      <c r="A63" t="n" s="296">
        <v>53.0</v>
      </c>
      <c r="B63" t="s" s="296">
        <v>288</v>
      </c>
      <c r="C63" t="s" s="294">
        <v>232</v>
      </c>
      <c r="D63" t="n" s="294">
        <v>2.0</v>
      </c>
      <c r="E63" t="n" s="294">
        <v>5.0</v>
      </c>
      <c r="F63" t="s" s="295">
        <v>287</v>
      </c>
      <c r="G63" t="n" s="294">
        <v>1.0</v>
      </c>
      <c r="H63" t="n" s="294">
        <v>1.0</v>
      </c>
      <c r="I63" t="n" s="294">
        <v>4.0</v>
      </c>
      <c r="J63" t="n" s="294">
        <v>32.0</v>
      </c>
      <c r="K63" t="n" s="294">
        <v>0.0</v>
      </c>
      <c r="L63" t="n" s="294">
        <v>0.0</v>
      </c>
      <c r="M63" s="294"/>
      <c r="N63" t="n" s="294">
        <v>0.0</v>
      </c>
      <c r="O63" t="s" s="294">
        <v>234</v>
      </c>
      <c r="P63" t="s" s="294">
        <v>235</v>
      </c>
      <c r="Q63" s="294"/>
      <c r="R63" s="294">
        <f>J63</f>
      </c>
      <c r="S63" s="294">
        <f>IF(OR(Q63="Е",Q63="ДЕК"),2*H63,0)</f>
      </c>
      <c r="T63" s="294">
        <f>K63*H63</f>
      </c>
      <c r="U63" s="294">
        <f>L63*H63</f>
      </c>
      <c r="V63" s="294">
        <f>ROUND(IF(OR(M63="Р",M63="РЕ"),0.5*E63,0),0)</f>
      </c>
      <c r="W63" s="294">
        <f>N63*E63</f>
      </c>
      <c r="X63" s="294">
        <f>IF(P63="З",2*H63,0)</f>
      </c>
      <c r="Y63" s="294">
        <f>IF(OR(Q63="Е",Q63="ДЕК"),0.33*H63,0)</f>
      </c>
      <c r="Z63" t="s" s="294">
        <v>234</v>
      </c>
      <c r="AA63" t="s" s="294">
        <v>234</v>
      </c>
      <c r="AB63" t="s" s="294">
        <v>234</v>
      </c>
      <c r="AC63" t="s" s="294">
        <v>234</v>
      </c>
      <c r="AD63" t="s" s="294">
        <v>234</v>
      </c>
      <c r="AE63" t="s" s="294">
        <v>234</v>
      </c>
      <c r="AF63" t="s" s="294">
        <v>234</v>
      </c>
      <c r="AG63" t="s" s="294">
        <v>234</v>
      </c>
      <c r="AH63" t="s" s="294">
        <v>234</v>
      </c>
      <c r="AI63" s="294">
        <f>SUM(R63:AH63)</f>
      </c>
      <c r="AJ63" t="s" s="294">
        <v>234</v>
      </c>
      <c r="AK63" t="s" s="294">
        <v>234</v>
      </c>
    </row>
    <row r="64">
      <c r="A64" t="n" s="296">
        <v>54.0</v>
      </c>
      <c r="B64" t="s" s="296">
        <v>274</v>
      </c>
      <c r="C64" t="s" s="294">
        <v>232</v>
      </c>
      <c r="D64" t="n" s="294">
        <v>2.0</v>
      </c>
      <c r="E64" t="n" s="294">
        <v>6.0</v>
      </c>
      <c r="F64" t="s" s="295">
        <v>290</v>
      </c>
      <c r="G64" t="n" s="294">
        <v>1.0</v>
      </c>
      <c r="H64" t="n" s="294">
        <v>1.0</v>
      </c>
      <c r="I64" t="n" s="294">
        <v>4.0</v>
      </c>
      <c r="J64" t="n" s="294">
        <v>32.0</v>
      </c>
      <c r="K64" t="n" s="294">
        <v>0.0</v>
      </c>
      <c r="L64" t="n" s="294">
        <v>0.0</v>
      </c>
      <c r="M64" s="294"/>
      <c r="N64" t="n" s="294">
        <v>0.0</v>
      </c>
      <c r="O64" t="s" s="294">
        <v>234</v>
      </c>
      <c r="P64" t="s" s="294">
        <v>235</v>
      </c>
      <c r="Q64" s="294"/>
      <c r="R64" s="294">
        <f>J64</f>
      </c>
      <c r="S64" s="294">
        <f>IF(OR(Q64="Е",Q64="ДЕК"),2*H64,0)</f>
      </c>
      <c r="T64" s="294">
        <f>K64*H64</f>
      </c>
      <c r="U64" s="294">
        <f>L64*H64</f>
      </c>
      <c r="V64" s="294">
        <f>ROUND(IF(OR(M64="Р",M64="РЕ"),0.5*E64,0),0)</f>
      </c>
      <c r="W64" s="294">
        <f>N64*E64</f>
      </c>
      <c r="X64" s="294">
        <f>IF(P64="З",2*H64,0)</f>
      </c>
      <c r="Y64" s="294">
        <f>IF(OR(Q64="Е",Q64="ДЕК"),0.33*H64,0)</f>
      </c>
      <c r="Z64" t="s" s="294">
        <v>234</v>
      </c>
      <c r="AA64" t="s" s="294">
        <v>234</v>
      </c>
      <c r="AB64" t="s" s="294">
        <v>234</v>
      </c>
      <c r="AC64" t="s" s="294">
        <v>234</v>
      </c>
      <c r="AD64" t="s" s="294">
        <v>234</v>
      </c>
      <c r="AE64" t="s" s="294">
        <v>234</v>
      </c>
      <c r="AF64" t="s" s="294">
        <v>234</v>
      </c>
      <c r="AG64" t="s" s="294">
        <v>234</v>
      </c>
      <c r="AH64" t="s" s="294">
        <v>234</v>
      </c>
      <c r="AI64" s="294">
        <f>SUM(R64:AH64)</f>
      </c>
      <c r="AJ64" t="s" s="294">
        <v>234</v>
      </c>
      <c r="AK64" t="s" s="294">
        <v>234</v>
      </c>
    </row>
    <row r="65">
      <c r="A65" t="n" s="296">
        <v>55.0</v>
      </c>
      <c r="B65" t="s" s="296">
        <v>274</v>
      </c>
      <c r="C65" t="s" s="294">
        <v>232</v>
      </c>
      <c r="D65" t="n" s="294">
        <v>2.0</v>
      </c>
      <c r="E65" t="n" s="294">
        <v>6.0</v>
      </c>
      <c r="F65" t="s" s="295">
        <v>290</v>
      </c>
      <c r="G65" t="n" s="294">
        <v>1.0</v>
      </c>
      <c r="H65" t="n" s="294">
        <v>1.0</v>
      </c>
      <c r="I65" t="n" s="294">
        <v>4.0</v>
      </c>
      <c r="J65" t="n" s="294">
        <v>0.0</v>
      </c>
      <c r="K65" t="n" s="294">
        <v>32.0</v>
      </c>
      <c r="L65" t="n" s="294">
        <v>0.0</v>
      </c>
      <c r="M65" s="294"/>
      <c r="N65" t="n" s="294">
        <v>0.0</v>
      </c>
      <c r="O65" t="s" s="294">
        <v>234</v>
      </c>
      <c r="P65" t="s" s="294">
        <v>235</v>
      </c>
      <c r="Q65" s="294"/>
      <c r="R65" s="294">
        <f>J65</f>
      </c>
      <c r="S65" s="294">
        <f>IF(OR(Q65="Е",Q65="ДЕК"),2*H65,0)</f>
      </c>
      <c r="T65" s="294">
        <f>K65*H65</f>
      </c>
      <c r="U65" s="294">
        <f>L65*H65</f>
      </c>
      <c r="V65" s="294">
        <f>ROUND(IF(OR(M65="Р",M65="РЕ"),0.5*E65,0),0)</f>
      </c>
      <c r="W65" s="294">
        <f>N65*E65</f>
      </c>
      <c r="X65" s="294">
        <f>IF(P65="З",2*H65,0)</f>
      </c>
      <c r="Y65" s="294">
        <f>IF(OR(Q65="Е",Q65="ДЕК"),0.33*H65,0)</f>
      </c>
      <c r="Z65" t="s" s="294">
        <v>234</v>
      </c>
      <c r="AA65" t="s" s="294">
        <v>234</v>
      </c>
      <c r="AB65" t="s" s="294">
        <v>234</v>
      </c>
      <c r="AC65" t="s" s="294">
        <v>234</v>
      </c>
      <c r="AD65" t="s" s="294">
        <v>234</v>
      </c>
      <c r="AE65" t="s" s="294">
        <v>234</v>
      </c>
      <c r="AF65" t="s" s="294">
        <v>234</v>
      </c>
      <c r="AG65" t="s" s="294">
        <v>234</v>
      </c>
      <c r="AH65" t="s" s="294">
        <v>234</v>
      </c>
      <c r="AI65" s="294">
        <f>SUM(R65:AH65)</f>
      </c>
      <c r="AJ65" t="s" s="294">
        <v>234</v>
      </c>
      <c r="AK65" t="s" s="294">
        <v>234</v>
      </c>
    </row>
    <row r="66">
      <c r="A66" t="n" s="296">
        <v>56.0</v>
      </c>
      <c r="B66" t="s" s="296">
        <v>274</v>
      </c>
      <c r="C66" t="s" s="294">
        <v>232</v>
      </c>
      <c r="D66" t="n" s="294">
        <v>2.0</v>
      </c>
      <c r="E66" t="n" s="294">
        <v>45.0</v>
      </c>
      <c r="F66" t="s" s="295">
        <v>291</v>
      </c>
      <c r="G66" t="n" s="294">
        <v>1.0</v>
      </c>
      <c r="H66" t="n" s="294">
        <v>3.0</v>
      </c>
      <c r="I66" t="n" s="294">
        <v>4.0</v>
      </c>
      <c r="J66" t="n" s="294">
        <v>32.0</v>
      </c>
      <c r="K66" t="n" s="294">
        <v>0.0</v>
      </c>
      <c r="L66" t="n" s="294">
        <v>0.0</v>
      </c>
      <c r="M66" s="294"/>
      <c r="N66" t="n" s="294">
        <v>0.0</v>
      </c>
      <c r="O66" t="s" s="294">
        <v>234</v>
      </c>
      <c r="P66" t="s" s="294">
        <v>235</v>
      </c>
      <c r="Q66" s="294"/>
      <c r="R66" s="294">
        <f>J66</f>
      </c>
      <c r="S66" s="294">
        <f>IF(OR(Q66="Е",Q66="ДЕК"),2*H66,0)</f>
      </c>
      <c r="T66" s="294">
        <f>K66*H66</f>
      </c>
      <c r="U66" s="294">
        <f>L66*H66</f>
      </c>
      <c r="V66" s="294">
        <f>ROUND(IF(OR(M66="Р",M66="РЕ"),0.5*E66,0),0)</f>
      </c>
      <c r="W66" s="294">
        <f>N66*E66</f>
      </c>
      <c r="X66" s="294">
        <f>IF(P66="З",2*H66,0)</f>
      </c>
      <c r="Y66" s="294">
        <f>IF(OR(Q66="Е",Q66="ДЕК"),0.33*H66,0)</f>
      </c>
      <c r="Z66" t="s" s="294">
        <v>234</v>
      </c>
      <c r="AA66" t="s" s="294">
        <v>234</v>
      </c>
      <c r="AB66" t="s" s="294">
        <v>234</v>
      </c>
      <c r="AC66" t="s" s="294">
        <v>234</v>
      </c>
      <c r="AD66" t="s" s="294">
        <v>234</v>
      </c>
      <c r="AE66" t="s" s="294">
        <v>234</v>
      </c>
      <c r="AF66" t="s" s="294">
        <v>234</v>
      </c>
      <c r="AG66" t="s" s="294">
        <v>234</v>
      </c>
      <c r="AH66" t="s" s="294">
        <v>234</v>
      </c>
      <c r="AI66" s="294">
        <f>SUM(R66:AH66)</f>
      </c>
      <c r="AJ66" t="s" s="294">
        <v>234</v>
      </c>
      <c r="AK66" t="s" s="294">
        <v>234</v>
      </c>
    </row>
    <row r="67">
      <c r="A67" t="n" s="296">
        <v>57.0</v>
      </c>
      <c r="B67" t="s" s="296">
        <v>274</v>
      </c>
      <c r="C67" t="s" s="294">
        <v>232</v>
      </c>
      <c r="D67" t="n" s="294">
        <v>2.0</v>
      </c>
      <c r="E67" t="n" s="294">
        <v>2.0</v>
      </c>
      <c r="F67" t="s" s="295">
        <v>289</v>
      </c>
      <c r="G67" t="n" s="294">
        <v>1.0</v>
      </c>
      <c r="H67" t="n" s="294">
        <v>1.0</v>
      </c>
      <c r="I67" t="n" s="294">
        <v>4.0</v>
      </c>
      <c r="J67" t="n" s="294">
        <v>32.0</v>
      </c>
      <c r="K67" t="n" s="294">
        <v>0.0</v>
      </c>
      <c r="L67" t="n" s="294">
        <v>0.0</v>
      </c>
      <c r="M67" s="294"/>
      <c r="N67" t="n" s="294">
        <v>0.0</v>
      </c>
      <c r="O67" t="s" s="294">
        <v>234</v>
      </c>
      <c r="P67" t="s" s="294">
        <v>235</v>
      </c>
      <c r="Q67" s="294"/>
      <c r="R67" s="294">
        <f>J67</f>
      </c>
      <c r="S67" s="294">
        <f>IF(OR(Q67="Е",Q67="ДЕК"),2*H67,0)</f>
      </c>
      <c r="T67" s="294">
        <f>K67*H67</f>
      </c>
      <c r="U67" s="294">
        <f>L67*H67</f>
      </c>
      <c r="V67" s="294">
        <f>ROUND(IF(OR(M67="Р",M67="РЕ"),0.5*E67,0),0)</f>
      </c>
      <c r="W67" s="294">
        <f>N67*E67</f>
      </c>
      <c r="X67" s="294">
        <f>IF(P67="З",2*H67,0)</f>
      </c>
      <c r="Y67" s="294">
        <f>IF(OR(Q67="Е",Q67="ДЕК"),0.33*H67,0)</f>
      </c>
      <c r="Z67" t="s" s="294">
        <v>234</v>
      </c>
      <c r="AA67" t="s" s="294">
        <v>234</v>
      </c>
      <c r="AB67" t="s" s="294">
        <v>234</v>
      </c>
      <c r="AC67" t="s" s="294">
        <v>234</v>
      </c>
      <c r="AD67" t="s" s="294">
        <v>234</v>
      </c>
      <c r="AE67" t="s" s="294">
        <v>234</v>
      </c>
      <c r="AF67" t="s" s="294">
        <v>234</v>
      </c>
      <c r="AG67" t="s" s="294">
        <v>234</v>
      </c>
      <c r="AH67" t="s" s="294">
        <v>234</v>
      </c>
      <c r="AI67" s="294">
        <f>SUM(R67:AH67)</f>
      </c>
      <c r="AJ67" t="s" s="294">
        <v>234</v>
      </c>
      <c r="AK67" t="s" s="294">
        <v>234</v>
      </c>
    </row>
    <row r="68">
      <c r="A68" t="n" s="296">
        <v>58.0</v>
      </c>
      <c r="B68" t="s" s="296">
        <v>274</v>
      </c>
      <c r="C68" t="s" s="294">
        <v>232</v>
      </c>
      <c r="D68" t="n" s="294">
        <v>2.0</v>
      </c>
      <c r="E68" t="n" s="294">
        <v>9.0</v>
      </c>
      <c r="F68" t="s" s="295">
        <v>273</v>
      </c>
      <c r="G68" t="n" s="294">
        <v>1.0</v>
      </c>
      <c r="H68" t="n" s="294">
        <v>1.0</v>
      </c>
      <c r="I68" t="n" s="294">
        <v>4.0</v>
      </c>
      <c r="J68" t="n" s="294">
        <v>32.0</v>
      </c>
      <c r="K68" t="n" s="294">
        <v>0.0</v>
      </c>
      <c r="L68" t="n" s="294">
        <v>0.0</v>
      </c>
      <c r="M68" s="294"/>
      <c r="N68" t="n" s="294">
        <v>0.0</v>
      </c>
      <c r="O68" t="s" s="294">
        <v>234</v>
      </c>
      <c r="P68" t="s" s="294">
        <v>235</v>
      </c>
      <c r="Q68" s="294"/>
      <c r="R68" s="294">
        <f>J68</f>
      </c>
      <c r="S68" s="294">
        <f>IF(OR(Q68="Е",Q68="ДЕК"),2*H68,0)</f>
      </c>
      <c r="T68" s="294">
        <f>K68*H68</f>
      </c>
      <c r="U68" s="294">
        <f>L68*H68</f>
      </c>
      <c r="V68" s="294">
        <f>ROUND(IF(OR(M68="Р",M68="РЕ"),0.5*E68,0),0)</f>
      </c>
      <c r="W68" s="294">
        <f>N68*E68</f>
      </c>
      <c r="X68" s="294">
        <f>IF(P68="З",2*H68,0)</f>
      </c>
      <c r="Y68" s="294">
        <f>IF(OR(Q68="Е",Q68="ДЕК"),0.33*H68,0)</f>
      </c>
      <c r="Z68" t="s" s="294">
        <v>234</v>
      </c>
      <c r="AA68" t="s" s="294">
        <v>234</v>
      </c>
      <c r="AB68" t="s" s="294">
        <v>234</v>
      </c>
      <c r="AC68" t="s" s="294">
        <v>234</v>
      </c>
      <c r="AD68" t="s" s="294">
        <v>234</v>
      </c>
      <c r="AE68" t="s" s="294">
        <v>234</v>
      </c>
      <c r="AF68" t="s" s="294">
        <v>234</v>
      </c>
      <c r="AG68" t="s" s="294">
        <v>234</v>
      </c>
      <c r="AH68" t="s" s="294">
        <v>234</v>
      </c>
      <c r="AI68" s="294">
        <f>SUM(R68:AH68)</f>
      </c>
      <c r="AJ68" t="s" s="294">
        <v>234</v>
      </c>
      <c r="AK68" t="s" s="294">
        <v>234</v>
      </c>
    </row>
    <row r="69">
      <c r="A69" t="n" s="296">
        <v>59.0</v>
      </c>
      <c r="B69" t="s" s="296">
        <v>259</v>
      </c>
      <c r="C69" t="s" s="294">
        <v>232</v>
      </c>
      <c r="D69" t="n" s="294">
        <v>3.0</v>
      </c>
      <c r="E69" t="n" s="294">
        <v>62.0</v>
      </c>
      <c r="F69" t="s" s="295">
        <v>292</v>
      </c>
      <c r="G69" t="n" s="294">
        <v>1.0</v>
      </c>
      <c r="H69" t="n" s="294">
        <v>5.0</v>
      </c>
      <c r="I69" t="n" s="294">
        <v>4.0</v>
      </c>
      <c r="J69" t="n" s="294">
        <v>16.0</v>
      </c>
      <c r="K69" t="n" s="294">
        <v>0.0</v>
      </c>
      <c r="L69" t="n" s="294">
        <v>0.0</v>
      </c>
      <c r="M69" s="294"/>
      <c r="N69" t="n" s="294">
        <v>0.0</v>
      </c>
      <c r="O69" t="s" s="294">
        <v>234</v>
      </c>
      <c r="P69" t="s" s="294">
        <v>235</v>
      </c>
      <c r="Q69" s="294"/>
      <c r="R69" s="294">
        <f>J69</f>
      </c>
      <c r="S69" s="294">
        <f>IF(OR(Q69="Е",Q69="ДЕК"),2*H69,0)</f>
      </c>
      <c r="T69" s="294">
        <f>K69*H69</f>
      </c>
      <c r="U69" s="294">
        <f>L69*H69</f>
      </c>
      <c r="V69" s="294">
        <f>ROUND(IF(OR(M69="Р",M69="РЕ"),0.5*E69,0),0)</f>
      </c>
      <c r="W69" s="294">
        <f>N69*E69</f>
      </c>
      <c r="X69" s="294">
        <f>IF(P69="З",2*H69,0)</f>
      </c>
      <c r="Y69" s="294">
        <f>IF(OR(Q69="Е",Q69="ДЕК"),0.33*H69,0)</f>
      </c>
      <c r="Z69" t="s" s="294">
        <v>234</v>
      </c>
      <c r="AA69" t="s" s="294">
        <v>234</v>
      </c>
      <c r="AB69" t="s" s="294">
        <v>234</v>
      </c>
      <c r="AC69" t="s" s="294">
        <v>234</v>
      </c>
      <c r="AD69" t="s" s="294">
        <v>234</v>
      </c>
      <c r="AE69" t="s" s="294">
        <v>234</v>
      </c>
      <c r="AF69" t="s" s="294">
        <v>234</v>
      </c>
      <c r="AG69" t="s" s="294">
        <v>234</v>
      </c>
      <c r="AH69" t="s" s="294">
        <v>234</v>
      </c>
      <c r="AI69" s="294">
        <f>SUM(R69:AH69)</f>
      </c>
      <c r="AJ69" t="s" s="294">
        <v>234</v>
      </c>
      <c r="AK69" t="s" s="294">
        <v>234</v>
      </c>
    </row>
    <row r="70">
      <c r="A70" t="n" s="296">
        <v>60.0</v>
      </c>
      <c r="B70" t="s" s="296">
        <v>259</v>
      </c>
      <c r="C70" t="s" s="294">
        <v>232</v>
      </c>
      <c r="D70" t="n" s="294">
        <v>3.0</v>
      </c>
      <c r="E70" t="n" s="294">
        <v>17.0</v>
      </c>
      <c r="F70" t="s" s="295">
        <v>294</v>
      </c>
      <c r="G70" t="n" s="294">
        <v>1.0</v>
      </c>
      <c r="H70" t="n" s="294">
        <v>1.0</v>
      </c>
      <c r="I70" t="n" s="294">
        <v>4.0</v>
      </c>
      <c r="J70" t="n" s="294">
        <v>0.0</v>
      </c>
      <c r="K70" t="n" s="294">
        <v>32.0</v>
      </c>
      <c r="L70" t="n" s="294">
        <v>0.0</v>
      </c>
      <c r="M70" s="294"/>
      <c r="N70" t="n" s="294">
        <v>0.0</v>
      </c>
      <c r="O70" t="s" s="294">
        <v>234</v>
      </c>
      <c r="P70" t="s" s="294">
        <v>235</v>
      </c>
      <c r="Q70" s="294"/>
      <c r="R70" s="294">
        <f>J70</f>
      </c>
      <c r="S70" s="294">
        <f>IF(OR(Q70="Е",Q70="ДЕК"),2*H70,0)</f>
      </c>
      <c r="T70" s="294">
        <f>K70*H70</f>
      </c>
      <c r="U70" s="294">
        <f>L70*H70</f>
      </c>
      <c r="V70" s="294">
        <f>ROUND(IF(OR(M70="Р",M70="РЕ"),0.5*E70,0),0)</f>
      </c>
      <c r="W70" s="294">
        <f>N70*E70</f>
      </c>
      <c r="X70" s="294">
        <f>IF(P70="З",2*H70,0)</f>
      </c>
      <c r="Y70" s="294">
        <f>IF(OR(Q70="Е",Q70="ДЕК"),0.33*H70,0)</f>
      </c>
      <c r="Z70" t="s" s="294">
        <v>234</v>
      </c>
      <c r="AA70" t="s" s="294">
        <v>234</v>
      </c>
      <c r="AB70" t="s" s="294">
        <v>234</v>
      </c>
      <c r="AC70" t="s" s="294">
        <v>234</v>
      </c>
      <c r="AD70" t="s" s="294">
        <v>234</v>
      </c>
      <c r="AE70" t="s" s="294">
        <v>234</v>
      </c>
      <c r="AF70" t="s" s="294">
        <v>234</v>
      </c>
      <c r="AG70" t="s" s="294">
        <v>234</v>
      </c>
      <c r="AH70" t="s" s="294">
        <v>234</v>
      </c>
      <c r="AI70" s="294">
        <f>SUM(R70:AH70)</f>
      </c>
      <c r="AJ70" t="s" s="294">
        <v>234</v>
      </c>
      <c r="AK70" t="s" s="294">
        <v>234</v>
      </c>
    </row>
    <row r="71">
      <c r="A71" t="n" s="296">
        <v>61.0</v>
      </c>
      <c r="B71" t="s" s="296">
        <v>293</v>
      </c>
      <c r="C71" t="s" s="294">
        <v>232</v>
      </c>
      <c r="D71" t="n" s="294">
        <v>3.0</v>
      </c>
      <c r="E71" t="n" s="294">
        <v>35.0</v>
      </c>
      <c r="F71" t="s" s="295">
        <v>296</v>
      </c>
      <c r="G71" t="n" s="294">
        <v>1.0</v>
      </c>
      <c r="H71" t="n" s="294">
        <v>1.0</v>
      </c>
      <c r="I71" t="n" s="294">
        <v>3.0</v>
      </c>
      <c r="J71" t="n" s="294">
        <v>0.0</v>
      </c>
      <c r="K71" t="n" s="294">
        <v>32.0</v>
      </c>
      <c r="L71" t="n" s="294">
        <v>0.0</v>
      </c>
      <c r="M71" s="294"/>
      <c r="N71" t="n" s="294">
        <v>0.0</v>
      </c>
      <c r="O71" t="s" s="294">
        <v>234</v>
      </c>
      <c r="P71" t="s" s="294">
        <v>235</v>
      </c>
      <c r="Q71" s="294"/>
      <c r="R71" s="294">
        <f>J71</f>
      </c>
      <c r="S71" s="294">
        <f>IF(OR(Q71="Е",Q71="ДЕК"),2*H71,0)</f>
      </c>
      <c r="T71" s="294">
        <f>K71*H71</f>
      </c>
      <c r="U71" s="294">
        <f>L71*H71</f>
      </c>
      <c r="V71" s="294">
        <f>ROUND(IF(OR(M71="Р",M71="РЕ"),0.5*E71,0),0)</f>
      </c>
      <c r="W71" s="294">
        <f>N71*E71</f>
      </c>
      <c r="X71" s="294">
        <f>IF(P71="З",2*H71,0)</f>
      </c>
      <c r="Y71" s="294">
        <f>IF(OR(Q71="Е",Q71="ДЕК"),0.33*H71,0)</f>
      </c>
      <c r="Z71" t="s" s="294">
        <v>234</v>
      </c>
      <c r="AA71" t="s" s="294">
        <v>234</v>
      </c>
      <c r="AB71" t="s" s="294">
        <v>234</v>
      </c>
      <c r="AC71" t="s" s="294">
        <v>234</v>
      </c>
      <c r="AD71" t="s" s="294">
        <v>234</v>
      </c>
      <c r="AE71" t="s" s="294">
        <v>234</v>
      </c>
      <c r="AF71" t="s" s="294">
        <v>234</v>
      </c>
      <c r="AG71" t="s" s="294">
        <v>234</v>
      </c>
      <c r="AH71" t="s" s="294">
        <v>234</v>
      </c>
      <c r="AI71" s="294">
        <f>SUM(R71:AH71)</f>
      </c>
      <c r="AJ71" t="s" s="294">
        <v>234</v>
      </c>
      <c r="AK71" t="s" s="294">
        <v>234</v>
      </c>
    </row>
    <row r="72">
      <c r="A72" t="n" s="296">
        <v>62.0</v>
      </c>
      <c r="B72" t="s" s="296">
        <v>84</v>
      </c>
      <c r="C72" t="s" s="294">
        <v>232</v>
      </c>
      <c r="D72" t="n" s="294">
        <v>3.0</v>
      </c>
      <c r="E72" t="n" s="294">
        <v>0.0</v>
      </c>
      <c r="F72" t="s" s="295">
        <v>297</v>
      </c>
      <c r="G72" t="n" s="294">
        <v>1.0</v>
      </c>
      <c r="H72" t="n" s="294">
        <v>1.0</v>
      </c>
      <c r="I72" t="n" s="294">
        <v>5.0</v>
      </c>
      <c r="J72" t="n" s="294">
        <v>0.0</v>
      </c>
      <c r="K72" t="n" s="294">
        <v>32.0</v>
      </c>
      <c r="L72" t="n" s="294">
        <v>0.0</v>
      </c>
      <c r="M72" s="294"/>
      <c r="N72" t="n" s="294">
        <v>0.0</v>
      </c>
      <c r="O72" t="s" s="294">
        <v>234</v>
      </c>
      <c r="P72" s="294"/>
      <c r="Q72" t="s" s="294">
        <v>237</v>
      </c>
      <c r="R72" s="294">
        <f>J72</f>
      </c>
      <c r="S72" s="294">
        <f>IF(OR(Q72="Е",Q72="ДЕК"),2*H72,0)</f>
      </c>
      <c r="T72" s="294">
        <f>K72*H72</f>
      </c>
      <c r="U72" s="294">
        <f>L72*H72</f>
      </c>
      <c r="V72" s="294">
        <f>ROUND(IF(OR(M72="Р",M72="РЕ"),0.5*E72,0),0)</f>
      </c>
      <c r="W72" s="294">
        <f>N72*E72</f>
      </c>
      <c r="X72" s="294">
        <f>IF(P72="З",2*H72,0)</f>
      </c>
      <c r="Y72" s="294">
        <f>IF(OR(Q72="Е",Q72="ДЕК"),0.33*H72,0)</f>
      </c>
      <c r="Z72" t="s" s="294">
        <v>234</v>
      </c>
      <c r="AA72" t="s" s="294">
        <v>234</v>
      </c>
      <c r="AB72" t="s" s="294">
        <v>234</v>
      </c>
      <c r="AC72" t="s" s="294">
        <v>234</v>
      </c>
      <c r="AD72" t="s" s="294">
        <v>234</v>
      </c>
      <c r="AE72" t="s" s="294">
        <v>234</v>
      </c>
      <c r="AF72" t="s" s="294">
        <v>234</v>
      </c>
      <c r="AG72" t="s" s="294">
        <v>234</v>
      </c>
      <c r="AH72" t="s" s="294">
        <v>234</v>
      </c>
      <c r="AI72" s="294">
        <f>SUM(R72:AH72)</f>
      </c>
      <c r="AJ72" t="s" s="294">
        <v>234</v>
      </c>
      <c r="AK72" t="s" s="294">
        <v>234</v>
      </c>
    </row>
    <row r="73">
      <c r="A73" t="n" s="296">
        <v>63.0</v>
      </c>
      <c r="B73" t="s" s="296">
        <v>263</v>
      </c>
      <c r="C73" t="s" s="294">
        <v>232</v>
      </c>
      <c r="D73" t="n" s="294">
        <v>3.0</v>
      </c>
      <c r="E73" t="n" s="294">
        <v>0.0</v>
      </c>
      <c r="F73" t="s" s="295">
        <v>298</v>
      </c>
      <c r="G73" t="n" s="294">
        <v>1.0</v>
      </c>
      <c r="H73" t="n" s="294">
        <v>1.0</v>
      </c>
      <c r="I73" t="n" s="294">
        <v>3.0</v>
      </c>
      <c r="J73" t="n" s="294">
        <v>0.0</v>
      </c>
      <c r="K73" t="n" s="294">
        <v>32.0</v>
      </c>
      <c r="L73" t="n" s="294">
        <v>0.0</v>
      </c>
      <c r="M73" s="294"/>
      <c r="N73" t="n" s="294">
        <v>0.0</v>
      </c>
      <c r="O73" t="s" s="294">
        <v>234</v>
      </c>
      <c r="P73" t="s" s="294">
        <v>235</v>
      </c>
      <c r="Q73" s="294"/>
      <c r="R73" s="294">
        <f>J73</f>
      </c>
      <c r="S73" s="294">
        <f>IF(OR(Q73="Е",Q73="ДЕК"),2*H73,0)</f>
      </c>
      <c r="T73" s="294">
        <f>K73*H73</f>
      </c>
      <c r="U73" s="294">
        <f>L73*H73</f>
      </c>
      <c r="V73" s="294">
        <f>ROUND(IF(OR(M73="Р",M73="РЕ"),0.5*E73,0),0)</f>
      </c>
      <c r="W73" s="294">
        <f>N73*E73</f>
      </c>
      <c r="X73" s="294">
        <f>IF(P73="З",2*H73,0)</f>
      </c>
      <c r="Y73" s="294">
        <f>IF(OR(Q73="Е",Q73="ДЕК"),0.33*H73,0)</f>
      </c>
      <c r="Z73" t="s" s="294">
        <v>234</v>
      </c>
      <c r="AA73" t="s" s="294">
        <v>234</v>
      </c>
      <c r="AB73" t="s" s="294">
        <v>234</v>
      </c>
      <c r="AC73" t="s" s="294">
        <v>234</v>
      </c>
      <c r="AD73" t="s" s="294">
        <v>234</v>
      </c>
      <c r="AE73" t="s" s="294">
        <v>234</v>
      </c>
      <c r="AF73" t="s" s="294">
        <v>234</v>
      </c>
      <c r="AG73" t="s" s="294">
        <v>234</v>
      </c>
      <c r="AH73" t="s" s="294">
        <v>234</v>
      </c>
      <c r="AI73" s="294">
        <f>SUM(R73:AH73)</f>
      </c>
      <c r="AJ73" t="s" s="294">
        <v>234</v>
      </c>
      <c r="AK73" t="s" s="294">
        <v>234</v>
      </c>
    </row>
    <row r="74">
      <c r="A74" t="n" s="296">
        <v>64.0</v>
      </c>
      <c r="B74" t="s" s="296">
        <v>259</v>
      </c>
      <c r="C74" t="s" s="294">
        <v>232</v>
      </c>
      <c r="D74" t="n" s="294">
        <v>3.0</v>
      </c>
      <c r="E74" t="n" s="294">
        <v>10.0</v>
      </c>
      <c r="F74" t="s" s="295">
        <v>299</v>
      </c>
      <c r="G74" t="n" s="294">
        <v>1.0</v>
      </c>
      <c r="H74" t="n" s="294">
        <v>1.0</v>
      </c>
      <c r="I74" t="n" s="294">
        <v>4.0</v>
      </c>
      <c r="J74" t="n" s="294">
        <v>0.0</v>
      </c>
      <c r="K74" t="n" s="294">
        <v>32.0</v>
      </c>
      <c r="L74" t="n" s="294">
        <v>0.0</v>
      </c>
      <c r="M74" s="294"/>
      <c r="N74" t="n" s="294">
        <v>0.0</v>
      </c>
      <c r="O74" t="s" s="294">
        <v>234</v>
      </c>
      <c r="P74" t="s" s="294">
        <v>235</v>
      </c>
      <c r="Q74" s="294"/>
      <c r="R74" s="294">
        <f>J74</f>
      </c>
      <c r="S74" s="294">
        <f>IF(OR(Q74="Е",Q74="ДЕК"),2*H74,0)</f>
      </c>
      <c r="T74" s="294">
        <f>K74*H74</f>
      </c>
      <c r="U74" s="294">
        <f>L74*H74</f>
      </c>
      <c r="V74" s="294">
        <f>ROUND(IF(OR(M74="Р",M74="РЕ"),0.5*E74,0),0)</f>
      </c>
      <c r="W74" s="294">
        <f>N74*E74</f>
      </c>
      <c r="X74" s="294">
        <f>IF(P74="З",2*H74,0)</f>
      </c>
      <c r="Y74" s="294">
        <f>IF(OR(Q74="Е",Q74="ДЕК"),0.33*H74,0)</f>
      </c>
      <c r="Z74" t="s" s="294">
        <v>234</v>
      </c>
      <c r="AA74" t="s" s="294">
        <v>234</v>
      </c>
      <c r="AB74" t="s" s="294">
        <v>234</v>
      </c>
      <c r="AC74" t="s" s="294">
        <v>234</v>
      </c>
      <c r="AD74" t="s" s="294">
        <v>234</v>
      </c>
      <c r="AE74" t="s" s="294">
        <v>234</v>
      </c>
      <c r="AF74" t="s" s="294">
        <v>234</v>
      </c>
      <c r="AG74" t="s" s="294">
        <v>234</v>
      </c>
      <c r="AH74" t="s" s="294">
        <v>234</v>
      </c>
      <c r="AI74" s="294">
        <f>SUM(R74:AH74)</f>
      </c>
      <c r="AJ74" t="s" s="294">
        <v>234</v>
      </c>
      <c r="AK74" t="s" s="294">
        <v>234</v>
      </c>
    </row>
    <row r="75">
      <c r="A75" t="n" s="296">
        <v>65.0</v>
      </c>
      <c r="B75" t="s" s="296">
        <v>84</v>
      </c>
      <c r="C75" t="s" s="294">
        <v>232</v>
      </c>
      <c r="D75" t="n" s="294">
        <v>3.0</v>
      </c>
      <c r="E75" t="n" s="294">
        <v>9.0</v>
      </c>
      <c r="F75" t="s" s="295">
        <v>301</v>
      </c>
      <c r="G75" t="n" s="294">
        <v>1.0</v>
      </c>
      <c r="H75" t="n" s="294">
        <v>4.0</v>
      </c>
      <c r="I75" t="n" s="294">
        <v>5.0</v>
      </c>
      <c r="J75" t="n" s="294">
        <v>32.0</v>
      </c>
      <c r="K75" t="n" s="294">
        <v>0.0</v>
      </c>
      <c r="L75" t="n" s="294">
        <v>0.0</v>
      </c>
      <c r="M75" s="294"/>
      <c r="N75" t="n" s="294">
        <v>0.0</v>
      </c>
      <c r="O75" t="s" s="294">
        <v>234</v>
      </c>
      <c r="P75" s="294"/>
      <c r="Q75" t="s" s="294">
        <v>237</v>
      </c>
      <c r="R75" s="294">
        <f>J75</f>
      </c>
      <c r="S75" s="294">
        <f>IF(OR(Q75="Е",Q75="ДЕК"),2*H75,0)</f>
      </c>
      <c r="T75" s="294">
        <f>K75*H75</f>
      </c>
      <c r="U75" s="294">
        <f>L75*H75</f>
      </c>
      <c r="V75" s="294">
        <f>ROUND(IF(OR(M75="Р",M75="РЕ"),0.5*E75,0),0)</f>
      </c>
      <c r="W75" s="294">
        <f>N75*E75</f>
      </c>
      <c r="X75" s="294">
        <f>IF(P75="З",2*H75,0)</f>
      </c>
      <c r="Y75" s="294">
        <f>IF(OR(Q75="Е",Q75="ДЕК"),0.33*H75,0)</f>
      </c>
      <c r="Z75" t="s" s="294">
        <v>234</v>
      </c>
      <c r="AA75" t="s" s="294">
        <v>234</v>
      </c>
      <c r="AB75" t="s" s="294">
        <v>234</v>
      </c>
      <c r="AC75" t="s" s="294">
        <v>234</v>
      </c>
      <c r="AD75" t="s" s="294">
        <v>234</v>
      </c>
      <c r="AE75" t="s" s="294">
        <v>234</v>
      </c>
      <c r="AF75" t="s" s="294">
        <v>234</v>
      </c>
      <c r="AG75" t="s" s="294">
        <v>234</v>
      </c>
      <c r="AH75" t="s" s="294">
        <v>234</v>
      </c>
      <c r="AI75" s="294">
        <f>SUM(R75:AH75)</f>
      </c>
      <c r="AJ75" t="s" s="294">
        <v>234</v>
      </c>
      <c r="AK75" t="s" s="294">
        <v>234</v>
      </c>
    </row>
    <row r="76">
      <c r="A76" t="n" s="296">
        <v>66.0</v>
      </c>
      <c r="B76" t="s" s="296">
        <v>259</v>
      </c>
      <c r="C76" t="s" s="294">
        <v>232</v>
      </c>
      <c r="D76" t="n" s="294">
        <v>3.0</v>
      </c>
      <c r="E76" t="n" s="294">
        <v>2.0</v>
      </c>
      <c r="F76" t="s" s="295">
        <v>302</v>
      </c>
      <c r="G76" t="n" s="294">
        <v>1.0</v>
      </c>
      <c r="H76" t="n" s="294">
        <v>1.0</v>
      </c>
      <c r="I76" t="n" s="294">
        <v>4.0</v>
      </c>
      <c r="J76" t="n" s="294">
        <v>0.0</v>
      </c>
      <c r="K76" t="n" s="294">
        <v>32.0</v>
      </c>
      <c r="L76" t="n" s="294">
        <v>0.0</v>
      </c>
      <c r="M76" s="294"/>
      <c r="N76" t="n" s="294">
        <v>0.0</v>
      </c>
      <c r="O76" t="s" s="294">
        <v>234</v>
      </c>
      <c r="P76" t="s" s="294">
        <v>235</v>
      </c>
      <c r="Q76" s="294"/>
      <c r="R76" s="294">
        <f>J76</f>
      </c>
      <c r="S76" s="294">
        <f>IF(OR(Q76="Е",Q76="ДЕК"),2*H76,0)</f>
      </c>
      <c r="T76" s="294">
        <f>K76*H76</f>
      </c>
      <c r="U76" s="294">
        <f>L76*H76</f>
      </c>
      <c r="V76" s="294">
        <f>ROUND(IF(OR(M76="Р",M76="РЕ"),0.5*E76,0),0)</f>
      </c>
      <c r="W76" s="294">
        <f>N76*E76</f>
      </c>
      <c r="X76" s="294">
        <f>IF(P76="З",2*H76,0)</f>
      </c>
      <c r="Y76" s="294">
        <f>IF(OR(Q76="Е",Q76="ДЕК"),0.33*H76,0)</f>
      </c>
      <c r="Z76" t="s" s="294">
        <v>234</v>
      </c>
      <c r="AA76" t="s" s="294">
        <v>234</v>
      </c>
      <c r="AB76" t="s" s="294">
        <v>234</v>
      </c>
      <c r="AC76" t="s" s="294">
        <v>234</v>
      </c>
      <c r="AD76" t="s" s="294">
        <v>234</v>
      </c>
      <c r="AE76" t="s" s="294">
        <v>234</v>
      </c>
      <c r="AF76" t="s" s="294">
        <v>234</v>
      </c>
      <c r="AG76" t="s" s="294">
        <v>234</v>
      </c>
      <c r="AH76" t="s" s="294">
        <v>234</v>
      </c>
      <c r="AI76" s="294">
        <f>SUM(R76:AH76)</f>
      </c>
      <c r="AJ76" t="s" s="294">
        <v>234</v>
      </c>
      <c r="AK76" t="s" s="294">
        <v>234</v>
      </c>
    </row>
    <row r="77">
      <c r="A77" t="n" s="296">
        <v>67.0</v>
      </c>
      <c r="B77" t="s" s="296">
        <v>84</v>
      </c>
      <c r="C77" t="s" s="294">
        <v>232</v>
      </c>
      <c r="D77" t="n" s="294">
        <v>3.0</v>
      </c>
      <c r="E77" t="n" s="294">
        <v>1.0</v>
      </c>
      <c r="F77" t="s" s="295">
        <v>303</v>
      </c>
      <c r="G77" t="n" s="294">
        <v>1.0</v>
      </c>
      <c r="H77" t="n" s="294">
        <v>1.0</v>
      </c>
      <c r="I77" t="n" s="294">
        <v>5.0</v>
      </c>
      <c r="J77" t="n" s="294">
        <v>0.0</v>
      </c>
      <c r="K77" t="n" s="294">
        <v>32.0</v>
      </c>
      <c r="L77" t="n" s="294">
        <v>0.0</v>
      </c>
      <c r="M77" s="294"/>
      <c r="N77" t="n" s="294">
        <v>0.0</v>
      </c>
      <c r="O77" t="s" s="294">
        <v>234</v>
      </c>
      <c r="P77" s="294"/>
      <c r="Q77" t="s" s="294">
        <v>237</v>
      </c>
      <c r="R77" s="294">
        <f>J77</f>
      </c>
      <c r="S77" s="294">
        <f>IF(OR(Q77="Е",Q77="ДЕК"),2*H77,0)</f>
      </c>
      <c r="T77" s="294">
        <f>K77*H77</f>
      </c>
      <c r="U77" s="294">
        <f>L77*H77</f>
      </c>
      <c r="V77" s="294">
        <f>ROUND(IF(OR(M77="Р",M77="РЕ"),0.5*E77,0),0)</f>
      </c>
      <c r="W77" s="294">
        <f>N77*E77</f>
      </c>
      <c r="X77" s="294">
        <f>IF(P77="З",2*H77,0)</f>
      </c>
      <c r="Y77" s="294">
        <f>IF(OR(Q77="Е",Q77="ДЕК"),0.33*H77,0)</f>
      </c>
      <c r="Z77" t="s" s="294">
        <v>234</v>
      </c>
      <c r="AA77" t="s" s="294">
        <v>234</v>
      </c>
      <c r="AB77" t="s" s="294">
        <v>234</v>
      </c>
      <c r="AC77" t="s" s="294">
        <v>234</v>
      </c>
      <c r="AD77" t="s" s="294">
        <v>234</v>
      </c>
      <c r="AE77" t="s" s="294">
        <v>234</v>
      </c>
      <c r="AF77" t="s" s="294">
        <v>234</v>
      </c>
      <c r="AG77" t="s" s="294">
        <v>234</v>
      </c>
      <c r="AH77" t="s" s="294">
        <v>234</v>
      </c>
      <c r="AI77" s="294">
        <f>SUM(R77:AH77)</f>
      </c>
      <c r="AJ77" t="s" s="294">
        <v>234</v>
      </c>
      <c r="AK77" t="s" s="294">
        <v>234</v>
      </c>
    </row>
    <row r="78">
      <c r="A78" t="n" s="296">
        <v>68.0</v>
      </c>
      <c r="B78" t="s" s="296">
        <v>293</v>
      </c>
      <c r="C78" t="s" s="294">
        <v>232</v>
      </c>
      <c r="D78" t="n" s="294">
        <v>3.0</v>
      </c>
      <c r="E78" t="n" s="294">
        <v>6.0</v>
      </c>
      <c r="F78" t="s" s="295">
        <v>304</v>
      </c>
      <c r="G78" t="n" s="294">
        <v>1.0</v>
      </c>
      <c r="H78" t="n" s="294">
        <v>1.0</v>
      </c>
      <c r="I78" t="n" s="294">
        <v>3.0</v>
      </c>
      <c r="J78" t="n" s="294">
        <v>0.0</v>
      </c>
      <c r="K78" t="n" s="294">
        <v>32.0</v>
      </c>
      <c r="L78" t="n" s="294">
        <v>0.0</v>
      </c>
      <c r="M78" s="294"/>
      <c r="N78" t="n" s="294">
        <v>0.0</v>
      </c>
      <c r="O78" t="s" s="294">
        <v>234</v>
      </c>
      <c r="P78" t="s" s="294">
        <v>235</v>
      </c>
      <c r="Q78" s="294"/>
      <c r="R78" s="294">
        <f>J78</f>
      </c>
      <c r="S78" s="294">
        <f>IF(OR(Q78="Е",Q78="ДЕК"),2*H78,0)</f>
      </c>
      <c r="T78" s="294">
        <f>K78*H78</f>
      </c>
      <c r="U78" s="294">
        <f>L78*H78</f>
      </c>
      <c r="V78" s="294">
        <f>ROUND(IF(OR(M78="Р",M78="РЕ"),0.5*E78,0),0)</f>
      </c>
      <c r="W78" s="294">
        <f>N78*E78</f>
      </c>
      <c r="X78" s="294">
        <f>IF(P78="З",2*H78,0)</f>
      </c>
      <c r="Y78" s="294">
        <f>IF(OR(Q78="Е",Q78="ДЕК"),0.33*H78,0)</f>
      </c>
      <c r="Z78" t="s" s="294">
        <v>234</v>
      </c>
      <c r="AA78" t="s" s="294">
        <v>234</v>
      </c>
      <c r="AB78" t="s" s="294">
        <v>234</v>
      </c>
      <c r="AC78" t="s" s="294">
        <v>234</v>
      </c>
      <c r="AD78" t="s" s="294">
        <v>234</v>
      </c>
      <c r="AE78" t="s" s="294">
        <v>234</v>
      </c>
      <c r="AF78" t="s" s="294">
        <v>234</v>
      </c>
      <c r="AG78" t="s" s="294">
        <v>234</v>
      </c>
      <c r="AH78" t="s" s="294">
        <v>234</v>
      </c>
      <c r="AI78" s="294">
        <f>SUM(R78:AH78)</f>
      </c>
      <c r="AJ78" t="s" s="294">
        <v>234</v>
      </c>
      <c r="AK78" t="s" s="294">
        <v>234</v>
      </c>
    </row>
    <row r="79">
      <c r="A79" t="n" s="296">
        <v>69.0</v>
      </c>
      <c r="B79" t="s" s="296">
        <v>84</v>
      </c>
      <c r="C79" t="s" s="294">
        <v>232</v>
      </c>
      <c r="D79" t="n" s="294">
        <v>3.0</v>
      </c>
      <c r="E79" t="n" s="294">
        <v>0.0</v>
      </c>
      <c r="F79" t="s" s="295">
        <v>305</v>
      </c>
      <c r="G79" t="n" s="294">
        <v>1.0</v>
      </c>
      <c r="H79" t="n" s="294">
        <v>1.0</v>
      </c>
      <c r="I79" t="n" s="294">
        <v>5.0</v>
      </c>
      <c r="J79" t="n" s="294">
        <v>0.0</v>
      </c>
      <c r="K79" t="n" s="294">
        <v>32.0</v>
      </c>
      <c r="L79" t="n" s="294">
        <v>0.0</v>
      </c>
      <c r="M79" s="294"/>
      <c r="N79" t="n" s="294">
        <v>0.0</v>
      </c>
      <c r="O79" t="s" s="294">
        <v>234</v>
      </c>
      <c r="P79" s="294"/>
      <c r="Q79" t="s" s="294">
        <v>237</v>
      </c>
      <c r="R79" s="294">
        <f>J79</f>
      </c>
      <c r="S79" s="294">
        <f>IF(OR(Q79="Е",Q79="ДЕК"),2*H79,0)</f>
      </c>
      <c r="T79" s="294">
        <f>K79*H79</f>
      </c>
      <c r="U79" s="294">
        <f>L79*H79</f>
      </c>
      <c r="V79" s="294">
        <f>ROUND(IF(OR(M79="Р",M79="РЕ"),0.5*E79,0),0)</f>
      </c>
      <c r="W79" s="294">
        <f>N79*E79</f>
      </c>
      <c r="X79" s="294">
        <f>IF(P79="З",2*H79,0)</f>
      </c>
      <c r="Y79" s="294">
        <f>IF(OR(Q79="Е",Q79="ДЕК"),0.33*H79,0)</f>
      </c>
      <c r="Z79" t="s" s="294">
        <v>234</v>
      </c>
      <c r="AA79" t="s" s="294">
        <v>234</v>
      </c>
      <c r="AB79" t="s" s="294">
        <v>234</v>
      </c>
      <c r="AC79" t="s" s="294">
        <v>234</v>
      </c>
      <c r="AD79" t="s" s="294">
        <v>234</v>
      </c>
      <c r="AE79" t="s" s="294">
        <v>234</v>
      </c>
      <c r="AF79" t="s" s="294">
        <v>234</v>
      </c>
      <c r="AG79" t="s" s="294">
        <v>234</v>
      </c>
      <c r="AH79" t="s" s="294">
        <v>234</v>
      </c>
      <c r="AI79" s="294">
        <f>SUM(R79:AH79)</f>
      </c>
      <c r="AJ79" t="s" s="294">
        <v>234</v>
      </c>
      <c r="AK79" t="s" s="294">
        <v>234</v>
      </c>
    </row>
    <row r="80">
      <c r="A80" t="n" s="296">
        <v>70.0</v>
      </c>
      <c r="B80" t="s" s="296">
        <v>263</v>
      </c>
      <c r="C80" t="s" s="294">
        <v>232</v>
      </c>
      <c r="D80" t="n" s="294">
        <v>3.0</v>
      </c>
      <c r="E80" t="n" s="294">
        <v>15.0</v>
      </c>
      <c r="F80" t="s" s="295">
        <v>306</v>
      </c>
      <c r="G80" t="n" s="294">
        <v>1.0</v>
      </c>
      <c r="H80" t="n" s="294">
        <v>1.0</v>
      </c>
      <c r="I80" t="n" s="294">
        <v>3.0</v>
      </c>
      <c r="J80" t="n" s="294">
        <v>16.0</v>
      </c>
      <c r="K80" t="n" s="294">
        <v>0.0</v>
      </c>
      <c r="L80" t="n" s="294">
        <v>0.0</v>
      </c>
      <c r="M80" s="294"/>
      <c r="N80" t="n" s="294">
        <v>0.0</v>
      </c>
      <c r="O80" t="s" s="294">
        <v>234</v>
      </c>
      <c r="P80" t="s" s="294">
        <v>235</v>
      </c>
      <c r="Q80" s="294"/>
      <c r="R80" s="294">
        <f>J80</f>
      </c>
      <c r="S80" s="294">
        <f>IF(OR(Q80="Е",Q80="ДЕК"),2*H80,0)</f>
      </c>
      <c r="T80" s="294">
        <f>K80*H80</f>
      </c>
      <c r="U80" s="294">
        <f>L80*H80</f>
      </c>
      <c r="V80" s="294">
        <f>ROUND(IF(OR(M80="Р",M80="РЕ"),0.5*E80,0),0)</f>
      </c>
      <c r="W80" s="294">
        <f>N80*E80</f>
      </c>
      <c r="X80" s="294">
        <f>IF(P80="З",2*H80,0)</f>
      </c>
      <c r="Y80" s="294">
        <f>IF(OR(Q80="Е",Q80="ДЕК"),0.33*H80,0)</f>
      </c>
      <c r="Z80" t="s" s="294">
        <v>234</v>
      </c>
      <c r="AA80" t="s" s="294">
        <v>234</v>
      </c>
      <c r="AB80" t="s" s="294">
        <v>234</v>
      </c>
      <c r="AC80" t="s" s="294">
        <v>234</v>
      </c>
      <c r="AD80" t="s" s="294">
        <v>234</v>
      </c>
      <c r="AE80" t="s" s="294">
        <v>234</v>
      </c>
      <c r="AF80" t="s" s="294">
        <v>234</v>
      </c>
      <c r="AG80" t="s" s="294">
        <v>234</v>
      </c>
      <c r="AH80" t="s" s="294">
        <v>234</v>
      </c>
      <c r="AI80" s="294">
        <f>SUM(R80:AH80)</f>
      </c>
      <c r="AJ80" t="s" s="294">
        <v>234</v>
      </c>
      <c r="AK80" t="s" s="294">
        <v>234</v>
      </c>
    </row>
    <row r="81">
      <c r="A81" t="n" s="296">
        <v>71.0</v>
      </c>
      <c r="B81" t="s" s="296">
        <v>263</v>
      </c>
      <c r="C81" t="s" s="294">
        <v>232</v>
      </c>
      <c r="D81" t="n" s="294">
        <v>3.0</v>
      </c>
      <c r="E81" t="n" s="294">
        <v>15.0</v>
      </c>
      <c r="F81" t="s" s="295">
        <v>306</v>
      </c>
      <c r="G81" t="n" s="294">
        <v>1.0</v>
      </c>
      <c r="H81" t="n" s="294">
        <v>1.0</v>
      </c>
      <c r="I81" t="n" s="294">
        <v>3.0</v>
      </c>
      <c r="J81" t="n" s="294">
        <v>0.0</v>
      </c>
      <c r="K81" t="n" s="294">
        <v>32.0</v>
      </c>
      <c r="L81" t="n" s="294">
        <v>0.0</v>
      </c>
      <c r="M81" s="294"/>
      <c r="N81" t="n" s="294">
        <v>0.0</v>
      </c>
      <c r="O81" t="s" s="294">
        <v>234</v>
      </c>
      <c r="P81" t="s" s="294">
        <v>235</v>
      </c>
      <c r="Q81" s="294"/>
      <c r="R81" s="294">
        <f>J81</f>
      </c>
      <c r="S81" s="294">
        <f>IF(OR(Q81="Е",Q81="ДЕК"),2*H81,0)</f>
      </c>
      <c r="T81" s="294">
        <f>K81*H81</f>
      </c>
      <c r="U81" s="294">
        <f>L81*H81</f>
      </c>
      <c r="V81" s="294">
        <f>ROUND(IF(OR(M81="Р",M81="РЕ"),0.5*E81,0),0)</f>
      </c>
      <c r="W81" s="294">
        <f>N81*E81</f>
      </c>
      <c r="X81" s="294">
        <f>IF(P81="З",2*H81,0)</f>
      </c>
      <c r="Y81" s="294">
        <f>IF(OR(Q81="Е",Q81="ДЕК"),0.33*H81,0)</f>
      </c>
      <c r="Z81" t="s" s="294">
        <v>234</v>
      </c>
      <c r="AA81" t="s" s="294">
        <v>234</v>
      </c>
      <c r="AB81" t="s" s="294">
        <v>234</v>
      </c>
      <c r="AC81" t="s" s="294">
        <v>234</v>
      </c>
      <c r="AD81" t="s" s="294">
        <v>234</v>
      </c>
      <c r="AE81" t="s" s="294">
        <v>234</v>
      </c>
      <c r="AF81" t="s" s="294">
        <v>234</v>
      </c>
      <c r="AG81" t="s" s="294">
        <v>234</v>
      </c>
      <c r="AH81" t="s" s="294">
        <v>234</v>
      </c>
      <c r="AI81" s="294">
        <f>SUM(R81:AH81)</f>
      </c>
      <c r="AJ81" t="s" s="294">
        <v>234</v>
      </c>
      <c r="AK81" t="s" s="294">
        <v>234</v>
      </c>
    </row>
    <row r="82">
      <c r="A82" t="n" s="296">
        <v>72.0</v>
      </c>
      <c r="B82" t="s" s="296">
        <v>265</v>
      </c>
      <c r="C82" t="s" s="294">
        <v>232</v>
      </c>
      <c r="D82" t="n" s="294">
        <v>3.0</v>
      </c>
      <c r="E82" t="n" s="294">
        <v>10.0</v>
      </c>
      <c r="F82" t="s" s="295">
        <v>299</v>
      </c>
      <c r="G82" t="n" s="294">
        <v>1.0</v>
      </c>
      <c r="H82" t="n" s="294">
        <v>1.0</v>
      </c>
      <c r="I82" t="n" s="294">
        <v>4.0</v>
      </c>
      <c r="J82" t="n" s="294">
        <v>32.0</v>
      </c>
      <c r="K82" t="n" s="294">
        <v>0.0</v>
      </c>
      <c r="L82" t="n" s="294">
        <v>0.0</v>
      </c>
      <c r="M82" s="294"/>
      <c r="N82" t="n" s="294">
        <v>0.0</v>
      </c>
      <c r="O82" t="s" s="294">
        <v>234</v>
      </c>
      <c r="P82" t="s" s="294">
        <v>235</v>
      </c>
      <c r="Q82" s="294"/>
      <c r="R82" s="294">
        <f>J82</f>
      </c>
      <c r="S82" s="294">
        <f>IF(OR(Q82="Е",Q82="ДЕК"),2*H82,0)</f>
      </c>
      <c r="T82" s="294">
        <f>K82*H82</f>
      </c>
      <c r="U82" s="294">
        <f>L82*H82</f>
      </c>
      <c r="V82" s="294">
        <f>ROUND(IF(OR(M82="Р",M82="РЕ"),0.5*E82,0),0)</f>
      </c>
      <c r="W82" s="294">
        <f>N82*E82</f>
      </c>
      <c r="X82" s="294">
        <f>IF(P82="З",2*H82,0)</f>
      </c>
      <c r="Y82" s="294">
        <f>IF(OR(Q82="Е",Q82="ДЕК"),0.33*H82,0)</f>
      </c>
      <c r="Z82" t="s" s="294">
        <v>234</v>
      </c>
      <c r="AA82" t="s" s="294">
        <v>234</v>
      </c>
      <c r="AB82" t="s" s="294">
        <v>234</v>
      </c>
      <c r="AC82" t="s" s="294">
        <v>234</v>
      </c>
      <c r="AD82" t="s" s="294">
        <v>234</v>
      </c>
      <c r="AE82" t="s" s="294">
        <v>234</v>
      </c>
      <c r="AF82" t="s" s="294">
        <v>234</v>
      </c>
      <c r="AG82" t="s" s="294">
        <v>234</v>
      </c>
      <c r="AH82" t="s" s="294">
        <v>234</v>
      </c>
      <c r="AI82" s="294">
        <f>SUM(R82:AH82)</f>
      </c>
      <c r="AJ82" t="s" s="294">
        <v>234</v>
      </c>
      <c r="AK82" t="s" s="294">
        <v>234</v>
      </c>
    </row>
    <row r="83">
      <c r="A83" t="n" s="296">
        <v>73.0</v>
      </c>
      <c r="B83" t="s" s="296">
        <v>265</v>
      </c>
      <c r="C83" t="s" s="294">
        <v>232</v>
      </c>
      <c r="D83" t="n" s="294">
        <v>3.0</v>
      </c>
      <c r="E83" t="n" s="294">
        <v>14.0</v>
      </c>
      <c r="F83" t="s" s="295">
        <v>307</v>
      </c>
      <c r="G83" t="n" s="294">
        <v>1.0</v>
      </c>
      <c r="H83" t="n" s="294">
        <v>1.0</v>
      </c>
      <c r="I83" t="n" s="294">
        <v>4.0</v>
      </c>
      <c r="J83" t="n" s="294">
        <v>32.0</v>
      </c>
      <c r="K83" t="n" s="294">
        <v>0.0</v>
      </c>
      <c r="L83" t="n" s="294">
        <v>0.0</v>
      </c>
      <c r="M83" s="294"/>
      <c r="N83" t="n" s="294">
        <v>0.0</v>
      </c>
      <c r="O83" t="s" s="294">
        <v>234</v>
      </c>
      <c r="P83" t="s" s="294">
        <v>235</v>
      </c>
      <c r="Q83" s="294"/>
      <c r="R83" s="294">
        <f>J83</f>
      </c>
      <c r="S83" s="294">
        <f>IF(OR(Q83="Е",Q83="ДЕК"),2*H83,0)</f>
      </c>
      <c r="T83" s="294">
        <f>K83*H83</f>
      </c>
      <c r="U83" s="294">
        <f>L83*H83</f>
      </c>
      <c r="V83" s="294">
        <f>ROUND(IF(OR(M83="Р",M83="РЕ"),0.5*E83,0),0)</f>
      </c>
      <c r="W83" s="294">
        <f>N83*E83</f>
      </c>
      <c r="X83" s="294">
        <f>IF(P83="З",2*H83,0)</f>
      </c>
      <c r="Y83" s="294">
        <f>IF(OR(Q83="Е",Q83="ДЕК"),0.33*H83,0)</f>
      </c>
      <c r="Z83" t="s" s="294">
        <v>234</v>
      </c>
      <c r="AA83" t="s" s="294">
        <v>234</v>
      </c>
      <c r="AB83" t="s" s="294">
        <v>234</v>
      </c>
      <c r="AC83" t="s" s="294">
        <v>234</v>
      </c>
      <c r="AD83" t="s" s="294">
        <v>234</v>
      </c>
      <c r="AE83" t="s" s="294">
        <v>234</v>
      </c>
      <c r="AF83" t="s" s="294">
        <v>234</v>
      </c>
      <c r="AG83" t="s" s="294">
        <v>234</v>
      </c>
      <c r="AH83" t="s" s="294">
        <v>234</v>
      </c>
      <c r="AI83" s="294">
        <f>SUM(R83:AH83)</f>
      </c>
      <c r="AJ83" t="s" s="294">
        <v>234</v>
      </c>
      <c r="AK83" t="s" s="294">
        <v>234</v>
      </c>
    </row>
    <row r="84">
      <c r="A84" t="n" s="296">
        <v>74.0</v>
      </c>
      <c r="B84" t="s" s="296">
        <v>267</v>
      </c>
      <c r="C84" t="s" s="294">
        <v>232</v>
      </c>
      <c r="D84" t="n" s="294">
        <v>3.0</v>
      </c>
      <c r="E84" t="n" s="294">
        <v>14.0</v>
      </c>
      <c r="F84" t="s" s="295">
        <v>307</v>
      </c>
      <c r="G84" t="n" s="294">
        <v>1.0</v>
      </c>
      <c r="H84" t="n" s="294">
        <v>1.0</v>
      </c>
      <c r="I84" t="n" s="294">
        <v>3.0</v>
      </c>
      <c r="J84" t="n" s="294">
        <v>0.0</v>
      </c>
      <c r="K84" t="n" s="294">
        <v>32.0</v>
      </c>
      <c r="L84" t="n" s="294">
        <v>0.0</v>
      </c>
      <c r="M84" s="294"/>
      <c r="N84" t="n" s="294">
        <v>0.0</v>
      </c>
      <c r="O84" t="s" s="294">
        <v>234</v>
      </c>
      <c r="P84" t="s" s="294">
        <v>235</v>
      </c>
      <c r="Q84" s="294"/>
      <c r="R84" s="294">
        <f>J84</f>
      </c>
      <c r="S84" s="294">
        <f>IF(OR(Q84="Е",Q84="ДЕК"),2*H84,0)</f>
      </c>
      <c r="T84" s="294">
        <f>K84*H84</f>
      </c>
      <c r="U84" s="294">
        <f>L84*H84</f>
      </c>
      <c r="V84" s="294">
        <f>ROUND(IF(OR(M84="Р",M84="РЕ"),0.5*E84,0),0)</f>
      </c>
      <c r="W84" s="294">
        <f>N84*E84</f>
      </c>
      <c r="X84" s="294">
        <f>IF(P84="З",2*H84,0)</f>
      </c>
      <c r="Y84" s="294">
        <f>IF(OR(Q84="Е",Q84="ДЕК"),0.33*H84,0)</f>
      </c>
      <c r="Z84" t="s" s="294">
        <v>234</v>
      </c>
      <c r="AA84" t="s" s="294">
        <v>234</v>
      </c>
      <c r="AB84" t="s" s="294">
        <v>234</v>
      </c>
      <c r="AC84" t="s" s="294">
        <v>234</v>
      </c>
      <c r="AD84" t="s" s="294">
        <v>234</v>
      </c>
      <c r="AE84" t="s" s="294">
        <v>234</v>
      </c>
      <c r="AF84" t="s" s="294">
        <v>234</v>
      </c>
      <c r="AG84" t="s" s="294">
        <v>234</v>
      </c>
      <c r="AH84" t="s" s="294">
        <v>234</v>
      </c>
      <c r="AI84" s="294">
        <f>SUM(R84:AH84)</f>
      </c>
      <c r="AJ84" t="s" s="294">
        <v>234</v>
      </c>
      <c r="AK84" t="s" s="294">
        <v>234</v>
      </c>
    </row>
    <row r="85">
      <c r="A85" t="n" s="296">
        <v>75.0</v>
      </c>
      <c r="B85" t="s" s="296">
        <v>293</v>
      </c>
      <c r="C85" t="s" s="294">
        <v>232</v>
      </c>
      <c r="D85" t="n" s="294">
        <v>3.0</v>
      </c>
      <c r="E85" t="n" s="294">
        <v>52.0</v>
      </c>
      <c r="F85" t="s" s="295">
        <v>308</v>
      </c>
      <c r="G85" t="n" s="294">
        <v>1.0</v>
      </c>
      <c r="H85" t="n" s="294">
        <v>4.0</v>
      </c>
      <c r="I85" t="n" s="294">
        <v>3.0</v>
      </c>
      <c r="J85" t="n" s="294">
        <v>16.0</v>
      </c>
      <c r="K85" t="n" s="294">
        <v>0.0</v>
      </c>
      <c r="L85" t="n" s="294">
        <v>0.0</v>
      </c>
      <c r="M85" s="294"/>
      <c r="N85" t="n" s="294">
        <v>0.0</v>
      </c>
      <c r="O85" t="s" s="294">
        <v>234</v>
      </c>
      <c r="P85" t="s" s="294">
        <v>235</v>
      </c>
      <c r="Q85" s="294"/>
      <c r="R85" s="294">
        <f>J85</f>
      </c>
      <c r="S85" s="294">
        <f>IF(OR(Q85="Е",Q85="ДЕК"),2*H85,0)</f>
      </c>
      <c r="T85" s="294">
        <f>K85*H85</f>
      </c>
      <c r="U85" s="294">
        <f>L85*H85</f>
      </c>
      <c r="V85" s="294">
        <f>ROUND(IF(OR(M85="Р",M85="РЕ"),0.5*E85,0),0)</f>
      </c>
      <c r="W85" s="294">
        <f>N85*E85</f>
      </c>
      <c r="X85" s="294">
        <f>IF(P85="З",2*H85,0)</f>
      </c>
      <c r="Y85" s="294">
        <f>IF(OR(Q85="Е",Q85="ДЕК"),0.33*H85,0)</f>
      </c>
      <c r="Z85" t="s" s="294">
        <v>234</v>
      </c>
      <c r="AA85" t="s" s="294">
        <v>234</v>
      </c>
      <c r="AB85" t="s" s="294">
        <v>234</v>
      </c>
      <c r="AC85" t="s" s="294">
        <v>234</v>
      </c>
      <c r="AD85" t="s" s="294">
        <v>234</v>
      </c>
      <c r="AE85" t="s" s="294">
        <v>234</v>
      </c>
      <c r="AF85" t="s" s="294">
        <v>234</v>
      </c>
      <c r="AG85" t="s" s="294">
        <v>234</v>
      </c>
      <c r="AH85" t="s" s="294">
        <v>234</v>
      </c>
      <c r="AI85" s="294">
        <f>SUM(R85:AH85)</f>
      </c>
      <c r="AJ85" t="s" s="294">
        <v>234</v>
      </c>
      <c r="AK85" t="s" s="294">
        <v>234</v>
      </c>
    </row>
    <row r="86">
      <c r="A86" t="n" s="296">
        <v>76.0</v>
      </c>
      <c r="B86" t="s" s="296">
        <v>293</v>
      </c>
      <c r="C86" t="s" s="294">
        <v>232</v>
      </c>
      <c r="D86" t="n" s="294">
        <v>3.0</v>
      </c>
      <c r="E86" t="n" s="294">
        <v>12.0</v>
      </c>
      <c r="F86" t="s" s="295">
        <v>309</v>
      </c>
      <c r="G86" t="n" s="294">
        <v>1.0</v>
      </c>
      <c r="H86" t="n" s="294">
        <v>3.0</v>
      </c>
      <c r="I86" t="n" s="294">
        <v>3.0</v>
      </c>
      <c r="J86" t="n" s="294">
        <v>16.0</v>
      </c>
      <c r="K86" t="n" s="294">
        <v>0.0</v>
      </c>
      <c r="L86" t="n" s="294">
        <v>0.0</v>
      </c>
      <c r="M86" s="294"/>
      <c r="N86" t="n" s="294">
        <v>0.0</v>
      </c>
      <c r="O86" t="s" s="294">
        <v>234</v>
      </c>
      <c r="P86" t="s" s="294">
        <v>235</v>
      </c>
      <c r="Q86" s="294"/>
      <c r="R86" s="294">
        <f>J86</f>
      </c>
      <c r="S86" s="294">
        <f>IF(OR(Q86="Е",Q86="ДЕК"),2*H86,0)</f>
      </c>
      <c r="T86" s="294">
        <f>K86*H86</f>
      </c>
      <c r="U86" s="294">
        <f>L86*H86</f>
      </c>
      <c r="V86" s="294">
        <f>ROUND(IF(OR(M86="Р",M86="РЕ"),0.5*E86,0),0)</f>
      </c>
      <c r="W86" s="294">
        <f>N86*E86</f>
      </c>
      <c r="X86" s="294">
        <f>IF(P86="З",2*H86,0)</f>
      </c>
      <c r="Y86" s="294">
        <f>IF(OR(Q86="Е",Q86="ДЕК"),0.33*H86,0)</f>
      </c>
      <c r="Z86" t="s" s="294">
        <v>234</v>
      </c>
      <c r="AA86" t="s" s="294">
        <v>234</v>
      </c>
      <c r="AB86" t="s" s="294">
        <v>234</v>
      </c>
      <c r="AC86" t="s" s="294">
        <v>234</v>
      </c>
      <c r="AD86" t="s" s="294">
        <v>234</v>
      </c>
      <c r="AE86" t="s" s="294">
        <v>234</v>
      </c>
      <c r="AF86" t="s" s="294">
        <v>234</v>
      </c>
      <c r="AG86" t="s" s="294">
        <v>234</v>
      </c>
      <c r="AH86" t="s" s="294">
        <v>234</v>
      </c>
      <c r="AI86" s="294">
        <f>SUM(R86:AH86)</f>
      </c>
      <c r="AJ86" t="s" s="294">
        <v>234</v>
      </c>
      <c r="AK86" t="s" s="294">
        <v>234</v>
      </c>
    </row>
    <row r="87">
      <c r="A87" t="n" s="296">
        <v>77.0</v>
      </c>
      <c r="B87" t="s" s="296">
        <v>293</v>
      </c>
      <c r="C87" t="s" s="294">
        <v>232</v>
      </c>
      <c r="D87" t="n" s="294">
        <v>3.0</v>
      </c>
      <c r="E87" t="n" s="294">
        <v>3.0</v>
      </c>
      <c r="F87" t="s" s="295">
        <v>310</v>
      </c>
      <c r="G87" t="n" s="294">
        <v>1.0</v>
      </c>
      <c r="H87" t="n" s="294">
        <v>1.0</v>
      </c>
      <c r="I87" t="n" s="294">
        <v>3.0</v>
      </c>
      <c r="J87" t="n" s="294">
        <v>0.0</v>
      </c>
      <c r="K87" t="n" s="294">
        <v>32.0</v>
      </c>
      <c r="L87" t="n" s="294">
        <v>0.0</v>
      </c>
      <c r="M87" s="294"/>
      <c r="N87" t="n" s="294">
        <v>0.0</v>
      </c>
      <c r="O87" t="s" s="294">
        <v>234</v>
      </c>
      <c r="P87" t="s" s="294">
        <v>235</v>
      </c>
      <c r="Q87" s="294"/>
      <c r="R87" s="294">
        <f>J87</f>
      </c>
      <c r="S87" s="294">
        <f>IF(OR(Q87="Е",Q87="ДЕК"),2*H87,0)</f>
      </c>
      <c r="T87" s="294">
        <f>K87*H87</f>
      </c>
      <c r="U87" s="294">
        <f>L87*H87</f>
      </c>
      <c r="V87" s="294">
        <f>ROUND(IF(OR(M87="Р",M87="РЕ"),0.5*E87,0),0)</f>
      </c>
      <c r="W87" s="294">
        <f>N87*E87</f>
      </c>
      <c r="X87" s="294">
        <f>IF(P87="З",2*H87,0)</f>
      </c>
      <c r="Y87" s="294">
        <f>IF(OR(Q87="Е",Q87="ДЕК"),0.33*H87,0)</f>
      </c>
      <c r="Z87" t="s" s="294">
        <v>234</v>
      </c>
      <c r="AA87" t="s" s="294">
        <v>234</v>
      </c>
      <c r="AB87" t="s" s="294">
        <v>234</v>
      </c>
      <c r="AC87" t="s" s="294">
        <v>234</v>
      </c>
      <c r="AD87" t="s" s="294">
        <v>234</v>
      </c>
      <c r="AE87" t="s" s="294">
        <v>234</v>
      </c>
      <c r="AF87" t="s" s="294">
        <v>234</v>
      </c>
      <c r="AG87" t="s" s="294">
        <v>234</v>
      </c>
      <c r="AH87" t="s" s="294">
        <v>234</v>
      </c>
      <c r="AI87" s="294">
        <f>SUM(R87:AH87)</f>
      </c>
      <c r="AJ87" t="s" s="294">
        <v>234</v>
      </c>
      <c r="AK87" t="s" s="294">
        <v>234</v>
      </c>
    </row>
    <row r="88">
      <c r="A88" t="n" s="296">
        <v>78.0</v>
      </c>
      <c r="B88" t="s" s="296">
        <v>295</v>
      </c>
      <c r="C88" t="s" s="294">
        <v>232</v>
      </c>
      <c r="D88" t="n" s="294">
        <v>3.0</v>
      </c>
      <c r="E88" t="n" s="294">
        <v>1.0</v>
      </c>
      <c r="F88" t="s" s="295">
        <v>311</v>
      </c>
      <c r="G88" t="n" s="294">
        <v>1.0</v>
      </c>
      <c r="H88" t="n" s="294">
        <v>1.0</v>
      </c>
      <c r="I88" t="n" s="294">
        <v>4.0</v>
      </c>
      <c r="J88" t="n" s="294">
        <v>0.0</v>
      </c>
      <c r="K88" t="n" s="294">
        <v>16.0</v>
      </c>
      <c r="L88" t="n" s="294">
        <v>0.0</v>
      </c>
      <c r="M88" s="294"/>
      <c r="N88" t="n" s="294">
        <v>0.0</v>
      </c>
      <c r="O88" t="s" s="294">
        <v>234</v>
      </c>
      <c r="P88" t="s" s="294">
        <v>235</v>
      </c>
      <c r="Q88" s="294"/>
      <c r="R88" s="294">
        <f>J88</f>
      </c>
      <c r="S88" s="294">
        <f>IF(OR(Q88="Е",Q88="ДЕК"),2*H88,0)</f>
      </c>
      <c r="T88" s="294">
        <f>K88*H88</f>
      </c>
      <c r="U88" s="294">
        <f>L88*H88</f>
      </c>
      <c r="V88" s="294">
        <f>ROUND(IF(OR(M88="Р",M88="РЕ"),0.5*E88,0),0)</f>
      </c>
      <c r="W88" s="294">
        <f>N88*E88</f>
      </c>
      <c r="X88" s="294">
        <f>IF(P88="З",2*H88,0)</f>
      </c>
      <c r="Y88" s="294">
        <f>IF(OR(Q88="Е",Q88="ДЕК"),0.33*H88,0)</f>
      </c>
      <c r="Z88" t="s" s="294">
        <v>234</v>
      </c>
      <c r="AA88" t="s" s="294">
        <v>234</v>
      </c>
      <c r="AB88" t="s" s="294">
        <v>234</v>
      </c>
      <c r="AC88" t="s" s="294">
        <v>234</v>
      </c>
      <c r="AD88" t="s" s="294">
        <v>234</v>
      </c>
      <c r="AE88" t="s" s="294">
        <v>234</v>
      </c>
      <c r="AF88" t="s" s="294">
        <v>234</v>
      </c>
      <c r="AG88" t="s" s="294">
        <v>234</v>
      </c>
      <c r="AH88" t="s" s="294">
        <v>234</v>
      </c>
      <c r="AI88" s="294">
        <f>SUM(R88:AH88)</f>
      </c>
      <c r="AJ88" t="s" s="294">
        <v>234</v>
      </c>
      <c r="AK88" t="s" s="294">
        <v>234</v>
      </c>
    </row>
    <row r="89">
      <c r="A89" t="n" s="296">
        <v>79.0</v>
      </c>
      <c r="B89" t="s" s="296">
        <v>261</v>
      </c>
      <c r="C89" t="s" s="294">
        <v>232</v>
      </c>
      <c r="D89" t="n" s="294">
        <v>3.0</v>
      </c>
      <c r="E89" t="n" s="294">
        <v>8.0</v>
      </c>
      <c r="F89" t="s" s="295">
        <v>312</v>
      </c>
      <c r="G89" t="n" s="294">
        <v>1.0</v>
      </c>
      <c r="H89" t="n" s="294">
        <v>1.0</v>
      </c>
      <c r="I89" t="n" s="294">
        <v>4.0</v>
      </c>
      <c r="J89" t="n" s="294">
        <v>0.0</v>
      </c>
      <c r="K89" t="n" s="294">
        <v>16.0</v>
      </c>
      <c r="L89" t="n" s="294">
        <v>0.0</v>
      </c>
      <c r="M89" s="294"/>
      <c r="N89" t="n" s="294">
        <v>0.0</v>
      </c>
      <c r="O89" t="s" s="294">
        <v>234</v>
      </c>
      <c r="P89" t="s" s="294">
        <v>235</v>
      </c>
      <c r="Q89" s="294"/>
      <c r="R89" s="294">
        <f>J89</f>
      </c>
      <c r="S89" s="294">
        <f>IF(OR(Q89="Е",Q89="ДЕК"),2*H89,0)</f>
      </c>
      <c r="T89" s="294">
        <f>K89*H89</f>
      </c>
      <c r="U89" s="294">
        <f>L89*H89</f>
      </c>
      <c r="V89" s="294">
        <f>ROUND(IF(OR(M89="Р",M89="РЕ"),0.5*E89,0),0)</f>
      </c>
      <c r="W89" s="294">
        <f>N89*E89</f>
      </c>
      <c r="X89" s="294">
        <f>IF(P89="З",2*H89,0)</f>
      </c>
      <c r="Y89" s="294">
        <f>IF(OR(Q89="Е",Q89="ДЕК"),0.33*H89,0)</f>
      </c>
      <c r="Z89" t="s" s="294">
        <v>234</v>
      </c>
      <c r="AA89" t="s" s="294">
        <v>234</v>
      </c>
      <c r="AB89" t="s" s="294">
        <v>234</v>
      </c>
      <c r="AC89" t="s" s="294">
        <v>234</v>
      </c>
      <c r="AD89" t="s" s="294">
        <v>234</v>
      </c>
      <c r="AE89" t="s" s="294">
        <v>234</v>
      </c>
      <c r="AF89" t="s" s="294">
        <v>234</v>
      </c>
      <c r="AG89" t="s" s="294">
        <v>234</v>
      </c>
      <c r="AH89" t="s" s="294">
        <v>234</v>
      </c>
      <c r="AI89" s="294">
        <f>SUM(R89:AH89)</f>
      </c>
      <c r="AJ89" t="s" s="294">
        <v>234</v>
      </c>
      <c r="AK89" t="s" s="294">
        <v>234</v>
      </c>
    </row>
    <row r="90">
      <c r="A90" t="n" s="296">
        <v>80.0</v>
      </c>
      <c r="B90" t="s" s="296">
        <v>259</v>
      </c>
      <c r="C90" t="s" s="294">
        <v>232</v>
      </c>
      <c r="D90" t="n" s="294">
        <v>3.0</v>
      </c>
      <c r="E90" t="n" s="294">
        <v>26.0</v>
      </c>
      <c r="F90" t="s" s="295">
        <v>313</v>
      </c>
      <c r="G90" t="n" s="294">
        <v>1.0</v>
      </c>
      <c r="H90" t="n" s="294">
        <v>4.0</v>
      </c>
      <c r="I90" t="n" s="294">
        <v>4.0</v>
      </c>
      <c r="J90" t="n" s="294">
        <v>16.0</v>
      </c>
      <c r="K90" t="n" s="294">
        <v>0.0</v>
      </c>
      <c r="L90" t="n" s="294">
        <v>0.0</v>
      </c>
      <c r="M90" s="294"/>
      <c r="N90" t="n" s="294">
        <v>0.0</v>
      </c>
      <c r="O90" t="s" s="294">
        <v>234</v>
      </c>
      <c r="P90" t="s" s="294">
        <v>235</v>
      </c>
      <c r="Q90" s="294"/>
      <c r="R90" s="294">
        <f>J90</f>
      </c>
      <c r="S90" s="294">
        <f>IF(OR(Q90="Е",Q90="ДЕК"),2*H90,0)</f>
      </c>
      <c r="T90" s="294">
        <f>K90*H90</f>
      </c>
      <c r="U90" s="294">
        <f>L90*H90</f>
      </c>
      <c r="V90" s="294">
        <f>ROUND(IF(OR(M90="Р",M90="РЕ"),0.5*E90,0),0)</f>
      </c>
      <c r="W90" s="294">
        <f>N90*E90</f>
      </c>
      <c r="X90" s="294">
        <f>IF(P90="З",2*H90,0)</f>
      </c>
      <c r="Y90" s="294">
        <f>IF(OR(Q90="Е",Q90="ДЕК"),0.33*H90,0)</f>
      </c>
      <c r="Z90" t="s" s="294">
        <v>234</v>
      </c>
      <c r="AA90" t="s" s="294">
        <v>234</v>
      </c>
      <c r="AB90" t="s" s="294">
        <v>234</v>
      </c>
      <c r="AC90" t="s" s="294">
        <v>234</v>
      </c>
      <c r="AD90" t="s" s="294">
        <v>234</v>
      </c>
      <c r="AE90" t="s" s="294">
        <v>234</v>
      </c>
      <c r="AF90" t="s" s="294">
        <v>234</v>
      </c>
      <c r="AG90" t="s" s="294">
        <v>234</v>
      </c>
      <c r="AH90" t="s" s="294">
        <v>234</v>
      </c>
      <c r="AI90" s="294">
        <f>SUM(R90:AH90)</f>
      </c>
      <c r="AJ90" t="s" s="294">
        <v>234</v>
      </c>
      <c r="AK90" t="s" s="294">
        <v>234</v>
      </c>
    </row>
    <row r="91">
      <c r="A91" t="n" s="296">
        <v>81.0</v>
      </c>
      <c r="B91" t="s" s="296">
        <v>295</v>
      </c>
      <c r="C91" t="s" s="294">
        <v>232</v>
      </c>
      <c r="D91" t="n" s="294">
        <v>3.0</v>
      </c>
      <c r="E91" t="n" s="294">
        <v>17.0</v>
      </c>
      <c r="F91" t="s" s="295">
        <v>294</v>
      </c>
      <c r="G91" t="n" s="294">
        <v>1.0</v>
      </c>
      <c r="H91" t="n" s="294">
        <v>1.0</v>
      </c>
      <c r="I91" t="n" s="294">
        <v>4.0</v>
      </c>
      <c r="J91" t="n" s="294">
        <v>32.0</v>
      </c>
      <c r="K91" t="n" s="294">
        <v>0.0</v>
      </c>
      <c r="L91" t="n" s="294">
        <v>0.0</v>
      </c>
      <c r="M91" s="294"/>
      <c r="N91" t="n" s="294">
        <v>0.0</v>
      </c>
      <c r="O91" t="s" s="294">
        <v>234</v>
      </c>
      <c r="P91" t="s" s="294">
        <v>235</v>
      </c>
      <c r="Q91" s="294"/>
      <c r="R91" s="294">
        <f>J91</f>
      </c>
      <c r="S91" s="294">
        <f>IF(OR(Q91="Е",Q91="ДЕК"),2*H91,0)</f>
      </c>
      <c r="T91" s="294">
        <f>K91*H91</f>
      </c>
      <c r="U91" s="294">
        <f>L91*H91</f>
      </c>
      <c r="V91" s="294">
        <f>ROUND(IF(OR(M91="Р",M91="РЕ"),0.5*E91,0),0)</f>
      </c>
      <c r="W91" s="294">
        <f>N91*E91</f>
      </c>
      <c r="X91" s="294">
        <f>IF(P91="З",2*H91,0)</f>
      </c>
      <c r="Y91" s="294">
        <f>IF(OR(Q91="Е",Q91="ДЕК"),0.33*H91,0)</f>
      </c>
      <c r="Z91" t="s" s="294">
        <v>234</v>
      </c>
      <c r="AA91" t="s" s="294">
        <v>234</v>
      </c>
      <c r="AB91" t="s" s="294">
        <v>234</v>
      </c>
      <c r="AC91" t="s" s="294">
        <v>234</v>
      </c>
      <c r="AD91" t="s" s="294">
        <v>234</v>
      </c>
      <c r="AE91" t="s" s="294">
        <v>234</v>
      </c>
      <c r="AF91" t="s" s="294">
        <v>234</v>
      </c>
      <c r="AG91" t="s" s="294">
        <v>234</v>
      </c>
      <c r="AH91" t="s" s="294">
        <v>234</v>
      </c>
      <c r="AI91" s="294">
        <f>SUM(R91:AH91)</f>
      </c>
      <c r="AJ91" t="s" s="294">
        <v>234</v>
      </c>
      <c r="AK91" t="s" s="294">
        <v>234</v>
      </c>
    </row>
    <row r="92">
      <c r="A92" t="n" s="296">
        <v>82.0</v>
      </c>
      <c r="B92" t="s" s="296">
        <v>295</v>
      </c>
      <c r="C92" t="s" s="294">
        <v>232</v>
      </c>
      <c r="D92" t="n" s="294">
        <v>3.0</v>
      </c>
      <c r="E92" t="n" s="294">
        <v>3.0</v>
      </c>
      <c r="F92" t="s" s="295">
        <v>314</v>
      </c>
      <c r="G92" t="n" s="294">
        <v>1.0</v>
      </c>
      <c r="H92" t="n" s="294">
        <v>2.0</v>
      </c>
      <c r="I92" t="n" s="294">
        <v>4.0</v>
      </c>
      <c r="J92" t="n" s="294">
        <v>32.0</v>
      </c>
      <c r="K92" t="n" s="294">
        <v>0.0</v>
      </c>
      <c r="L92" t="n" s="294">
        <v>0.0</v>
      </c>
      <c r="M92" s="294"/>
      <c r="N92" t="n" s="294">
        <v>0.0</v>
      </c>
      <c r="O92" t="s" s="294">
        <v>234</v>
      </c>
      <c r="P92" t="s" s="294">
        <v>235</v>
      </c>
      <c r="Q92" s="294"/>
      <c r="R92" s="294">
        <f>J92</f>
      </c>
      <c r="S92" s="294">
        <f>IF(OR(Q92="Е",Q92="ДЕК"),2*H92,0)</f>
      </c>
      <c r="T92" s="294">
        <f>K92*H92</f>
      </c>
      <c r="U92" s="294">
        <f>L92*H92</f>
      </c>
      <c r="V92" s="294">
        <f>ROUND(IF(OR(M92="Р",M92="РЕ"),0.5*E92,0),0)</f>
      </c>
      <c r="W92" s="294">
        <f>N92*E92</f>
      </c>
      <c r="X92" s="294">
        <f>IF(P92="З",2*H92,0)</f>
      </c>
      <c r="Y92" s="294">
        <f>IF(OR(Q92="Е",Q92="ДЕК"),0.33*H92,0)</f>
      </c>
      <c r="Z92" t="s" s="294">
        <v>234</v>
      </c>
      <c r="AA92" t="s" s="294">
        <v>234</v>
      </c>
      <c r="AB92" t="s" s="294">
        <v>234</v>
      </c>
      <c r="AC92" t="s" s="294">
        <v>234</v>
      </c>
      <c r="AD92" t="s" s="294">
        <v>234</v>
      </c>
      <c r="AE92" t="s" s="294">
        <v>234</v>
      </c>
      <c r="AF92" t="s" s="294">
        <v>234</v>
      </c>
      <c r="AG92" t="s" s="294">
        <v>234</v>
      </c>
      <c r="AH92" t="s" s="294">
        <v>234</v>
      </c>
      <c r="AI92" s="294">
        <f>SUM(R92:AH92)</f>
      </c>
      <c r="AJ92" t="s" s="294">
        <v>234</v>
      </c>
      <c r="AK92" t="s" s="294">
        <v>234</v>
      </c>
    </row>
    <row r="93">
      <c r="A93" t="n" s="296">
        <v>83.0</v>
      </c>
      <c r="B93" t="s" s="296">
        <v>295</v>
      </c>
      <c r="C93" t="s" s="294">
        <v>232</v>
      </c>
      <c r="D93" t="n" s="294">
        <v>3.0</v>
      </c>
      <c r="E93" t="n" s="294">
        <v>4.0</v>
      </c>
      <c r="F93" t="s" s="295">
        <v>315</v>
      </c>
      <c r="G93" t="n" s="294">
        <v>1.0</v>
      </c>
      <c r="H93" t="n" s="294">
        <v>2.0</v>
      </c>
      <c r="I93" t="n" s="294">
        <v>4.0</v>
      </c>
      <c r="J93" t="n" s="294">
        <v>32.0</v>
      </c>
      <c r="K93" t="n" s="294">
        <v>0.0</v>
      </c>
      <c r="L93" t="n" s="294">
        <v>0.0</v>
      </c>
      <c r="M93" s="294"/>
      <c r="N93" t="n" s="294">
        <v>0.0</v>
      </c>
      <c r="O93" t="s" s="294">
        <v>234</v>
      </c>
      <c r="P93" t="s" s="294">
        <v>235</v>
      </c>
      <c r="Q93" s="294"/>
      <c r="R93" s="294">
        <f>J93</f>
      </c>
      <c r="S93" s="294">
        <f>IF(OR(Q93="Е",Q93="ДЕК"),2*H93,0)</f>
      </c>
      <c r="T93" s="294">
        <f>K93*H93</f>
      </c>
      <c r="U93" s="294">
        <f>L93*H93</f>
      </c>
      <c r="V93" s="294">
        <f>ROUND(IF(OR(M93="Р",M93="РЕ"),0.5*E93,0),0)</f>
      </c>
      <c r="W93" s="294">
        <f>N93*E93</f>
      </c>
      <c r="X93" s="294">
        <f>IF(P93="З",2*H93,0)</f>
      </c>
      <c r="Y93" s="294">
        <f>IF(OR(Q93="Е",Q93="ДЕК"),0.33*H93,0)</f>
      </c>
      <c r="Z93" t="s" s="294">
        <v>234</v>
      </c>
      <c r="AA93" t="s" s="294">
        <v>234</v>
      </c>
      <c r="AB93" t="s" s="294">
        <v>234</v>
      </c>
      <c r="AC93" t="s" s="294">
        <v>234</v>
      </c>
      <c r="AD93" t="s" s="294">
        <v>234</v>
      </c>
      <c r="AE93" t="s" s="294">
        <v>234</v>
      </c>
      <c r="AF93" t="s" s="294">
        <v>234</v>
      </c>
      <c r="AG93" t="s" s="294">
        <v>234</v>
      </c>
      <c r="AH93" t="s" s="294">
        <v>234</v>
      </c>
      <c r="AI93" s="294">
        <f>SUM(R93:AH93)</f>
      </c>
      <c r="AJ93" t="s" s="294">
        <v>234</v>
      </c>
      <c r="AK93" t="s" s="294">
        <v>234</v>
      </c>
    </row>
    <row r="94">
      <c r="A94" t="n" s="296">
        <v>84.0</v>
      </c>
      <c r="B94" t="s" s="296">
        <v>261</v>
      </c>
      <c r="C94" t="s" s="294">
        <v>232</v>
      </c>
      <c r="D94" t="n" s="294">
        <v>3.0</v>
      </c>
      <c r="E94" t="n" s="294">
        <v>35.0</v>
      </c>
      <c r="F94" t="s" s="295">
        <v>316</v>
      </c>
      <c r="G94" t="n" s="294">
        <v>1.0</v>
      </c>
      <c r="H94" t="n" s="294">
        <v>3.0</v>
      </c>
      <c r="I94" t="n" s="294">
        <v>4.0</v>
      </c>
      <c r="J94" t="n" s="294">
        <v>32.0</v>
      </c>
      <c r="K94" t="n" s="294">
        <v>0.0</v>
      </c>
      <c r="L94" t="n" s="294">
        <v>0.0</v>
      </c>
      <c r="M94" s="294"/>
      <c r="N94" t="n" s="294">
        <v>0.0</v>
      </c>
      <c r="O94" t="s" s="294">
        <v>234</v>
      </c>
      <c r="P94" t="s" s="294">
        <v>235</v>
      </c>
      <c r="Q94" s="294"/>
      <c r="R94" s="294">
        <f>J94</f>
      </c>
      <c r="S94" s="294">
        <f>IF(OR(Q94="Е",Q94="ДЕК"),2*H94,0)</f>
      </c>
      <c r="T94" s="294">
        <f>K94*H94</f>
      </c>
      <c r="U94" s="294">
        <f>L94*H94</f>
      </c>
      <c r="V94" s="294">
        <f>ROUND(IF(OR(M94="Р",M94="РЕ"),0.5*E94,0),0)</f>
      </c>
      <c r="W94" s="294">
        <f>N94*E94</f>
      </c>
      <c r="X94" s="294">
        <f>IF(P94="З",2*H94,0)</f>
      </c>
      <c r="Y94" s="294">
        <f>IF(OR(Q94="Е",Q94="ДЕК"),0.33*H94,0)</f>
      </c>
      <c r="Z94" t="s" s="294">
        <v>234</v>
      </c>
      <c r="AA94" t="s" s="294">
        <v>234</v>
      </c>
      <c r="AB94" t="s" s="294">
        <v>234</v>
      </c>
      <c r="AC94" t="s" s="294">
        <v>234</v>
      </c>
      <c r="AD94" t="s" s="294">
        <v>234</v>
      </c>
      <c r="AE94" t="s" s="294">
        <v>234</v>
      </c>
      <c r="AF94" t="s" s="294">
        <v>234</v>
      </c>
      <c r="AG94" t="s" s="294">
        <v>234</v>
      </c>
      <c r="AH94" t="s" s="294">
        <v>234</v>
      </c>
      <c r="AI94" s="294">
        <f>SUM(R94:AH94)</f>
      </c>
      <c r="AJ94" t="s" s="294">
        <v>234</v>
      </c>
      <c r="AK94" t="s" s="294">
        <v>234</v>
      </c>
    </row>
    <row r="95">
      <c r="A95" t="n" s="296">
        <v>85.0</v>
      </c>
      <c r="B95" t="s" s="296">
        <v>261</v>
      </c>
      <c r="C95" t="s" s="294">
        <v>232</v>
      </c>
      <c r="D95" t="n" s="294">
        <v>3.0</v>
      </c>
      <c r="E95" t="n" s="294">
        <v>6.0</v>
      </c>
      <c r="F95" t="s" s="295">
        <v>317</v>
      </c>
      <c r="G95" t="n" s="294">
        <v>1.0</v>
      </c>
      <c r="H95" t="n" s="294">
        <v>2.0</v>
      </c>
      <c r="I95" t="n" s="294">
        <v>4.0</v>
      </c>
      <c r="J95" t="n" s="294">
        <v>32.0</v>
      </c>
      <c r="K95" t="n" s="294">
        <v>0.0</v>
      </c>
      <c r="L95" t="n" s="294">
        <v>0.0</v>
      </c>
      <c r="M95" s="294"/>
      <c r="N95" t="n" s="294">
        <v>0.0</v>
      </c>
      <c r="O95" t="s" s="294">
        <v>234</v>
      </c>
      <c r="P95" t="s" s="294">
        <v>235</v>
      </c>
      <c r="Q95" s="294"/>
      <c r="R95" s="294">
        <f>J95</f>
      </c>
      <c r="S95" s="294">
        <f>IF(OR(Q95="Е",Q95="ДЕК"),2*H95,0)</f>
      </c>
      <c r="T95" s="294">
        <f>K95*H95</f>
      </c>
      <c r="U95" s="294">
        <f>L95*H95</f>
      </c>
      <c r="V95" s="294">
        <f>ROUND(IF(OR(M95="Р",M95="РЕ"),0.5*E95,0),0)</f>
      </c>
      <c r="W95" s="294">
        <f>N95*E95</f>
      </c>
      <c r="X95" s="294">
        <f>IF(P95="З",2*H95,0)</f>
      </c>
      <c r="Y95" s="294">
        <f>IF(OR(Q95="Е",Q95="ДЕК"),0.33*H95,0)</f>
      </c>
      <c r="Z95" t="s" s="294">
        <v>234</v>
      </c>
      <c r="AA95" t="s" s="294">
        <v>234</v>
      </c>
      <c r="AB95" t="s" s="294">
        <v>234</v>
      </c>
      <c r="AC95" t="s" s="294">
        <v>234</v>
      </c>
      <c r="AD95" t="s" s="294">
        <v>234</v>
      </c>
      <c r="AE95" t="s" s="294">
        <v>234</v>
      </c>
      <c r="AF95" t="s" s="294">
        <v>234</v>
      </c>
      <c r="AG95" t="s" s="294">
        <v>234</v>
      </c>
      <c r="AH95" t="s" s="294">
        <v>234</v>
      </c>
      <c r="AI95" s="294">
        <f>SUM(R95:AH95)</f>
      </c>
      <c r="AJ95" t="s" s="294">
        <v>234</v>
      </c>
      <c r="AK95" t="s" s="294">
        <v>234</v>
      </c>
    </row>
    <row r="96">
      <c r="A96" t="n" s="296">
        <v>86.0</v>
      </c>
      <c r="B96" t="s" s="296">
        <v>261</v>
      </c>
      <c r="C96" t="s" s="294">
        <v>232</v>
      </c>
      <c r="D96" t="n" s="294">
        <v>3.0</v>
      </c>
      <c r="E96" t="n" s="294">
        <v>8.0</v>
      </c>
      <c r="F96" t="s" s="295">
        <v>312</v>
      </c>
      <c r="G96" t="n" s="294">
        <v>1.0</v>
      </c>
      <c r="H96" t="n" s="294">
        <v>1.0</v>
      </c>
      <c r="I96" t="n" s="294">
        <v>4.0</v>
      </c>
      <c r="J96" t="n" s="294">
        <v>32.0</v>
      </c>
      <c r="K96" t="n" s="294">
        <v>0.0</v>
      </c>
      <c r="L96" t="n" s="294">
        <v>0.0</v>
      </c>
      <c r="M96" s="294"/>
      <c r="N96" t="n" s="294">
        <v>0.0</v>
      </c>
      <c r="O96" t="s" s="294">
        <v>234</v>
      </c>
      <c r="P96" t="s" s="294">
        <v>235</v>
      </c>
      <c r="Q96" s="294"/>
      <c r="R96" s="294">
        <f>J96</f>
      </c>
      <c r="S96" s="294">
        <f>IF(OR(Q96="Е",Q96="ДЕК"),2*H96,0)</f>
      </c>
      <c r="T96" s="294">
        <f>K96*H96</f>
      </c>
      <c r="U96" s="294">
        <f>L96*H96</f>
      </c>
      <c r="V96" s="294">
        <f>ROUND(IF(OR(M96="Р",M96="РЕ"),0.5*E96,0),0)</f>
      </c>
      <c r="W96" s="294">
        <f>N96*E96</f>
      </c>
      <c r="X96" s="294">
        <f>IF(P96="З",2*H96,0)</f>
      </c>
      <c r="Y96" s="294">
        <f>IF(OR(Q96="Е",Q96="ДЕК"),0.33*H96,0)</f>
      </c>
      <c r="Z96" t="s" s="294">
        <v>234</v>
      </c>
      <c r="AA96" t="s" s="294">
        <v>234</v>
      </c>
      <c r="AB96" t="s" s="294">
        <v>234</v>
      </c>
      <c r="AC96" t="s" s="294">
        <v>234</v>
      </c>
      <c r="AD96" t="s" s="294">
        <v>234</v>
      </c>
      <c r="AE96" t="s" s="294">
        <v>234</v>
      </c>
      <c r="AF96" t="s" s="294">
        <v>234</v>
      </c>
      <c r="AG96" t="s" s="294">
        <v>234</v>
      </c>
      <c r="AH96" t="s" s="294">
        <v>234</v>
      </c>
      <c r="AI96" s="294">
        <f>SUM(R96:AH96)</f>
      </c>
      <c r="AJ96" t="s" s="294">
        <v>234</v>
      </c>
      <c r="AK96" t="s" s="294">
        <v>234</v>
      </c>
    </row>
    <row r="97">
      <c r="A97" t="n" s="296">
        <v>87.0</v>
      </c>
      <c r="B97" t="s" s="296">
        <v>261</v>
      </c>
      <c r="C97" t="s" s="294">
        <v>232</v>
      </c>
      <c r="D97" t="n" s="294">
        <v>3.0</v>
      </c>
      <c r="E97" t="n" s="294">
        <v>10.0</v>
      </c>
      <c r="F97" t="s" s="295">
        <v>318</v>
      </c>
      <c r="G97" t="n" s="294">
        <v>1.0</v>
      </c>
      <c r="H97" t="n" s="294">
        <v>1.0</v>
      </c>
      <c r="I97" t="n" s="294">
        <v>4.0</v>
      </c>
      <c r="J97" t="n" s="294">
        <v>32.0</v>
      </c>
      <c r="K97" t="n" s="294">
        <v>0.0</v>
      </c>
      <c r="L97" t="n" s="294">
        <v>0.0</v>
      </c>
      <c r="M97" s="294"/>
      <c r="N97" t="n" s="294">
        <v>0.0</v>
      </c>
      <c r="O97" t="s" s="294">
        <v>234</v>
      </c>
      <c r="P97" t="s" s="294">
        <v>235</v>
      </c>
      <c r="Q97" s="294"/>
      <c r="R97" s="294">
        <f>J97</f>
      </c>
      <c r="S97" s="294">
        <f>IF(OR(Q97="Е",Q97="ДЕК"),2*H97,0)</f>
      </c>
      <c r="T97" s="294">
        <f>K97*H97</f>
      </c>
      <c r="U97" s="294">
        <f>L97*H97</f>
      </c>
      <c r="V97" s="294">
        <f>ROUND(IF(OR(M97="Р",M97="РЕ"),0.5*E97,0),0)</f>
      </c>
      <c r="W97" s="294">
        <f>N97*E97</f>
      </c>
      <c r="X97" s="294">
        <f>IF(P97="З",2*H97,0)</f>
      </c>
      <c r="Y97" s="294">
        <f>IF(OR(Q97="Е",Q97="ДЕК"),0.33*H97,0)</f>
      </c>
      <c r="Z97" t="s" s="294">
        <v>234</v>
      </c>
      <c r="AA97" t="s" s="294">
        <v>234</v>
      </c>
      <c r="AB97" t="s" s="294">
        <v>234</v>
      </c>
      <c r="AC97" t="s" s="294">
        <v>234</v>
      </c>
      <c r="AD97" t="s" s="294">
        <v>234</v>
      </c>
      <c r="AE97" t="s" s="294">
        <v>234</v>
      </c>
      <c r="AF97" t="s" s="294">
        <v>234</v>
      </c>
      <c r="AG97" t="s" s="294">
        <v>234</v>
      </c>
      <c r="AH97" t="s" s="294">
        <v>234</v>
      </c>
      <c r="AI97" s="294">
        <f>SUM(R97:AH97)</f>
      </c>
      <c r="AJ97" t="s" s="294">
        <v>234</v>
      </c>
      <c r="AK97" t="s" s="294">
        <v>234</v>
      </c>
    </row>
    <row r="98">
      <c r="A98" t="n" s="296">
        <v>88.0</v>
      </c>
      <c r="B98" t="s" s="296">
        <v>261</v>
      </c>
      <c r="C98" t="s" s="294">
        <v>232</v>
      </c>
      <c r="D98" t="n" s="294">
        <v>3.0</v>
      </c>
      <c r="E98" t="n" s="294">
        <v>10.0</v>
      </c>
      <c r="F98" t="s" s="295">
        <v>318</v>
      </c>
      <c r="G98" t="n" s="294">
        <v>1.0</v>
      </c>
      <c r="H98" t="n" s="294">
        <v>1.0</v>
      </c>
      <c r="I98" t="n" s="294">
        <v>4.0</v>
      </c>
      <c r="J98" t="n" s="294">
        <v>0.0</v>
      </c>
      <c r="K98" t="n" s="294">
        <v>16.0</v>
      </c>
      <c r="L98" t="n" s="294">
        <v>0.0</v>
      </c>
      <c r="M98" s="294"/>
      <c r="N98" t="n" s="294">
        <v>0.0</v>
      </c>
      <c r="O98" t="s" s="294">
        <v>234</v>
      </c>
      <c r="P98" t="s" s="294">
        <v>235</v>
      </c>
      <c r="Q98" s="294"/>
      <c r="R98" s="294">
        <f>J98</f>
      </c>
      <c r="S98" s="294">
        <f>IF(OR(Q98="Е",Q98="ДЕК"),2*H98,0)</f>
      </c>
      <c r="T98" s="294">
        <f>K98*H98</f>
      </c>
      <c r="U98" s="294">
        <f>L98*H98</f>
      </c>
      <c r="V98" s="294">
        <f>ROUND(IF(OR(M98="Р",M98="РЕ"),0.5*E98,0),0)</f>
      </c>
      <c r="W98" s="294">
        <f>N98*E98</f>
      </c>
      <c r="X98" s="294">
        <f>IF(P98="З",2*H98,0)</f>
      </c>
      <c r="Y98" s="294">
        <f>IF(OR(Q98="Е",Q98="ДЕК"),0.33*H98,0)</f>
      </c>
      <c r="Z98" t="s" s="294">
        <v>234</v>
      </c>
      <c r="AA98" t="s" s="294">
        <v>234</v>
      </c>
      <c r="AB98" t="s" s="294">
        <v>234</v>
      </c>
      <c r="AC98" t="s" s="294">
        <v>234</v>
      </c>
      <c r="AD98" t="s" s="294">
        <v>234</v>
      </c>
      <c r="AE98" t="s" s="294">
        <v>234</v>
      </c>
      <c r="AF98" t="s" s="294">
        <v>234</v>
      </c>
      <c r="AG98" t="s" s="294">
        <v>234</v>
      </c>
      <c r="AH98" t="s" s="294">
        <v>234</v>
      </c>
      <c r="AI98" s="294">
        <f>SUM(R98:AH98)</f>
      </c>
      <c r="AJ98" t="s" s="294">
        <v>234</v>
      </c>
      <c r="AK98" t="s" s="294">
        <v>234</v>
      </c>
    </row>
    <row r="99">
      <c r="A99" t="n" s="296">
        <v>89.0</v>
      </c>
      <c r="B99" t="s" s="296">
        <v>323</v>
      </c>
      <c r="C99" t="s" s="294">
        <v>232</v>
      </c>
      <c r="D99" t="n" s="294">
        <v>3.0</v>
      </c>
      <c r="E99" t="n" s="294">
        <v>18.0</v>
      </c>
      <c r="F99" t="s" s="295">
        <v>319</v>
      </c>
      <c r="G99" t="n" s="294">
        <v>1.0</v>
      </c>
      <c r="H99" t="n" s="294">
        <v>1.0</v>
      </c>
      <c r="I99" t="n" s="294">
        <v>4.0</v>
      </c>
      <c r="J99" t="n" s="294">
        <v>0.0</v>
      </c>
      <c r="K99" t="n" s="294">
        <v>0.0</v>
      </c>
      <c r="L99" t="n" s="294">
        <v>0.0</v>
      </c>
      <c r="M99" t="s" s="294">
        <v>245</v>
      </c>
      <c r="N99" t="n" s="294">
        <v>3.0</v>
      </c>
      <c r="O99" t="s" s="294">
        <v>234</v>
      </c>
      <c r="P99" t="s" s="294">
        <v>235</v>
      </c>
      <c r="Q99" s="294"/>
      <c r="R99" s="294">
        <f>J99</f>
      </c>
      <c r="S99" s="294">
        <f>IF(OR(Q99="Е",Q99="ДЕК"),2*H99,0)</f>
      </c>
      <c r="T99" s="294">
        <f>K99*H99</f>
      </c>
      <c r="U99" s="294">
        <f>L99*H99</f>
      </c>
      <c r="V99" s="294">
        <f>ROUND(IF(OR(M99="Р",M99="РЕ"),0.5*E99,0),0)</f>
      </c>
      <c r="W99" s="294">
        <f>N99*E99</f>
      </c>
      <c r="X99" s="294">
        <f>IF(P99="З",2*H99,0)</f>
      </c>
      <c r="Y99" s="294">
        <f>IF(OR(Q99="Е",Q99="ДЕК"),0.33*H99,0)</f>
      </c>
      <c r="Z99" t="s" s="294">
        <v>234</v>
      </c>
      <c r="AA99" t="s" s="294">
        <v>234</v>
      </c>
      <c r="AB99" t="s" s="294">
        <v>234</v>
      </c>
      <c r="AC99" t="s" s="294">
        <v>234</v>
      </c>
      <c r="AD99" t="s" s="294">
        <v>234</v>
      </c>
      <c r="AE99" t="s" s="294">
        <v>234</v>
      </c>
      <c r="AF99" t="s" s="294">
        <v>234</v>
      </c>
      <c r="AG99" t="s" s="294">
        <v>234</v>
      </c>
      <c r="AH99" t="s" s="294">
        <v>234</v>
      </c>
      <c r="AI99" s="294">
        <f>SUM(R99:AH99)</f>
      </c>
      <c r="AJ99" t="s" s="294">
        <v>234</v>
      </c>
      <c r="AK99" t="s" s="294">
        <v>234</v>
      </c>
    </row>
    <row r="100">
      <c r="A100" t="n" s="296">
        <v>90.0</v>
      </c>
      <c r="B100" t="s" s="296">
        <v>322</v>
      </c>
      <c r="C100" t="s" s="294">
        <v>232</v>
      </c>
      <c r="D100" t="n" s="294">
        <v>3.0</v>
      </c>
      <c r="E100" t="n" s="294">
        <v>18.0</v>
      </c>
      <c r="F100" t="s" s="295">
        <v>319</v>
      </c>
      <c r="G100" t="n" s="294">
        <v>1.0</v>
      </c>
      <c r="H100" t="n" s="294">
        <v>1.0</v>
      </c>
      <c r="I100" t="n" s="294">
        <v>3.0</v>
      </c>
      <c r="J100" t="n" s="294">
        <v>0.0</v>
      </c>
      <c r="K100" t="n" s="294">
        <v>16.0</v>
      </c>
      <c r="L100" t="n" s="294">
        <v>0.0</v>
      </c>
      <c r="M100" s="294"/>
      <c r="N100" t="n" s="294">
        <v>0.0</v>
      </c>
      <c r="O100" t="s" s="294">
        <v>234</v>
      </c>
      <c r="P100" s="294"/>
      <c r="Q100" t="s" s="294">
        <v>237</v>
      </c>
      <c r="R100" s="294">
        <f>J100</f>
      </c>
      <c r="S100" s="294">
        <f>IF(OR(Q100="Е",Q100="ДЕК"),2*H100,0)</f>
      </c>
      <c r="T100" s="294">
        <f>K100*H100</f>
      </c>
      <c r="U100" s="294">
        <f>L100*H100</f>
      </c>
      <c r="V100" s="294">
        <f>ROUND(IF(OR(M100="Р",M100="РЕ"),0.5*E100,0),0)</f>
      </c>
      <c r="W100" s="294">
        <f>N100*E100</f>
      </c>
      <c r="X100" s="294">
        <f>IF(P100="З",2*H100,0)</f>
      </c>
      <c r="Y100" s="294">
        <f>IF(OR(Q100="Е",Q100="ДЕК"),0.33*H100,0)</f>
      </c>
      <c r="Z100" t="s" s="294">
        <v>234</v>
      </c>
      <c r="AA100" t="s" s="294">
        <v>234</v>
      </c>
      <c r="AB100" t="s" s="294">
        <v>234</v>
      </c>
      <c r="AC100" t="s" s="294">
        <v>234</v>
      </c>
      <c r="AD100" t="s" s="294">
        <v>234</v>
      </c>
      <c r="AE100" t="s" s="294">
        <v>234</v>
      </c>
      <c r="AF100" t="s" s="294">
        <v>234</v>
      </c>
      <c r="AG100" t="s" s="294">
        <v>234</v>
      </c>
      <c r="AH100" t="s" s="294">
        <v>234</v>
      </c>
      <c r="AI100" s="294">
        <f>SUM(R100:AH100)</f>
      </c>
      <c r="AJ100" t="s" s="294">
        <v>234</v>
      </c>
      <c r="AK100" t="s" s="294">
        <v>234</v>
      </c>
    </row>
    <row r="101">
      <c r="A101" t="n" s="296">
        <v>91.0</v>
      </c>
      <c r="B101" t="s" s="296">
        <v>326</v>
      </c>
      <c r="C101" t="s" s="294">
        <v>232</v>
      </c>
      <c r="D101" t="n" s="294">
        <v>3.0</v>
      </c>
      <c r="E101" t="n" s="294">
        <v>7.0</v>
      </c>
      <c r="F101" t="s" s="295">
        <v>324</v>
      </c>
      <c r="G101" t="n" s="294">
        <v>1.0</v>
      </c>
      <c r="H101" t="n" s="294">
        <v>1.0</v>
      </c>
      <c r="I101" t="n" s="294">
        <v>5.0</v>
      </c>
      <c r="J101" t="n" s="294">
        <v>32.0</v>
      </c>
      <c r="K101" t="n" s="294">
        <v>0.0</v>
      </c>
      <c r="L101" t="n" s="294">
        <v>0.0</v>
      </c>
      <c r="M101" s="294"/>
      <c r="N101" t="n" s="294">
        <v>0.0</v>
      </c>
      <c r="O101" t="s" s="294">
        <v>234</v>
      </c>
      <c r="P101" s="294"/>
      <c r="Q101" t="s" s="294">
        <v>237</v>
      </c>
      <c r="R101" s="294">
        <f>J101</f>
      </c>
      <c r="S101" s="294">
        <f>IF(OR(Q101="Е",Q101="ДЕК"),2*H101,0)</f>
      </c>
      <c r="T101" s="294">
        <f>K101*H101</f>
      </c>
      <c r="U101" s="294">
        <f>L101*H101</f>
      </c>
      <c r="V101" s="294">
        <f>ROUND(IF(OR(M101="Р",M101="РЕ"),0.5*E101,0),0)</f>
      </c>
      <c r="W101" s="294">
        <f>N101*E101</f>
      </c>
      <c r="X101" s="294">
        <f>IF(P101="З",2*H101,0)</f>
      </c>
      <c r="Y101" s="294">
        <f>IF(OR(Q101="Е",Q101="ДЕК"),0.33*H101,0)</f>
      </c>
      <c r="Z101" t="s" s="294">
        <v>234</v>
      </c>
      <c r="AA101" t="s" s="294">
        <v>234</v>
      </c>
      <c r="AB101" t="s" s="294">
        <v>234</v>
      </c>
      <c r="AC101" t="s" s="294">
        <v>234</v>
      </c>
      <c r="AD101" t="s" s="294">
        <v>234</v>
      </c>
      <c r="AE101" t="s" s="294">
        <v>234</v>
      </c>
      <c r="AF101" t="s" s="294">
        <v>234</v>
      </c>
      <c r="AG101" t="s" s="294">
        <v>234</v>
      </c>
      <c r="AH101" t="s" s="294">
        <v>234</v>
      </c>
      <c r="AI101" s="294">
        <f>SUM(R101:AH101)</f>
      </c>
      <c r="AJ101" t="s" s="294">
        <v>234</v>
      </c>
      <c r="AK101" t="s" s="294">
        <v>234</v>
      </c>
    </row>
    <row r="102">
      <c r="A102" t="n" s="296">
        <v>92.0</v>
      </c>
      <c r="B102" t="s" s="296">
        <v>90</v>
      </c>
      <c r="C102" t="s" s="294">
        <v>232</v>
      </c>
      <c r="D102" t="n" s="294">
        <v>3.0</v>
      </c>
      <c r="E102" t="n" s="294">
        <v>7.0</v>
      </c>
      <c r="F102" t="s" s="295">
        <v>324</v>
      </c>
      <c r="G102" t="n" s="294">
        <v>1.0</v>
      </c>
      <c r="H102" t="n" s="294">
        <v>1.0</v>
      </c>
      <c r="I102" t="n" s="294">
        <v>4.0</v>
      </c>
      <c r="J102" t="n" s="294">
        <v>0.0</v>
      </c>
      <c r="K102" t="n" s="294">
        <v>16.0</v>
      </c>
      <c r="L102" t="n" s="294">
        <v>0.0</v>
      </c>
      <c r="M102" s="294"/>
      <c r="N102" t="n" s="294">
        <v>0.0</v>
      </c>
      <c r="O102" t="s" s="294">
        <v>234</v>
      </c>
      <c r="P102" s="294"/>
      <c r="Q102" t="s" s="294">
        <v>237</v>
      </c>
      <c r="R102" s="294">
        <f>J102</f>
      </c>
      <c r="S102" s="294">
        <f>IF(OR(Q102="Е",Q102="ДЕК"),2*H102,0)</f>
      </c>
      <c r="T102" s="294">
        <f>K102*H102</f>
      </c>
      <c r="U102" s="294">
        <f>L102*H102</f>
      </c>
      <c r="V102" s="294">
        <f>ROUND(IF(OR(M102="Р",M102="РЕ"),0.5*E102,0),0)</f>
      </c>
      <c r="W102" s="294">
        <f>N102*E102</f>
      </c>
      <c r="X102" s="294">
        <f>IF(P102="З",2*H102,0)</f>
      </c>
      <c r="Y102" s="294">
        <f>IF(OR(Q102="Е",Q102="ДЕК"),0.33*H102,0)</f>
      </c>
      <c r="Z102" t="s" s="294">
        <v>234</v>
      </c>
      <c r="AA102" t="s" s="294">
        <v>234</v>
      </c>
      <c r="AB102" t="s" s="294">
        <v>234</v>
      </c>
      <c r="AC102" t="s" s="294">
        <v>234</v>
      </c>
      <c r="AD102" t="s" s="294">
        <v>234</v>
      </c>
      <c r="AE102" t="s" s="294">
        <v>234</v>
      </c>
      <c r="AF102" t="s" s="294">
        <v>234</v>
      </c>
      <c r="AG102" t="s" s="294">
        <v>234</v>
      </c>
      <c r="AH102" t="s" s="294">
        <v>234</v>
      </c>
      <c r="AI102" s="294">
        <f>SUM(R102:AH102)</f>
      </c>
      <c r="AJ102" t="s" s="294">
        <v>234</v>
      </c>
      <c r="AK102" t="s" s="294">
        <v>234</v>
      </c>
    </row>
    <row r="103">
      <c r="A103" t="n" s="296">
        <v>93.0</v>
      </c>
      <c r="B103" t="s" s="296">
        <v>322</v>
      </c>
      <c r="C103" t="s" s="294">
        <v>232</v>
      </c>
      <c r="D103" t="n" s="294">
        <v>3.0</v>
      </c>
      <c r="E103" t="n" s="294">
        <v>5.0</v>
      </c>
      <c r="F103" t="s" s="295">
        <v>327</v>
      </c>
      <c r="G103" t="n" s="294">
        <v>1.0</v>
      </c>
      <c r="H103" t="n" s="294">
        <v>1.0</v>
      </c>
      <c r="I103" t="n" s="294">
        <v>3.0</v>
      </c>
      <c r="J103" t="n" s="294">
        <v>32.0</v>
      </c>
      <c r="K103" t="n" s="294">
        <v>0.0</v>
      </c>
      <c r="L103" t="n" s="294">
        <v>0.0</v>
      </c>
      <c r="M103" s="294"/>
      <c r="N103" t="n" s="294">
        <v>0.0</v>
      </c>
      <c r="O103" t="s" s="294">
        <v>234</v>
      </c>
      <c r="P103" s="294"/>
      <c r="Q103" t="s" s="294">
        <v>237</v>
      </c>
      <c r="R103" s="294">
        <f>J103</f>
      </c>
      <c r="S103" s="294">
        <f>IF(OR(Q103="Е",Q103="ДЕК"),2*H103,0)</f>
      </c>
      <c r="T103" s="294">
        <f>K103*H103</f>
      </c>
      <c r="U103" s="294">
        <f>L103*H103</f>
      </c>
      <c r="V103" s="294">
        <f>ROUND(IF(OR(M103="Р",M103="РЕ"),0.5*E103,0),0)</f>
      </c>
      <c r="W103" s="294">
        <f>N103*E103</f>
      </c>
      <c r="X103" s="294">
        <f>IF(P103="З",2*H103,0)</f>
      </c>
      <c r="Y103" s="294">
        <f>IF(OR(Q103="Е",Q103="ДЕК"),0.33*H103,0)</f>
      </c>
      <c r="Z103" t="s" s="294">
        <v>234</v>
      </c>
      <c r="AA103" t="s" s="294">
        <v>234</v>
      </c>
      <c r="AB103" t="s" s="294">
        <v>234</v>
      </c>
      <c r="AC103" t="s" s="294">
        <v>234</v>
      </c>
      <c r="AD103" t="s" s="294">
        <v>234</v>
      </c>
      <c r="AE103" t="s" s="294">
        <v>234</v>
      </c>
      <c r="AF103" t="s" s="294">
        <v>234</v>
      </c>
      <c r="AG103" t="s" s="294">
        <v>234</v>
      </c>
      <c r="AH103" t="s" s="294">
        <v>234</v>
      </c>
      <c r="AI103" s="294">
        <f>SUM(R103:AH103)</f>
      </c>
      <c r="AJ103" t="s" s="294">
        <v>234</v>
      </c>
      <c r="AK103" t="s" s="294">
        <v>234</v>
      </c>
    </row>
    <row r="104">
      <c r="A104" t="n" s="296">
        <v>94.0</v>
      </c>
      <c r="B104" t="s" s="296">
        <v>322</v>
      </c>
      <c r="C104" t="s" s="294">
        <v>232</v>
      </c>
      <c r="D104" t="n" s="294">
        <v>3.0</v>
      </c>
      <c r="E104" t="n" s="294">
        <v>5.0</v>
      </c>
      <c r="F104" t="s" s="295">
        <v>327</v>
      </c>
      <c r="G104" t="n" s="294">
        <v>1.0</v>
      </c>
      <c r="H104" t="n" s="294">
        <v>1.0</v>
      </c>
      <c r="I104" t="n" s="294">
        <v>3.0</v>
      </c>
      <c r="J104" t="n" s="294">
        <v>0.0</v>
      </c>
      <c r="K104" t="n" s="294">
        <v>16.0</v>
      </c>
      <c r="L104" t="n" s="294">
        <v>0.0</v>
      </c>
      <c r="M104" s="294"/>
      <c r="N104" t="n" s="294">
        <v>0.0</v>
      </c>
      <c r="O104" t="s" s="294">
        <v>234</v>
      </c>
      <c r="P104" s="294"/>
      <c r="Q104" t="s" s="294">
        <v>237</v>
      </c>
      <c r="R104" s="294">
        <f>J104</f>
      </c>
      <c r="S104" s="294">
        <f>IF(OR(Q104="Е",Q104="ДЕК"),2*H104,0)</f>
      </c>
      <c r="T104" s="294">
        <f>K104*H104</f>
      </c>
      <c r="U104" s="294">
        <f>L104*H104</f>
      </c>
      <c r="V104" s="294">
        <f>ROUND(IF(OR(M104="Р",M104="РЕ"),0.5*E104,0),0)</f>
      </c>
      <c r="W104" s="294">
        <f>N104*E104</f>
      </c>
      <c r="X104" s="294">
        <f>IF(P104="З",2*H104,0)</f>
      </c>
      <c r="Y104" s="294">
        <f>IF(OR(Q104="Е",Q104="ДЕК"),0.33*H104,0)</f>
      </c>
      <c r="Z104" t="s" s="294">
        <v>234</v>
      </c>
      <c r="AA104" t="s" s="294">
        <v>234</v>
      </c>
      <c r="AB104" t="s" s="294">
        <v>234</v>
      </c>
      <c r="AC104" t="s" s="294">
        <v>234</v>
      </c>
      <c r="AD104" t="s" s="294">
        <v>234</v>
      </c>
      <c r="AE104" t="s" s="294">
        <v>234</v>
      </c>
      <c r="AF104" t="s" s="294">
        <v>234</v>
      </c>
      <c r="AG104" t="s" s="294">
        <v>234</v>
      </c>
      <c r="AH104" t="s" s="294">
        <v>234</v>
      </c>
      <c r="AI104" s="294">
        <f>SUM(R104:AH104)</f>
      </c>
      <c r="AJ104" t="s" s="294">
        <v>234</v>
      </c>
      <c r="AK104" t="s" s="294">
        <v>234</v>
      </c>
    </row>
    <row r="105">
      <c r="A105" t="n" s="296">
        <v>95.0</v>
      </c>
      <c r="B105" t="s" s="296">
        <v>81</v>
      </c>
      <c r="C105" t="s" s="294">
        <v>232</v>
      </c>
      <c r="D105" t="n" s="294">
        <v>3.0</v>
      </c>
      <c r="E105" t="n" s="294">
        <v>17.0</v>
      </c>
      <c r="F105" t="s" s="295">
        <v>294</v>
      </c>
      <c r="G105" t="n" s="294">
        <v>1.0</v>
      </c>
      <c r="H105" t="n" s="294">
        <v>1.0</v>
      </c>
      <c r="I105" t="n" s="294">
        <v>6.0</v>
      </c>
      <c r="J105" t="n" s="294">
        <v>0.0</v>
      </c>
      <c r="K105" t="n" s="294">
        <v>0.0</v>
      </c>
      <c r="L105" t="n" s="294">
        <v>32.0</v>
      </c>
      <c r="M105" t="s" s="294">
        <v>245</v>
      </c>
      <c r="N105" t="n" s="294">
        <v>3.0</v>
      </c>
      <c r="O105" t="s" s="294">
        <v>234</v>
      </c>
      <c r="P105" s="294"/>
      <c r="Q105" t="s" s="294">
        <v>237</v>
      </c>
      <c r="R105" s="294">
        <f>J105</f>
      </c>
      <c r="S105" s="294">
        <f>IF(OR(Q105="Е",Q105="ДЕК"),2*H105,0)</f>
      </c>
      <c r="T105" s="294">
        <f>K105*H105</f>
      </c>
      <c r="U105" s="294">
        <f>L105*H105</f>
      </c>
      <c r="V105" s="294">
        <f>ROUND(IF(OR(M105="Р",M105="РЕ"),0.5*E105,0),0)</f>
      </c>
      <c r="W105" s="294">
        <f>N105*E105</f>
      </c>
      <c r="X105" s="294">
        <f>IF(P105="З",2*H105,0)</f>
      </c>
      <c r="Y105" s="294">
        <f>IF(OR(Q105="Е",Q105="ДЕК"),0.33*H105,0)</f>
      </c>
      <c r="Z105" t="s" s="294">
        <v>234</v>
      </c>
      <c r="AA105" t="s" s="294">
        <v>234</v>
      </c>
      <c r="AB105" t="s" s="294">
        <v>234</v>
      </c>
      <c r="AC105" t="s" s="294">
        <v>234</v>
      </c>
      <c r="AD105" t="s" s="294">
        <v>234</v>
      </c>
      <c r="AE105" t="s" s="294">
        <v>234</v>
      </c>
      <c r="AF105" t="s" s="294">
        <v>234</v>
      </c>
      <c r="AG105" t="s" s="294">
        <v>234</v>
      </c>
      <c r="AH105" t="s" s="294">
        <v>234</v>
      </c>
      <c r="AI105" s="294">
        <f>SUM(R105:AH105)</f>
      </c>
      <c r="AJ105" t="s" s="294">
        <v>234</v>
      </c>
      <c r="AK105" t="s" s="294">
        <v>234</v>
      </c>
    </row>
    <row r="106">
      <c r="A106" t="n" s="296">
        <v>96.0</v>
      </c>
      <c r="B106" t="s" s="296">
        <v>81</v>
      </c>
      <c r="C106" t="s" s="294">
        <v>232</v>
      </c>
      <c r="D106" t="n" s="294">
        <v>3.0</v>
      </c>
      <c r="E106" t="n" s="294">
        <v>35.0</v>
      </c>
      <c r="F106" t="s" s="295">
        <v>296</v>
      </c>
      <c r="G106" t="n" s="294">
        <v>1.0</v>
      </c>
      <c r="H106" t="n" s="294">
        <v>1.0</v>
      </c>
      <c r="I106" t="n" s="294">
        <v>6.0</v>
      </c>
      <c r="J106" t="n" s="294">
        <v>0.0</v>
      </c>
      <c r="K106" t="n" s="294">
        <v>0.0</v>
      </c>
      <c r="L106" t="n" s="294">
        <v>32.0</v>
      </c>
      <c r="M106" t="s" s="294">
        <v>245</v>
      </c>
      <c r="N106" t="n" s="294">
        <v>3.0</v>
      </c>
      <c r="O106" t="s" s="294">
        <v>234</v>
      </c>
      <c r="P106" s="294"/>
      <c r="Q106" t="s" s="294">
        <v>237</v>
      </c>
      <c r="R106" s="294">
        <f>J106</f>
      </c>
      <c r="S106" s="294">
        <f>IF(OR(Q106="Е",Q106="ДЕК"),2*H106,0)</f>
      </c>
      <c r="T106" s="294">
        <f>K106*H106</f>
      </c>
      <c r="U106" s="294">
        <f>L106*H106</f>
      </c>
      <c r="V106" s="294">
        <f>ROUND(IF(OR(M106="Р",M106="РЕ"),0.5*E106,0),0)</f>
      </c>
      <c r="W106" s="294">
        <f>N106*E106</f>
      </c>
      <c r="X106" s="294">
        <f>IF(P106="З",2*H106,0)</f>
      </c>
      <c r="Y106" s="294">
        <f>IF(OR(Q106="Е",Q106="ДЕК"),0.33*H106,0)</f>
      </c>
      <c r="Z106" t="s" s="294">
        <v>234</v>
      </c>
      <c r="AA106" t="s" s="294">
        <v>234</v>
      </c>
      <c r="AB106" t="s" s="294">
        <v>234</v>
      </c>
      <c r="AC106" t="s" s="294">
        <v>234</v>
      </c>
      <c r="AD106" t="s" s="294">
        <v>234</v>
      </c>
      <c r="AE106" t="s" s="294">
        <v>234</v>
      </c>
      <c r="AF106" t="s" s="294">
        <v>234</v>
      </c>
      <c r="AG106" t="s" s="294">
        <v>234</v>
      </c>
      <c r="AH106" t="s" s="294">
        <v>234</v>
      </c>
      <c r="AI106" s="294">
        <f>SUM(R106:AH106)</f>
      </c>
      <c r="AJ106" t="s" s="294">
        <v>234</v>
      </c>
      <c r="AK106" t="s" s="294">
        <v>234</v>
      </c>
    </row>
    <row r="107">
      <c r="A107" t="n" s="296">
        <v>97.0</v>
      </c>
      <c r="B107" t="s" s="296">
        <v>81</v>
      </c>
      <c r="C107" t="s" s="294">
        <v>232</v>
      </c>
      <c r="D107" t="n" s="294">
        <v>3.0</v>
      </c>
      <c r="E107" t="n" s="294">
        <v>0.0</v>
      </c>
      <c r="F107" t="s" s="295">
        <v>297</v>
      </c>
      <c r="G107" t="n" s="294">
        <v>1.0</v>
      </c>
      <c r="H107" t="n" s="294">
        <v>1.0</v>
      </c>
      <c r="I107" t="n" s="294">
        <v>6.0</v>
      </c>
      <c r="J107" t="n" s="294">
        <v>0.0</v>
      </c>
      <c r="K107" t="n" s="294">
        <v>0.0</v>
      </c>
      <c r="L107" t="n" s="294">
        <v>32.0</v>
      </c>
      <c r="M107" t="s" s="294">
        <v>245</v>
      </c>
      <c r="N107" t="n" s="294">
        <v>3.0</v>
      </c>
      <c r="O107" t="s" s="294">
        <v>234</v>
      </c>
      <c r="P107" s="294"/>
      <c r="Q107" t="s" s="294">
        <v>237</v>
      </c>
      <c r="R107" s="294">
        <f>J107</f>
      </c>
      <c r="S107" s="294">
        <f>IF(OR(Q107="Е",Q107="ДЕК"),2*H107,0)</f>
      </c>
      <c r="T107" s="294">
        <f>K107*H107</f>
      </c>
      <c r="U107" s="294">
        <f>L107*H107</f>
      </c>
      <c r="V107" s="294">
        <f>ROUND(IF(OR(M107="Р",M107="РЕ"),0.5*E107,0),0)</f>
      </c>
      <c r="W107" s="294">
        <f>N107*E107</f>
      </c>
      <c r="X107" s="294">
        <f>IF(P107="З",2*H107,0)</f>
      </c>
      <c r="Y107" s="294">
        <f>IF(OR(Q107="Е",Q107="ДЕК"),0.33*H107,0)</f>
      </c>
      <c r="Z107" t="s" s="294">
        <v>234</v>
      </c>
      <c r="AA107" t="s" s="294">
        <v>234</v>
      </c>
      <c r="AB107" t="s" s="294">
        <v>234</v>
      </c>
      <c r="AC107" t="s" s="294">
        <v>234</v>
      </c>
      <c r="AD107" t="s" s="294">
        <v>234</v>
      </c>
      <c r="AE107" t="s" s="294">
        <v>234</v>
      </c>
      <c r="AF107" t="s" s="294">
        <v>234</v>
      </c>
      <c r="AG107" t="s" s="294">
        <v>234</v>
      </c>
      <c r="AH107" t="s" s="294">
        <v>234</v>
      </c>
      <c r="AI107" s="294">
        <f>SUM(R107:AH107)</f>
      </c>
      <c r="AJ107" t="s" s="294">
        <v>234</v>
      </c>
      <c r="AK107" t="s" s="294">
        <v>234</v>
      </c>
    </row>
    <row r="108">
      <c r="A108" t="n" s="296">
        <v>98.0</v>
      </c>
      <c r="B108" t="s" s="296">
        <v>81</v>
      </c>
      <c r="C108" t="s" s="294">
        <v>232</v>
      </c>
      <c r="D108" t="n" s="294">
        <v>3.0</v>
      </c>
      <c r="E108" t="n" s="294">
        <v>0.0</v>
      </c>
      <c r="F108" t="s" s="295">
        <v>298</v>
      </c>
      <c r="G108" t="n" s="294">
        <v>1.0</v>
      </c>
      <c r="H108" t="n" s="294">
        <v>1.0</v>
      </c>
      <c r="I108" t="n" s="294">
        <v>6.0</v>
      </c>
      <c r="J108" t="n" s="294">
        <v>0.0</v>
      </c>
      <c r="K108" t="n" s="294">
        <v>0.0</v>
      </c>
      <c r="L108" t="n" s="294">
        <v>32.0</v>
      </c>
      <c r="M108" t="s" s="294">
        <v>245</v>
      </c>
      <c r="N108" t="n" s="294">
        <v>3.0</v>
      </c>
      <c r="O108" t="s" s="294">
        <v>234</v>
      </c>
      <c r="P108" s="294"/>
      <c r="Q108" t="s" s="294">
        <v>237</v>
      </c>
      <c r="R108" s="294">
        <f>J108</f>
      </c>
      <c r="S108" s="294">
        <f>IF(OR(Q108="Е",Q108="ДЕК"),2*H108,0)</f>
      </c>
      <c r="T108" s="294">
        <f>K108*H108</f>
      </c>
      <c r="U108" s="294">
        <f>L108*H108</f>
      </c>
      <c r="V108" s="294">
        <f>ROUND(IF(OR(M108="Р",M108="РЕ"),0.5*E108,0),0)</f>
      </c>
      <c r="W108" s="294">
        <f>N108*E108</f>
      </c>
      <c r="X108" s="294">
        <f>IF(P108="З",2*H108,0)</f>
      </c>
      <c r="Y108" s="294">
        <f>IF(OR(Q108="Е",Q108="ДЕК"),0.33*H108,0)</f>
      </c>
      <c r="Z108" t="s" s="294">
        <v>234</v>
      </c>
      <c r="AA108" t="s" s="294">
        <v>234</v>
      </c>
      <c r="AB108" t="s" s="294">
        <v>234</v>
      </c>
      <c r="AC108" t="s" s="294">
        <v>234</v>
      </c>
      <c r="AD108" t="s" s="294">
        <v>234</v>
      </c>
      <c r="AE108" t="s" s="294">
        <v>234</v>
      </c>
      <c r="AF108" t="s" s="294">
        <v>234</v>
      </c>
      <c r="AG108" t="s" s="294">
        <v>234</v>
      </c>
      <c r="AH108" t="s" s="294">
        <v>234</v>
      </c>
      <c r="AI108" s="294">
        <f>SUM(R108:AH108)</f>
      </c>
      <c r="AJ108" t="s" s="294">
        <v>234</v>
      </c>
      <c r="AK108" t="s" s="294">
        <v>234</v>
      </c>
    </row>
    <row r="109">
      <c r="A109" t="n" s="296">
        <v>99.0</v>
      </c>
      <c r="B109" t="s" s="296">
        <v>81</v>
      </c>
      <c r="C109" t="s" s="294">
        <v>232</v>
      </c>
      <c r="D109" t="n" s="294">
        <v>3.0</v>
      </c>
      <c r="E109" t="n" s="294">
        <v>10.0</v>
      </c>
      <c r="F109" t="s" s="295">
        <v>299</v>
      </c>
      <c r="G109" t="n" s="294">
        <v>1.0</v>
      </c>
      <c r="H109" t="n" s="294">
        <v>1.0</v>
      </c>
      <c r="I109" t="n" s="294">
        <v>6.0</v>
      </c>
      <c r="J109" t="n" s="294">
        <v>0.0</v>
      </c>
      <c r="K109" t="n" s="294">
        <v>0.0</v>
      </c>
      <c r="L109" t="n" s="294">
        <v>32.0</v>
      </c>
      <c r="M109" t="s" s="294">
        <v>245</v>
      </c>
      <c r="N109" t="n" s="294">
        <v>3.0</v>
      </c>
      <c r="O109" t="s" s="294">
        <v>234</v>
      </c>
      <c r="P109" s="294"/>
      <c r="Q109" t="s" s="294">
        <v>237</v>
      </c>
      <c r="R109" s="294">
        <f>J109</f>
      </c>
      <c r="S109" s="294">
        <f>IF(OR(Q109="Е",Q109="ДЕК"),2*H109,0)</f>
      </c>
      <c r="T109" s="294">
        <f>K109*H109</f>
      </c>
      <c r="U109" s="294">
        <f>L109*H109</f>
      </c>
      <c r="V109" s="294">
        <f>ROUND(IF(OR(M109="Р",M109="РЕ"),0.5*E109,0),0)</f>
      </c>
      <c r="W109" s="294">
        <f>N109*E109</f>
      </c>
      <c r="X109" s="294">
        <f>IF(P109="З",2*H109,0)</f>
      </c>
      <c r="Y109" s="294">
        <f>IF(OR(Q109="Е",Q109="ДЕК"),0.33*H109,0)</f>
      </c>
      <c r="Z109" t="s" s="294">
        <v>234</v>
      </c>
      <c r="AA109" t="s" s="294">
        <v>234</v>
      </c>
      <c r="AB109" t="s" s="294">
        <v>234</v>
      </c>
      <c r="AC109" t="s" s="294">
        <v>234</v>
      </c>
      <c r="AD109" t="s" s="294">
        <v>234</v>
      </c>
      <c r="AE109" t="s" s="294">
        <v>234</v>
      </c>
      <c r="AF109" t="s" s="294">
        <v>234</v>
      </c>
      <c r="AG109" t="s" s="294">
        <v>234</v>
      </c>
      <c r="AH109" t="s" s="294">
        <v>234</v>
      </c>
      <c r="AI109" s="294">
        <f>SUM(R109:AH109)</f>
      </c>
      <c r="AJ109" t="s" s="294">
        <v>234</v>
      </c>
      <c r="AK109" t="s" s="294">
        <v>234</v>
      </c>
    </row>
    <row r="110">
      <c r="A110" t="n" s="296">
        <v>100.0</v>
      </c>
      <c r="B110" t="s" s="296">
        <v>81</v>
      </c>
      <c r="C110" t="s" s="294">
        <v>232</v>
      </c>
      <c r="D110" t="n" s="294">
        <v>3.0</v>
      </c>
      <c r="E110" t="n" s="294">
        <v>2.0</v>
      </c>
      <c r="F110" t="s" s="295">
        <v>302</v>
      </c>
      <c r="G110" t="n" s="294">
        <v>1.0</v>
      </c>
      <c r="H110" t="n" s="294">
        <v>1.0</v>
      </c>
      <c r="I110" t="n" s="294">
        <v>6.0</v>
      </c>
      <c r="J110" t="n" s="294">
        <v>0.0</v>
      </c>
      <c r="K110" t="n" s="294">
        <v>0.0</v>
      </c>
      <c r="L110" t="n" s="294">
        <v>32.0</v>
      </c>
      <c r="M110" t="s" s="294">
        <v>245</v>
      </c>
      <c r="N110" t="n" s="294">
        <v>3.0</v>
      </c>
      <c r="O110" t="s" s="294">
        <v>234</v>
      </c>
      <c r="P110" s="294"/>
      <c r="Q110" t="s" s="294">
        <v>237</v>
      </c>
      <c r="R110" s="294">
        <f>J110</f>
      </c>
      <c r="S110" s="294">
        <f>IF(OR(Q110="Е",Q110="ДЕК"),2*H110,0)</f>
      </c>
      <c r="T110" s="294">
        <f>K110*H110</f>
      </c>
      <c r="U110" s="294">
        <f>L110*H110</f>
      </c>
      <c r="V110" s="294">
        <f>ROUND(IF(OR(M110="Р",M110="РЕ"),0.5*E110,0),0)</f>
      </c>
      <c r="W110" s="294">
        <f>N110*E110</f>
      </c>
      <c r="X110" s="294">
        <f>IF(P110="З",2*H110,0)</f>
      </c>
      <c r="Y110" s="294">
        <f>IF(OR(Q110="Е",Q110="ДЕК"),0.33*H110,0)</f>
      </c>
      <c r="Z110" t="s" s="294">
        <v>234</v>
      </c>
      <c r="AA110" t="s" s="294">
        <v>234</v>
      </c>
      <c r="AB110" t="s" s="294">
        <v>234</v>
      </c>
      <c r="AC110" t="s" s="294">
        <v>234</v>
      </c>
      <c r="AD110" t="s" s="294">
        <v>234</v>
      </c>
      <c r="AE110" t="s" s="294">
        <v>234</v>
      </c>
      <c r="AF110" t="s" s="294">
        <v>234</v>
      </c>
      <c r="AG110" t="s" s="294">
        <v>234</v>
      </c>
      <c r="AH110" t="s" s="294">
        <v>234</v>
      </c>
      <c r="AI110" s="294">
        <f>SUM(R110:AH110)</f>
      </c>
      <c r="AJ110" t="s" s="294">
        <v>234</v>
      </c>
      <c r="AK110" t="s" s="294">
        <v>234</v>
      </c>
    </row>
    <row r="111">
      <c r="A111" t="n" s="296">
        <v>101.0</v>
      </c>
      <c r="B111" t="s" s="296">
        <v>81</v>
      </c>
      <c r="C111" t="s" s="294">
        <v>232</v>
      </c>
      <c r="D111" t="n" s="294">
        <v>3.0</v>
      </c>
      <c r="E111" t="n" s="294">
        <v>1.0</v>
      </c>
      <c r="F111" t="s" s="295">
        <v>303</v>
      </c>
      <c r="G111" t="n" s="294">
        <v>1.0</v>
      </c>
      <c r="H111" t="n" s="294">
        <v>1.0</v>
      </c>
      <c r="I111" t="n" s="294">
        <v>6.0</v>
      </c>
      <c r="J111" t="n" s="294">
        <v>0.0</v>
      </c>
      <c r="K111" t="n" s="294">
        <v>0.0</v>
      </c>
      <c r="L111" t="n" s="294">
        <v>32.0</v>
      </c>
      <c r="M111" t="s" s="294">
        <v>245</v>
      </c>
      <c r="N111" t="n" s="294">
        <v>3.0</v>
      </c>
      <c r="O111" t="s" s="294">
        <v>234</v>
      </c>
      <c r="P111" s="294"/>
      <c r="Q111" t="s" s="294">
        <v>237</v>
      </c>
      <c r="R111" s="294">
        <f>J111</f>
      </c>
      <c r="S111" s="294">
        <f>IF(OR(Q111="Е",Q111="ДЕК"),2*H111,0)</f>
      </c>
      <c r="T111" s="294">
        <f>K111*H111</f>
      </c>
      <c r="U111" s="294">
        <f>L111*H111</f>
      </c>
      <c r="V111" s="294">
        <f>ROUND(IF(OR(M111="Р",M111="РЕ"),0.5*E111,0),0)</f>
      </c>
      <c r="W111" s="294">
        <f>N111*E111</f>
      </c>
      <c r="X111" s="294">
        <f>IF(P111="З",2*H111,0)</f>
      </c>
      <c r="Y111" s="294">
        <f>IF(OR(Q111="Е",Q111="ДЕК"),0.33*H111,0)</f>
      </c>
      <c r="Z111" t="s" s="294">
        <v>234</v>
      </c>
      <c r="AA111" t="s" s="294">
        <v>234</v>
      </c>
      <c r="AB111" t="s" s="294">
        <v>234</v>
      </c>
      <c r="AC111" t="s" s="294">
        <v>234</v>
      </c>
      <c r="AD111" t="s" s="294">
        <v>234</v>
      </c>
      <c r="AE111" t="s" s="294">
        <v>234</v>
      </c>
      <c r="AF111" t="s" s="294">
        <v>234</v>
      </c>
      <c r="AG111" t="s" s="294">
        <v>234</v>
      </c>
      <c r="AH111" t="s" s="294">
        <v>234</v>
      </c>
      <c r="AI111" s="294">
        <f>SUM(R111:AH111)</f>
      </c>
      <c r="AJ111" t="s" s="294">
        <v>234</v>
      </c>
      <c r="AK111" t="s" s="294">
        <v>234</v>
      </c>
    </row>
    <row r="112">
      <c r="A112" t="n" s="296">
        <v>102.0</v>
      </c>
      <c r="B112" t="s" s="296">
        <v>81</v>
      </c>
      <c r="C112" t="s" s="294">
        <v>232</v>
      </c>
      <c r="D112" t="n" s="294">
        <v>3.0</v>
      </c>
      <c r="E112" t="n" s="294">
        <v>6.0</v>
      </c>
      <c r="F112" t="s" s="295">
        <v>304</v>
      </c>
      <c r="G112" t="n" s="294">
        <v>1.0</v>
      </c>
      <c r="H112" t="n" s="294">
        <v>1.0</v>
      </c>
      <c r="I112" t="n" s="294">
        <v>6.0</v>
      </c>
      <c r="J112" t="n" s="294">
        <v>0.0</v>
      </c>
      <c r="K112" t="n" s="294">
        <v>0.0</v>
      </c>
      <c r="L112" t="n" s="294">
        <v>32.0</v>
      </c>
      <c r="M112" t="s" s="294">
        <v>245</v>
      </c>
      <c r="N112" t="n" s="294">
        <v>3.0</v>
      </c>
      <c r="O112" t="s" s="294">
        <v>234</v>
      </c>
      <c r="P112" s="294"/>
      <c r="Q112" t="s" s="294">
        <v>237</v>
      </c>
      <c r="R112" s="294">
        <f>J112</f>
      </c>
      <c r="S112" s="294">
        <f>IF(OR(Q112="Е",Q112="ДЕК"),2*H112,0)</f>
      </c>
      <c r="T112" s="294">
        <f>K112*H112</f>
      </c>
      <c r="U112" s="294">
        <f>L112*H112</f>
      </c>
      <c r="V112" s="294">
        <f>ROUND(IF(OR(M112="Р",M112="РЕ"),0.5*E112,0),0)</f>
      </c>
      <c r="W112" s="294">
        <f>N112*E112</f>
      </c>
      <c r="X112" s="294">
        <f>IF(P112="З",2*H112,0)</f>
      </c>
      <c r="Y112" s="294">
        <f>IF(OR(Q112="Е",Q112="ДЕК"),0.33*H112,0)</f>
      </c>
      <c r="Z112" t="s" s="294">
        <v>234</v>
      </c>
      <c r="AA112" t="s" s="294">
        <v>234</v>
      </c>
      <c r="AB112" t="s" s="294">
        <v>234</v>
      </c>
      <c r="AC112" t="s" s="294">
        <v>234</v>
      </c>
      <c r="AD112" t="s" s="294">
        <v>234</v>
      </c>
      <c r="AE112" t="s" s="294">
        <v>234</v>
      </c>
      <c r="AF112" t="s" s="294">
        <v>234</v>
      </c>
      <c r="AG112" t="s" s="294">
        <v>234</v>
      </c>
      <c r="AH112" t="s" s="294">
        <v>234</v>
      </c>
      <c r="AI112" s="294">
        <f>SUM(R112:AH112)</f>
      </c>
      <c r="AJ112" t="s" s="294">
        <v>234</v>
      </c>
      <c r="AK112" t="s" s="294">
        <v>234</v>
      </c>
    </row>
    <row r="113">
      <c r="A113" t="n" s="296">
        <v>103.0</v>
      </c>
      <c r="B113" t="s" s="296">
        <v>81</v>
      </c>
      <c r="C113" t="s" s="294">
        <v>232</v>
      </c>
      <c r="D113" t="n" s="294">
        <v>3.0</v>
      </c>
      <c r="E113" t="n" s="294">
        <v>0.0</v>
      </c>
      <c r="F113" t="s" s="295">
        <v>305</v>
      </c>
      <c r="G113" t="n" s="294">
        <v>1.0</v>
      </c>
      <c r="H113" t="n" s="294">
        <v>1.0</v>
      </c>
      <c r="I113" t="n" s="294">
        <v>6.0</v>
      </c>
      <c r="J113" t="n" s="294">
        <v>0.0</v>
      </c>
      <c r="K113" t="n" s="294">
        <v>0.0</v>
      </c>
      <c r="L113" t="n" s="294">
        <v>32.0</v>
      </c>
      <c r="M113" t="s" s="294">
        <v>245</v>
      </c>
      <c r="N113" t="n" s="294">
        <v>3.0</v>
      </c>
      <c r="O113" t="s" s="294">
        <v>234</v>
      </c>
      <c r="P113" s="294"/>
      <c r="Q113" t="s" s="294">
        <v>237</v>
      </c>
      <c r="R113" s="294">
        <f>J113</f>
      </c>
      <c r="S113" s="294">
        <f>IF(OR(Q113="Е",Q113="ДЕК"),2*H113,0)</f>
      </c>
      <c r="T113" s="294">
        <f>K113*H113</f>
      </c>
      <c r="U113" s="294">
        <f>L113*H113</f>
      </c>
      <c r="V113" s="294">
        <f>ROUND(IF(OR(M113="Р",M113="РЕ"),0.5*E113,0),0)</f>
      </c>
      <c r="W113" s="294">
        <f>N113*E113</f>
      </c>
      <c r="X113" s="294">
        <f>IF(P113="З",2*H113,0)</f>
      </c>
      <c r="Y113" s="294">
        <f>IF(OR(Q113="Е",Q113="ДЕК"),0.33*H113,0)</f>
      </c>
      <c r="Z113" t="s" s="294">
        <v>234</v>
      </c>
      <c r="AA113" t="s" s="294">
        <v>234</v>
      </c>
      <c r="AB113" t="s" s="294">
        <v>234</v>
      </c>
      <c r="AC113" t="s" s="294">
        <v>234</v>
      </c>
      <c r="AD113" t="s" s="294">
        <v>234</v>
      </c>
      <c r="AE113" t="s" s="294">
        <v>234</v>
      </c>
      <c r="AF113" t="s" s="294">
        <v>234</v>
      </c>
      <c r="AG113" t="s" s="294">
        <v>234</v>
      </c>
      <c r="AH113" t="s" s="294">
        <v>234</v>
      </c>
      <c r="AI113" s="294">
        <f>SUM(R113:AH113)</f>
      </c>
      <c r="AJ113" t="s" s="294">
        <v>234</v>
      </c>
      <c r="AK113" t="s" s="294">
        <v>234</v>
      </c>
    </row>
    <row r="114">
      <c r="A114" t="n" s="296">
        <v>104.0</v>
      </c>
      <c r="B114" t="s" s="296">
        <v>81</v>
      </c>
      <c r="C114" t="s" s="294">
        <v>232</v>
      </c>
      <c r="D114" t="n" s="294">
        <v>3.0</v>
      </c>
      <c r="E114" t="n" s="294">
        <v>15.0</v>
      </c>
      <c r="F114" t="s" s="295">
        <v>306</v>
      </c>
      <c r="G114" t="n" s="294">
        <v>1.0</v>
      </c>
      <c r="H114" t="n" s="294">
        <v>1.0</v>
      </c>
      <c r="I114" t="n" s="294">
        <v>6.0</v>
      </c>
      <c r="J114" t="n" s="294">
        <v>0.0</v>
      </c>
      <c r="K114" t="n" s="294">
        <v>0.0</v>
      </c>
      <c r="L114" t="n" s="294">
        <v>32.0</v>
      </c>
      <c r="M114" t="s" s="294">
        <v>245</v>
      </c>
      <c r="N114" t="n" s="294">
        <v>3.0</v>
      </c>
      <c r="O114" t="s" s="294">
        <v>234</v>
      </c>
      <c r="P114" s="294"/>
      <c r="Q114" t="s" s="294">
        <v>237</v>
      </c>
      <c r="R114" s="294">
        <f>J114</f>
      </c>
      <c r="S114" s="294">
        <f>IF(OR(Q114="Е",Q114="ДЕК"),2*H114,0)</f>
      </c>
      <c r="T114" s="294">
        <f>K114*H114</f>
      </c>
      <c r="U114" s="294">
        <f>L114*H114</f>
      </c>
      <c r="V114" s="294">
        <f>ROUND(IF(OR(M114="Р",M114="РЕ"),0.5*E114,0),0)</f>
      </c>
      <c r="W114" s="294">
        <f>N114*E114</f>
      </c>
      <c r="X114" s="294">
        <f>IF(P114="З",2*H114,0)</f>
      </c>
      <c r="Y114" s="294">
        <f>IF(OR(Q114="Е",Q114="ДЕК"),0.33*H114,0)</f>
      </c>
      <c r="Z114" t="s" s="294">
        <v>234</v>
      </c>
      <c r="AA114" t="s" s="294">
        <v>234</v>
      </c>
      <c r="AB114" t="s" s="294">
        <v>234</v>
      </c>
      <c r="AC114" t="s" s="294">
        <v>234</v>
      </c>
      <c r="AD114" t="s" s="294">
        <v>234</v>
      </c>
      <c r="AE114" t="s" s="294">
        <v>234</v>
      </c>
      <c r="AF114" t="s" s="294">
        <v>234</v>
      </c>
      <c r="AG114" t="s" s="294">
        <v>234</v>
      </c>
      <c r="AH114" t="s" s="294">
        <v>234</v>
      </c>
      <c r="AI114" s="294">
        <f>SUM(R114:AH114)</f>
      </c>
      <c r="AJ114" t="s" s="294">
        <v>234</v>
      </c>
      <c r="AK114" t="s" s="294">
        <v>234</v>
      </c>
    </row>
    <row r="115">
      <c r="A115" t="n" s="296">
        <v>105.0</v>
      </c>
      <c r="B115" t="s" s="296">
        <v>323</v>
      </c>
      <c r="C115" t="s" s="294">
        <v>232</v>
      </c>
      <c r="D115" t="n" s="294">
        <v>3.0</v>
      </c>
      <c r="E115" t="n" s="294">
        <v>18.0</v>
      </c>
      <c r="F115" t="s" s="295">
        <v>319</v>
      </c>
      <c r="G115" t="n" s="294">
        <v>1.0</v>
      </c>
      <c r="H115" t="n" s="294">
        <v>1.0</v>
      </c>
      <c r="I115" t="n" s="294">
        <v>4.0</v>
      </c>
      <c r="J115" t="n" s="294">
        <v>0.0</v>
      </c>
      <c r="K115" t="n" s="294">
        <v>0.0</v>
      </c>
      <c r="L115" t="n" s="294">
        <v>16.0</v>
      </c>
      <c r="M115" t="s" s="294">
        <v>245</v>
      </c>
      <c r="N115" t="n" s="294">
        <v>3.0</v>
      </c>
      <c r="O115" t="s" s="294">
        <v>234</v>
      </c>
      <c r="P115" t="s" s="294">
        <v>235</v>
      </c>
      <c r="Q115" s="294"/>
      <c r="R115" s="294">
        <f>J115</f>
      </c>
      <c r="S115" s="294">
        <f>IF(OR(Q115="Е",Q115="ДЕК"),2*H115,0)</f>
      </c>
      <c r="T115" s="294">
        <f>K115*H115</f>
      </c>
      <c r="U115" s="294">
        <f>L115*H115</f>
      </c>
      <c r="V115" s="294">
        <f>ROUND(IF(OR(M115="Р",M115="РЕ"),0.5*E115,0),0)</f>
      </c>
      <c r="W115" s="294">
        <f>N115*E115</f>
      </c>
      <c r="X115" s="294">
        <f>IF(P115="З",2*H115,0)</f>
      </c>
      <c r="Y115" s="294">
        <f>IF(OR(Q115="Е",Q115="ДЕК"),0.33*H115,0)</f>
      </c>
      <c r="Z115" t="s" s="294">
        <v>234</v>
      </c>
      <c r="AA115" t="s" s="294">
        <v>234</v>
      </c>
      <c r="AB115" t="s" s="294">
        <v>234</v>
      </c>
      <c r="AC115" t="s" s="294">
        <v>234</v>
      </c>
      <c r="AD115" t="s" s="294">
        <v>234</v>
      </c>
      <c r="AE115" t="s" s="294">
        <v>234</v>
      </c>
      <c r="AF115" t="s" s="294">
        <v>234</v>
      </c>
      <c r="AG115" t="s" s="294">
        <v>234</v>
      </c>
      <c r="AH115" t="s" s="294">
        <v>234</v>
      </c>
      <c r="AI115" s="294">
        <f>SUM(R115:AH115)</f>
      </c>
      <c r="AJ115" t="s" s="294">
        <v>234</v>
      </c>
      <c r="AK115" t="s" s="294">
        <v>234</v>
      </c>
    </row>
    <row r="116">
      <c r="A116" t="n" s="296">
        <v>106.0</v>
      </c>
      <c r="B116" t="s" s="296">
        <v>259</v>
      </c>
      <c r="C116" t="s" s="294">
        <v>232</v>
      </c>
      <c r="D116" t="n" s="294">
        <v>3.0</v>
      </c>
      <c r="E116" t="n" s="294">
        <v>0.0</v>
      </c>
      <c r="F116" t="s" s="295">
        <v>328</v>
      </c>
      <c r="G116" t="n" s="294">
        <v>1.0</v>
      </c>
      <c r="H116" t="n" s="294">
        <v>1.0</v>
      </c>
      <c r="I116" t="n" s="294">
        <v>4.0</v>
      </c>
      <c r="J116" t="n" s="294">
        <v>16.0</v>
      </c>
      <c r="K116" t="n" s="294">
        <v>0.0</v>
      </c>
      <c r="L116" t="n" s="294">
        <v>0.0</v>
      </c>
      <c r="M116" s="294"/>
      <c r="N116" t="n" s="294">
        <v>0.0</v>
      </c>
      <c r="O116" t="s" s="294">
        <v>234</v>
      </c>
      <c r="P116" t="s" s="294">
        <v>235</v>
      </c>
      <c r="Q116" s="294"/>
      <c r="R116" s="294">
        <f>J116</f>
      </c>
      <c r="S116" s="294">
        <f>IF(OR(Q116="Е",Q116="ДЕК"),2*H116,0)</f>
      </c>
      <c r="T116" s="294">
        <f>K116*H116</f>
      </c>
      <c r="U116" s="294">
        <f>L116*H116</f>
      </c>
      <c r="V116" s="294">
        <f>ROUND(IF(OR(M116="Р",M116="РЕ"),0.5*E116,0),0)</f>
      </c>
      <c r="W116" s="294">
        <f>N116*E116</f>
      </c>
      <c r="X116" s="294">
        <f>IF(P116="З",2*H116,0)</f>
      </c>
      <c r="Y116" s="294">
        <f>IF(OR(Q116="Е",Q116="ДЕК"),0.33*H116,0)</f>
      </c>
      <c r="Z116" t="s" s="294">
        <v>234</v>
      </c>
      <c r="AA116" t="s" s="294">
        <v>234</v>
      </c>
      <c r="AB116" t="s" s="294">
        <v>234</v>
      </c>
      <c r="AC116" t="s" s="294">
        <v>234</v>
      </c>
      <c r="AD116" t="s" s="294">
        <v>234</v>
      </c>
      <c r="AE116" t="s" s="294">
        <v>234</v>
      </c>
      <c r="AF116" t="s" s="294">
        <v>234</v>
      </c>
      <c r="AG116" t="s" s="294">
        <v>234</v>
      </c>
      <c r="AH116" t="s" s="294">
        <v>234</v>
      </c>
      <c r="AI116" s="294">
        <f>SUM(R116:AH116)</f>
      </c>
      <c r="AJ116" t="s" s="294">
        <v>234</v>
      </c>
      <c r="AK116" t="s" s="294">
        <v>234</v>
      </c>
    </row>
    <row r="117">
      <c r="A117" t="n" s="296">
        <v>107.0</v>
      </c>
      <c r="B117" t="s" s="296">
        <v>259</v>
      </c>
      <c r="C117" t="s" s="294">
        <v>232</v>
      </c>
      <c r="D117" t="n" s="294">
        <v>3.0</v>
      </c>
      <c r="E117" t="n" s="294">
        <v>0.0</v>
      </c>
      <c r="F117" t="s" s="295">
        <v>328</v>
      </c>
      <c r="G117" t="n" s="294">
        <v>1.0</v>
      </c>
      <c r="H117" t="n" s="294">
        <v>1.0</v>
      </c>
      <c r="I117" t="n" s="294">
        <v>4.0</v>
      </c>
      <c r="J117" t="n" s="294">
        <v>0.0</v>
      </c>
      <c r="K117" t="n" s="294">
        <v>32.0</v>
      </c>
      <c r="L117" t="n" s="294">
        <v>0.0</v>
      </c>
      <c r="M117" s="294"/>
      <c r="N117" t="n" s="294">
        <v>0.0</v>
      </c>
      <c r="O117" t="s" s="294">
        <v>234</v>
      </c>
      <c r="P117" t="s" s="294">
        <v>235</v>
      </c>
      <c r="Q117" s="294"/>
      <c r="R117" s="294">
        <f>J117</f>
      </c>
      <c r="S117" s="294">
        <f>IF(OR(Q117="Е",Q117="ДЕК"),2*H117,0)</f>
      </c>
      <c r="T117" s="294">
        <f>K117*H117</f>
      </c>
      <c r="U117" s="294">
        <f>L117*H117</f>
      </c>
      <c r="V117" s="294">
        <f>ROUND(IF(OR(M117="Р",M117="РЕ"),0.5*E117,0),0)</f>
      </c>
      <c r="W117" s="294">
        <f>N117*E117</f>
      </c>
      <c r="X117" s="294">
        <f>IF(P117="З",2*H117,0)</f>
      </c>
      <c r="Y117" s="294">
        <f>IF(OR(Q117="Е",Q117="ДЕК"),0.33*H117,0)</f>
      </c>
      <c r="Z117" t="s" s="294">
        <v>234</v>
      </c>
      <c r="AA117" t="s" s="294">
        <v>234</v>
      </c>
      <c r="AB117" t="s" s="294">
        <v>234</v>
      </c>
      <c r="AC117" t="s" s="294">
        <v>234</v>
      </c>
      <c r="AD117" t="s" s="294">
        <v>234</v>
      </c>
      <c r="AE117" t="s" s="294">
        <v>234</v>
      </c>
      <c r="AF117" t="s" s="294">
        <v>234</v>
      </c>
      <c r="AG117" t="s" s="294">
        <v>234</v>
      </c>
      <c r="AH117" t="s" s="294">
        <v>234</v>
      </c>
      <c r="AI117" s="294">
        <f>SUM(R117:AH117)</f>
      </c>
      <c r="AJ117" t="s" s="294">
        <v>234</v>
      </c>
      <c r="AK117" t="s" s="294">
        <v>234</v>
      </c>
    </row>
    <row r="118">
      <c r="A118" t="n" s="296">
        <v>108.0</v>
      </c>
      <c r="B118" t="s" s="296">
        <v>330</v>
      </c>
      <c r="C118" t="s" s="294">
        <v>232</v>
      </c>
      <c r="D118" t="n" s="294">
        <v>4.0</v>
      </c>
      <c r="E118" t="n" s="294">
        <v>81.0</v>
      </c>
      <c r="F118" t="s" s="295">
        <v>329</v>
      </c>
      <c r="G118" t="n" s="294">
        <v>1.0</v>
      </c>
      <c r="H118" t="n" s="294">
        <v>5.0</v>
      </c>
      <c r="I118" t="n" s="294">
        <v>4.0</v>
      </c>
      <c r="J118" t="n" s="294">
        <v>0.0</v>
      </c>
      <c r="K118" t="n" s="294">
        <v>0.0</v>
      </c>
      <c r="L118" t="n" s="294">
        <v>0.0</v>
      </c>
      <c r="M118" t="s" s="294">
        <v>245</v>
      </c>
      <c r="N118" t="n" s="294">
        <v>3.0</v>
      </c>
      <c r="O118" t="s" s="294">
        <v>234</v>
      </c>
      <c r="P118" t="s" s="294">
        <v>235</v>
      </c>
      <c r="Q118" s="294"/>
      <c r="R118" s="294">
        <f>J118</f>
      </c>
      <c r="S118" s="294">
        <f>IF(OR(Q118="Е",Q118="ДЕК"),2*H118,0)</f>
      </c>
      <c r="T118" s="294">
        <f>K118*H118</f>
      </c>
      <c r="U118" s="294">
        <f>L118*H118</f>
      </c>
      <c r="V118" s="294">
        <f>ROUND(IF(OR(M118="Р",M118="РЕ"),0.5*E118,0),0)</f>
      </c>
      <c r="W118" s="294">
        <f>N118*E118</f>
      </c>
      <c r="X118" s="294">
        <f>IF(P118="З",2*H118,0)</f>
      </c>
      <c r="Y118" s="294">
        <f>IF(OR(Q118="Е",Q118="ДЕК"),0.33*H118,0)</f>
      </c>
      <c r="Z118" t="s" s="294">
        <v>234</v>
      </c>
      <c r="AA118" t="s" s="294">
        <v>234</v>
      </c>
      <c r="AB118" t="s" s="294">
        <v>234</v>
      </c>
      <c r="AC118" t="s" s="294">
        <v>234</v>
      </c>
      <c r="AD118" t="s" s="294">
        <v>234</v>
      </c>
      <c r="AE118" t="s" s="294">
        <v>234</v>
      </c>
      <c r="AF118" t="s" s="294">
        <v>234</v>
      </c>
      <c r="AG118" t="s" s="294">
        <v>234</v>
      </c>
      <c r="AH118" t="s" s="294">
        <v>234</v>
      </c>
      <c r="AI118" s="294">
        <f>SUM(R118:AH118)</f>
      </c>
      <c r="AJ118" t="s" s="294">
        <v>234</v>
      </c>
      <c r="AK118" t="s" s="294">
        <v>234</v>
      </c>
    </row>
    <row r="119">
      <c r="A119" t="n" s="296">
        <v>109.0</v>
      </c>
      <c r="B119" t="s" s="296">
        <v>86</v>
      </c>
      <c r="C119" t="s" s="294">
        <v>232</v>
      </c>
      <c r="D119" t="n" s="294">
        <v>4.0</v>
      </c>
      <c r="E119" t="n" s="294">
        <v>29.0</v>
      </c>
      <c r="F119" t="s" s="295">
        <v>331</v>
      </c>
      <c r="G119" t="n" s="294">
        <v>1.0</v>
      </c>
      <c r="H119" t="n" s="294">
        <v>1.0</v>
      </c>
      <c r="I119" t="n" s="294">
        <v>5.0</v>
      </c>
      <c r="J119" t="n" s="294">
        <v>0.0</v>
      </c>
      <c r="K119" t="n" s="294">
        <v>32.0</v>
      </c>
      <c r="L119" t="n" s="294">
        <v>0.0</v>
      </c>
      <c r="M119" s="294"/>
      <c r="N119" t="n" s="294">
        <v>0.0</v>
      </c>
      <c r="O119" t="s" s="294">
        <v>234</v>
      </c>
      <c r="P119" s="294"/>
      <c r="Q119" t="s" s="294">
        <v>237</v>
      </c>
      <c r="R119" s="294">
        <f>J119</f>
      </c>
      <c r="S119" s="294">
        <f>IF(OR(Q119="Е",Q119="ДЕК"),2*H119,0)</f>
      </c>
      <c r="T119" s="294">
        <f>K119*H119</f>
      </c>
      <c r="U119" s="294">
        <f>L119*H119</f>
      </c>
      <c r="V119" s="294">
        <f>ROUND(IF(OR(M119="Р",M119="РЕ"),0.5*E119,0),0)</f>
      </c>
      <c r="W119" s="294">
        <f>N119*E119</f>
      </c>
      <c r="X119" s="294">
        <f>IF(P119="З",2*H119,0)</f>
      </c>
      <c r="Y119" s="294">
        <f>IF(OR(Q119="Е",Q119="ДЕК"),0.33*H119,0)</f>
      </c>
      <c r="Z119" t="s" s="294">
        <v>234</v>
      </c>
      <c r="AA119" t="s" s="294">
        <v>234</v>
      </c>
      <c r="AB119" t="s" s="294">
        <v>234</v>
      </c>
      <c r="AC119" t="s" s="294">
        <v>234</v>
      </c>
      <c r="AD119" t="s" s="294">
        <v>234</v>
      </c>
      <c r="AE119" t="s" s="294">
        <v>234</v>
      </c>
      <c r="AF119" t="s" s="294">
        <v>234</v>
      </c>
      <c r="AG119" t="s" s="294">
        <v>234</v>
      </c>
      <c r="AH119" t="s" s="294">
        <v>234</v>
      </c>
      <c r="AI119" s="294">
        <f>SUM(R119:AH119)</f>
      </c>
      <c r="AJ119" t="s" s="294">
        <v>234</v>
      </c>
      <c r="AK119" t="s" s="294">
        <v>234</v>
      </c>
    </row>
    <row r="120">
      <c r="A120" t="n" s="296">
        <v>110.0</v>
      </c>
      <c r="B120" t="s" s="296">
        <v>321</v>
      </c>
      <c r="C120" t="s" s="294">
        <v>232</v>
      </c>
      <c r="D120" t="n" s="294">
        <v>4.0</v>
      </c>
      <c r="E120" t="n" s="294">
        <v>20.0</v>
      </c>
      <c r="F120" t="s" s="295">
        <v>333</v>
      </c>
      <c r="G120" t="n" s="294">
        <v>1.0</v>
      </c>
      <c r="H120" t="n" s="294">
        <v>1.0</v>
      </c>
      <c r="I120" t="n" s="294">
        <v>4.0</v>
      </c>
      <c r="J120" t="n" s="294">
        <v>0.0</v>
      </c>
      <c r="K120" t="n" s="294">
        <v>32.0</v>
      </c>
      <c r="L120" t="n" s="294">
        <v>0.0</v>
      </c>
      <c r="M120" s="294"/>
      <c r="N120" t="n" s="294">
        <v>0.0</v>
      </c>
      <c r="O120" t="s" s="294">
        <v>234</v>
      </c>
      <c r="P120" t="s" s="294">
        <v>235</v>
      </c>
      <c r="Q120" s="294"/>
      <c r="R120" s="294">
        <f>J120</f>
      </c>
      <c r="S120" s="294">
        <f>IF(OR(Q120="Е",Q120="ДЕК"),2*H120,0)</f>
      </c>
      <c r="T120" s="294">
        <f>K120*H120</f>
      </c>
      <c r="U120" s="294">
        <f>L120*H120</f>
      </c>
      <c r="V120" s="294">
        <f>ROUND(IF(OR(M120="Р",M120="РЕ"),0.5*E120,0),0)</f>
      </c>
      <c r="W120" s="294">
        <f>N120*E120</f>
      </c>
      <c r="X120" s="294">
        <f>IF(P120="З",2*H120,0)</f>
      </c>
      <c r="Y120" s="294">
        <f>IF(OR(Q120="Е",Q120="ДЕК"),0.33*H120,0)</f>
      </c>
      <c r="Z120" t="s" s="294">
        <v>234</v>
      </c>
      <c r="AA120" t="s" s="294">
        <v>234</v>
      </c>
      <c r="AB120" t="s" s="294">
        <v>234</v>
      </c>
      <c r="AC120" t="s" s="294">
        <v>234</v>
      </c>
      <c r="AD120" t="s" s="294">
        <v>234</v>
      </c>
      <c r="AE120" t="s" s="294">
        <v>234</v>
      </c>
      <c r="AF120" t="s" s="294">
        <v>234</v>
      </c>
      <c r="AG120" t="s" s="294">
        <v>234</v>
      </c>
      <c r="AH120" t="s" s="294">
        <v>234</v>
      </c>
      <c r="AI120" s="294">
        <f>SUM(R120:AH120)</f>
      </c>
      <c r="AJ120" t="s" s="294">
        <v>234</v>
      </c>
      <c r="AK120" t="s" s="294">
        <v>234</v>
      </c>
    </row>
    <row r="121">
      <c r="A121" t="n" s="296">
        <v>111.0</v>
      </c>
      <c r="B121" t="s" s="296">
        <v>86</v>
      </c>
      <c r="C121" t="s" s="294">
        <v>232</v>
      </c>
      <c r="D121" t="n" s="294">
        <v>4.0</v>
      </c>
      <c r="E121" t="n" s="294">
        <v>0.0</v>
      </c>
      <c r="F121" t="s" s="295">
        <v>334</v>
      </c>
      <c r="G121" t="n" s="294">
        <v>1.0</v>
      </c>
      <c r="H121" t="n" s="294">
        <v>1.0</v>
      </c>
      <c r="I121" t="n" s="294">
        <v>5.0</v>
      </c>
      <c r="J121" t="n" s="294">
        <v>0.0</v>
      </c>
      <c r="K121" t="n" s="294">
        <v>32.0</v>
      </c>
      <c r="L121" t="n" s="294">
        <v>0.0</v>
      </c>
      <c r="M121" s="294"/>
      <c r="N121" t="n" s="294">
        <v>0.0</v>
      </c>
      <c r="O121" t="s" s="294">
        <v>234</v>
      </c>
      <c r="P121" s="294"/>
      <c r="Q121" t="s" s="294">
        <v>237</v>
      </c>
      <c r="R121" s="294">
        <f>J121</f>
      </c>
      <c r="S121" s="294">
        <f>IF(OR(Q121="Е",Q121="ДЕК"),2*H121,0)</f>
      </c>
      <c r="T121" s="294">
        <f>K121*H121</f>
      </c>
      <c r="U121" s="294">
        <f>L121*H121</f>
      </c>
      <c r="V121" s="294">
        <f>ROUND(IF(OR(M121="Р",M121="РЕ"),0.5*E121,0),0)</f>
      </c>
      <c r="W121" s="294">
        <f>N121*E121</f>
      </c>
      <c r="X121" s="294">
        <f>IF(P121="З",2*H121,0)</f>
      </c>
      <c r="Y121" s="294">
        <f>IF(OR(Q121="Е",Q121="ДЕК"),0.33*H121,0)</f>
      </c>
      <c r="Z121" t="s" s="294">
        <v>234</v>
      </c>
      <c r="AA121" t="s" s="294">
        <v>234</v>
      </c>
      <c r="AB121" t="s" s="294">
        <v>234</v>
      </c>
      <c r="AC121" t="s" s="294">
        <v>234</v>
      </c>
      <c r="AD121" t="s" s="294">
        <v>234</v>
      </c>
      <c r="AE121" t="s" s="294">
        <v>234</v>
      </c>
      <c r="AF121" t="s" s="294">
        <v>234</v>
      </c>
      <c r="AG121" t="s" s="294">
        <v>234</v>
      </c>
      <c r="AH121" t="s" s="294">
        <v>234</v>
      </c>
      <c r="AI121" s="294">
        <f>SUM(R121:AH121)</f>
      </c>
      <c r="AJ121" t="s" s="294">
        <v>234</v>
      </c>
      <c r="AK121" t="s" s="294">
        <v>234</v>
      </c>
    </row>
    <row r="122">
      <c r="A122" t="n" s="296">
        <v>112.0</v>
      </c>
      <c r="B122" t="s" s="296">
        <v>322</v>
      </c>
      <c r="C122" t="s" s="294">
        <v>232</v>
      </c>
      <c r="D122" t="n" s="294">
        <v>4.0</v>
      </c>
      <c r="E122" t="n" s="294">
        <v>28.0</v>
      </c>
      <c r="F122" t="s" s="295">
        <v>335</v>
      </c>
      <c r="G122" t="n" s="294">
        <v>1.0</v>
      </c>
      <c r="H122" t="n" s="294">
        <v>1.0</v>
      </c>
      <c r="I122" t="n" s="294">
        <v>3.0</v>
      </c>
      <c r="J122" t="n" s="294">
        <v>0.0</v>
      </c>
      <c r="K122" t="n" s="294">
        <v>16.0</v>
      </c>
      <c r="L122" t="n" s="294">
        <v>0.0</v>
      </c>
      <c r="M122" t="s" s="294">
        <v>57</v>
      </c>
      <c r="N122" t="n" s="294">
        <v>0.0</v>
      </c>
      <c r="O122" t="s" s="294">
        <v>234</v>
      </c>
      <c r="P122" s="294"/>
      <c r="Q122" t="s" s="294">
        <v>237</v>
      </c>
      <c r="R122" s="294">
        <f>J122</f>
      </c>
      <c r="S122" s="294">
        <f>IF(OR(Q122="Е",Q122="ДЕК"),2*H122,0)</f>
      </c>
      <c r="T122" s="294">
        <f>K122*H122</f>
      </c>
      <c r="U122" s="294">
        <f>L122*H122</f>
      </c>
      <c r="V122" s="294">
        <f>ROUND(IF(OR(M122="Р",M122="РЕ"),0.5*E122,0),0)</f>
      </c>
      <c r="W122" s="294">
        <f>N122*E122</f>
      </c>
      <c r="X122" s="294">
        <f>IF(P122="З",2*H122,0)</f>
      </c>
      <c r="Y122" s="294">
        <f>IF(OR(Q122="Е",Q122="ДЕК"),0.33*H122,0)</f>
      </c>
      <c r="Z122" t="s" s="294">
        <v>234</v>
      </c>
      <c r="AA122" t="s" s="294">
        <v>234</v>
      </c>
      <c r="AB122" t="s" s="294">
        <v>234</v>
      </c>
      <c r="AC122" t="s" s="294">
        <v>234</v>
      </c>
      <c r="AD122" t="s" s="294">
        <v>234</v>
      </c>
      <c r="AE122" t="s" s="294">
        <v>234</v>
      </c>
      <c r="AF122" t="s" s="294">
        <v>234</v>
      </c>
      <c r="AG122" t="s" s="294">
        <v>234</v>
      </c>
      <c r="AH122" t="s" s="294">
        <v>234</v>
      </c>
      <c r="AI122" s="294">
        <f>SUM(R122:AH122)</f>
      </c>
      <c r="AJ122" t="s" s="294">
        <v>234</v>
      </c>
      <c r="AK122" t="s" s="294">
        <v>234</v>
      </c>
    </row>
    <row r="123">
      <c r="A123" t="n" s="296">
        <v>113.0</v>
      </c>
      <c r="B123" t="s" s="296">
        <v>321</v>
      </c>
      <c r="C123" t="s" s="294">
        <v>232</v>
      </c>
      <c r="D123" t="n" s="294">
        <v>4.0</v>
      </c>
      <c r="E123" t="n" s="294">
        <v>4.0</v>
      </c>
      <c r="F123" t="s" s="295">
        <v>336</v>
      </c>
      <c r="G123" t="n" s="294">
        <v>1.0</v>
      </c>
      <c r="H123" t="n" s="294">
        <v>1.0</v>
      </c>
      <c r="I123" t="n" s="294">
        <v>4.0</v>
      </c>
      <c r="J123" t="n" s="294">
        <v>0.0</v>
      </c>
      <c r="K123" t="n" s="294">
        <v>32.0</v>
      </c>
      <c r="L123" t="n" s="294">
        <v>0.0</v>
      </c>
      <c r="M123" s="294"/>
      <c r="N123" t="n" s="294">
        <v>0.0</v>
      </c>
      <c r="O123" t="s" s="294">
        <v>234</v>
      </c>
      <c r="P123" t="s" s="294">
        <v>235</v>
      </c>
      <c r="Q123" s="294"/>
      <c r="R123" s="294">
        <f>J123</f>
      </c>
      <c r="S123" s="294">
        <f>IF(OR(Q123="Е",Q123="ДЕК"),2*H123,0)</f>
      </c>
      <c r="T123" s="294">
        <f>K123*H123</f>
      </c>
      <c r="U123" s="294">
        <f>L123*H123</f>
      </c>
      <c r="V123" s="294">
        <f>ROUND(IF(OR(M123="Р",M123="РЕ"),0.5*E123,0),0)</f>
      </c>
      <c r="W123" s="294">
        <f>N123*E123</f>
      </c>
      <c r="X123" s="294">
        <f>IF(P123="З",2*H123,0)</f>
      </c>
      <c r="Y123" s="294">
        <f>IF(OR(Q123="Е",Q123="ДЕК"),0.33*H123,0)</f>
      </c>
      <c r="Z123" t="s" s="294">
        <v>234</v>
      </c>
      <c r="AA123" t="s" s="294">
        <v>234</v>
      </c>
      <c r="AB123" t="s" s="294">
        <v>234</v>
      </c>
      <c r="AC123" t="s" s="294">
        <v>234</v>
      </c>
      <c r="AD123" t="s" s="294">
        <v>234</v>
      </c>
      <c r="AE123" t="s" s="294">
        <v>234</v>
      </c>
      <c r="AF123" t="s" s="294">
        <v>234</v>
      </c>
      <c r="AG123" t="s" s="294">
        <v>234</v>
      </c>
      <c r="AH123" t="s" s="294">
        <v>234</v>
      </c>
      <c r="AI123" s="294">
        <f>SUM(R123:AH123)</f>
      </c>
      <c r="AJ123" t="s" s="294">
        <v>234</v>
      </c>
      <c r="AK123" t="s" s="294">
        <v>234</v>
      </c>
    </row>
    <row r="124">
      <c r="A124" t="n" s="296">
        <v>114.0</v>
      </c>
      <c r="B124" t="s" s="296">
        <v>320</v>
      </c>
      <c r="C124" t="s" s="294">
        <v>232</v>
      </c>
      <c r="D124" t="n" s="294">
        <v>4.0</v>
      </c>
      <c r="E124" t="n" s="294">
        <v>6.0</v>
      </c>
      <c r="F124" t="s" s="295">
        <v>339</v>
      </c>
      <c r="G124" t="n" s="294">
        <v>1.0</v>
      </c>
      <c r="H124" t="n" s="294">
        <v>1.0</v>
      </c>
      <c r="I124" t="n" s="294">
        <v>4.0</v>
      </c>
      <c r="J124" t="n" s="294">
        <v>16.0</v>
      </c>
      <c r="K124" t="n" s="294">
        <v>0.0</v>
      </c>
      <c r="L124" t="n" s="294">
        <v>0.0</v>
      </c>
      <c r="M124" s="294"/>
      <c r="N124" t="n" s="294">
        <v>0.0</v>
      </c>
      <c r="O124" t="s" s="294">
        <v>234</v>
      </c>
      <c r="P124" t="s" s="294">
        <v>235</v>
      </c>
      <c r="Q124" s="294"/>
      <c r="R124" s="294">
        <f>J124</f>
      </c>
      <c r="S124" s="294">
        <f>IF(OR(Q124="Е",Q124="ДЕК"),2*H124,0)</f>
      </c>
      <c r="T124" s="294">
        <f>K124*H124</f>
      </c>
      <c r="U124" s="294">
        <f>L124*H124</f>
      </c>
      <c r="V124" s="294">
        <f>ROUND(IF(OR(M124="Р",M124="РЕ"),0.5*E124,0),0)</f>
      </c>
      <c r="W124" s="294">
        <f>N124*E124</f>
      </c>
      <c r="X124" s="294">
        <f>IF(P124="З",2*H124,0)</f>
      </c>
      <c r="Y124" s="294">
        <f>IF(OR(Q124="Е",Q124="ДЕК"),0.33*H124,0)</f>
      </c>
      <c r="Z124" t="s" s="294">
        <v>234</v>
      </c>
      <c r="AA124" t="s" s="294">
        <v>234</v>
      </c>
      <c r="AB124" t="s" s="294">
        <v>234</v>
      </c>
      <c r="AC124" t="s" s="294">
        <v>234</v>
      </c>
      <c r="AD124" t="s" s="294">
        <v>234</v>
      </c>
      <c r="AE124" t="s" s="294">
        <v>234</v>
      </c>
      <c r="AF124" t="s" s="294">
        <v>234</v>
      </c>
      <c r="AG124" t="s" s="294">
        <v>234</v>
      </c>
      <c r="AH124" t="s" s="294">
        <v>234</v>
      </c>
      <c r="AI124" s="294">
        <f>SUM(R124:AH124)</f>
      </c>
      <c r="AJ124" t="s" s="294">
        <v>234</v>
      </c>
      <c r="AK124" t="s" s="294">
        <v>234</v>
      </c>
    </row>
    <row r="125">
      <c r="A125" t="n" s="296">
        <v>115.0</v>
      </c>
      <c r="B125" t="s" s="296">
        <v>86</v>
      </c>
      <c r="C125" t="s" s="294">
        <v>232</v>
      </c>
      <c r="D125" t="n" s="294">
        <v>4.0</v>
      </c>
      <c r="E125" t="n" s="294">
        <v>6.0</v>
      </c>
      <c r="F125" t="s" s="295">
        <v>339</v>
      </c>
      <c r="G125" t="n" s="294">
        <v>1.0</v>
      </c>
      <c r="H125" t="n" s="294">
        <v>1.0</v>
      </c>
      <c r="I125" t="n" s="294">
        <v>5.0</v>
      </c>
      <c r="J125" t="n" s="294">
        <v>0.0</v>
      </c>
      <c r="K125" t="n" s="294">
        <v>32.0</v>
      </c>
      <c r="L125" t="n" s="294">
        <v>0.0</v>
      </c>
      <c r="M125" s="294"/>
      <c r="N125" t="n" s="294">
        <v>0.0</v>
      </c>
      <c r="O125" t="s" s="294">
        <v>234</v>
      </c>
      <c r="P125" s="294"/>
      <c r="Q125" t="s" s="294">
        <v>237</v>
      </c>
      <c r="R125" s="294">
        <f>J125</f>
      </c>
      <c r="S125" s="294">
        <f>IF(OR(Q125="Е",Q125="ДЕК"),2*H125,0)</f>
      </c>
      <c r="T125" s="294">
        <f>K125*H125</f>
      </c>
      <c r="U125" s="294">
        <f>L125*H125</f>
      </c>
      <c r="V125" s="294">
        <f>ROUND(IF(OR(M125="Р",M125="РЕ"),0.5*E125,0),0)</f>
      </c>
      <c r="W125" s="294">
        <f>N125*E125</f>
      </c>
      <c r="X125" s="294">
        <f>IF(P125="З",2*H125,0)</f>
      </c>
      <c r="Y125" s="294">
        <f>IF(OR(Q125="Е",Q125="ДЕК"),0.33*H125,0)</f>
      </c>
      <c r="Z125" t="s" s="294">
        <v>234</v>
      </c>
      <c r="AA125" t="s" s="294">
        <v>234</v>
      </c>
      <c r="AB125" t="s" s="294">
        <v>234</v>
      </c>
      <c r="AC125" t="s" s="294">
        <v>234</v>
      </c>
      <c r="AD125" t="s" s="294">
        <v>234</v>
      </c>
      <c r="AE125" t="s" s="294">
        <v>234</v>
      </c>
      <c r="AF125" t="s" s="294">
        <v>234</v>
      </c>
      <c r="AG125" t="s" s="294">
        <v>234</v>
      </c>
      <c r="AH125" t="s" s="294">
        <v>234</v>
      </c>
      <c r="AI125" s="294">
        <f>SUM(R125:AH125)</f>
      </c>
      <c r="AJ125" t="s" s="294">
        <v>234</v>
      </c>
      <c r="AK125" t="s" s="294">
        <v>234</v>
      </c>
    </row>
    <row r="126">
      <c r="A126" t="n" s="296">
        <v>116.0</v>
      </c>
      <c r="B126" t="s" s="296">
        <v>341</v>
      </c>
      <c r="C126" t="s" s="294">
        <v>232</v>
      </c>
      <c r="D126" t="n" s="294">
        <v>4.0</v>
      </c>
      <c r="E126" t="n" s="294">
        <v>13.0</v>
      </c>
      <c r="F126" t="s" s="295">
        <v>342</v>
      </c>
      <c r="G126" t="n" s="294">
        <v>1.0</v>
      </c>
      <c r="H126" t="n" s="294">
        <v>4.0</v>
      </c>
      <c r="I126" t="n" s="294">
        <v>4.0</v>
      </c>
      <c r="J126" t="n" s="294">
        <v>16.0</v>
      </c>
      <c r="K126" t="n" s="294">
        <v>0.0</v>
      </c>
      <c r="L126" t="n" s="294">
        <v>0.0</v>
      </c>
      <c r="M126" s="294"/>
      <c r="N126" t="n" s="294">
        <v>0.0</v>
      </c>
      <c r="O126" t="s" s="294">
        <v>234</v>
      </c>
      <c r="P126" t="s" s="294">
        <v>235</v>
      </c>
      <c r="Q126" s="294"/>
      <c r="R126" s="294">
        <f>J126</f>
      </c>
      <c r="S126" s="294">
        <f>IF(OR(Q126="Е",Q126="ДЕК"),2*H126,0)</f>
      </c>
      <c r="T126" s="294">
        <f>K126*H126</f>
      </c>
      <c r="U126" s="294">
        <f>L126*H126</f>
      </c>
      <c r="V126" s="294">
        <f>ROUND(IF(OR(M126="Р",M126="РЕ"),0.5*E126,0),0)</f>
      </c>
      <c r="W126" s="294">
        <f>N126*E126</f>
      </c>
      <c r="X126" s="294">
        <f>IF(P126="З",2*H126,0)</f>
      </c>
      <c r="Y126" s="294">
        <f>IF(OR(Q126="Е",Q126="ДЕК"),0.33*H126,0)</f>
      </c>
      <c r="Z126" t="s" s="294">
        <v>234</v>
      </c>
      <c r="AA126" t="s" s="294">
        <v>234</v>
      </c>
      <c r="AB126" t="s" s="294">
        <v>234</v>
      </c>
      <c r="AC126" t="s" s="294">
        <v>234</v>
      </c>
      <c r="AD126" t="s" s="294">
        <v>234</v>
      </c>
      <c r="AE126" t="s" s="294">
        <v>234</v>
      </c>
      <c r="AF126" t="s" s="294">
        <v>234</v>
      </c>
      <c r="AG126" t="s" s="294">
        <v>234</v>
      </c>
      <c r="AH126" t="s" s="294">
        <v>234</v>
      </c>
      <c r="AI126" s="294">
        <f>SUM(R126:AH126)</f>
      </c>
      <c r="AJ126" t="s" s="294">
        <v>234</v>
      </c>
      <c r="AK126" t="s" s="294">
        <v>234</v>
      </c>
    </row>
    <row r="127">
      <c r="A127" t="n" s="296">
        <v>117.0</v>
      </c>
      <c r="B127" t="s" s="296">
        <v>86</v>
      </c>
      <c r="C127" t="s" s="294">
        <v>232</v>
      </c>
      <c r="D127" t="n" s="294">
        <v>4.0</v>
      </c>
      <c r="E127" t="n" s="294">
        <v>7.0</v>
      </c>
      <c r="F127" t="s" s="295">
        <v>344</v>
      </c>
      <c r="G127" t="n" s="294">
        <v>1.0</v>
      </c>
      <c r="H127" t="n" s="294">
        <v>1.0</v>
      </c>
      <c r="I127" t="n" s="294">
        <v>5.0</v>
      </c>
      <c r="J127" t="n" s="294">
        <v>0.0</v>
      </c>
      <c r="K127" t="n" s="294">
        <v>32.0</v>
      </c>
      <c r="L127" t="n" s="294">
        <v>0.0</v>
      </c>
      <c r="M127" s="294"/>
      <c r="N127" t="n" s="294">
        <v>0.0</v>
      </c>
      <c r="O127" t="s" s="294">
        <v>234</v>
      </c>
      <c r="P127" s="294"/>
      <c r="Q127" t="s" s="294">
        <v>237</v>
      </c>
      <c r="R127" s="294">
        <f>J127</f>
      </c>
      <c r="S127" s="294">
        <f>IF(OR(Q127="Е",Q127="ДЕК"),2*H127,0)</f>
      </c>
      <c r="T127" s="294">
        <f>K127*H127</f>
      </c>
      <c r="U127" s="294">
        <f>L127*H127</f>
      </c>
      <c r="V127" s="294">
        <f>ROUND(IF(OR(M127="Р",M127="РЕ"),0.5*E127,0),0)</f>
      </c>
      <c r="W127" s="294">
        <f>N127*E127</f>
      </c>
      <c r="X127" s="294">
        <f>IF(P127="З",2*H127,0)</f>
      </c>
      <c r="Y127" s="294">
        <f>IF(OR(Q127="Е",Q127="ДЕК"),0.33*H127,0)</f>
      </c>
      <c r="Z127" t="s" s="294">
        <v>234</v>
      </c>
      <c r="AA127" t="s" s="294">
        <v>234</v>
      </c>
      <c r="AB127" t="s" s="294">
        <v>234</v>
      </c>
      <c r="AC127" t="s" s="294">
        <v>234</v>
      </c>
      <c r="AD127" t="s" s="294">
        <v>234</v>
      </c>
      <c r="AE127" t="s" s="294">
        <v>234</v>
      </c>
      <c r="AF127" t="s" s="294">
        <v>234</v>
      </c>
      <c r="AG127" t="s" s="294">
        <v>234</v>
      </c>
      <c r="AH127" t="s" s="294">
        <v>234</v>
      </c>
      <c r="AI127" s="294">
        <f>SUM(R127:AH127)</f>
      </c>
      <c r="AJ127" t="s" s="294">
        <v>234</v>
      </c>
      <c r="AK127" t="s" s="294">
        <v>234</v>
      </c>
    </row>
    <row r="128">
      <c r="A128" t="n" s="296">
        <v>118.0</v>
      </c>
      <c r="B128" t="s" s="296">
        <v>321</v>
      </c>
      <c r="C128" t="s" s="294">
        <v>232</v>
      </c>
      <c r="D128" t="n" s="294">
        <v>4.0</v>
      </c>
      <c r="E128" t="n" s="294">
        <v>2.0</v>
      </c>
      <c r="F128" t="s" s="295">
        <v>345</v>
      </c>
      <c r="G128" t="n" s="294">
        <v>1.0</v>
      </c>
      <c r="H128" t="n" s="294">
        <v>1.0</v>
      </c>
      <c r="I128" t="n" s="294">
        <v>4.0</v>
      </c>
      <c r="J128" t="n" s="294">
        <v>0.0</v>
      </c>
      <c r="K128" t="n" s="294">
        <v>32.0</v>
      </c>
      <c r="L128" t="n" s="294">
        <v>0.0</v>
      </c>
      <c r="M128" s="294"/>
      <c r="N128" t="n" s="294">
        <v>0.0</v>
      </c>
      <c r="O128" t="s" s="294">
        <v>234</v>
      </c>
      <c r="P128" t="s" s="294">
        <v>235</v>
      </c>
      <c r="Q128" s="294"/>
      <c r="R128" s="294">
        <f>J128</f>
      </c>
      <c r="S128" s="294">
        <f>IF(OR(Q128="Е",Q128="ДЕК"),2*H128,0)</f>
      </c>
      <c r="T128" s="294">
        <f>K128*H128</f>
      </c>
      <c r="U128" s="294">
        <f>L128*H128</f>
      </c>
      <c r="V128" s="294">
        <f>ROUND(IF(OR(M128="Р",M128="РЕ"),0.5*E128,0),0)</f>
      </c>
      <c r="W128" s="294">
        <f>N128*E128</f>
      </c>
      <c r="X128" s="294">
        <f>IF(P128="З",2*H128,0)</f>
      </c>
      <c r="Y128" s="294">
        <f>IF(OR(Q128="Е",Q128="ДЕК"),0.33*H128,0)</f>
      </c>
      <c r="Z128" t="s" s="294">
        <v>234</v>
      </c>
      <c r="AA128" t="s" s="294">
        <v>234</v>
      </c>
      <c r="AB128" t="s" s="294">
        <v>234</v>
      </c>
      <c r="AC128" t="s" s="294">
        <v>234</v>
      </c>
      <c r="AD128" t="s" s="294">
        <v>234</v>
      </c>
      <c r="AE128" t="s" s="294">
        <v>234</v>
      </c>
      <c r="AF128" t="s" s="294">
        <v>234</v>
      </c>
      <c r="AG128" t="s" s="294">
        <v>234</v>
      </c>
      <c r="AH128" t="s" s="294">
        <v>234</v>
      </c>
      <c r="AI128" s="294">
        <f>SUM(R128:AH128)</f>
      </c>
      <c r="AJ128" t="s" s="294">
        <v>234</v>
      </c>
      <c r="AK128" t="s" s="294">
        <v>234</v>
      </c>
    </row>
    <row r="129">
      <c r="A129" t="n" s="296">
        <v>119.0</v>
      </c>
      <c r="B129" t="s" s="296">
        <v>320</v>
      </c>
      <c r="C129" t="s" s="294">
        <v>232</v>
      </c>
      <c r="D129" t="n" s="294">
        <v>4.0</v>
      </c>
      <c r="E129" t="n" s="294">
        <v>2.0</v>
      </c>
      <c r="F129" t="s" s="295">
        <v>346</v>
      </c>
      <c r="G129" t="n" s="294">
        <v>1.0</v>
      </c>
      <c r="H129" t="n" s="294">
        <v>1.0</v>
      </c>
      <c r="I129" t="n" s="294">
        <v>4.0</v>
      </c>
      <c r="J129" t="n" s="294">
        <v>0.0</v>
      </c>
      <c r="K129" t="n" s="294">
        <v>16.0</v>
      </c>
      <c r="L129" t="n" s="294">
        <v>0.0</v>
      </c>
      <c r="M129" s="294"/>
      <c r="N129" t="n" s="294">
        <v>0.0</v>
      </c>
      <c r="O129" t="s" s="294">
        <v>234</v>
      </c>
      <c r="P129" t="s" s="294">
        <v>235</v>
      </c>
      <c r="Q129" s="294"/>
      <c r="R129" s="294">
        <f>J129</f>
      </c>
      <c r="S129" s="294">
        <f>IF(OR(Q129="Е",Q129="ДЕК"),2*H129,0)</f>
      </c>
      <c r="T129" s="294">
        <f>K129*H129</f>
      </c>
      <c r="U129" s="294">
        <f>L129*H129</f>
      </c>
      <c r="V129" s="294">
        <f>ROUND(IF(OR(M129="Р",M129="РЕ"),0.5*E129,0),0)</f>
      </c>
      <c r="W129" s="294">
        <f>N129*E129</f>
      </c>
      <c r="X129" s="294">
        <f>IF(P129="З",2*H129,0)</f>
      </c>
      <c r="Y129" s="294">
        <f>IF(OR(Q129="Е",Q129="ДЕК"),0.33*H129,0)</f>
      </c>
      <c r="Z129" t="s" s="294">
        <v>234</v>
      </c>
      <c r="AA129" t="s" s="294">
        <v>234</v>
      </c>
      <c r="AB129" t="s" s="294">
        <v>234</v>
      </c>
      <c r="AC129" t="s" s="294">
        <v>234</v>
      </c>
      <c r="AD129" t="s" s="294">
        <v>234</v>
      </c>
      <c r="AE129" t="s" s="294">
        <v>234</v>
      </c>
      <c r="AF129" t="s" s="294">
        <v>234</v>
      </c>
      <c r="AG129" t="s" s="294">
        <v>234</v>
      </c>
      <c r="AH129" t="s" s="294">
        <v>234</v>
      </c>
      <c r="AI129" s="294">
        <f>SUM(R129:AH129)</f>
      </c>
      <c r="AJ129" t="s" s="294">
        <v>234</v>
      </c>
      <c r="AK129" t="s" s="294">
        <v>234</v>
      </c>
    </row>
    <row r="130">
      <c r="A130" t="n" s="296">
        <v>120.0</v>
      </c>
      <c r="B130" t="s" s="296">
        <v>322</v>
      </c>
      <c r="C130" t="s" s="294">
        <v>232</v>
      </c>
      <c r="D130" t="n" s="294">
        <v>4.0</v>
      </c>
      <c r="E130" t="n" s="294">
        <v>2.0</v>
      </c>
      <c r="F130" t="s" s="295">
        <v>347</v>
      </c>
      <c r="G130" t="n" s="294">
        <v>1.0</v>
      </c>
      <c r="H130" t="n" s="294">
        <v>1.0</v>
      </c>
      <c r="I130" t="n" s="294">
        <v>3.0</v>
      </c>
      <c r="J130" t="n" s="294">
        <v>0.0</v>
      </c>
      <c r="K130" t="n" s="294">
        <v>16.0</v>
      </c>
      <c r="L130" t="n" s="294">
        <v>0.0</v>
      </c>
      <c r="M130" t="s" s="294">
        <v>57</v>
      </c>
      <c r="N130" t="n" s="294">
        <v>0.0</v>
      </c>
      <c r="O130" t="s" s="294">
        <v>234</v>
      </c>
      <c r="P130" s="294"/>
      <c r="Q130" t="s" s="294">
        <v>237</v>
      </c>
      <c r="R130" s="294">
        <f>J130</f>
      </c>
      <c r="S130" s="294">
        <f>IF(OR(Q130="Е",Q130="ДЕК"),2*H130,0)</f>
      </c>
      <c r="T130" s="294">
        <f>K130*H130</f>
      </c>
      <c r="U130" s="294">
        <f>L130*H130</f>
      </c>
      <c r="V130" s="294">
        <f>ROUND(IF(OR(M130="Р",M130="РЕ"),0.5*E130,0),0)</f>
      </c>
      <c r="W130" s="294">
        <f>N130*E130</f>
      </c>
      <c r="X130" s="294">
        <f>IF(P130="З",2*H130,0)</f>
      </c>
      <c r="Y130" s="294">
        <f>IF(OR(Q130="Е",Q130="ДЕК"),0.33*H130,0)</f>
      </c>
      <c r="Z130" t="s" s="294">
        <v>234</v>
      </c>
      <c r="AA130" t="s" s="294">
        <v>234</v>
      </c>
      <c r="AB130" t="s" s="294">
        <v>234</v>
      </c>
      <c r="AC130" t="s" s="294">
        <v>234</v>
      </c>
      <c r="AD130" t="s" s="294">
        <v>234</v>
      </c>
      <c r="AE130" t="s" s="294">
        <v>234</v>
      </c>
      <c r="AF130" t="s" s="294">
        <v>234</v>
      </c>
      <c r="AG130" t="s" s="294">
        <v>234</v>
      </c>
      <c r="AH130" t="s" s="294">
        <v>234</v>
      </c>
      <c r="AI130" s="294">
        <f>SUM(R130:AH130)</f>
      </c>
      <c r="AJ130" t="s" s="294">
        <v>234</v>
      </c>
      <c r="AK130" t="s" s="294">
        <v>234</v>
      </c>
    </row>
    <row r="131">
      <c r="A131" t="n" s="296">
        <v>121.0</v>
      </c>
      <c r="B131" t="s" s="296">
        <v>325</v>
      </c>
      <c r="C131" t="s" s="294">
        <v>232</v>
      </c>
      <c r="D131" t="n" s="294">
        <v>4.0</v>
      </c>
      <c r="E131" t="n" s="294">
        <v>24.0</v>
      </c>
      <c r="F131" t="s" s="295">
        <v>348</v>
      </c>
      <c r="G131" t="n" s="294">
        <v>1.0</v>
      </c>
      <c r="H131" t="n" s="294">
        <v>2.0</v>
      </c>
      <c r="I131" t="n" s="294">
        <v>4.0</v>
      </c>
      <c r="J131" t="n" s="294">
        <v>16.0</v>
      </c>
      <c r="K131" t="n" s="294">
        <v>0.0</v>
      </c>
      <c r="L131" t="n" s="294">
        <v>0.0</v>
      </c>
      <c r="M131" s="294"/>
      <c r="N131" t="n" s="294">
        <v>0.0</v>
      </c>
      <c r="O131" t="s" s="294">
        <v>234</v>
      </c>
      <c r="P131" t="s" s="294">
        <v>235</v>
      </c>
      <c r="Q131" s="294"/>
      <c r="R131" s="294">
        <f>J131</f>
      </c>
      <c r="S131" s="294">
        <f>IF(OR(Q131="Е",Q131="ДЕК"),2*H131,0)</f>
      </c>
      <c r="T131" s="294">
        <f>K131*H131</f>
      </c>
      <c r="U131" s="294">
        <f>L131*H131</f>
      </c>
      <c r="V131" s="294">
        <f>ROUND(IF(OR(M131="Р",M131="РЕ"),0.5*E131,0),0)</f>
      </c>
      <c r="W131" s="294">
        <f>N131*E131</f>
      </c>
      <c r="X131" s="294">
        <f>IF(P131="З",2*H131,0)</f>
      </c>
      <c r="Y131" s="294">
        <f>IF(OR(Q131="Е",Q131="ДЕК"),0.33*H131,0)</f>
      </c>
      <c r="Z131" t="s" s="294">
        <v>234</v>
      </c>
      <c r="AA131" t="s" s="294">
        <v>234</v>
      </c>
      <c r="AB131" t="s" s="294">
        <v>234</v>
      </c>
      <c r="AC131" t="s" s="294">
        <v>234</v>
      </c>
      <c r="AD131" t="s" s="294">
        <v>234</v>
      </c>
      <c r="AE131" t="s" s="294">
        <v>234</v>
      </c>
      <c r="AF131" t="s" s="294">
        <v>234</v>
      </c>
      <c r="AG131" t="s" s="294">
        <v>234</v>
      </c>
      <c r="AH131" t="s" s="294">
        <v>234</v>
      </c>
      <c r="AI131" s="294">
        <f>SUM(R131:AH131)</f>
      </c>
      <c r="AJ131" t="s" s="294">
        <v>234</v>
      </c>
      <c r="AK131" t="s" s="294">
        <v>234</v>
      </c>
    </row>
    <row r="132">
      <c r="A132" t="n" s="296">
        <v>122.0</v>
      </c>
      <c r="B132" t="s" s="296">
        <v>350</v>
      </c>
      <c r="C132" t="s" s="294">
        <v>232</v>
      </c>
      <c r="D132" t="n" s="294">
        <v>4.0</v>
      </c>
      <c r="E132" t="n" s="294">
        <v>9.0</v>
      </c>
      <c r="F132" t="s" s="295">
        <v>349</v>
      </c>
      <c r="G132" t="n" s="294">
        <v>1.0</v>
      </c>
      <c r="H132" t="n" s="294">
        <v>1.0</v>
      </c>
      <c r="I132" t="n" s="294">
        <v>4.0</v>
      </c>
      <c r="J132" t="n" s="294">
        <v>0.0</v>
      </c>
      <c r="K132" t="n" s="294">
        <v>16.0</v>
      </c>
      <c r="L132" t="n" s="294">
        <v>0.0</v>
      </c>
      <c r="M132" s="294"/>
      <c r="N132" t="n" s="294">
        <v>0.0</v>
      </c>
      <c r="O132" t="s" s="294">
        <v>234</v>
      </c>
      <c r="P132" t="s" s="294">
        <v>235</v>
      </c>
      <c r="Q132" s="294"/>
      <c r="R132" s="294">
        <f>J132</f>
      </c>
      <c r="S132" s="294">
        <f>IF(OR(Q132="Е",Q132="ДЕК"),2*H132,0)</f>
      </c>
      <c r="T132" s="294">
        <f>K132*H132</f>
      </c>
      <c r="U132" s="294">
        <f>L132*H132</f>
      </c>
      <c r="V132" s="294">
        <f>ROUND(IF(OR(M132="Р",M132="РЕ"),0.5*E132,0),0)</f>
      </c>
      <c r="W132" s="294">
        <f>N132*E132</f>
      </c>
      <c r="X132" s="294">
        <f>IF(P132="З",2*H132,0)</f>
      </c>
      <c r="Y132" s="294">
        <f>IF(OR(Q132="Е",Q132="ДЕК"),0.33*H132,0)</f>
      </c>
      <c r="Z132" t="s" s="294">
        <v>234</v>
      </c>
      <c r="AA132" t="s" s="294">
        <v>234</v>
      </c>
      <c r="AB132" t="s" s="294">
        <v>234</v>
      </c>
      <c r="AC132" t="s" s="294">
        <v>234</v>
      </c>
      <c r="AD132" t="s" s="294">
        <v>234</v>
      </c>
      <c r="AE132" t="s" s="294">
        <v>234</v>
      </c>
      <c r="AF132" t="s" s="294">
        <v>234</v>
      </c>
      <c r="AG132" t="s" s="294">
        <v>234</v>
      </c>
      <c r="AH132" t="s" s="294">
        <v>234</v>
      </c>
      <c r="AI132" s="294">
        <f>SUM(R132:AH132)</f>
      </c>
      <c r="AJ132" t="s" s="294">
        <v>234</v>
      </c>
      <c r="AK132" t="s" s="294">
        <v>234</v>
      </c>
    </row>
    <row r="133">
      <c r="A133" t="n" s="296">
        <v>123.0</v>
      </c>
      <c r="B133" t="s" s="296">
        <v>337</v>
      </c>
      <c r="C133" t="s" s="294">
        <v>232</v>
      </c>
      <c r="D133" t="n" s="294">
        <v>4.0</v>
      </c>
      <c r="E133" t="n" s="294">
        <v>15.0</v>
      </c>
      <c r="F133" t="s" s="295">
        <v>351</v>
      </c>
      <c r="G133" t="n" s="294">
        <v>1.0</v>
      </c>
      <c r="H133" t="n" s="294">
        <v>1.0</v>
      </c>
      <c r="I133" t="n" s="294">
        <v>4.0</v>
      </c>
      <c r="J133" t="n" s="294">
        <v>0.0</v>
      </c>
      <c r="K133" t="n" s="294">
        <v>16.0</v>
      </c>
      <c r="L133" t="n" s="294">
        <v>0.0</v>
      </c>
      <c r="M133" s="294"/>
      <c r="N133" t="n" s="294">
        <v>0.0</v>
      </c>
      <c r="O133" t="s" s="294">
        <v>234</v>
      </c>
      <c r="P133" t="s" s="294">
        <v>235</v>
      </c>
      <c r="Q133" s="294"/>
      <c r="R133" s="294">
        <f>J133</f>
      </c>
      <c r="S133" s="294">
        <f>IF(OR(Q133="Е",Q133="ДЕК"),2*H133,0)</f>
      </c>
      <c r="T133" s="294">
        <f>K133*H133</f>
      </c>
      <c r="U133" s="294">
        <f>L133*H133</f>
      </c>
      <c r="V133" s="294">
        <f>ROUND(IF(OR(M133="Р",M133="РЕ"),0.5*E133,0),0)</f>
      </c>
      <c r="W133" s="294">
        <f>N133*E133</f>
      </c>
      <c r="X133" s="294">
        <f>IF(P133="З",2*H133,0)</f>
      </c>
      <c r="Y133" s="294">
        <f>IF(OR(Q133="Е",Q133="ДЕК"),0.33*H133,0)</f>
      </c>
      <c r="Z133" t="s" s="294">
        <v>234</v>
      </c>
      <c r="AA133" t="s" s="294">
        <v>234</v>
      </c>
      <c r="AB133" t="s" s="294">
        <v>234</v>
      </c>
      <c r="AC133" t="s" s="294">
        <v>234</v>
      </c>
      <c r="AD133" t="s" s="294">
        <v>234</v>
      </c>
      <c r="AE133" t="s" s="294">
        <v>234</v>
      </c>
      <c r="AF133" t="s" s="294">
        <v>234</v>
      </c>
      <c r="AG133" t="s" s="294">
        <v>234</v>
      </c>
      <c r="AH133" t="s" s="294">
        <v>234</v>
      </c>
      <c r="AI133" s="294">
        <f>SUM(R133:AH133)</f>
      </c>
      <c r="AJ133" t="s" s="294">
        <v>234</v>
      </c>
      <c r="AK133" t="s" s="294">
        <v>234</v>
      </c>
    </row>
    <row r="134">
      <c r="A134" t="n" s="296">
        <v>124.0</v>
      </c>
      <c r="B134" t="s" s="296">
        <v>90</v>
      </c>
      <c r="C134" t="s" s="294">
        <v>232</v>
      </c>
      <c r="D134" t="n" s="294">
        <v>4.0</v>
      </c>
      <c r="E134" t="n" s="294">
        <v>1.0</v>
      </c>
      <c r="F134" t="s" s="295">
        <v>352</v>
      </c>
      <c r="G134" t="n" s="294">
        <v>1.0</v>
      </c>
      <c r="H134" t="n" s="294">
        <v>1.0</v>
      </c>
      <c r="I134" t="n" s="294">
        <v>4.0</v>
      </c>
      <c r="J134" t="n" s="294">
        <v>32.0</v>
      </c>
      <c r="K134" t="n" s="294">
        <v>0.0</v>
      </c>
      <c r="L134" t="n" s="294">
        <v>0.0</v>
      </c>
      <c r="M134" s="294"/>
      <c r="N134" t="n" s="294">
        <v>0.0</v>
      </c>
      <c r="O134" t="s" s="294">
        <v>234</v>
      </c>
      <c r="P134" s="294"/>
      <c r="Q134" t="s" s="294">
        <v>237</v>
      </c>
      <c r="R134" s="294">
        <f>J134</f>
      </c>
      <c r="S134" s="294">
        <f>IF(OR(Q134="Е",Q134="ДЕК"),2*H134,0)</f>
      </c>
      <c r="T134" s="294">
        <f>K134*H134</f>
      </c>
      <c r="U134" s="294">
        <f>L134*H134</f>
      </c>
      <c r="V134" s="294">
        <f>ROUND(IF(OR(M134="Р",M134="РЕ"),0.5*E134,0),0)</f>
      </c>
      <c r="W134" s="294">
        <f>N134*E134</f>
      </c>
      <c r="X134" s="294">
        <f>IF(P134="З",2*H134,0)</f>
      </c>
      <c r="Y134" s="294">
        <f>IF(OR(Q134="Е",Q134="ДЕК"),0.33*H134,0)</f>
      </c>
      <c r="Z134" t="s" s="294">
        <v>234</v>
      </c>
      <c r="AA134" t="s" s="294">
        <v>234</v>
      </c>
      <c r="AB134" t="s" s="294">
        <v>234</v>
      </c>
      <c r="AC134" t="s" s="294">
        <v>234</v>
      </c>
      <c r="AD134" t="s" s="294">
        <v>234</v>
      </c>
      <c r="AE134" t="s" s="294">
        <v>234</v>
      </c>
      <c r="AF134" t="s" s="294">
        <v>234</v>
      </c>
      <c r="AG134" t="s" s="294">
        <v>234</v>
      </c>
      <c r="AH134" t="s" s="294">
        <v>234</v>
      </c>
      <c r="AI134" s="294">
        <f>SUM(R134:AH134)</f>
      </c>
      <c r="AJ134" t="s" s="294">
        <v>234</v>
      </c>
      <c r="AK134" t="s" s="294">
        <v>234</v>
      </c>
    </row>
    <row r="135">
      <c r="A135" t="n" s="296">
        <v>125.0</v>
      </c>
      <c r="B135" t="s" s="296">
        <v>322</v>
      </c>
      <c r="C135" t="s" s="294">
        <v>232</v>
      </c>
      <c r="D135" t="n" s="294">
        <v>4.0</v>
      </c>
      <c r="E135" t="n" s="294">
        <v>1.0</v>
      </c>
      <c r="F135" t="s" s="295">
        <v>352</v>
      </c>
      <c r="G135" t="n" s="294">
        <v>1.0</v>
      </c>
      <c r="H135" t="n" s="294">
        <v>1.0</v>
      </c>
      <c r="I135" t="n" s="294">
        <v>3.0</v>
      </c>
      <c r="J135" t="n" s="294">
        <v>0.0</v>
      </c>
      <c r="K135" t="n" s="294">
        <v>16.0</v>
      </c>
      <c r="L135" t="n" s="294">
        <v>0.0</v>
      </c>
      <c r="M135" t="s" s="294">
        <v>57</v>
      </c>
      <c r="N135" t="n" s="294">
        <v>0.0</v>
      </c>
      <c r="O135" t="s" s="294">
        <v>234</v>
      </c>
      <c r="P135" s="294"/>
      <c r="Q135" t="s" s="294">
        <v>237</v>
      </c>
      <c r="R135" s="294">
        <f>J135</f>
      </c>
      <c r="S135" s="294">
        <f>IF(OR(Q135="Е",Q135="ДЕК"),2*H135,0)</f>
      </c>
      <c r="T135" s="294">
        <f>K135*H135</f>
      </c>
      <c r="U135" s="294">
        <f>L135*H135</f>
      </c>
      <c r="V135" s="294">
        <f>ROUND(IF(OR(M135="Р",M135="РЕ"),0.5*E135,0),0)</f>
      </c>
      <c r="W135" s="294">
        <f>N135*E135</f>
      </c>
      <c r="X135" s="294">
        <f>IF(P135="З",2*H135,0)</f>
      </c>
      <c r="Y135" s="294">
        <f>IF(OR(Q135="Е",Q135="ДЕК"),0.33*H135,0)</f>
      </c>
      <c r="Z135" t="s" s="294">
        <v>234</v>
      </c>
      <c r="AA135" t="s" s="294">
        <v>234</v>
      </c>
      <c r="AB135" t="s" s="294">
        <v>234</v>
      </c>
      <c r="AC135" t="s" s="294">
        <v>234</v>
      </c>
      <c r="AD135" t="s" s="294">
        <v>234</v>
      </c>
      <c r="AE135" t="s" s="294">
        <v>234</v>
      </c>
      <c r="AF135" t="s" s="294">
        <v>234</v>
      </c>
      <c r="AG135" t="s" s="294">
        <v>234</v>
      </c>
      <c r="AH135" t="s" s="294">
        <v>234</v>
      </c>
      <c r="AI135" s="294">
        <f>SUM(R135:AH135)</f>
      </c>
      <c r="AJ135" t="s" s="294">
        <v>234</v>
      </c>
      <c r="AK135" t="s" s="294">
        <v>234</v>
      </c>
    </row>
    <row r="136">
      <c r="A136" t="n" s="296">
        <v>126.0</v>
      </c>
      <c r="B136" t="s" s="296">
        <v>322</v>
      </c>
      <c r="C136" t="s" s="294">
        <v>232</v>
      </c>
      <c r="D136" t="n" s="294">
        <v>4.0</v>
      </c>
      <c r="E136" t="n" s="294">
        <v>9.0</v>
      </c>
      <c r="F136" t="s" s="295">
        <v>353</v>
      </c>
      <c r="G136" t="n" s="294">
        <v>1.0</v>
      </c>
      <c r="H136" t="n" s="294">
        <v>1.0</v>
      </c>
      <c r="I136" t="n" s="294">
        <v>3.0</v>
      </c>
      <c r="J136" t="n" s="294">
        <v>32.0</v>
      </c>
      <c r="K136" t="n" s="294">
        <v>0.0</v>
      </c>
      <c r="L136" t="n" s="294">
        <v>0.0</v>
      </c>
      <c r="M136" t="s" s="294">
        <v>57</v>
      </c>
      <c r="N136" t="n" s="294">
        <v>0.0</v>
      </c>
      <c r="O136" t="s" s="294">
        <v>234</v>
      </c>
      <c r="P136" s="294"/>
      <c r="Q136" t="s" s="294">
        <v>237</v>
      </c>
      <c r="R136" s="294">
        <f>J136</f>
      </c>
      <c r="S136" s="294">
        <f>IF(OR(Q136="Е",Q136="ДЕК"),2*H136,0)</f>
      </c>
      <c r="T136" s="294">
        <f>K136*H136</f>
      </c>
      <c r="U136" s="294">
        <f>L136*H136</f>
      </c>
      <c r="V136" s="294">
        <f>ROUND(IF(OR(M136="Р",M136="РЕ"),0.5*E136,0),0)</f>
      </c>
      <c r="W136" s="294">
        <f>N136*E136</f>
      </c>
      <c r="X136" s="294">
        <f>IF(P136="З",2*H136,0)</f>
      </c>
      <c r="Y136" s="294">
        <f>IF(OR(Q136="Е",Q136="ДЕК"),0.33*H136,0)</f>
      </c>
      <c r="Z136" t="s" s="294">
        <v>234</v>
      </c>
      <c r="AA136" t="s" s="294">
        <v>234</v>
      </c>
      <c r="AB136" t="s" s="294">
        <v>234</v>
      </c>
      <c r="AC136" t="s" s="294">
        <v>234</v>
      </c>
      <c r="AD136" t="s" s="294">
        <v>234</v>
      </c>
      <c r="AE136" t="s" s="294">
        <v>234</v>
      </c>
      <c r="AF136" t="s" s="294">
        <v>234</v>
      </c>
      <c r="AG136" t="s" s="294">
        <v>234</v>
      </c>
      <c r="AH136" t="s" s="294">
        <v>234</v>
      </c>
      <c r="AI136" s="294">
        <f>SUM(R136:AH136)</f>
      </c>
      <c r="AJ136" t="s" s="294">
        <v>234</v>
      </c>
      <c r="AK136" t="s" s="294">
        <v>234</v>
      </c>
    </row>
    <row r="137">
      <c r="A137" t="n" s="296">
        <v>127.0</v>
      </c>
      <c r="B137" t="s" s="296">
        <v>320</v>
      </c>
      <c r="C137" t="s" s="294">
        <v>232</v>
      </c>
      <c r="D137" t="n" s="294">
        <v>4.0</v>
      </c>
      <c r="E137" t="n" s="294">
        <v>9.0</v>
      </c>
      <c r="F137" t="s" s="295">
        <v>353</v>
      </c>
      <c r="G137" t="n" s="294">
        <v>1.0</v>
      </c>
      <c r="H137" t="n" s="294">
        <v>1.0</v>
      </c>
      <c r="I137" t="n" s="294">
        <v>4.0</v>
      </c>
      <c r="J137" t="n" s="294">
        <v>0.0</v>
      </c>
      <c r="K137" t="n" s="294">
        <v>16.0</v>
      </c>
      <c r="L137" t="n" s="294">
        <v>0.0</v>
      </c>
      <c r="M137" s="294"/>
      <c r="N137" t="n" s="294">
        <v>0.0</v>
      </c>
      <c r="O137" t="s" s="294">
        <v>234</v>
      </c>
      <c r="P137" t="s" s="294">
        <v>235</v>
      </c>
      <c r="Q137" s="294"/>
      <c r="R137" s="294">
        <f>J137</f>
      </c>
      <c r="S137" s="294">
        <f>IF(OR(Q137="Е",Q137="ДЕК"),2*H137,0)</f>
      </c>
      <c r="T137" s="294">
        <f>K137*H137</f>
      </c>
      <c r="U137" s="294">
        <f>L137*H137</f>
      </c>
      <c r="V137" s="294">
        <f>ROUND(IF(OR(M137="Р",M137="РЕ"),0.5*E137,0),0)</f>
      </c>
      <c r="W137" s="294">
        <f>N137*E137</f>
      </c>
      <c r="X137" s="294">
        <f>IF(P137="З",2*H137,0)</f>
      </c>
      <c r="Y137" s="294">
        <f>IF(OR(Q137="Е",Q137="ДЕК"),0.33*H137,0)</f>
      </c>
      <c r="Z137" t="s" s="294">
        <v>234</v>
      </c>
      <c r="AA137" t="s" s="294">
        <v>234</v>
      </c>
      <c r="AB137" t="s" s="294">
        <v>234</v>
      </c>
      <c r="AC137" t="s" s="294">
        <v>234</v>
      </c>
      <c r="AD137" t="s" s="294">
        <v>234</v>
      </c>
      <c r="AE137" t="s" s="294">
        <v>234</v>
      </c>
      <c r="AF137" t="s" s="294">
        <v>234</v>
      </c>
      <c r="AG137" t="s" s="294">
        <v>234</v>
      </c>
      <c r="AH137" t="s" s="294">
        <v>234</v>
      </c>
      <c r="AI137" s="294">
        <f>SUM(R137:AH137)</f>
      </c>
      <c r="AJ137" t="s" s="294">
        <v>234</v>
      </c>
      <c r="AK137" t="s" s="294">
        <v>234</v>
      </c>
    </row>
    <row r="138">
      <c r="A138" t="n" s="296">
        <v>128.0</v>
      </c>
      <c r="B138" t="s" s="296">
        <v>340</v>
      </c>
      <c r="C138" t="s" s="294">
        <v>232</v>
      </c>
      <c r="D138" t="n" s="294">
        <v>4.0</v>
      </c>
      <c r="E138" t="n" s="294">
        <v>6.0</v>
      </c>
      <c r="F138" t="s" s="295">
        <v>339</v>
      </c>
      <c r="G138" t="n" s="294">
        <v>1.0</v>
      </c>
      <c r="H138" t="n" s="294">
        <v>1.0</v>
      </c>
      <c r="I138" t="n" s="294">
        <v>4.0</v>
      </c>
      <c r="J138" t="n" s="294">
        <v>0.0</v>
      </c>
      <c r="K138" t="n" s="294">
        <v>0.0</v>
      </c>
      <c r="L138" t="n" s="294">
        <v>16.0</v>
      </c>
      <c r="M138" s="294"/>
      <c r="N138" t="n" s="294">
        <v>0.0</v>
      </c>
      <c r="O138" t="s" s="294">
        <v>234</v>
      </c>
      <c r="P138" t="s" s="294">
        <v>235</v>
      </c>
      <c r="Q138" s="294"/>
      <c r="R138" s="294">
        <f>J138</f>
      </c>
      <c r="S138" s="294">
        <f>IF(OR(Q138="Е",Q138="ДЕК"),2*H138,0)</f>
      </c>
      <c r="T138" s="294">
        <f>K138*H138</f>
      </c>
      <c r="U138" s="294">
        <f>L138*H138</f>
      </c>
      <c r="V138" s="294">
        <f>ROUND(IF(OR(M138="Р",M138="РЕ"),0.5*E138,0),0)</f>
      </c>
      <c r="W138" s="294">
        <f>N138*E138</f>
      </c>
      <c r="X138" s="294">
        <f>IF(P138="З",2*H138,0)</f>
      </c>
      <c r="Y138" s="294">
        <f>IF(OR(Q138="Е",Q138="ДЕК"),0.33*H138,0)</f>
      </c>
      <c r="Z138" t="s" s="294">
        <v>234</v>
      </c>
      <c r="AA138" t="s" s="294">
        <v>234</v>
      </c>
      <c r="AB138" t="s" s="294">
        <v>234</v>
      </c>
      <c r="AC138" t="s" s="294">
        <v>234</v>
      </c>
      <c r="AD138" t="s" s="294">
        <v>234</v>
      </c>
      <c r="AE138" t="s" s="294">
        <v>234</v>
      </c>
      <c r="AF138" t="s" s="294">
        <v>234</v>
      </c>
      <c r="AG138" t="s" s="294">
        <v>234</v>
      </c>
      <c r="AH138" t="s" s="294">
        <v>234</v>
      </c>
      <c r="AI138" s="294">
        <f>SUM(R138:AH138)</f>
      </c>
      <c r="AJ138" t="s" s="294">
        <v>234</v>
      </c>
      <c r="AK138" t="s" s="294">
        <v>234</v>
      </c>
    </row>
    <row r="139">
      <c r="A139" t="n" s="296">
        <v>129.0</v>
      </c>
      <c r="B139" t="s" s="296">
        <v>341</v>
      </c>
      <c r="C139" t="s" s="294">
        <v>232</v>
      </c>
      <c r="D139" t="n" s="294">
        <v>4.0</v>
      </c>
      <c r="E139" t="n" s="294">
        <v>7.0</v>
      </c>
      <c r="F139" t="s" s="295">
        <v>344</v>
      </c>
      <c r="G139" t="n" s="294">
        <v>1.0</v>
      </c>
      <c r="H139" t="n" s="294">
        <v>1.0</v>
      </c>
      <c r="I139" t="n" s="294">
        <v>4.0</v>
      </c>
      <c r="J139" t="n" s="294">
        <v>0.0</v>
      </c>
      <c r="K139" t="n" s="294">
        <v>0.0</v>
      </c>
      <c r="L139" t="n" s="294">
        <v>16.0</v>
      </c>
      <c r="M139" s="294"/>
      <c r="N139" t="n" s="294">
        <v>0.0</v>
      </c>
      <c r="O139" t="s" s="294">
        <v>234</v>
      </c>
      <c r="P139" t="s" s="294">
        <v>235</v>
      </c>
      <c r="Q139" s="294"/>
      <c r="R139" s="294">
        <f>J139</f>
      </c>
      <c r="S139" s="294">
        <f>IF(OR(Q139="Е",Q139="ДЕК"),2*H139,0)</f>
      </c>
      <c r="T139" s="294">
        <f>K139*H139</f>
      </c>
      <c r="U139" s="294">
        <f>L139*H139</f>
      </c>
      <c r="V139" s="294">
        <f>ROUND(IF(OR(M139="Р",M139="РЕ"),0.5*E139,0),0)</f>
      </c>
      <c r="W139" s="294">
        <f>N139*E139</f>
      </c>
      <c r="X139" s="294">
        <f>IF(P139="З",2*H139,0)</f>
      </c>
      <c r="Y139" s="294">
        <f>IF(OR(Q139="Е",Q139="ДЕК"),0.33*H139,0)</f>
      </c>
      <c r="Z139" t="s" s="294">
        <v>234</v>
      </c>
      <c r="AA139" t="s" s="294">
        <v>234</v>
      </c>
      <c r="AB139" t="s" s="294">
        <v>234</v>
      </c>
      <c r="AC139" t="s" s="294">
        <v>234</v>
      </c>
      <c r="AD139" t="s" s="294">
        <v>234</v>
      </c>
      <c r="AE139" t="s" s="294">
        <v>234</v>
      </c>
      <c r="AF139" t="s" s="294">
        <v>234</v>
      </c>
      <c r="AG139" t="s" s="294">
        <v>234</v>
      </c>
      <c r="AH139" t="s" s="294">
        <v>234</v>
      </c>
      <c r="AI139" s="294">
        <f>SUM(R139:AH139)</f>
      </c>
      <c r="AJ139" t="s" s="294">
        <v>234</v>
      </c>
      <c r="AK139" t="s" s="294">
        <v>234</v>
      </c>
    </row>
    <row r="140">
      <c r="A140" t="n" s="296">
        <v>130.0</v>
      </c>
      <c r="B140" t="s" s="296">
        <v>341</v>
      </c>
      <c r="C140" t="s" s="294">
        <v>232</v>
      </c>
      <c r="D140" t="n" s="294">
        <v>4.0</v>
      </c>
      <c r="E140" t="n" s="294">
        <v>2.0</v>
      </c>
      <c r="F140" t="s" s="295">
        <v>345</v>
      </c>
      <c r="G140" t="n" s="294">
        <v>1.0</v>
      </c>
      <c r="H140" t="n" s="294">
        <v>1.0</v>
      </c>
      <c r="I140" t="n" s="294">
        <v>4.0</v>
      </c>
      <c r="J140" t="n" s="294">
        <v>0.0</v>
      </c>
      <c r="K140" t="n" s="294">
        <v>0.0</v>
      </c>
      <c r="L140" t="n" s="294">
        <v>16.0</v>
      </c>
      <c r="M140" s="294"/>
      <c r="N140" t="n" s="294">
        <v>0.0</v>
      </c>
      <c r="O140" t="s" s="294">
        <v>234</v>
      </c>
      <c r="P140" t="s" s="294">
        <v>235</v>
      </c>
      <c r="Q140" s="294"/>
      <c r="R140" s="294">
        <f>J140</f>
      </c>
      <c r="S140" s="294">
        <f>IF(OR(Q140="Е",Q140="ДЕК"),2*H140,0)</f>
      </c>
      <c r="T140" s="294">
        <f>K140*H140</f>
      </c>
      <c r="U140" s="294">
        <f>L140*H140</f>
      </c>
      <c r="V140" s="294">
        <f>ROUND(IF(OR(M140="Р",M140="РЕ"),0.5*E140,0),0)</f>
      </c>
      <c r="W140" s="294">
        <f>N140*E140</f>
      </c>
      <c r="X140" s="294">
        <f>IF(P140="З",2*H140,0)</f>
      </c>
      <c r="Y140" s="294">
        <f>IF(OR(Q140="Е",Q140="ДЕК"),0.33*H140,0)</f>
      </c>
      <c r="Z140" t="s" s="294">
        <v>234</v>
      </c>
      <c r="AA140" t="s" s="294">
        <v>234</v>
      </c>
      <c r="AB140" t="s" s="294">
        <v>234</v>
      </c>
      <c r="AC140" t="s" s="294">
        <v>234</v>
      </c>
      <c r="AD140" t="s" s="294">
        <v>234</v>
      </c>
      <c r="AE140" t="s" s="294">
        <v>234</v>
      </c>
      <c r="AF140" t="s" s="294">
        <v>234</v>
      </c>
      <c r="AG140" t="s" s="294">
        <v>234</v>
      </c>
      <c r="AH140" t="s" s="294">
        <v>234</v>
      </c>
      <c r="AI140" s="294">
        <f>SUM(R140:AH140)</f>
      </c>
      <c r="AJ140" t="s" s="294">
        <v>234</v>
      </c>
      <c r="AK140" t="s" s="294">
        <v>234</v>
      </c>
    </row>
    <row r="141">
      <c r="A141" t="n" s="296">
        <v>131.0</v>
      </c>
      <c r="B141" t="s" s="296">
        <v>343</v>
      </c>
      <c r="C141" t="s" s="294">
        <v>232</v>
      </c>
      <c r="D141" t="n" s="294">
        <v>4.0</v>
      </c>
      <c r="E141" t="n" s="294">
        <v>2.0</v>
      </c>
      <c r="F141" t="s" s="295">
        <v>346</v>
      </c>
      <c r="G141" t="n" s="294">
        <v>1.0</v>
      </c>
      <c r="H141" t="n" s="294">
        <v>1.0</v>
      </c>
      <c r="I141" t="n" s="294">
        <v>4.0</v>
      </c>
      <c r="J141" t="n" s="294">
        <v>0.0</v>
      </c>
      <c r="K141" t="n" s="294">
        <v>0.0</v>
      </c>
      <c r="L141" t="n" s="294">
        <v>16.0</v>
      </c>
      <c r="M141" t="s" s="294">
        <v>245</v>
      </c>
      <c r="N141" t="n" s="294">
        <v>3.0</v>
      </c>
      <c r="O141" t="s" s="294">
        <v>234</v>
      </c>
      <c r="P141" t="s" s="294">
        <v>235</v>
      </c>
      <c r="Q141" s="294"/>
      <c r="R141" s="294">
        <f>J141</f>
      </c>
      <c r="S141" s="294">
        <f>IF(OR(Q141="Е",Q141="ДЕК"),2*H141,0)</f>
      </c>
      <c r="T141" s="294">
        <f>K141*H141</f>
      </c>
      <c r="U141" s="294">
        <f>L141*H141</f>
      </c>
      <c r="V141" s="294">
        <f>ROUND(IF(OR(M141="Р",M141="РЕ"),0.5*E141,0),0)</f>
      </c>
      <c r="W141" s="294">
        <f>N141*E141</f>
      </c>
      <c r="X141" s="294">
        <f>IF(P141="З",2*H141,0)</f>
      </c>
      <c r="Y141" s="294">
        <f>IF(OR(Q141="Е",Q141="ДЕК"),0.33*H141,0)</f>
      </c>
      <c r="Z141" t="s" s="294">
        <v>234</v>
      </c>
      <c r="AA141" t="s" s="294">
        <v>234</v>
      </c>
      <c r="AB141" t="s" s="294">
        <v>234</v>
      </c>
      <c r="AC141" t="s" s="294">
        <v>234</v>
      </c>
      <c r="AD141" t="s" s="294">
        <v>234</v>
      </c>
      <c r="AE141" t="s" s="294">
        <v>234</v>
      </c>
      <c r="AF141" t="s" s="294">
        <v>234</v>
      </c>
      <c r="AG141" t="s" s="294">
        <v>234</v>
      </c>
      <c r="AH141" t="s" s="294">
        <v>234</v>
      </c>
      <c r="AI141" s="294">
        <f>SUM(R141:AH141)</f>
      </c>
      <c r="AJ141" t="s" s="294">
        <v>234</v>
      </c>
      <c r="AK141" t="s" s="294">
        <v>234</v>
      </c>
    </row>
    <row r="142">
      <c r="A142" t="n" s="296">
        <v>132.0</v>
      </c>
      <c r="B142" t="s" s="296">
        <v>343</v>
      </c>
      <c r="C142" t="s" s="294">
        <v>232</v>
      </c>
      <c r="D142" t="n" s="294">
        <v>4.0</v>
      </c>
      <c r="E142" t="n" s="294">
        <v>2.0</v>
      </c>
      <c r="F142" t="s" s="295">
        <v>347</v>
      </c>
      <c r="G142" t="n" s="294">
        <v>1.0</v>
      </c>
      <c r="H142" t="n" s="294">
        <v>1.0</v>
      </c>
      <c r="I142" t="n" s="294">
        <v>4.0</v>
      </c>
      <c r="J142" t="n" s="294">
        <v>0.0</v>
      </c>
      <c r="K142" t="n" s="294">
        <v>0.0</v>
      </c>
      <c r="L142" t="n" s="294">
        <v>16.0</v>
      </c>
      <c r="M142" t="s" s="294">
        <v>245</v>
      </c>
      <c r="N142" t="n" s="294">
        <v>3.0</v>
      </c>
      <c r="O142" t="s" s="294">
        <v>234</v>
      </c>
      <c r="P142" t="s" s="294">
        <v>235</v>
      </c>
      <c r="Q142" s="294"/>
      <c r="R142" s="294">
        <f>J142</f>
      </c>
      <c r="S142" s="294">
        <f>IF(OR(Q142="Е",Q142="ДЕК"),2*H142,0)</f>
      </c>
      <c r="T142" s="294">
        <f>K142*H142</f>
      </c>
      <c r="U142" s="294">
        <f>L142*H142</f>
      </c>
      <c r="V142" s="294">
        <f>ROUND(IF(OR(M142="Р",M142="РЕ"),0.5*E142,0),0)</f>
      </c>
      <c r="W142" s="294">
        <f>N142*E142</f>
      </c>
      <c r="X142" s="294">
        <f>IF(P142="З",2*H142,0)</f>
      </c>
      <c r="Y142" s="294">
        <f>IF(OR(Q142="Е",Q142="ДЕК"),0.33*H142,0)</f>
      </c>
      <c r="Z142" t="s" s="294">
        <v>234</v>
      </c>
      <c r="AA142" t="s" s="294">
        <v>234</v>
      </c>
      <c r="AB142" t="s" s="294">
        <v>234</v>
      </c>
      <c r="AC142" t="s" s="294">
        <v>234</v>
      </c>
      <c r="AD142" t="s" s="294">
        <v>234</v>
      </c>
      <c r="AE142" t="s" s="294">
        <v>234</v>
      </c>
      <c r="AF142" t="s" s="294">
        <v>234</v>
      </c>
      <c r="AG142" t="s" s="294">
        <v>234</v>
      </c>
      <c r="AH142" t="s" s="294">
        <v>234</v>
      </c>
      <c r="AI142" s="294">
        <f>SUM(R142:AH142)</f>
      </c>
      <c r="AJ142" t="s" s="294">
        <v>234</v>
      </c>
      <c r="AK142" t="s" s="294">
        <v>234</v>
      </c>
    </row>
    <row r="143">
      <c r="A143" t="n" s="296">
        <v>133.0</v>
      </c>
      <c r="B143" t="s" s="296">
        <v>330</v>
      </c>
      <c r="C143" t="s" s="294">
        <v>232</v>
      </c>
      <c r="D143" t="n" s="294">
        <v>4.0</v>
      </c>
      <c r="E143" t="n" s="294">
        <v>29.0</v>
      </c>
      <c r="F143" t="s" s="295">
        <v>331</v>
      </c>
      <c r="G143" t="n" s="294">
        <v>1.0</v>
      </c>
      <c r="H143" t="n" s="294">
        <v>1.0</v>
      </c>
      <c r="I143" t="n" s="294">
        <v>4.0</v>
      </c>
      <c r="J143" t="n" s="294">
        <v>0.0</v>
      </c>
      <c r="K143" t="n" s="294">
        <v>0.0</v>
      </c>
      <c r="L143" t="n" s="294">
        <v>16.0</v>
      </c>
      <c r="M143" t="s" s="294">
        <v>245</v>
      </c>
      <c r="N143" t="n" s="294">
        <v>3.0</v>
      </c>
      <c r="O143" t="s" s="294">
        <v>234</v>
      </c>
      <c r="P143" t="s" s="294">
        <v>235</v>
      </c>
      <c r="Q143" s="294"/>
      <c r="R143" s="294">
        <f>J143</f>
      </c>
      <c r="S143" s="294">
        <f>IF(OR(Q143="Е",Q143="ДЕК"),2*H143,0)</f>
      </c>
      <c r="T143" s="294">
        <f>K143*H143</f>
      </c>
      <c r="U143" s="294">
        <f>L143*H143</f>
      </c>
      <c r="V143" s="294">
        <f>ROUND(IF(OR(M143="Р",M143="РЕ"),0.5*E143,0),0)</f>
      </c>
      <c r="W143" s="294">
        <f>N143*E143</f>
      </c>
      <c r="X143" s="294">
        <f>IF(P143="З",2*H143,0)</f>
      </c>
      <c r="Y143" s="294">
        <f>IF(OR(Q143="Е",Q143="ДЕК"),0.33*H143,0)</f>
      </c>
      <c r="Z143" t="s" s="294">
        <v>234</v>
      </c>
      <c r="AA143" t="s" s="294">
        <v>234</v>
      </c>
      <c r="AB143" t="s" s="294">
        <v>234</v>
      </c>
      <c r="AC143" t="s" s="294">
        <v>234</v>
      </c>
      <c r="AD143" t="s" s="294">
        <v>234</v>
      </c>
      <c r="AE143" t="s" s="294">
        <v>234</v>
      </c>
      <c r="AF143" t="s" s="294">
        <v>234</v>
      </c>
      <c r="AG143" t="s" s="294">
        <v>234</v>
      </c>
      <c r="AH143" t="s" s="294">
        <v>234</v>
      </c>
      <c r="AI143" s="294">
        <f>SUM(R143:AH143)</f>
      </c>
      <c r="AJ143" t="s" s="294">
        <v>234</v>
      </c>
      <c r="AK143" t="s" s="294">
        <v>234</v>
      </c>
    </row>
    <row r="144">
      <c r="A144" t="n" s="296">
        <v>134.0</v>
      </c>
      <c r="B144" t="s" s="296">
        <v>330</v>
      </c>
      <c r="C144" t="s" s="294">
        <v>232</v>
      </c>
      <c r="D144" t="n" s="294">
        <v>4.0</v>
      </c>
      <c r="E144" t="n" s="294">
        <v>20.0</v>
      </c>
      <c r="F144" t="s" s="295">
        <v>333</v>
      </c>
      <c r="G144" t="n" s="294">
        <v>1.0</v>
      </c>
      <c r="H144" t="n" s="294">
        <v>1.0</v>
      </c>
      <c r="I144" t="n" s="294">
        <v>4.0</v>
      </c>
      <c r="J144" t="n" s="294">
        <v>0.0</v>
      </c>
      <c r="K144" t="n" s="294">
        <v>0.0</v>
      </c>
      <c r="L144" t="n" s="294">
        <v>16.0</v>
      </c>
      <c r="M144" t="s" s="294">
        <v>245</v>
      </c>
      <c r="N144" t="n" s="294">
        <v>3.0</v>
      </c>
      <c r="O144" t="s" s="294">
        <v>234</v>
      </c>
      <c r="P144" t="s" s="294">
        <v>235</v>
      </c>
      <c r="Q144" s="294"/>
      <c r="R144" s="294">
        <f>J144</f>
      </c>
      <c r="S144" s="294">
        <f>IF(OR(Q144="Е",Q144="ДЕК"),2*H144,0)</f>
      </c>
      <c r="T144" s="294">
        <f>K144*H144</f>
      </c>
      <c r="U144" s="294">
        <f>L144*H144</f>
      </c>
      <c r="V144" s="294">
        <f>ROUND(IF(OR(M144="Р",M144="РЕ"),0.5*E144,0),0)</f>
      </c>
      <c r="W144" s="294">
        <f>N144*E144</f>
      </c>
      <c r="X144" s="294">
        <f>IF(P144="З",2*H144,0)</f>
      </c>
      <c r="Y144" s="294">
        <f>IF(OR(Q144="Е",Q144="ДЕК"),0.33*H144,0)</f>
      </c>
      <c r="Z144" t="s" s="294">
        <v>234</v>
      </c>
      <c r="AA144" t="s" s="294">
        <v>234</v>
      </c>
      <c r="AB144" t="s" s="294">
        <v>234</v>
      </c>
      <c r="AC144" t="s" s="294">
        <v>234</v>
      </c>
      <c r="AD144" t="s" s="294">
        <v>234</v>
      </c>
      <c r="AE144" t="s" s="294">
        <v>234</v>
      </c>
      <c r="AF144" t="s" s="294">
        <v>234</v>
      </c>
      <c r="AG144" t="s" s="294">
        <v>234</v>
      </c>
      <c r="AH144" t="s" s="294">
        <v>234</v>
      </c>
      <c r="AI144" s="294">
        <f>SUM(R144:AH144)</f>
      </c>
      <c r="AJ144" t="s" s="294">
        <v>234</v>
      </c>
      <c r="AK144" t="s" s="294">
        <v>234</v>
      </c>
    </row>
    <row r="145">
      <c r="A145" t="n" s="296">
        <v>135.0</v>
      </c>
      <c r="B145" t="s" s="296">
        <v>330</v>
      </c>
      <c r="C145" t="s" s="294">
        <v>232</v>
      </c>
      <c r="D145" t="n" s="294">
        <v>4.0</v>
      </c>
      <c r="E145" t="n" s="294">
        <v>0.0</v>
      </c>
      <c r="F145" t="s" s="295">
        <v>334</v>
      </c>
      <c r="G145" t="n" s="294">
        <v>1.0</v>
      </c>
      <c r="H145" t="n" s="294">
        <v>1.0</v>
      </c>
      <c r="I145" t="n" s="294">
        <v>4.0</v>
      </c>
      <c r="J145" t="n" s="294">
        <v>0.0</v>
      </c>
      <c r="K145" t="n" s="294">
        <v>0.0</v>
      </c>
      <c r="L145" t="n" s="294">
        <v>16.0</v>
      </c>
      <c r="M145" t="s" s="294">
        <v>245</v>
      </c>
      <c r="N145" t="n" s="294">
        <v>3.0</v>
      </c>
      <c r="O145" t="s" s="294">
        <v>234</v>
      </c>
      <c r="P145" t="s" s="294">
        <v>235</v>
      </c>
      <c r="Q145" s="294"/>
      <c r="R145" s="294">
        <f>J145</f>
      </c>
      <c r="S145" s="294">
        <f>IF(OR(Q145="Е",Q145="ДЕК"),2*H145,0)</f>
      </c>
      <c r="T145" s="294">
        <f>K145*H145</f>
      </c>
      <c r="U145" s="294">
        <f>L145*H145</f>
      </c>
      <c r="V145" s="294">
        <f>ROUND(IF(OR(M145="Р",M145="РЕ"),0.5*E145,0),0)</f>
      </c>
      <c r="W145" s="294">
        <f>N145*E145</f>
      </c>
      <c r="X145" s="294">
        <f>IF(P145="З",2*H145,0)</f>
      </c>
      <c r="Y145" s="294">
        <f>IF(OR(Q145="Е",Q145="ДЕК"),0.33*H145,0)</f>
      </c>
      <c r="Z145" t="s" s="294">
        <v>234</v>
      </c>
      <c r="AA145" t="s" s="294">
        <v>234</v>
      </c>
      <c r="AB145" t="s" s="294">
        <v>234</v>
      </c>
      <c r="AC145" t="s" s="294">
        <v>234</v>
      </c>
      <c r="AD145" t="s" s="294">
        <v>234</v>
      </c>
      <c r="AE145" t="s" s="294">
        <v>234</v>
      </c>
      <c r="AF145" t="s" s="294">
        <v>234</v>
      </c>
      <c r="AG145" t="s" s="294">
        <v>234</v>
      </c>
      <c r="AH145" t="s" s="294">
        <v>234</v>
      </c>
      <c r="AI145" s="294">
        <f>SUM(R145:AH145)</f>
      </c>
      <c r="AJ145" t="s" s="294">
        <v>234</v>
      </c>
      <c r="AK145" t="s" s="294">
        <v>234</v>
      </c>
    </row>
    <row r="146">
      <c r="A146" t="n" s="296">
        <v>136.0</v>
      </c>
      <c r="B146" t="s" s="296">
        <v>330</v>
      </c>
      <c r="C146" t="s" s="294">
        <v>232</v>
      </c>
      <c r="D146" t="n" s="294">
        <v>4.0</v>
      </c>
      <c r="E146" t="n" s="294">
        <v>28.0</v>
      </c>
      <c r="F146" t="s" s="295">
        <v>335</v>
      </c>
      <c r="G146" t="n" s="294">
        <v>1.0</v>
      </c>
      <c r="H146" t="n" s="294">
        <v>1.0</v>
      </c>
      <c r="I146" t="n" s="294">
        <v>4.0</v>
      </c>
      <c r="J146" t="n" s="294">
        <v>0.0</v>
      </c>
      <c r="K146" t="n" s="294">
        <v>0.0</v>
      </c>
      <c r="L146" t="n" s="294">
        <v>16.0</v>
      </c>
      <c r="M146" t="s" s="294">
        <v>245</v>
      </c>
      <c r="N146" t="n" s="294">
        <v>3.0</v>
      </c>
      <c r="O146" t="s" s="294">
        <v>234</v>
      </c>
      <c r="P146" t="s" s="294">
        <v>235</v>
      </c>
      <c r="Q146" s="294"/>
      <c r="R146" s="294">
        <f>J146</f>
      </c>
      <c r="S146" s="294">
        <f>IF(OR(Q146="Е",Q146="ДЕК"),2*H146,0)</f>
      </c>
      <c r="T146" s="294">
        <f>K146*H146</f>
      </c>
      <c r="U146" s="294">
        <f>L146*H146</f>
      </c>
      <c r="V146" s="294">
        <f>ROUND(IF(OR(M146="Р",M146="РЕ"),0.5*E146,0),0)</f>
      </c>
      <c r="W146" s="294">
        <f>N146*E146</f>
      </c>
      <c r="X146" s="294">
        <f>IF(P146="З",2*H146,0)</f>
      </c>
      <c r="Y146" s="294">
        <f>IF(OR(Q146="Е",Q146="ДЕК"),0.33*H146,0)</f>
      </c>
      <c r="Z146" t="s" s="294">
        <v>234</v>
      </c>
      <c r="AA146" t="s" s="294">
        <v>234</v>
      </c>
      <c r="AB146" t="s" s="294">
        <v>234</v>
      </c>
      <c r="AC146" t="s" s="294">
        <v>234</v>
      </c>
      <c r="AD146" t="s" s="294">
        <v>234</v>
      </c>
      <c r="AE146" t="s" s="294">
        <v>234</v>
      </c>
      <c r="AF146" t="s" s="294">
        <v>234</v>
      </c>
      <c r="AG146" t="s" s="294">
        <v>234</v>
      </c>
      <c r="AH146" t="s" s="294">
        <v>234</v>
      </c>
      <c r="AI146" s="294">
        <f>SUM(R146:AH146)</f>
      </c>
      <c r="AJ146" t="s" s="294">
        <v>234</v>
      </c>
      <c r="AK146" t="s" s="294">
        <v>234</v>
      </c>
    </row>
    <row r="147">
      <c r="A147" t="n" s="296">
        <v>137.0</v>
      </c>
      <c r="B147" t="s" s="296">
        <v>330</v>
      </c>
      <c r="C147" t="s" s="294">
        <v>232</v>
      </c>
      <c r="D147" t="n" s="294">
        <v>4.0</v>
      </c>
      <c r="E147" t="n" s="294">
        <v>4.0</v>
      </c>
      <c r="F147" t="s" s="295">
        <v>336</v>
      </c>
      <c r="G147" t="n" s="294">
        <v>1.0</v>
      </c>
      <c r="H147" t="n" s="294">
        <v>1.0</v>
      </c>
      <c r="I147" t="n" s="294">
        <v>4.0</v>
      </c>
      <c r="J147" t="n" s="294">
        <v>0.0</v>
      </c>
      <c r="K147" t="n" s="294">
        <v>0.0</v>
      </c>
      <c r="L147" t="n" s="294">
        <v>16.0</v>
      </c>
      <c r="M147" t="s" s="294">
        <v>245</v>
      </c>
      <c r="N147" t="n" s="294">
        <v>3.0</v>
      </c>
      <c r="O147" t="s" s="294">
        <v>234</v>
      </c>
      <c r="P147" t="s" s="294">
        <v>235</v>
      </c>
      <c r="Q147" s="294"/>
      <c r="R147" s="294">
        <f>J147</f>
      </c>
      <c r="S147" s="294">
        <f>IF(OR(Q147="Е",Q147="ДЕК"),2*H147,0)</f>
      </c>
      <c r="T147" s="294">
        <f>K147*H147</f>
      </c>
      <c r="U147" s="294">
        <f>L147*H147</f>
      </c>
      <c r="V147" s="294">
        <f>ROUND(IF(OR(M147="Р",M147="РЕ"),0.5*E147,0),0)</f>
      </c>
      <c r="W147" s="294">
        <f>N147*E147</f>
      </c>
      <c r="X147" s="294">
        <f>IF(P147="З",2*H147,0)</f>
      </c>
      <c r="Y147" s="294">
        <f>IF(OR(Q147="Е",Q147="ДЕК"),0.33*H147,0)</f>
      </c>
      <c r="Z147" t="s" s="294">
        <v>234</v>
      </c>
      <c r="AA147" t="s" s="294">
        <v>234</v>
      </c>
      <c r="AB147" t="s" s="294">
        <v>234</v>
      </c>
      <c r="AC147" t="s" s="294">
        <v>234</v>
      </c>
      <c r="AD147" t="s" s="294">
        <v>234</v>
      </c>
      <c r="AE147" t="s" s="294">
        <v>234</v>
      </c>
      <c r="AF147" t="s" s="294">
        <v>234</v>
      </c>
      <c r="AG147" t="s" s="294">
        <v>234</v>
      </c>
      <c r="AH147" t="s" s="294">
        <v>234</v>
      </c>
      <c r="AI147" s="294">
        <f>SUM(R147:AH147)</f>
      </c>
      <c r="AJ147" t="s" s="294">
        <v>234</v>
      </c>
      <c r="AK147" t="s" s="294">
        <v>234</v>
      </c>
    </row>
    <row r="148">
      <c r="A148" t="n" s="296">
        <v>138.0</v>
      </c>
      <c r="B148" t="s" s="296">
        <v>341</v>
      </c>
      <c r="C148" t="s" s="294">
        <v>232</v>
      </c>
      <c r="D148" t="n" s="294">
        <v>4.0</v>
      </c>
      <c r="E148" t="n" s="294">
        <v>1.0</v>
      </c>
      <c r="F148" t="s" s="295">
        <v>352</v>
      </c>
      <c r="G148" t="n" s="294">
        <v>1.0</v>
      </c>
      <c r="H148" t="n" s="294">
        <v>1.0</v>
      </c>
      <c r="I148" t="n" s="294">
        <v>4.0</v>
      </c>
      <c r="J148" t="n" s="294">
        <v>0.0</v>
      </c>
      <c r="K148" t="n" s="294">
        <v>0.0</v>
      </c>
      <c r="L148" t="n" s="294">
        <v>16.0</v>
      </c>
      <c r="M148" s="294"/>
      <c r="N148" t="n" s="294">
        <v>0.0</v>
      </c>
      <c r="O148" t="s" s="294">
        <v>234</v>
      </c>
      <c r="P148" t="s" s="294">
        <v>235</v>
      </c>
      <c r="Q148" s="294"/>
      <c r="R148" s="294">
        <f>J148</f>
      </c>
      <c r="S148" s="294">
        <f>IF(OR(Q148="Е",Q148="ДЕК"),2*H148,0)</f>
      </c>
      <c r="T148" s="294">
        <f>K148*H148</f>
      </c>
      <c r="U148" s="294">
        <f>L148*H148</f>
      </c>
      <c r="V148" s="294">
        <f>ROUND(IF(OR(M148="Р",M148="РЕ"),0.5*E148,0),0)</f>
      </c>
      <c r="W148" s="294">
        <f>N148*E148</f>
      </c>
      <c r="X148" s="294">
        <f>IF(P148="З",2*H148,0)</f>
      </c>
      <c r="Y148" s="294">
        <f>IF(OR(Q148="Е",Q148="ДЕК"),0.33*H148,0)</f>
      </c>
      <c r="Z148" t="s" s="294">
        <v>234</v>
      </c>
      <c r="AA148" t="s" s="294">
        <v>234</v>
      </c>
      <c r="AB148" t="s" s="294">
        <v>234</v>
      </c>
      <c r="AC148" t="s" s="294">
        <v>234</v>
      </c>
      <c r="AD148" t="s" s="294">
        <v>234</v>
      </c>
      <c r="AE148" t="s" s="294">
        <v>234</v>
      </c>
      <c r="AF148" t="s" s="294">
        <v>234</v>
      </c>
      <c r="AG148" t="s" s="294">
        <v>234</v>
      </c>
      <c r="AH148" t="s" s="294">
        <v>234</v>
      </c>
      <c r="AI148" s="294">
        <f>SUM(R148:AH148)</f>
      </c>
      <c r="AJ148" t="s" s="294">
        <v>234</v>
      </c>
      <c r="AK148" t="s" s="294">
        <v>234</v>
      </c>
    </row>
    <row r="149">
      <c r="A149" t="n" s="296">
        <v>139.0</v>
      </c>
      <c r="B149" t="s" s="296">
        <v>320</v>
      </c>
      <c r="C149" t="s" s="294">
        <v>232</v>
      </c>
      <c r="D149" t="n" s="294">
        <v>4.0</v>
      </c>
      <c r="E149" t="n" s="294">
        <v>48.0</v>
      </c>
      <c r="F149" t="s" s="295">
        <v>354</v>
      </c>
      <c r="G149" t="n" s="294">
        <v>1.0</v>
      </c>
      <c r="H149" t="n" s="294">
        <v>3.0</v>
      </c>
      <c r="I149" t="n" s="294">
        <v>4.0</v>
      </c>
      <c r="J149" t="n" s="294">
        <v>16.0</v>
      </c>
      <c r="K149" t="n" s="294">
        <v>0.0</v>
      </c>
      <c r="L149" t="n" s="294">
        <v>0.0</v>
      </c>
      <c r="M149" s="294"/>
      <c r="N149" t="n" s="294">
        <v>0.0</v>
      </c>
      <c r="O149" t="s" s="294">
        <v>234</v>
      </c>
      <c r="P149" t="s" s="294">
        <v>235</v>
      </c>
      <c r="Q149" s="294"/>
      <c r="R149" s="294">
        <f>J149</f>
      </c>
      <c r="S149" s="294">
        <f>IF(OR(Q149="Е",Q149="ДЕК"),2*H149,0)</f>
      </c>
      <c r="T149" s="294">
        <f>K149*H149</f>
      </c>
      <c r="U149" s="294">
        <f>L149*H149</f>
      </c>
      <c r="V149" s="294">
        <f>ROUND(IF(OR(M149="Р",M149="РЕ"),0.5*E149,0),0)</f>
      </c>
      <c r="W149" s="294">
        <f>N149*E149</f>
      </c>
      <c r="X149" s="294">
        <f>IF(P149="З",2*H149,0)</f>
      </c>
      <c r="Y149" s="294">
        <f>IF(OR(Q149="Е",Q149="ДЕК"),0.33*H149,0)</f>
      </c>
      <c r="Z149" t="s" s="294">
        <v>234</v>
      </c>
      <c r="AA149" t="s" s="294">
        <v>234</v>
      </c>
      <c r="AB149" t="s" s="294">
        <v>234</v>
      </c>
      <c r="AC149" t="s" s="294">
        <v>234</v>
      </c>
      <c r="AD149" t="s" s="294">
        <v>234</v>
      </c>
      <c r="AE149" t="s" s="294">
        <v>234</v>
      </c>
      <c r="AF149" t="s" s="294">
        <v>234</v>
      </c>
      <c r="AG149" t="s" s="294">
        <v>234</v>
      </c>
      <c r="AH149" t="s" s="294">
        <v>234</v>
      </c>
      <c r="AI149" s="294">
        <f>SUM(R149:AH149)</f>
      </c>
      <c r="AJ149" t="s" s="294">
        <v>234</v>
      </c>
      <c r="AK149" t="s" s="294">
        <v>234</v>
      </c>
    </row>
    <row r="150">
      <c r="A150" t="n" s="296">
        <v>140.0</v>
      </c>
      <c r="B150" t="s" s="296">
        <v>337</v>
      </c>
      <c r="C150" t="s" s="294">
        <v>232</v>
      </c>
      <c r="D150" t="n" s="294">
        <v>4.0</v>
      </c>
      <c r="E150" t="n" s="294">
        <v>4.0</v>
      </c>
      <c r="F150" t="s" s="295">
        <v>336</v>
      </c>
      <c r="G150" t="n" s="294">
        <v>1.0</v>
      </c>
      <c r="H150" t="n" s="294">
        <v>1.0</v>
      </c>
      <c r="I150" t="n" s="294">
        <v>4.0</v>
      </c>
      <c r="J150" t="n" s="294">
        <v>16.0</v>
      </c>
      <c r="K150" t="n" s="294">
        <v>0.0</v>
      </c>
      <c r="L150" t="n" s="294">
        <v>0.0</v>
      </c>
      <c r="M150" s="294"/>
      <c r="N150" t="n" s="294">
        <v>0.0</v>
      </c>
      <c r="O150" t="s" s="294">
        <v>234</v>
      </c>
      <c r="P150" t="s" s="294">
        <v>235</v>
      </c>
      <c r="Q150" s="294"/>
      <c r="R150" s="294">
        <f>J150</f>
      </c>
      <c r="S150" s="294">
        <f>IF(OR(Q150="Е",Q150="ДЕК"),2*H150,0)</f>
      </c>
      <c r="T150" s="294">
        <f>K150*H150</f>
      </c>
      <c r="U150" s="294">
        <f>L150*H150</f>
      </c>
      <c r="V150" s="294">
        <f>ROUND(IF(OR(M150="Р",M150="РЕ"),0.5*E150,0),0)</f>
      </c>
      <c r="W150" s="294">
        <f>N150*E150</f>
      </c>
      <c r="X150" s="294">
        <f>IF(P150="З",2*H150,0)</f>
      </c>
      <c r="Y150" s="294">
        <f>IF(OR(Q150="Е",Q150="ДЕК"),0.33*H150,0)</f>
      </c>
      <c r="Z150" t="s" s="294">
        <v>234</v>
      </c>
      <c r="AA150" t="s" s="294">
        <v>234</v>
      </c>
      <c r="AB150" t="s" s="294">
        <v>234</v>
      </c>
      <c r="AC150" t="s" s="294">
        <v>234</v>
      </c>
      <c r="AD150" t="s" s="294">
        <v>234</v>
      </c>
      <c r="AE150" t="s" s="294">
        <v>234</v>
      </c>
      <c r="AF150" t="s" s="294">
        <v>234</v>
      </c>
      <c r="AG150" t="s" s="294">
        <v>234</v>
      </c>
      <c r="AH150" t="s" s="294">
        <v>234</v>
      </c>
      <c r="AI150" s="294">
        <f>SUM(R150:AH150)</f>
      </c>
      <c r="AJ150" t="s" s="294">
        <v>234</v>
      </c>
      <c r="AK150" t="s" s="294">
        <v>234</v>
      </c>
    </row>
    <row r="151">
      <c r="A151" t="n" s="296">
        <v>141.0</v>
      </c>
      <c r="B151" t="s" s="296">
        <v>337</v>
      </c>
      <c r="C151" t="s" s="294">
        <v>232</v>
      </c>
      <c r="D151" t="n" s="294">
        <v>4.0</v>
      </c>
      <c r="E151" t="n" s="294">
        <v>15.0</v>
      </c>
      <c r="F151" t="s" s="295">
        <v>351</v>
      </c>
      <c r="G151" t="n" s="294">
        <v>1.0</v>
      </c>
      <c r="H151" t="n" s="294">
        <v>1.0</v>
      </c>
      <c r="I151" t="n" s="294">
        <v>4.0</v>
      </c>
      <c r="J151" t="n" s="294">
        <v>16.0</v>
      </c>
      <c r="K151" t="n" s="294">
        <v>0.0</v>
      </c>
      <c r="L151" t="n" s="294">
        <v>0.0</v>
      </c>
      <c r="M151" s="294"/>
      <c r="N151" t="n" s="294">
        <v>0.0</v>
      </c>
      <c r="O151" t="s" s="294">
        <v>234</v>
      </c>
      <c r="P151" t="s" s="294">
        <v>235</v>
      </c>
      <c r="Q151" s="294"/>
      <c r="R151" s="294">
        <f>J151</f>
      </c>
      <c r="S151" s="294">
        <f>IF(OR(Q151="Е",Q151="ДЕК"),2*H151,0)</f>
      </c>
      <c r="T151" s="294">
        <f>K151*H151</f>
      </c>
      <c r="U151" s="294">
        <f>L151*H151</f>
      </c>
      <c r="V151" s="294">
        <f>ROUND(IF(OR(M151="Р",M151="РЕ"),0.5*E151,0),0)</f>
      </c>
      <c r="W151" s="294">
        <f>N151*E151</f>
      </c>
      <c r="X151" s="294">
        <f>IF(P151="З",2*H151,0)</f>
      </c>
      <c r="Y151" s="294">
        <f>IF(OR(Q151="Е",Q151="ДЕК"),0.33*H151,0)</f>
      </c>
      <c r="Z151" t="s" s="294">
        <v>234</v>
      </c>
      <c r="AA151" t="s" s="294">
        <v>234</v>
      </c>
      <c r="AB151" t="s" s="294">
        <v>234</v>
      </c>
      <c r="AC151" t="s" s="294">
        <v>234</v>
      </c>
      <c r="AD151" t="s" s="294">
        <v>234</v>
      </c>
      <c r="AE151" t="s" s="294">
        <v>234</v>
      </c>
      <c r="AF151" t="s" s="294">
        <v>234</v>
      </c>
      <c r="AG151" t="s" s="294">
        <v>234</v>
      </c>
      <c r="AH151" t="s" s="294">
        <v>234</v>
      </c>
      <c r="AI151" s="294">
        <f>SUM(R151:AH151)</f>
      </c>
      <c r="AJ151" t="s" s="294">
        <v>234</v>
      </c>
      <c r="AK151" t="s" s="294">
        <v>234</v>
      </c>
    </row>
    <row r="152">
      <c r="A152" t="n" s="296">
        <v>142.0</v>
      </c>
      <c r="B152" t="s" s="296">
        <v>350</v>
      </c>
      <c r="C152" t="s" s="294">
        <v>232</v>
      </c>
      <c r="D152" t="n" s="294">
        <v>4.0</v>
      </c>
      <c r="E152" t="n" s="294">
        <v>29.0</v>
      </c>
      <c r="F152" t="s" s="295">
        <v>331</v>
      </c>
      <c r="G152" t="n" s="294">
        <v>1.0</v>
      </c>
      <c r="H152" t="n" s="294">
        <v>1.0</v>
      </c>
      <c r="I152" t="n" s="294">
        <v>4.0</v>
      </c>
      <c r="J152" t="n" s="294">
        <v>16.0</v>
      </c>
      <c r="K152" t="n" s="294">
        <v>0.0</v>
      </c>
      <c r="L152" t="n" s="294">
        <v>0.0</v>
      </c>
      <c r="M152" s="294"/>
      <c r="N152" t="n" s="294">
        <v>0.0</v>
      </c>
      <c r="O152" t="s" s="294">
        <v>234</v>
      </c>
      <c r="P152" t="s" s="294">
        <v>235</v>
      </c>
      <c r="Q152" s="294"/>
      <c r="R152" s="294">
        <f>J152</f>
      </c>
      <c r="S152" s="294">
        <f>IF(OR(Q152="Е",Q152="ДЕК"),2*H152,0)</f>
      </c>
      <c r="T152" s="294">
        <f>K152*H152</f>
      </c>
      <c r="U152" s="294">
        <f>L152*H152</f>
      </c>
      <c r="V152" s="294">
        <f>ROUND(IF(OR(M152="Р",M152="РЕ"),0.5*E152,0),0)</f>
      </c>
      <c r="W152" s="294">
        <f>N152*E152</f>
      </c>
      <c r="X152" s="294">
        <f>IF(P152="З",2*H152,0)</f>
      </c>
      <c r="Y152" s="294">
        <f>IF(OR(Q152="Е",Q152="ДЕК"),0.33*H152,0)</f>
      </c>
      <c r="Z152" t="s" s="294">
        <v>234</v>
      </c>
      <c r="AA152" t="s" s="294">
        <v>234</v>
      </c>
      <c r="AB152" t="s" s="294">
        <v>234</v>
      </c>
      <c r="AC152" t="s" s="294">
        <v>234</v>
      </c>
      <c r="AD152" t="s" s="294">
        <v>234</v>
      </c>
      <c r="AE152" t="s" s="294">
        <v>234</v>
      </c>
      <c r="AF152" t="s" s="294">
        <v>234</v>
      </c>
      <c r="AG152" t="s" s="294">
        <v>234</v>
      </c>
      <c r="AH152" t="s" s="294">
        <v>234</v>
      </c>
      <c r="AI152" s="294">
        <f>SUM(R152:AH152)</f>
      </c>
      <c r="AJ152" t="s" s="294">
        <v>234</v>
      </c>
      <c r="AK152" t="s" s="294">
        <v>234</v>
      </c>
    </row>
    <row r="153">
      <c r="A153" t="n" s="296">
        <v>143.0</v>
      </c>
      <c r="B153" t="s" s="296">
        <v>350</v>
      </c>
      <c r="C153" t="s" s="294">
        <v>232</v>
      </c>
      <c r="D153" t="n" s="294">
        <v>4.0</v>
      </c>
      <c r="E153" t="n" s="294">
        <v>9.0</v>
      </c>
      <c r="F153" t="s" s="295">
        <v>349</v>
      </c>
      <c r="G153" t="n" s="294">
        <v>1.0</v>
      </c>
      <c r="H153" t="n" s="294">
        <v>1.0</v>
      </c>
      <c r="I153" t="n" s="294">
        <v>4.0</v>
      </c>
      <c r="J153" t="n" s="294">
        <v>16.0</v>
      </c>
      <c r="K153" t="n" s="294">
        <v>0.0</v>
      </c>
      <c r="L153" t="n" s="294">
        <v>0.0</v>
      </c>
      <c r="M153" s="294"/>
      <c r="N153" t="n" s="294">
        <v>0.0</v>
      </c>
      <c r="O153" t="s" s="294">
        <v>234</v>
      </c>
      <c r="P153" t="s" s="294">
        <v>235</v>
      </c>
      <c r="Q153" s="294"/>
      <c r="R153" s="294">
        <f>J153</f>
      </c>
      <c r="S153" s="294">
        <f>IF(OR(Q153="Е",Q153="ДЕК"),2*H153,0)</f>
      </c>
      <c r="T153" s="294">
        <f>K153*H153</f>
      </c>
      <c r="U153" s="294">
        <f>L153*H153</f>
      </c>
      <c r="V153" s="294">
        <f>ROUND(IF(OR(M153="Р",M153="РЕ"),0.5*E153,0),0)</f>
      </c>
      <c r="W153" s="294">
        <f>N153*E153</f>
      </c>
      <c r="X153" s="294">
        <f>IF(P153="З",2*H153,0)</f>
      </c>
      <c r="Y153" s="294">
        <f>IF(OR(Q153="Е",Q153="ДЕК"),0.33*H153,0)</f>
      </c>
      <c r="Z153" t="s" s="294">
        <v>234</v>
      </c>
      <c r="AA153" t="s" s="294">
        <v>234</v>
      </c>
      <c r="AB153" t="s" s="294">
        <v>234</v>
      </c>
      <c r="AC153" t="s" s="294">
        <v>234</v>
      </c>
      <c r="AD153" t="s" s="294">
        <v>234</v>
      </c>
      <c r="AE153" t="s" s="294">
        <v>234</v>
      </c>
      <c r="AF153" t="s" s="294">
        <v>234</v>
      </c>
      <c r="AG153" t="s" s="294">
        <v>234</v>
      </c>
      <c r="AH153" t="s" s="294">
        <v>234</v>
      </c>
      <c r="AI153" s="294">
        <f>SUM(R153:AH153)</f>
      </c>
      <c r="AJ153" t="s" s="294">
        <v>234</v>
      </c>
      <c r="AK153" t="s" s="294">
        <v>234</v>
      </c>
    </row>
    <row r="154">
      <c r="A154" t="n" s="296">
        <v>144.0</v>
      </c>
      <c r="B154" t="s" s="296">
        <v>360</v>
      </c>
      <c r="C154" t="s" s="294">
        <v>232</v>
      </c>
      <c r="D154" t="n" s="294">
        <v>4.0</v>
      </c>
      <c r="E154" t="n" s="294">
        <v>0.0</v>
      </c>
      <c r="F154" t="s" s="295">
        <v>356</v>
      </c>
      <c r="G154" t="n" s="294">
        <v>1.0</v>
      </c>
      <c r="H154" t="n" s="294">
        <v>1.0</v>
      </c>
      <c r="I154" t="n" s="294">
        <v>6.0</v>
      </c>
      <c r="J154" t="n" s="294">
        <v>0.0</v>
      </c>
      <c r="K154" t="n" s="294">
        <v>0.0</v>
      </c>
      <c r="L154" t="n" s="294">
        <v>0.0</v>
      </c>
      <c r="M154" s="294"/>
      <c r="N154" t="n" s="294">
        <v>0.0</v>
      </c>
      <c r="O154" t="s" s="294">
        <v>234</v>
      </c>
      <c r="P154" t="s" s="294">
        <v>235</v>
      </c>
      <c r="Q154" s="294"/>
      <c r="R154" s="294">
        <f>J154</f>
      </c>
      <c r="S154" s="294">
        <f>IF(OR(Q154="Е",Q154="ДЕК"),2*H154,0)</f>
      </c>
      <c r="T154" s="294">
        <f>K154*H154</f>
      </c>
      <c r="U154" s="294">
        <f>L154*H154</f>
      </c>
      <c r="V154" s="294">
        <f>ROUND(IF(OR(M154="Р",M154="РЕ"),0.5*E154,0),0)</f>
      </c>
      <c r="W154" s="294">
        <f>N154*E154</f>
      </c>
      <c r="X154" s="294">
        <f>IF(P154="З",2*H154,0)</f>
      </c>
      <c r="Y154" s="294">
        <f>IF(OR(Q154="Е",Q154="ДЕК"),0.33*H154,0)</f>
      </c>
      <c r="Z154" t="s" s="294">
        <v>234</v>
      </c>
      <c r="AA154" t="s" s="294">
        <v>234</v>
      </c>
      <c r="AB154" t="s" s="294">
        <v>234</v>
      </c>
      <c r="AC154" t="s" s="294">
        <v>234</v>
      </c>
      <c r="AD154" t="s" s="294">
        <v>234</v>
      </c>
      <c r="AE154" t="s" s="294">
        <v>234</v>
      </c>
      <c r="AF154" t="s" s="294">
        <v>234</v>
      </c>
      <c r="AG154" t="s" s="294">
        <v>234</v>
      </c>
      <c r="AH154" t="s" s="294">
        <v>234</v>
      </c>
      <c r="AI154" s="294">
        <f>SUM(R154:AH154)</f>
      </c>
      <c r="AJ154" t="s" s="294">
        <v>234</v>
      </c>
      <c r="AK154" t="s" s="294">
        <v>234</v>
      </c>
    </row>
    <row r="155">
      <c r="A155" t="n" s="296">
        <v>145.0</v>
      </c>
      <c r="B155" t="s" s="296">
        <v>355</v>
      </c>
      <c r="C155" t="s" s="294">
        <v>232</v>
      </c>
      <c r="D155" t="n" s="294">
        <v>4.0</v>
      </c>
      <c r="E155" t="n" s="294">
        <v>0.0</v>
      </c>
      <c r="F155" t="s" s="295">
        <v>356</v>
      </c>
      <c r="G155" t="n" s="294">
        <v>1.0</v>
      </c>
      <c r="H155" t="n" s="294">
        <v>1.0</v>
      </c>
      <c r="I155" t="n" s="294">
        <v>4.0</v>
      </c>
      <c r="J155" t="n" s="294">
        <v>0.0</v>
      </c>
      <c r="K155" t="n" s="294">
        <v>20.0</v>
      </c>
      <c r="L155" t="n" s="294">
        <v>0.0</v>
      </c>
      <c r="M155" s="294"/>
      <c r="N155" t="n" s="294">
        <v>0.0</v>
      </c>
      <c r="O155" t="s" s="294">
        <v>234</v>
      </c>
      <c r="P155" s="294"/>
      <c r="Q155" t="s" s="294">
        <v>237</v>
      </c>
      <c r="R155" s="294">
        <f>J155</f>
      </c>
      <c r="S155" s="294">
        <f>IF(OR(Q155="Е",Q155="ДЕК"),2*H155,0)</f>
      </c>
      <c r="T155" s="294">
        <f>K155*H155</f>
      </c>
      <c r="U155" s="294">
        <f>L155*H155</f>
      </c>
      <c r="V155" s="294">
        <f>ROUND(IF(OR(M155="Р",M155="РЕ"),0.5*E155,0),0)</f>
      </c>
      <c r="W155" s="294">
        <f>N155*E155</f>
      </c>
      <c r="X155" s="294">
        <f>IF(P155="З",2*H155,0)</f>
      </c>
      <c r="Y155" s="294">
        <f>IF(OR(Q155="Е",Q155="ДЕК"),0.33*H155,0)</f>
      </c>
      <c r="Z155" t="s" s="294">
        <v>234</v>
      </c>
      <c r="AA155" t="s" s="294">
        <v>234</v>
      </c>
      <c r="AB155" t="s" s="294">
        <v>234</v>
      </c>
      <c r="AC155" t="s" s="294">
        <v>234</v>
      </c>
      <c r="AD155" t="s" s="294">
        <v>234</v>
      </c>
      <c r="AE155" t="s" s="294">
        <v>234</v>
      </c>
      <c r="AF155" t="s" s="294">
        <v>234</v>
      </c>
      <c r="AG155" t="s" s="294">
        <v>234</v>
      </c>
      <c r="AH155" t="s" s="294">
        <v>234</v>
      </c>
      <c r="AI155" s="294">
        <f>SUM(R155:AH155)</f>
      </c>
      <c r="AJ155" t="s" s="294">
        <v>234</v>
      </c>
      <c r="AK155" t="s" s="294">
        <v>234</v>
      </c>
    </row>
    <row r="156">
      <c r="A156" t="n" s="296">
        <v>146.0</v>
      </c>
      <c r="B156" t="s" s="296">
        <v>358</v>
      </c>
      <c r="C156" t="s" s="294">
        <v>232</v>
      </c>
      <c r="D156" t="n" s="294">
        <v>4.0</v>
      </c>
      <c r="E156" t="n" s="294">
        <v>0.0</v>
      </c>
      <c r="F156" t="s" s="295">
        <v>356</v>
      </c>
      <c r="G156" t="n" s="294">
        <v>1.0</v>
      </c>
      <c r="H156" t="n" s="294">
        <v>1.0</v>
      </c>
      <c r="I156" t="n" s="294">
        <v>4.0</v>
      </c>
      <c r="J156" t="n" s="294">
        <v>0.0</v>
      </c>
      <c r="K156" t="n" s="294">
        <v>0.0</v>
      </c>
      <c r="L156" t="n" s="294">
        <v>20.0</v>
      </c>
      <c r="M156" t="s" s="294">
        <v>112</v>
      </c>
      <c r="N156" t="n" s="294">
        <v>0.0</v>
      </c>
      <c r="O156" t="s" s="294">
        <v>234</v>
      </c>
      <c r="P156" t="s" s="294">
        <v>235</v>
      </c>
      <c r="Q156" s="294"/>
      <c r="R156" s="294">
        <f>J156</f>
      </c>
      <c r="S156" s="294">
        <f>IF(OR(Q156="Е",Q156="ДЕК"),2*H156,0)</f>
      </c>
      <c r="T156" s="294">
        <f>K156*H156</f>
      </c>
      <c r="U156" s="294">
        <f>L156*H156</f>
      </c>
      <c r="V156" s="294">
        <f>ROUND(IF(OR(M156="Р",M156="РЕ"),0.5*E156,0),0)</f>
      </c>
      <c r="W156" s="294">
        <f>N156*E156</f>
      </c>
      <c r="X156" s="294">
        <f>IF(P156="З",2*H156,0)</f>
      </c>
      <c r="Y156" s="294">
        <f>IF(OR(Q156="Е",Q156="ДЕК"),0.33*H156,0)</f>
      </c>
      <c r="Z156" t="s" s="294">
        <v>234</v>
      </c>
      <c r="AA156" t="s" s="294">
        <v>234</v>
      </c>
      <c r="AB156" t="s" s="294">
        <v>234</v>
      </c>
      <c r="AC156" t="s" s="294">
        <v>234</v>
      </c>
      <c r="AD156" t="s" s="294">
        <v>234</v>
      </c>
      <c r="AE156" t="s" s="294">
        <v>234</v>
      </c>
      <c r="AF156" t="s" s="294">
        <v>234</v>
      </c>
      <c r="AG156" t="s" s="294">
        <v>234</v>
      </c>
      <c r="AH156" t="s" s="294">
        <v>234</v>
      </c>
      <c r="AI156" s="294">
        <f>SUM(R156:AH156)</f>
      </c>
      <c r="AJ156" t="s" s="294">
        <v>234</v>
      </c>
      <c r="AK156" t="s" s="294">
        <v>234</v>
      </c>
    </row>
    <row r="157">
      <c r="A157" t="n" s="296">
        <v>147.0</v>
      </c>
      <c r="B157" t="s" s="296">
        <v>368</v>
      </c>
      <c r="C157" t="s" s="294">
        <v>232</v>
      </c>
      <c r="D157" t="n" s="294">
        <v>5.0</v>
      </c>
      <c r="E157" t="n" s="294">
        <v>16.0</v>
      </c>
      <c r="F157" t="s" s="295">
        <v>362</v>
      </c>
      <c r="G157" t="n" s="294">
        <v>1.0</v>
      </c>
      <c r="H157" t="n" s="294">
        <v>1.0</v>
      </c>
      <c r="I157" t="n" s="294">
        <v>4.0</v>
      </c>
      <c r="J157" t="n" s="294">
        <v>20.0</v>
      </c>
      <c r="K157" t="n" s="294">
        <v>0.0</v>
      </c>
      <c r="L157" t="n" s="294">
        <v>0.0</v>
      </c>
      <c r="M157" s="294"/>
      <c r="N157" t="n" s="294">
        <v>0.0</v>
      </c>
      <c r="O157" t="s" s="294">
        <v>234</v>
      </c>
      <c r="P157" t="s" s="294">
        <v>235</v>
      </c>
      <c r="Q157" s="294"/>
      <c r="R157" s="294">
        <f>J157</f>
      </c>
      <c r="S157" s="294">
        <f>IF(OR(Q157="Е",Q157="ДЕК"),2*H157,0)</f>
      </c>
      <c r="T157" s="294">
        <f>K157*H157</f>
      </c>
      <c r="U157" s="294">
        <f>L157*H157</f>
      </c>
      <c r="V157" s="294">
        <f>ROUND(IF(OR(M157="Р",M157="РЕ"),0.5*E157,0),0)</f>
      </c>
      <c r="W157" s="294">
        <f>N157*E157</f>
      </c>
      <c r="X157" s="294">
        <f>IF(P157="З",2*H157,0)</f>
      </c>
      <c r="Y157" s="294">
        <f>IF(OR(Q157="Е",Q157="ДЕК"),0.33*H157,0)</f>
      </c>
      <c r="Z157" t="s" s="294">
        <v>234</v>
      </c>
      <c r="AA157" t="s" s="294">
        <v>234</v>
      </c>
      <c r="AB157" t="s" s="294">
        <v>234</v>
      </c>
      <c r="AC157" t="s" s="294">
        <v>234</v>
      </c>
      <c r="AD157" t="s" s="294">
        <v>234</v>
      </c>
      <c r="AE157" t="s" s="294">
        <v>234</v>
      </c>
      <c r="AF157" t="s" s="294">
        <v>234</v>
      </c>
      <c r="AG157" t="s" s="294">
        <v>234</v>
      </c>
      <c r="AH157" t="s" s="294">
        <v>234</v>
      </c>
      <c r="AI157" s="294">
        <f>SUM(R157:AH157)</f>
      </c>
      <c r="AJ157" t="s" s="294">
        <v>234</v>
      </c>
      <c r="AK157" t="s" s="294">
        <v>234</v>
      </c>
    </row>
    <row r="158">
      <c r="A158" t="n" s="296">
        <v>148.0</v>
      </c>
      <c r="B158" t="s" s="296">
        <v>364</v>
      </c>
      <c r="C158" t="s" s="294">
        <v>232</v>
      </c>
      <c r="D158" t="n" s="294">
        <v>5.0</v>
      </c>
      <c r="E158" t="n" s="294">
        <v>16.0</v>
      </c>
      <c r="F158" t="s" s="295">
        <v>362</v>
      </c>
      <c r="G158" t="n" s="294">
        <v>1.0</v>
      </c>
      <c r="H158" t="n" s="294">
        <v>1.0</v>
      </c>
      <c r="I158" t="n" s="294">
        <v>3.0</v>
      </c>
      <c r="J158" t="n" s="294">
        <v>0.0</v>
      </c>
      <c r="K158" t="n" s="294">
        <v>20.0</v>
      </c>
      <c r="L158" t="n" s="294">
        <v>0.0</v>
      </c>
      <c r="M158" s="294"/>
      <c r="N158" t="n" s="294">
        <v>0.0</v>
      </c>
      <c r="O158" t="s" s="294">
        <v>234</v>
      </c>
      <c r="P158" s="294"/>
      <c r="Q158" t="s" s="294">
        <v>237</v>
      </c>
      <c r="R158" s="294">
        <f>J158</f>
      </c>
      <c r="S158" s="294">
        <f>IF(OR(Q158="Е",Q158="ДЕК"),2*H158,0)</f>
      </c>
      <c r="T158" s="294">
        <f>K158*H158</f>
      </c>
      <c r="U158" s="294">
        <f>L158*H158</f>
      </c>
      <c r="V158" s="294">
        <f>ROUND(IF(OR(M158="Р",M158="РЕ"),0.5*E158,0),0)</f>
      </c>
      <c r="W158" s="294">
        <f>N158*E158</f>
      </c>
      <c r="X158" s="294">
        <f>IF(P158="З",2*H158,0)</f>
      </c>
      <c r="Y158" s="294">
        <f>IF(OR(Q158="Е",Q158="ДЕК"),0.33*H158,0)</f>
      </c>
      <c r="Z158" t="s" s="294">
        <v>234</v>
      </c>
      <c r="AA158" t="s" s="294">
        <v>234</v>
      </c>
      <c r="AB158" t="s" s="294">
        <v>234</v>
      </c>
      <c r="AC158" t="s" s="294">
        <v>234</v>
      </c>
      <c r="AD158" t="s" s="294">
        <v>234</v>
      </c>
      <c r="AE158" t="s" s="294">
        <v>234</v>
      </c>
      <c r="AF158" t="s" s="294">
        <v>234</v>
      </c>
      <c r="AG158" t="s" s="294">
        <v>234</v>
      </c>
      <c r="AH158" t="s" s="294">
        <v>234</v>
      </c>
      <c r="AI158" s="294">
        <f>SUM(R158:AH158)</f>
      </c>
      <c r="AJ158" t="s" s="294">
        <v>234</v>
      </c>
      <c r="AK158" t="s" s="294">
        <v>234</v>
      </c>
    </row>
    <row r="159">
      <c r="A159" t="n" s="296">
        <v>149.0</v>
      </c>
      <c r="B159" t="s" s="296">
        <v>364</v>
      </c>
      <c r="C159" t="s" s="294">
        <v>232</v>
      </c>
      <c r="D159" t="n" s="294">
        <v>5.0</v>
      </c>
      <c r="E159" t="n" s="294">
        <v>2.0</v>
      </c>
      <c r="F159" t="s" s="295">
        <v>369</v>
      </c>
      <c r="G159" t="n" s="294">
        <v>1.0</v>
      </c>
      <c r="H159" t="n" s="294">
        <v>1.0</v>
      </c>
      <c r="I159" t="n" s="294">
        <v>3.0</v>
      </c>
      <c r="J159" t="n" s="294">
        <v>2.0</v>
      </c>
      <c r="K159" t="n" s="294">
        <v>0.0</v>
      </c>
      <c r="L159" t="n" s="294">
        <v>0.0</v>
      </c>
      <c r="M159" s="294"/>
      <c r="N159" t="n" s="294">
        <v>0.0</v>
      </c>
      <c r="O159" t="s" s="294">
        <v>234</v>
      </c>
      <c r="P159" s="294"/>
      <c r="Q159" t="s" s="294">
        <v>237</v>
      </c>
      <c r="R159" s="294">
        <f>J159</f>
      </c>
      <c r="S159" s="294">
        <f>IF(OR(Q159="Е",Q159="ДЕК"),2*H159,0)</f>
      </c>
      <c r="T159" s="294">
        <f>K159*H159</f>
      </c>
      <c r="U159" s="294">
        <f>L159*H159</f>
      </c>
      <c r="V159" s="294">
        <f>ROUND(IF(OR(M159="Р",M159="РЕ"),0.5*E159,0),0)</f>
      </c>
      <c r="W159" s="294">
        <f>N159*E159</f>
      </c>
      <c r="X159" s="294">
        <f>IF(P159="З",2*H159,0)</f>
      </c>
      <c r="Y159" s="294">
        <f>IF(OR(Q159="Е",Q159="ДЕК"),0.33*H159,0)</f>
      </c>
      <c r="Z159" t="s" s="294">
        <v>234</v>
      </c>
      <c r="AA159" t="s" s="294">
        <v>234</v>
      </c>
      <c r="AB159" t="s" s="294">
        <v>234</v>
      </c>
      <c r="AC159" t="s" s="294">
        <v>234</v>
      </c>
      <c r="AD159" t="s" s="294">
        <v>234</v>
      </c>
      <c r="AE159" t="s" s="294">
        <v>234</v>
      </c>
      <c r="AF159" t="s" s="294">
        <v>234</v>
      </c>
      <c r="AG159" t="s" s="294">
        <v>234</v>
      </c>
      <c r="AH159" t="s" s="294">
        <v>234</v>
      </c>
      <c r="AI159" s="294">
        <f>SUM(R159:AH159)</f>
      </c>
      <c r="AJ159" t="s" s="294">
        <v>234</v>
      </c>
      <c r="AK159" t="s" s="294">
        <v>234</v>
      </c>
    </row>
    <row r="160">
      <c r="A160" t="n" s="296">
        <v>150.0</v>
      </c>
      <c r="B160" t="s" s="296">
        <v>368</v>
      </c>
      <c r="C160" t="s" s="294">
        <v>232</v>
      </c>
      <c r="D160" t="n" s="294">
        <v>5.0</v>
      </c>
      <c r="E160" t="n" s="294">
        <v>2.0</v>
      </c>
      <c r="F160" t="s" s="295">
        <v>369</v>
      </c>
      <c r="G160" t="n" s="294">
        <v>1.0</v>
      </c>
      <c r="H160" t="n" s="294">
        <v>1.0</v>
      </c>
      <c r="I160" t="n" s="294">
        <v>4.0</v>
      </c>
      <c r="J160" t="n" s="294">
        <v>0.0</v>
      </c>
      <c r="K160" t="n" s="294">
        <v>4.0</v>
      </c>
      <c r="L160" t="n" s="294">
        <v>0.0</v>
      </c>
      <c r="M160" s="294"/>
      <c r="N160" t="n" s="294">
        <v>0.0</v>
      </c>
      <c r="O160" t="s" s="294">
        <v>234</v>
      </c>
      <c r="P160" t="s" s="294">
        <v>235</v>
      </c>
      <c r="Q160" s="294"/>
      <c r="R160" s="294">
        <f>J160</f>
      </c>
      <c r="S160" s="294">
        <f>IF(OR(Q160="Е",Q160="ДЕК"),2*H160,0)</f>
      </c>
      <c r="T160" s="294">
        <f>K160*H160</f>
      </c>
      <c r="U160" s="294">
        <f>L160*H160</f>
      </c>
      <c r="V160" s="294">
        <f>ROUND(IF(OR(M160="Р",M160="РЕ"),0.5*E160,0),0)</f>
      </c>
      <c r="W160" s="294">
        <f>N160*E160</f>
      </c>
      <c r="X160" s="294">
        <f>IF(P160="З",2*H160,0)</f>
      </c>
      <c r="Y160" s="294">
        <f>IF(OR(Q160="Е",Q160="ДЕК"),0.33*H160,0)</f>
      </c>
      <c r="Z160" t="s" s="294">
        <v>234</v>
      </c>
      <c r="AA160" t="s" s="294">
        <v>234</v>
      </c>
      <c r="AB160" t="s" s="294">
        <v>234</v>
      </c>
      <c r="AC160" t="s" s="294">
        <v>234</v>
      </c>
      <c r="AD160" t="s" s="294">
        <v>234</v>
      </c>
      <c r="AE160" t="s" s="294">
        <v>234</v>
      </c>
      <c r="AF160" t="s" s="294">
        <v>234</v>
      </c>
      <c r="AG160" t="s" s="294">
        <v>234</v>
      </c>
      <c r="AH160" t="s" s="294">
        <v>234</v>
      </c>
      <c r="AI160" s="294">
        <f>SUM(R160:AH160)</f>
      </c>
      <c r="AJ160" t="s" s="294">
        <v>234</v>
      </c>
      <c r="AK160" t="s" s="294">
        <v>234</v>
      </c>
    </row>
    <row r="161">
      <c r="A161" t="n" s="296">
        <v>151.0</v>
      </c>
      <c r="B161" t="s" s="296">
        <v>100</v>
      </c>
      <c r="C161" t="s" s="294">
        <v>232</v>
      </c>
      <c r="D161" t="n" s="294">
        <v>5.0</v>
      </c>
      <c r="E161" t="n" s="294">
        <v>3.0</v>
      </c>
      <c r="F161" t="s" s="295">
        <v>370</v>
      </c>
      <c r="G161" t="n" s="294">
        <v>1.0</v>
      </c>
      <c r="H161" t="n" s="294">
        <v>1.0</v>
      </c>
      <c r="I161" t="n" s="294">
        <v>3.0</v>
      </c>
      <c r="J161" t="n" s="294">
        <v>20.0</v>
      </c>
      <c r="K161" t="n" s="294">
        <v>0.0</v>
      </c>
      <c r="L161" t="n" s="294">
        <v>0.0</v>
      </c>
      <c r="M161" s="294"/>
      <c r="N161" t="n" s="294">
        <v>0.0</v>
      </c>
      <c r="O161" t="s" s="294">
        <v>234</v>
      </c>
      <c r="P161" s="294"/>
      <c r="Q161" t="s" s="294">
        <v>237</v>
      </c>
      <c r="R161" s="294">
        <f>J161</f>
      </c>
      <c r="S161" s="294">
        <f>IF(OR(Q161="Е",Q161="ДЕК"),2*H161,0)</f>
      </c>
      <c r="T161" s="294">
        <f>K161*H161</f>
      </c>
      <c r="U161" s="294">
        <f>L161*H161</f>
      </c>
      <c r="V161" s="294">
        <f>ROUND(IF(OR(M161="Р",M161="РЕ"),0.5*E161,0),0)</f>
      </c>
      <c r="W161" s="294">
        <f>N161*E161</f>
      </c>
      <c r="X161" s="294">
        <f>IF(P161="З",2*H161,0)</f>
      </c>
      <c r="Y161" s="294">
        <f>IF(OR(Q161="Е",Q161="ДЕК"),0.33*H161,0)</f>
      </c>
      <c r="Z161" t="s" s="294">
        <v>234</v>
      </c>
      <c r="AA161" t="s" s="294">
        <v>234</v>
      </c>
      <c r="AB161" t="s" s="294">
        <v>234</v>
      </c>
      <c r="AC161" t="s" s="294">
        <v>234</v>
      </c>
      <c r="AD161" t="s" s="294">
        <v>234</v>
      </c>
      <c r="AE161" t="s" s="294">
        <v>234</v>
      </c>
      <c r="AF161" t="s" s="294">
        <v>234</v>
      </c>
      <c r="AG161" t="s" s="294">
        <v>234</v>
      </c>
      <c r="AH161" t="s" s="294">
        <v>234</v>
      </c>
      <c r="AI161" s="294">
        <f>SUM(R161:AH161)</f>
      </c>
      <c r="AJ161" t="s" s="294">
        <v>234</v>
      </c>
      <c r="AK161" t="s" s="294">
        <v>234</v>
      </c>
    </row>
    <row r="162">
      <c r="A162" t="n" s="296">
        <v>152.0</v>
      </c>
      <c r="B162" t="s" s="296">
        <v>365</v>
      </c>
      <c r="C162" t="s" s="294">
        <v>232</v>
      </c>
      <c r="D162" t="n" s="294">
        <v>5.0</v>
      </c>
      <c r="E162" t="n" s="294">
        <v>3.0</v>
      </c>
      <c r="F162" t="s" s="295">
        <v>370</v>
      </c>
      <c r="G162" t="n" s="294">
        <v>1.0</v>
      </c>
      <c r="H162" t="n" s="294">
        <v>1.0</v>
      </c>
      <c r="I162" t="n" s="294">
        <v>3.0</v>
      </c>
      <c r="J162" t="n" s="294">
        <v>0.0</v>
      </c>
      <c r="K162" t="n" s="294">
        <v>20.0</v>
      </c>
      <c r="L162" t="n" s="294">
        <v>0.0</v>
      </c>
      <c r="M162" s="294"/>
      <c r="N162" t="n" s="294">
        <v>0.0</v>
      </c>
      <c r="O162" t="s" s="294">
        <v>234</v>
      </c>
      <c r="P162" s="294"/>
      <c r="Q162" t="s" s="294">
        <v>237</v>
      </c>
      <c r="R162" s="294">
        <f>J162</f>
      </c>
      <c r="S162" s="294">
        <f>IF(OR(Q162="Е",Q162="ДЕК"),2*H162,0)</f>
      </c>
      <c r="T162" s="294">
        <f>K162*H162</f>
      </c>
      <c r="U162" s="294">
        <f>L162*H162</f>
      </c>
      <c r="V162" s="294">
        <f>ROUND(IF(OR(M162="Р",M162="РЕ"),0.5*E162,0),0)</f>
      </c>
      <c r="W162" s="294">
        <f>N162*E162</f>
      </c>
      <c r="X162" s="294">
        <f>IF(P162="З",2*H162,0)</f>
      </c>
      <c r="Y162" s="294">
        <f>IF(OR(Q162="Е",Q162="ДЕК"),0.33*H162,0)</f>
      </c>
      <c r="Z162" t="s" s="294">
        <v>234</v>
      </c>
      <c r="AA162" t="s" s="294">
        <v>234</v>
      </c>
      <c r="AB162" t="s" s="294">
        <v>234</v>
      </c>
      <c r="AC162" t="s" s="294">
        <v>234</v>
      </c>
      <c r="AD162" t="s" s="294">
        <v>234</v>
      </c>
      <c r="AE162" t="s" s="294">
        <v>234</v>
      </c>
      <c r="AF162" t="s" s="294">
        <v>234</v>
      </c>
      <c r="AG162" t="s" s="294">
        <v>234</v>
      </c>
      <c r="AH162" t="s" s="294">
        <v>234</v>
      </c>
      <c r="AI162" s="294">
        <f>SUM(R162:AH162)</f>
      </c>
      <c r="AJ162" t="s" s="294">
        <v>234</v>
      </c>
      <c r="AK162" t="s" s="294">
        <v>234</v>
      </c>
    </row>
    <row r="163">
      <c r="A163" t="n" s="296">
        <v>153.0</v>
      </c>
      <c r="B163" t="s" s="296">
        <v>367</v>
      </c>
      <c r="C163" t="s" s="294">
        <v>232</v>
      </c>
      <c r="D163" t="n" s="294">
        <v>5.0</v>
      </c>
      <c r="E163" t="n" s="294">
        <v>26.0</v>
      </c>
      <c r="F163" t="s" s="295">
        <v>371</v>
      </c>
      <c r="G163" t="n" s="294">
        <v>1.0</v>
      </c>
      <c r="H163" t="n" s="294">
        <v>1.0</v>
      </c>
      <c r="I163" t="n" s="294">
        <v>3.0</v>
      </c>
      <c r="J163" t="n" s="294">
        <v>0.0</v>
      </c>
      <c r="K163" t="n" s="294">
        <v>0.0</v>
      </c>
      <c r="L163" t="n" s="294">
        <v>0.0</v>
      </c>
      <c r="M163" s="294"/>
      <c r="N163" t="n" s="294">
        <v>0.0</v>
      </c>
      <c r="O163" t="s" s="294">
        <v>234</v>
      </c>
      <c r="P163" t="s" s="294">
        <v>235</v>
      </c>
      <c r="Q163" s="294"/>
      <c r="R163" s="294">
        <f>J163</f>
      </c>
      <c r="S163" s="294">
        <f>IF(OR(Q163="Е",Q163="ДЕК"),2*H163,0)</f>
      </c>
      <c r="T163" s="294">
        <f>K163*H163</f>
      </c>
      <c r="U163" s="294">
        <f>L163*H163</f>
      </c>
      <c r="V163" s="294">
        <f>ROUND(IF(OR(M163="Р",M163="РЕ"),0.5*E163,0),0)</f>
      </c>
      <c r="W163" s="294">
        <f>N163*E163</f>
      </c>
      <c r="X163" s="294">
        <f>IF(P163="З",2*H163,0)</f>
      </c>
      <c r="Y163" s="294">
        <f>IF(OR(Q163="Е",Q163="ДЕК"),0.33*H163,0)</f>
      </c>
      <c r="Z163" t="s" s="294">
        <v>234</v>
      </c>
      <c r="AA163" t="s" s="294">
        <v>234</v>
      </c>
      <c r="AB163" t="s" s="294">
        <v>234</v>
      </c>
      <c r="AC163" t="s" s="294">
        <v>234</v>
      </c>
      <c r="AD163" t="s" s="294">
        <v>234</v>
      </c>
      <c r="AE163" t="s" s="294">
        <v>234</v>
      </c>
      <c r="AF163" t="s" s="294">
        <v>234</v>
      </c>
      <c r="AG163" t="s" s="294">
        <v>234</v>
      </c>
      <c r="AH163" t="s" s="294">
        <v>234</v>
      </c>
      <c r="AI163" s="294">
        <f>SUM(R163:AH163)</f>
      </c>
      <c r="AJ163" t="s" s="294">
        <v>234</v>
      </c>
      <c r="AK163" t="s" s="294">
        <v>234</v>
      </c>
    </row>
    <row r="164">
      <c r="A164" t="n" s="296">
        <v>154.0</v>
      </c>
      <c r="B164" t="s" s="296">
        <v>363</v>
      </c>
      <c r="C164" t="s" s="294">
        <v>232</v>
      </c>
      <c r="D164" t="n" s="294">
        <v>5.0</v>
      </c>
      <c r="E164" t="n" s="294">
        <v>26.0</v>
      </c>
      <c r="F164" t="s" s="295">
        <v>371</v>
      </c>
      <c r="G164" t="n" s="294">
        <v>1.0</v>
      </c>
      <c r="H164" t="n" s="294">
        <v>1.0</v>
      </c>
      <c r="I164" t="n" s="294">
        <v>3.0</v>
      </c>
      <c r="J164" t="n" s="294">
        <v>0.0</v>
      </c>
      <c r="K164" t="n" s="294">
        <v>20.0</v>
      </c>
      <c r="L164" t="n" s="294">
        <v>0.0</v>
      </c>
      <c r="M164" s="294"/>
      <c r="N164" t="n" s="294">
        <v>0.0</v>
      </c>
      <c r="O164" t="s" s="294">
        <v>234</v>
      </c>
      <c r="P164" s="294"/>
      <c r="Q164" t="s" s="294">
        <v>237</v>
      </c>
      <c r="R164" s="294">
        <f>J164</f>
      </c>
      <c r="S164" s="294">
        <f>IF(OR(Q164="Е",Q164="ДЕК"),2*H164,0)</f>
      </c>
      <c r="T164" s="294">
        <f>K164*H164</f>
      </c>
      <c r="U164" s="294">
        <f>L164*H164</f>
      </c>
      <c r="V164" s="294">
        <f>ROUND(IF(OR(M164="Р",M164="РЕ"),0.5*E164,0),0)</f>
      </c>
      <c r="W164" s="294">
        <f>N164*E164</f>
      </c>
      <c r="X164" s="294">
        <f>IF(P164="З",2*H164,0)</f>
      </c>
      <c r="Y164" s="294">
        <f>IF(OR(Q164="Е",Q164="ДЕК"),0.33*H164,0)</f>
      </c>
      <c r="Z164" t="s" s="294">
        <v>234</v>
      </c>
      <c r="AA164" t="s" s="294">
        <v>234</v>
      </c>
      <c r="AB164" t="s" s="294">
        <v>234</v>
      </c>
      <c r="AC164" t="s" s="294">
        <v>234</v>
      </c>
      <c r="AD164" t="s" s="294">
        <v>234</v>
      </c>
      <c r="AE164" t="s" s="294">
        <v>234</v>
      </c>
      <c r="AF164" t="s" s="294">
        <v>234</v>
      </c>
      <c r="AG164" t="s" s="294">
        <v>234</v>
      </c>
      <c r="AH164" t="s" s="294">
        <v>234</v>
      </c>
      <c r="AI164" s="294">
        <f>SUM(R164:AH164)</f>
      </c>
      <c r="AJ164" t="s" s="294">
        <v>234</v>
      </c>
      <c r="AK164" t="s" s="294">
        <v>234</v>
      </c>
    </row>
    <row r="165">
      <c r="A165" t="n" s="296">
        <v>155.0</v>
      </c>
      <c r="B165" t="s" s="296">
        <v>368</v>
      </c>
      <c r="C165" t="s" s="294">
        <v>232</v>
      </c>
      <c r="D165" t="n" s="294">
        <v>5.0</v>
      </c>
      <c r="E165" t="n" s="294">
        <v>3.0</v>
      </c>
      <c r="F165" t="s" s="295">
        <v>373</v>
      </c>
      <c r="G165" t="n" s="294">
        <v>1.0</v>
      </c>
      <c r="H165" t="n" s="294">
        <v>1.0</v>
      </c>
      <c r="I165" t="n" s="294">
        <v>4.0</v>
      </c>
      <c r="J165" t="n" s="294">
        <v>20.0</v>
      </c>
      <c r="K165" t="n" s="294">
        <v>0.0</v>
      </c>
      <c r="L165" t="n" s="294">
        <v>0.0</v>
      </c>
      <c r="M165" s="294"/>
      <c r="N165" t="n" s="294">
        <v>0.0</v>
      </c>
      <c r="O165" t="s" s="294">
        <v>234</v>
      </c>
      <c r="P165" t="s" s="294">
        <v>235</v>
      </c>
      <c r="Q165" s="294"/>
      <c r="R165" s="294">
        <f>J165</f>
      </c>
      <c r="S165" s="294">
        <f>IF(OR(Q165="Е",Q165="ДЕК"),2*H165,0)</f>
      </c>
      <c r="T165" s="294">
        <f>K165*H165</f>
      </c>
      <c r="U165" s="294">
        <f>L165*H165</f>
      </c>
      <c r="V165" s="294">
        <f>ROUND(IF(OR(M165="Р",M165="РЕ"),0.5*E165,0),0)</f>
      </c>
      <c r="W165" s="294">
        <f>N165*E165</f>
      </c>
      <c r="X165" s="294">
        <f>IF(P165="З",2*H165,0)</f>
      </c>
      <c r="Y165" s="294">
        <f>IF(OR(Q165="Е",Q165="ДЕК"),0.33*H165,0)</f>
      </c>
      <c r="Z165" t="s" s="294">
        <v>234</v>
      </c>
      <c r="AA165" t="s" s="294">
        <v>234</v>
      </c>
      <c r="AB165" t="s" s="294">
        <v>234</v>
      </c>
      <c r="AC165" t="s" s="294">
        <v>234</v>
      </c>
      <c r="AD165" t="s" s="294">
        <v>234</v>
      </c>
      <c r="AE165" t="s" s="294">
        <v>234</v>
      </c>
      <c r="AF165" t="s" s="294">
        <v>234</v>
      </c>
      <c r="AG165" t="s" s="294">
        <v>234</v>
      </c>
      <c r="AH165" t="s" s="294">
        <v>234</v>
      </c>
      <c r="AI165" s="294">
        <f>SUM(R165:AH165)</f>
      </c>
      <c r="AJ165" t="s" s="294">
        <v>234</v>
      </c>
      <c r="AK165" t="s" s="294">
        <v>234</v>
      </c>
    </row>
    <row r="166">
      <c r="A166" t="n" s="296">
        <v>156.0</v>
      </c>
      <c r="B166" t="s" s="296">
        <v>364</v>
      </c>
      <c r="C166" t="s" s="294">
        <v>232</v>
      </c>
      <c r="D166" t="n" s="294">
        <v>5.0</v>
      </c>
      <c r="E166" t="n" s="294">
        <v>3.0</v>
      </c>
      <c r="F166" t="s" s="295">
        <v>373</v>
      </c>
      <c r="G166" t="n" s="294">
        <v>1.0</v>
      </c>
      <c r="H166" t="n" s="294">
        <v>1.0</v>
      </c>
      <c r="I166" t="n" s="294">
        <v>3.0</v>
      </c>
      <c r="J166" t="n" s="294">
        <v>0.0</v>
      </c>
      <c r="K166" t="n" s="294">
        <v>20.0</v>
      </c>
      <c r="L166" t="n" s="294">
        <v>0.0</v>
      </c>
      <c r="M166" s="294"/>
      <c r="N166" t="n" s="294">
        <v>0.0</v>
      </c>
      <c r="O166" t="s" s="294">
        <v>234</v>
      </c>
      <c r="P166" s="294"/>
      <c r="Q166" t="s" s="294">
        <v>237</v>
      </c>
      <c r="R166" s="294">
        <f>J166</f>
      </c>
      <c r="S166" s="294">
        <f>IF(OR(Q166="Е",Q166="ДЕК"),2*H166,0)</f>
      </c>
      <c r="T166" s="294">
        <f>K166*H166</f>
      </c>
      <c r="U166" s="294">
        <f>L166*H166</f>
      </c>
      <c r="V166" s="294">
        <f>ROUND(IF(OR(M166="Р",M166="РЕ"),0.5*E166,0),0)</f>
      </c>
      <c r="W166" s="294">
        <f>N166*E166</f>
      </c>
      <c r="X166" s="294">
        <f>IF(P166="З",2*H166,0)</f>
      </c>
      <c r="Y166" s="294">
        <f>IF(OR(Q166="Е",Q166="ДЕК"),0.33*H166,0)</f>
      </c>
      <c r="Z166" t="s" s="294">
        <v>234</v>
      </c>
      <c r="AA166" t="s" s="294">
        <v>234</v>
      </c>
      <c r="AB166" t="s" s="294">
        <v>234</v>
      </c>
      <c r="AC166" t="s" s="294">
        <v>234</v>
      </c>
      <c r="AD166" t="s" s="294">
        <v>234</v>
      </c>
      <c r="AE166" t="s" s="294">
        <v>234</v>
      </c>
      <c r="AF166" t="s" s="294">
        <v>234</v>
      </c>
      <c r="AG166" t="s" s="294">
        <v>234</v>
      </c>
      <c r="AH166" t="s" s="294">
        <v>234</v>
      </c>
      <c r="AI166" s="294">
        <f>SUM(R166:AH166)</f>
      </c>
      <c r="AJ166" t="s" s="294">
        <v>234</v>
      </c>
      <c r="AK166" t="s" s="294">
        <v>234</v>
      </c>
    </row>
    <row r="167">
      <c r="A167" t="n" s="296">
        <v>157.0</v>
      </c>
      <c r="B167" t="s" s="296">
        <v>382</v>
      </c>
      <c r="C167" t="s" s="294">
        <v>232</v>
      </c>
      <c r="D167" t="n" s="294">
        <v>5.0</v>
      </c>
      <c r="E167" t="n" s="294">
        <v>5.0</v>
      </c>
      <c r="F167" t="s" s="295">
        <v>376</v>
      </c>
      <c r="G167" t="n" s="294">
        <v>1.0</v>
      </c>
      <c r="H167" t="n" s="294">
        <v>1.0</v>
      </c>
      <c r="I167" t="n" s="294">
        <v>3.0</v>
      </c>
      <c r="J167" t="n" s="294">
        <v>20.0</v>
      </c>
      <c r="K167" t="n" s="294">
        <v>0.0</v>
      </c>
      <c r="L167" t="n" s="294">
        <v>0.0</v>
      </c>
      <c r="M167" s="294"/>
      <c r="N167" t="n" s="294">
        <v>0.0</v>
      </c>
      <c r="O167" t="s" s="294">
        <v>234</v>
      </c>
      <c r="P167" s="294"/>
      <c r="Q167" t="s" s="294">
        <v>237</v>
      </c>
      <c r="R167" s="294">
        <f>J167</f>
      </c>
      <c r="S167" s="294">
        <f>IF(OR(Q167="Е",Q167="ДЕК"),2*H167,0)</f>
      </c>
      <c r="T167" s="294">
        <f>K167*H167</f>
      </c>
      <c r="U167" s="294">
        <f>L167*H167</f>
      </c>
      <c r="V167" s="294">
        <f>ROUND(IF(OR(M167="Р",M167="РЕ"),0.5*E167,0),0)</f>
      </c>
      <c r="W167" s="294">
        <f>N167*E167</f>
      </c>
      <c r="X167" s="294">
        <f>IF(P167="З",2*H167,0)</f>
      </c>
      <c r="Y167" s="294">
        <f>IF(OR(Q167="Е",Q167="ДЕК"),0.33*H167,0)</f>
      </c>
      <c r="Z167" t="s" s="294">
        <v>234</v>
      </c>
      <c r="AA167" t="s" s="294">
        <v>234</v>
      </c>
      <c r="AB167" t="s" s="294">
        <v>234</v>
      </c>
      <c r="AC167" t="s" s="294">
        <v>234</v>
      </c>
      <c r="AD167" t="s" s="294">
        <v>234</v>
      </c>
      <c r="AE167" t="s" s="294">
        <v>234</v>
      </c>
      <c r="AF167" t="s" s="294">
        <v>234</v>
      </c>
      <c r="AG167" t="s" s="294">
        <v>234</v>
      </c>
      <c r="AH167" t="s" s="294">
        <v>234</v>
      </c>
      <c r="AI167" s="294">
        <f>SUM(R167:AH167)</f>
      </c>
      <c r="AJ167" t="s" s="294">
        <v>234</v>
      </c>
      <c r="AK167" t="s" s="294">
        <v>234</v>
      </c>
    </row>
    <row r="168">
      <c r="A168" t="n" s="296">
        <v>158.0</v>
      </c>
      <c r="B168" t="s" s="296">
        <v>381</v>
      </c>
      <c r="C168" t="s" s="294">
        <v>232</v>
      </c>
      <c r="D168" t="n" s="294">
        <v>5.0</v>
      </c>
      <c r="E168" t="n" s="294">
        <v>5.0</v>
      </c>
      <c r="F168" t="s" s="295">
        <v>376</v>
      </c>
      <c r="G168" t="n" s="294">
        <v>1.0</v>
      </c>
      <c r="H168" t="n" s="294">
        <v>1.0</v>
      </c>
      <c r="I168" t="n" s="294">
        <v>4.0</v>
      </c>
      <c r="J168" t="n" s="294">
        <v>0.0</v>
      </c>
      <c r="K168" t="n" s="294">
        <v>20.0</v>
      </c>
      <c r="L168" t="n" s="294">
        <v>0.0</v>
      </c>
      <c r="M168" s="294"/>
      <c r="N168" t="n" s="294">
        <v>0.0</v>
      </c>
      <c r="O168" t="s" s="294">
        <v>234</v>
      </c>
      <c r="P168" t="s" s="294">
        <v>235</v>
      </c>
      <c r="Q168" s="294"/>
      <c r="R168" s="294">
        <f>J168</f>
      </c>
      <c r="S168" s="294">
        <f>IF(OR(Q168="Е",Q168="ДЕК"),2*H168,0)</f>
      </c>
      <c r="T168" s="294">
        <f>K168*H168</f>
      </c>
      <c r="U168" s="294">
        <f>L168*H168</f>
      </c>
      <c r="V168" s="294">
        <f>ROUND(IF(OR(M168="Р",M168="РЕ"),0.5*E168,0),0)</f>
      </c>
      <c r="W168" s="294">
        <f>N168*E168</f>
      </c>
      <c r="X168" s="294">
        <f>IF(P168="З",2*H168,0)</f>
      </c>
      <c r="Y168" s="294">
        <f>IF(OR(Q168="Е",Q168="ДЕК"),0.33*H168,0)</f>
      </c>
      <c r="Z168" t="s" s="294">
        <v>234</v>
      </c>
      <c r="AA168" t="s" s="294">
        <v>234</v>
      </c>
      <c r="AB168" t="s" s="294">
        <v>234</v>
      </c>
      <c r="AC168" t="s" s="294">
        <v>234</v>
      </c>
      <c r="AD168" t="s" s="294">
        <v>234</v>
      </c>
      <c r="AE168" t="s" s="294">
        <v>234</v>
      </c>
      <c r="AF168" t="s" s="294">
        <v>234</v>
      </c>
      <c r="AG168" t="s" s="294">
        <v>234</v>
      </c>
      <c r="AH168" t="s" s="294">
        <v>234</v>
      </c>
      <c r="AI168" s="294">
        <f>SUM(R168:AH168)</f>
      </c>
      <c r="AJ168" t="s" s="294">
        <v>234</v>
      </c>
      <c r="AK168" t="s" s="294">
        <v>234</v>
      </c>
    </row>
    <row r="169">
      <c r="A169" t="n" s="296">
        <v>159.0</v>
      </c>
      <c r="B169" t="s" s="296">
        <v>380</v>
      </c>
      <c r="C169" t="s" s="294">
        <v>232</v>
      </c>
      <c r="D169" t="n" s="294">
        <v>5.0</v>
      </c>
      <c r="E169" t="n" s="294">
        <v>2.0</v>
      </c>
      <c r="F169" t="s" s="295">
        <v>383</v>
      </c>
      <c r="G169" t="n" s="294">
        <v>1.0</v>
      </c>
      <c r="H169" t="n" s="294">
        <v>1.0</v>
      </c>
      <c r="I169" t="n" s="294">
        <v>4.0</v>
      </c>
      <c r="J169" t="n" s="294">
        <v>2.0</v>
      </c>
      <c r="K169" t="n" s="294">
        <v>0.0</v>
      </c>
      <c r="L169" t="n" s="294">
        <v>0.0</v>
      </c>
      <c r="M169" s="294"/>
      <c r="N169" t="n" s="294">
        <v>0.0</v>
      </c>
      <c r="O169" t="s" s="294">
        <v>234</v>
      </c>
      <c r="P169" s="294"/>
      <c r="Q169" t="s" s="294">
        <v>237</v>
      </c>
      <c r="R169" s="294">
        <f>J169</f>
      </c>
      <c r="S169" s="294">
        <f>IF(OR(Q169="Е",Q169="ДЕК"),2*H169,0)</f>
      </c>
      <c r="T169" s="294">
        <f>K169*H169</f>
      </c>
      <c r="U169" s="294">
        <f>L169*H169</f>
      </c>
      <c r="V169" s="294">
        <f>ROUND(IF(OR(M169="Р",M169="РЕ"),0.5*E169,0),0)</f>
      </c>
      <c r="W169" s="294">
        <f>N169*E169</f>
      </c>
      <c r="X169" s="294">
        <f>IF(P169="З",2*H169,0)</f>
      </c>
      <c r="Y169" s="294">
        <f>IF(OR(Q169="Е",Q169="ДЕК"),0.33*H169,0)</f>
      </c>
      <c r="Z169" t="s" s="294">
        <v>234</v>
      </c>
      <c r="AA169" t="s" s="294">
        <v>234</v>
      </c>
      <c r="AB169" t="s" s="294">
        <v>234</v>
      </c>
      <c r="AC169" t="s" s="294">
        <v>234</v>
      </c>
      <c r="AD169" t="s" s="294">
        <v>234</v>
      </c>
      <c r="AE169" t="s" s="294">
        <v>234</v>
      </c>
      <c r="AF169" t="s" s="294">
        <v>234</v>
      </c>
      <c r="AG169" t="s" s="294">
        <v>234</v>
      </c>
      <c r="AH169" t="s" s="294">
        <v>234</v>
      </c>
      <c r="AI169" s="294">
        <f>SUM(R169:AH169)</f>
      </c>
      <c r="AJ169" t="s" s="294">
        <v>234</v>
      </c>
      <c r="AK169" t="s" s="294">
        <v>234</v>
      </c>
    </row>
    <row r="170">
      <c r="A170" t="n" s="296">
        <v>160.0</v>
      </c>
      <c r="B170" t="s" s="296">
        <v>381</v>
      </c>
      <c r="C170" t="s" s="294">
        <v>232</v>
      </c>
      <c r="D170" t="n" s="294">
        <v>5.0</v>
      </c>
      <c r="E170" t="n" s="294">
        <v>2.0</v>
      </c>
      <c r="F170" t="s" s="295">
        <v>383</v>
      </c>
      <c r="G170" t="n" s="294">
        <v>1.0</v>
      </c>
      <c r="H170" t="n" s="294">
        <v>1.0</v>
      </c>
      <c r="I170" t="n" s="294">
        <v>4.0</v>
      </c>
      <c r="J170" t="n" s="294">
        <v>0.0</v>
      </c>
      <c r="K170" t="n" s="294">
        <v>2.0</v>
      </c>
      <c r="L170" t="n" s="294">
        <v>0.0</v>
      </c>
      <c r="M170" s="294"/>
      <c r="N170" t="n" s="294">
        <v>0.0</v>
      </c>
      <c r="O170" t="s" s="294">
        <v>234</v>
      </c>
      <c r="P170" t="s" s="294">
        <v>235</v>
      </c>
      <c r="Q170" s="294"/>
      <c r="R170" s="294">
        <f>J170</f>
      </c>
      <c r="S170" s="294">
        <f>IF(OR(Q170="Е",Q170="ДЕК"),2*H170,0)</f>
      </c>
      <c r="T170" s="294">
        <f>K170*H170</f>
      </c>
      <c r="U170" s="294">
        <f>L170*H170</f>
      </c>
      <c r="V170" s="294">
        <f>ROUND(IF(OR(M170="Р",M170="РЕ"),0.5*E170,0),0)</f>
      </c>
      <c r="W170" s="294">
        <f>N170*E170</f>
      </c>
      <c r="X170" s="294">
        <f>IF(P170="З",2*H170,0)</f>
      </c>
      <c r="Y170" s="294">
        <f>IF(OR(Q170="Е",Q170="ДЕК"),0.33*H170,0)</f>
      </c>
      <c r="Z170" t="s" s="294">
        <v>234</v>
      </c>
      <c r="AA170" t="s" s="294">
        <v>234</v>
      </c>
      <c r="AB170" t="s" s="294">
        <v>234</v>
      </c>
      <c r="AC170" t="s" s="294">
        <v>234</v>
      </c>
      <c r="AD170" t="s" s="294">
        <v>234</v>
      </c>
      <c r="AE170" t="s" s="294">
        <v>234</v>
      </c>
      <c r="AF170" t="s" s="294">
        <v>234</v>
      </c>
      <c r="AG170" t="s" s="294">
        <v>234</v>
      </c>
      <c r="AH170" t="s" s="294">
        <v>234</v>
      </c>
      <c r="AI170" s="294">
        <f>SUM(R170:AH170)</f>
      </c>
      <c r="AJ170" t="s" s="294">
        <v>234</v>
      </c>
      <c r="AK170" t="s" s="294">
        <v>234</v>
      </c>
    </row>
    <row r="171">
      <c r="A171" t="n" s="296">
        <v>161.0</v>
      </c>
      <c r="B171" t="s" s="296">
        <v>372</v>
      </c>
      <c r="C171" t="s" s="294">
        <v>232</v>
      </c>
      <c r="D171" t="n" s="294">
        <v>5.0</v>
      </c>
      <c r="E171" t="n" s="294">
        <v>23.0</v>
      </c>
      <c r="F171" t="s" s="295">
        <v>385</v>
      </c>
      <c r="G171" t="n" s="294">
        <v>1.0</v>
      </c>
      <c r="H171" t="n" s="294">
        <v>1.0</v>
      </c>
      <c r="I171" t="n" s="294">
        <v>5.0</v>
      </c>
      <c r="J171" t="n" s="294">
        <v>0.0</v>
      </c>
      <c r="K171" t="n" s="294">
        <v>0.0</v>
      </c>
      <c r="L171" t="n" s="294">
        <v>0.0</v>
      </c>
      <c r="M171" s="294"/>
      <c r="N171" t="n" s="294">
        <v>0.0</v>
      </c>
      <c r="O171" t="s" s="294">
        <v>234</v>
      </c>
      <c r="P171" t="s" s="294">
        <v>235</v>
      </c>
      <c r="Q171" s="294"/>
      <c r="R171" s="294">
        <f>J171</f>
      </c>
      <c r="S171" s="294">
        <f>IF(OR(Q171="Е",Q171="ДЕК"),2*H171,0)</f>
      </c>
      <c r="T171" s="294">
        <f>K171*H171</f>
      </c>
      <c r="U171" s="294">
        <f>L171*H171</f>
      </c>
      <c r="V171" s="294">
        <f>ROUND(IF(OR(M171="Р",M171="РЕ"),0.5*E171,0),0)</f>
      </c>
      <c r="W171" s="294">
        <f>N171*E171</f>
      </c>
      <c r="X171" s="294">
        <f>IF(P171="З",2*H171,0)</f>
      </c>
      <c r="Y171" s="294">
        <f>IF(OR(Q171="Е",Q171="ДЕК"),0.33*H171,0)</f>
      </c>
      <c r="Z171" t="s" s="294">
        <v>234</v>
      </c>
      <c r="AA171" t="s" s="294">
        <v>234</v>
      </c>
      <c r="AB171" t="s" s="294">
        <v>234</v>
      </c>
      <c r="AC171" t="s" s="294">
        <v>234</v>
      </c>
      <c r="AD171" t="s" s="294">
        <v>234</v>
      </c>
      <c r="AE171" t="s" s="294">
        <v>234</v>
      </c>
      <c r="AF171" t="s" s="294">
        <v>234</v>
      </c>
      <c r="AG171" t="s" s="294">
        <v>234</v>
      </c>
      <c r="AH171" t="s" s="294">
        <v>234</v>
      </c>
      <c r="AI171" s="294">
        <f>SUM(R171:AH171)</f>
      </c>
      <c r="AJ171" t="s" s="294">
        <v>234</v>
      </c>
      <c r="AK171" t="s" s="294">
        <v>234</v>
      </c>
    </row>
    <row r="172">
      <c r="A172" t="n" s="296">
        <v>162.0</v>
      </c>
      <c r="B172" t="s" s="296">
        <v>384</v>
      </c>
      <c r="C172" t="s" s="294">
        <v>232</v>
      </c>
      <c r="D172" t="n" s="294">
        <v>5.0</v>
      </c>
      <c r="E172" t="n" s="294">
        <v>23.0</v>
      </c>
      <c r="F172" t="s" s="295">
        <v>385</v>
      </c>
      <c r="G172" t="n" s="294">
        <v>1.0</v>
      </c>
      <c r="H172" t="n" s="294">
        <v>1.0</v>
      </c>
      <c r="I172" t="n" s="294">
        <v>3.0</v>
      </c>
      <c r="J172" t="n" s="294">
        <v>0.0</v>
      </c>
      <c r="K172" t="n" s="294">
        <v>20.0</v>
      </c>
      <c r="L172" t="n" s="294">
        <v>0.0</v>
      </c>
      <c r="M172" s="294"/>
      <c r="N172" t="n" s="294">
        <v>0.0</v>
      </c>
      <c r="O172" t="s" s="294">
        <v>234</v>
      </c>
      <c r="P172" s="294"/>
      <c r="Q172" t="s" s="294">
        <v>237</v>
      </c>
      <c r="R172" s="294">
        <f>J172</f>
      </c>
      <c r="S172" s="294">
        <f>IF(OR(Q172="Е",Q172="ДЕК"),2*H172,0)</f>
      </c>
      <c r="T172" s="294">
        <f>K172*H172</f>
      </c>
      <c r="U172" s="294">
        <f>L172*H172</f>
      </c>
      <c r="V172" s="294">
        <f>ROUND(IF(OR(M172="Р",M172="РЕ"),0.5*E172,0),0)</f>
      </c>
      <c r="W172" s="294">
        <f>N172*E172</f>
      </c>
      <c r="X172" s="294">
        <f>IF(P172="З",2*H172,0)</f>
      </c>
      <c r="Y172" s="294">
        <f>IF(OR(Q172="Е",Q172="ДЕК"),0.33*H172,0)</f>
      </c>
      <c r="Z172" t="s" s="294">
        <v>234</v>
      </c>
      <c r="AA172" t="s" s="294">
        <v>234</v>
      </c>
      <c r="AB172" t="s" s="294">
        <v>234</v>
      </c>
      <c r="AC172" t="s" s="294">
        <v>234</v>
      </c>
      <c r="AD172" t="s" s="294">
        <v>234</v>
      </c>
      <c r="AE172" t="s" s="294">
        <v>234</v>
      </c>
      <c r="AF172" t="s" s="294">
        <v>234</v>
      </c>
      <c r="AG172" t="s" s="294">
        <v>234</v>
      </c>
      <c r="AH172" t="s" s="294">
        <v>234</v>
      </c>
      <c r="AI172" s="294">
        <f>SUM(R172:AH172)</f>
      </c>
      <c r="AJ172" t="s" s="294">
        <v>234</v>
      </c>
      <c r="AK172" t="s" s="294">
        <v>234</v>
      </c>
    </row>
    <row r="173">
      <c r="A173" t="n" s="296">
        <v>163.0</v>
      </c>
      <c r="B173" t="s" s="296">
        <v>377</v>
      </c>
      <c r="C173" t="s" s="294">
        <v>232</v>
      </c>
      <c r="D173" t="n" s="294">
        <v>5.0</v>
      </c>
      <c r="E173" t="n" s="294">
        <v>5.0</v>
      </c>
      <c r="F173" t="s" s="295">
        <v>376</v>
      </c>
      <c r="G173" t="n" s="294">
        <v>1.0</v>
      </c>
      <c r="H173" t="n" s="294">
        <v>1.0</v>
      </c>
      <c r="I173" t="n" s="294">
        <v>3.0</v>
      </c>
      <c r="J173" t="n" s="294">
        <v>0.0</v>
      </c>
      <c r="K173" t="n" s="294">
        <v>0.0</v>
      </c>
      <c r="L173" t="n" s="294">
        <v>20.0</v>
      </c>
      <c r="M173" t="s" s="294">
        <v>245</v>
      </c>
      <c r="N173" t="n" s="294">
        <v>3.0</v>
      </c>
      <c r="O173" t="s" s="294">
        <v>234</v>
      </c>
      <c r="P173" s="294"/>
      <c r="Q173" t="s" s="294">
        <v>237</v>
      </c>
      <c r="R173" s="294">
        <f>J173</f>
      </c>
      <c r="S173" s="294">
        <f>IF(OR(Q173="Е",Q173="ДЕК"),2*H173,0)</f>
      </c>
      <c r="T173" s="294">
        <f>K173*H173</f>
      </c>
      <c r="U173" s="294">
        <f>L173*H173</f>
      </c>
      <c r="V173" s="294">
        <f>ROUND(IF(OR(M173="Р",M173="РЕ"),0.5*E173,0),0)</f>
      </c>
      <c r="W173" s="294">
        <f>N173*E173</f>
      </c>
      <c r="X173" s="294">
        <f>IF(P173="З",2*H173,0)</f>
      </c>
      <c r="Y173" s="294">
        <f>IF(OR(Q173="Е",Q173="ДЕК"),0.33*H173,0)</f>
      </c>
      <c r="Z173" t="s" s="294">
        <v>234</v>
      </c>
      <c r="AA173" t="s" s="294">
        <v>234</v>
      </c>
      <c r="AB173" t="s" s="294">
        <v>234</v>
      </c>
      <c r="AC173" t="s" s="294">
        <v>234</v>
      </c>
      <c r="AD173" t="s" s="294">
        <v>234</v>
      </c>
      <c r="AE173" t="s" s="294">
        <v>234</v>
      </c>
      <c r="AF173" t="s" s="294">
        <v>234</v>
      </c>
      <c r="AG173" t="s" s="294">
        <v>234</v>
      </c>
      <c r="AH173" t="s" s="294">
        <v>234</v>
      </c>
      <c r="AI173" s="294">
        <f>SUM(R173:AH173)</f>
      </c>
      <c r="AJ173" t="s" s="294">
        <v>234</v>
      </c>
      <c r="AK173" t="s" s="294">
        <v>234</v>
      </c>
    </row>
    <row r="174">
      <c r="A174" t="n" s="296">
        <v>164.0</v>
      </c>
      <c r="B174" t="s" s="296">
        <v>377</v>
      </c>
      <c r="C174" t="s" s="294">
        <v>232</v>
      </c>
      <c r="D174" t="n" s="294">
        <v>5.0</v>
      </c>
      <c r="E174" t="n" s="294">
        <v>2.0</v>
      </c>
      <c r="F174" t="s" s="295">
        <v>383</v>
      </c>
      <c r="G174" t="n" s="294">
        <v>1.0</v>
      </c>
      <c r="H174" t="n" s="294">
        <v>1.0</v>
      </c>
      <c r="I174" t="n" s="294">
        <v>3.0</v>
      </c>
      <c r="J174" t="n" s="294">
        <v>0.0</v>
      </c>
      <c r="K174" t="n" s="294">
        <v>0.0</v>
      </c>
      <c r="L174" t="n" s="294">
        <v>4.0</v>
      </c>
      <c r="M174" t="s" s="294">
        <v>245</v>
      </c>
      <c r="N174" t="n" s="294">
        <v>3.0</v>
      </c>
      <c r="O174" t="s" s="294">
        <v>234</v>
      </c>
      <c r="P174" s="294"/>
      <c r="Q174" t="s" s="294">
        <v>237</v>
      </c>
      <c r="R174" s="294">
        <f>J174</f>
      </c>
      <c r="S174" s="294">
        <f>IF(OR(Q174="Е",Q174="ДЕК"),2*H174,0)</f>
      </c>
      <c r="T174" s="294">
        <f>K174*H174</f>
      </c>
      <c r="U174" s="294">
        <f>L174*H174</f>
      </c>
      <c r="V174" s="294">
        <f>ROUND(IF(OR(M174="Р",M174="РЕ"),0.5*E174,0),0)</f>
      </c>
      <c r="W174" s="294">
        <f>N174*E174</f>
      </c>
      <c r="X174" s="294">
        <f>IF(P174="З",2*H174,0)</f>
      </c>
      <c r="Y174" s="294">
        <f>IF(OR(Q174="Е",Q174="ДЕК"),0.33*H174,0)</f>
      </c>
      <c r="Z174" t="s" s="294">
        <v>234</v>
      </c>
      <c r="AA174" t="s" s="294">
        <v>234</v>
      </c>
      <c r="AB174" t="s" s="294">
        <v>234</v>
      </c>
      <c r="AC174" t="s" s="294">
        <v>234</v>
      </c>
      <c r="AD174" t="s" s="294">
        <v>234</v>
      </c>
      <c r="AE174" t="s" s="294">
        <v>234</v>
      </c>
      <c r="AF174" t="s" s="294">
        <v>234</v>
      </c>
      <c r="AG174" t="s" s="294">
        <v>234</v>
      </c>
      <c r="AH174" t="s" s="294">
        <v>234</v>
      </c>
      <c r="AI174" s="294">
        <f>SUM(R174:AH174)</f>
      </c>
      <c r="AJ174" t="s" s="294">
        <v>234</v>
      </c>
      <c r="AK174" t="s" s="294">
        <v>234</v>
      </c>
    </row>
    <row r="175">
      <c r="A175" t="n" s="296">
        <v>165.0</v>
      </c>
      <c r="B175" t="s" s="296">
        <v>377</v>
      </c>
      <c r="C175" t="s" s="294">
        <v>232</v>
      </c>
      <c r="D175" t="n" s="294">
        <v>5.0</v>
      </c>
      <c r="E175" t="n" s="294">
        <v>23.0</v>
      </c>
      <c r="F175" t="s" s="295">
        <v>385</v>
      </c>
      <c r="G175" t="n" s="294">
        <v>1.0</v>
      </c>
      <c r="H175" t="n" s="294">
        <v>1.0</v>
      </c>
      <c r="I175" t="n" s="294">
        <v>3.0</v>
      </c>
      <c r="J175" t="n" s="294">
        <v>0.0</v>
      </c>
      <c r="K175" t="n" s="294">
        <v>0.0</v>
      </c>
      <c r="L175" t="n" s="294">
        <v>20.0</v>
      </c>
      <c r="M175" t="s" s="294">
        <v>245</v>
      </c>
      <c r="N175" t="n" s="294">
        <v>3.0</v>
      </c>
      <c r="O175" t="s" s="294">
        <v>234</v>
      </c>
      <c r="P175" s="294"/>
      <c r="Q175" t="s" s="294">
        <v>237</v>
      </c>
      <c r="R175" s="294">
        <f>J175</f>
      </c>
      <c r="S175" s="294">
        <f>IF(OR(Q175="Е",Q175="ДЕК"),2*H175,0)</f>
      </c>
      <c r="T175" s="294">
        <f>K175*H175</f>
      </c>
      <c r="U175" s="294">
        <f>L175*H175</f>
      </c>
      <c r="V175" s="294">
        <f>ROUND(IF(OR(M175="Р",M175="РЕ"),0.5*E175,0),0)</f>
      </c>
      <c r="W175" s="294">
        <f>N175*E175</f>
      </c>
      <c r="X175" s="294">
        <f>IF(P175="З",2*H175,0)</f>
      </c>
      <c r="Y175" s="294">
        <f>IF(OR(Q175="Е",Q175="ДЕК"),0.33*H175,0)</f>
      </c>
      <c r="Z175" t="s" s="294">
        <v>234</v>
      </c>
      <c r="AA175" t="s" s="294">
        <v>234</v>
      </c>
      <c r="AB175" t="s" s="294">
        <v>234</v>
      </c>
      <c r="AC175" t="s" s="294">
        <v>234</v>
      </c>
      <c r="AD175" t="s" s="294">
        <v>234</v>
      </c>
      <c r="AE175" t="s" s="294">
        <v>234</v>
      </c>
      <c r="AF175" t="s" s="294">
        <v>234</v>
      </c>
      <c r="AG175" t="s" s="294">
        <v>234</v>
      </c>
      <c r="AH175" t="s" s="294">
        <v>234</v>
      </c>
      <c r="AI175" s="294">
        <f>SUM(R175:AH175)</f>
      </c>
      <c r="AJ175" t="s" s="294">
        <v>234</v>
      </c>
      <c r="AK175" t="s" s="294">
        <v>234</v>
      </c>
    </row>
    <row r="176">
      <c r="A176" t="n" s="296">
        <v>166.0</v>
      </c>
      <c r="B176" t="s" s="296">
        <v>100</v>
      </c>
      <c r="C176" t="s" s="294">
        <v>232</v>
      </c>
      <c r="D176" t="n" s="294">
        <v>5.0</v>
      </c>
      <c r="E176" t="n" s="294">
        <v>3.0</v>
      </c>
      <c r="F176" t="s" s="295">
        <v>370</v>
      </c>
      <c r="G176" t="n" s="294">
        <v>1.0</v>
      </c>
      <c r="H176" t="n" s="294">
        <v>1.0</v>
      </c>
      <c r="I176" t="n" s="294">
        <v>3.0</v>
      </c>
      <c r="J176" t="n" s="294">
        <v>0.0</v>
      </c>
      <c r="K176" t="n" s="294">
        <v>0.0</v>
      </c>
      <c r="L176" t="n" s="294">
        <v>20.0</v>
      </c>
      <c r="M176" s="294"/>
      <c r="N176" t="n" s="294">
        <v>0.0</v>
      </c>
      <c r="O176" t="s" s="294">
        <v>234</v>
      </c>
      <c r="P176" s="294"/>
      <c r="Q176" t="s" s="294">
        <v>237</v>
      </c>
      <c r="R176" s="294">
        <f>J176</f>
      </c>
      <c r="S176" s="294">
        <f>IF(OR(Q176="Е",Q176="ДЕК"),2*H176,0)</f>
      </c>
      <c r="T176" s="294">
        <f>K176*H176</f>
      </c>
      <c r="U176" s="294">
        <f>L176*H176</f>
      </c>
      <c r="V176" s="294">
        <f>ROUND(IF(OR(M176="Р",M176="РЕ"),0.5*E176,0),0)</f>
      </c>
      <c r="W176" s="294">
        <f>N176*E176</f>
      </c>
      <c r="X176" s="294">
        <f>IF(P176="З",2*H176,0)</f>
      </c>
      <c r="Y176" s="294">
        <f>IF(OR(Q176="Е",Q176="ДЕК"),0.33*H176,0)</f>
      </c>
      <c r="Z176" t="s" s="294">
        <v>234</v>
      </c>
      <c r="AA176" t="s" s="294">
        <v>234</v>
      </c>
      <c r="AB176" t="s" s="294">
        <v>234</v>
      </c>
      <c r="AC176" t="s" s="294">
        <v>234</v>
      </c>
      <c r="AD176" t="s" s="294">
        <v>234</v>
      </c>
      <c r="AE176" t="s" s="294">
        <v>234</v>
      </c>
      <c r="AF176" t="s" s="294">
        <v>234</v>
      </c>
      <c r="AG176" t="s" s="294">
        <v>234</v>
      </c>
      <c r="AH176" t="s" s="294">
        <v>234</v>
      </c>
      <c r="AI176" s="294">
        <f>SUM(R176:AH176)</f>
      </c>
      <c r="AJ176" t="s" s="294">
        <v>234</v>
      </c>
      <c r="AK176" t="s" s="294">
        <v>234</v>
      </c>
    </row>
    <row r="177">
      <c r="A177" t="n" s="296">
        <v>167.0</v>
      </c>
      <c r="B177" t="s" s="296">
        <v>361</v>
      </c>
      <c r="C177" t="s" s="294">
        <v>232</v>
      </c>
      <c r="D177" t="n" s="294">
        <v>5.0</v>
      </c>
      <c r="E177" t="n" s="294">
        <v>16.0</v>
      </c>
      <c r="F177" t="s" s="295">
        <v>362</v>
      </c>
      <c r="G177" t="n" s="294">
        <v>1.0</v>
      </c>
      <c r="H177" t="n" s="294">
        <v>1.0</v>
      </c>
      <c r="I177" t="n" s="294">
        <v>4.0</v>
      </c>
      <c r="J177" t="n" s="294">
        <v>0.0</v>
      </c>
      <c r="K177" t="n" s="294">
        <v>0.0</v>
      </c>
      <c r="L177" t="n" s="294">
        <v>40.0</v>
      </c>
      <c r="M177" s="294"/>
      <c r="N177" t="n" s="294">
        <v>0.0</v>
      </c>
      <c r="O177" t="s" s="294">
        <v>234</v>
      </c>
      <c r="P177" s="294"/>
      <c r="Q177" t="s" s="294">
        <v>237</v>
      </c>
      <c r="R177" s="294">
        <f>J177</f>
      </c>
      <c r="S177" s="294">
        <f>IF(OR(Q177="Е",Q177="ДЕК"),2*H177,0)</f>
      </c>
      <c r="T177" s="294">
        <f>K177*H177</f>
      </c>
      <c r="U177" s="294">
        <f>L177*H177</f>
      </c>
      <c r="V177" s="294">
        <f>ROUND(IF(OR(M177="Р",M177="РЕ"),0.5*E177,0),0)</f>
      </c>
      <c r="W177" s="294">
        <f>N177*E177</f>
      </c>
      <c r="X177" s="294">
        <f>IF(P177="З",2*H177,0)</f>
      </c>
      <c r="Y177" s="294">
        <f>IF(OR(Q177="Е",Q177="ДЕК"),0.33*H177,0)</f>
      </c>
      <c r="Z177" t="s" s="294">
        <v>234</v>
      </c>
      <c r="AA177" t="s" s="294">
        <v>234</v>
      </c>
      <c r="AB177" t="s" s="294">
        <v>234</v>
      </c>
      <c r="AC177" t="s" s="294">
        <v>234</v>
      </c>
      <c r="AD177" t="s" s="294">
        <v>234</v>
      </c>
      <c r="AE177" t="s" s="294">
        <v>234</v>
      </c>
      <c r="AF177" t="s" s="294">
        <v>234</v>
      </c>
      <c r="AG177" t="s" s="294">
        <v>234</v>
      </c>
      <c r="AH177" t="s" s="294">
        <v>234</v>
      </c>
      <c r="AI177" s="294">
        <f>SUM(R177:AH177)</f>
      </c>
      <c r="AJ177" t="s" s="294">
        <v>234</v>
      </c>
      <c r="AK177" t="s" s="294">
        <v>234</v>
      </c>
    </row>
    <row r="178">
      <c r="A178" t="n" s="296">
        <v>168.0</v>
      </c>
      <c r="B178" t="s" s="296">
        <v>100</v>
      </c>
      <c r="C178" t="s" s="294">
        <v>232</v>
      </c>
      <c r="D178" t="n" s="294">
        <v>5.0</v>
      </c>
      <c r="E178" t="n" s="294">
        <v>2.0</v>
      </c>
      <c r="F178" t="s" s="295">
        <v>369</v>
      </c>
      <c r="G178" t="n" s="294">
        <v>1.0</v>
      </c>
      <c r="H178" t="n" s="294">
        <v>1.0</v>
      </c>
      <c r="I178" t="n" s="294">
        <v>3.0</v>
      </c>
      <c r="J178" t="n" s="294">
        <v>0.0</v>
      </c>
      <c r="K178" t="n" s="294">
        <v>0.0</v>
      </c>
      <c r="L178" t="n" s="294">
        <v>2.0</v>
      </c>
      <c r="M178" s="294"/>
      <c r="N178" t="n" s="294">
        <v>0.0</v>
      </c>
      <c r="O178" t="s" s="294">
        <v>234</v>
      </c>
      <c r="P178" s="294"/>
      <c r="Q178" t="s" s="294">
        <v>237</v>
      </c>
      <c r="R178" s="294">
        <f>J178</f>
      </c>
      <c r="S178" s="294">
        <f>IF(OR(Q178="Е",Q178="ДЕК"),2*H178,0)</f>
      </c>
      <c r="T178" s="294">
        <f>K178*H178</f>
      </c>
      <c r="U178" s="294">
        <f>L178*H178</f>
      </c>
      <c r="V178" s="294">
        <f>ROUND(IF(OR(M178="Р",M178="РЕ"),0.5*E178,0),0)</f>
      </c>
      <c r="W178" s="294">
        <f>N178*E178</f>
      </c>
      <c r="X178" s="294">
        <f>IF(P178="З",2*H178,0)</f>
      </c>
      <c r="Y178" s="294">
        <f>IF(OR(Q178="Е",Q178="ДЕК"),0.33*H178,0)</f>
      </c>
      <c r="Z178" t="s" s="294">
        <v>234</v>
      </c>
      <c r="AA178" t="s" s="294">
        <v>234</v>
      </c>
      <c r="AB178" t="s" s="294">
        <v>234</v>
      </c>
      <c r="AC178" t="s" s="294">
        <v>234</v>
      </c>
      <c r="AD178" t="s" s="294">
        <v>234</v>
      </c>
      <c r="AE178" t="s" s="294">
        <v>234</v>
      </c>
      <c r="AF178" t="s" s="294">
        <v>234</v>
      </c>
      <c r="AG178" t="s" s="294">
        <v>234</v>
      </c>
      <c r="AH178" t="s" s="294">
        <v>234</v>
      </c>
      <c r="AI178" s="294">
        <f>SUM(R178:AH178)</f>
      </c>
      <c r="AJ178" t="s" s="294">
        <v>234</v>
      </c>
      <c r="AK178" t="s" s="294">
        <v>234</v>
      </c>
    </row>
    <row r="179">
      <c r="A179" t="n" s="296">
        <v>169.0</v>
      </c>
      <c r="B179" t="s" s="296">
        <v>361</v>
      </c>
      <c r="C179" t="s" s="294">
        <v>232</v>
      </c>
      <c r="D179" t="n" s="294">
        <v>5.0</v>
      </c>
      <c r="E179" t="n" s="294">
        <v>26.0</v>
      </c>
      <c r="F179" t="s" s="295">
        <v>371</v>
      </c>
      <c r="G179" t="n" s="294">
        <v>1.0</v>
      </c>
      <c r="H179" t="n" s="294">
        <v>1.0</v>
      </c>
      <c r="I179" t="n" s="294">
        <v>4.0</v>
      </c>
      <c r="J179" t="n" s="294">
        <v>0.0</v>
      </c>
      <c r="K179" t="n" s="294">
        <v>0.0</v>
      </c>
      <c r="L179" t="n" s="294">
        <v>40.0</v>
      </c>
      <c r="M179" s="294"/>
      <c r="N179" t="n" s="294">
        <v>0.0</v>
      </c>
      <c r="O179" t="s" s="294">
        <v>234</v>
      </c>
      <c r="P179" s="294"/>
      <c r="Q179" t="s" s="294">
        <v>237</v>
      </c>
      <c r="R179" s="294">
        <f>J179</f>
      </c>
      <c r="S179" s="294">
        <f>IF(OR(Q179="Е",Q179="ДЕК"),2*H179,0)</f>
      </c>
      <c r="T179" s="294">
        <f>K179*H179</f>
      </c>
      <c r="U179" s="294">
        <f>L179*H179</f>
      </c>
      <c r="V179" s="294">
        <f>ROUND(IF(OR(M179="Р",M179="РЕ"),0.5*E179,0),0)</f>
      </c>
      <c r="W179" s="294">
        <f>N179*E179</f>
      </c>
      <c r="X179" s="294">
        <f>IF(P179="З",2*H179,0)</f>
      </c>
      <c r="Y179" s="294">
        <f>IF(OR(Q179="Е",Q179="ДЕК"),0.33*H179,0)</f>
      </c>
      <c r="Z179" t="s" s="294">
        <v>234</v>
      </c>
      <c r="AA179" t="s" s="294">
        <v>234</v>
      </c>
      <c r="AB179" t="s" s="294">
        <v>234</v>
      </c>
      <c r="AC179" t="s" s="294">
        <v>234</v>
      </c>
      <c r="AD179" t="s" s="294">
        <v>234</v>
      </c>
      <c r="AE179" t="s" s="294">
        <v>234</v>
      </c>
      <c r="AF179" t="s" s="294">
        <v>234</v>
      </c>
      <c r="AG179" t="s" s="294">
        <v>234</v>
      </c>
      <c r="AH179" t="s" s="294">
        <v>234</v>
      </c>
      <c r="AI179" s="294">
        <f>SUM(R179:AH179)</f>
      </c>
      <c r="AJ179" t="s" s="294">
        <v>234</v>
      </c>
      <c r="AK179" t="s" s="294">
        <v>234</v>
      </c>
    </row>
    <row r="180">
      <c r="A180" t="n" s="296">
        <v>170.0</v>
      </c>
      <c r="B180" t="s" s="296">
        <v>387</v>
      </c>
      <c r="C180" t="s" s="294">
        <v>232</v>
      </c>
      <c r="D180" t="n" s="294">
        <v>5.0</v>
      </c>
      <c r="E180" t="n" s="294">
        <v>3.0</v>
      </c>
      <c r="F180" t="s" s="295">
        <v>373</v>
      </c>
      <c r="G180" t="n" s="294">
        <v>1.0</v>
      </c>
      <c r="H180" t="n" s="294">
        <v>1.0</v>
      </c>
      <c r="I180" t="n" s="294">
        <v>4.0</v>
      </c>
      <c r="J180" t="n" s="294">
        <v>0.0</v>
      </c>
      <c r="K180" t="n" s="294">
        <v>0.0</v>
      </c>
      <c r="L180" t="n" s="294">
        <v>40.0</v>
      </c>
      <c r="M180" s="294"/>
      <c r="N180" t="n" s="294">
        <v>0.0</v>
      </c>
      <c r="O180" t="s" s="294">
        <v>234</v>
      </c>
      <c r="P180" t="s" s="294">
        <v>235</v>
      </c>
      <c r="Q180" s="294"/>
      <c r="R180" s="294">
        <f>J180</f>
      </c>
      <c r="S180" s="294">
        <f>IF(OR(Q180="Е",Q180="ДЕК"),2*H180,0)</f>
      </c>
      <c r="T180" s="294">
        <f>K180*H180</f>
      </c>
      <c r="U180" s="294">
        <f>L180*H180</f>
      </c>
      <c r="V180" s="294">
        <f>ROUND(IF(OR(M180="Р",M180="РЕ"),0.5*E180,0),0)</f>
      </c>
      <c r="W180" s="294">
        <f>N180*E180</f>
      </c>
      <c r="X180" s="294">
        <f>IF(P180="З",2*H180,0)</f>
      </c>
      <c r="Y180" s="294">
        <f>IF(OR(Q180="Е",Q180="ДЕК"),0.33*H180,0)</f>
      </c>
      <c r="Z180" t="s" s="294">
        <v>234</v>
      </c>
      <c r="AA180" t="s" s="294">
        <v>234</v>
      </c>
      <c r="AB180" t="s" s="294">
        <v>234</v>
      </c>
      <c r="AC180" t="s" s="294">
        <v>234</v>
      </c>
      <c r="AD180" t="s" s="294">
        <v>234</v>
      </c>
      <c r="AE180" t="s" s="294">
        <v>234</v>
      </c>
      <c r="AF180" t="s" s="294">
        <v>234</v>
      </c>
      <c r="AG180" t="s" s="294">
        <v>234</v>
      </c>
      <c r="AH180" t="s" s="294">
        <v>234</v>
      </c>
      <c r="AI180" s="294">
        <f>SUM(R180:AH180)</f>
      </c>
      <c r="AJ180" t="s" s="294">
        <v>234</v>
      </c>
      <c r="AK180" t="s" s="294">
        <v>234</v>
      </c>
    </row>
    <row r="181">
      <c r="A181" t="n" s="296">
        <v>171.0</v>
      </c>
      <c r="B181" t="s" s="296">
        <v>386</v>
      </c>
      <c r="C181" t="s" s="294">
        <v>232</v>
      </c>
      <c r="D181" t="n" s="294">
        <v>5.0</v>
      </c>
      <c r="E181" t="n" s="294">
        <v>6.0</v>
      </c>
      <c r="F181" t="s" s="295">
        <v>388</v>
      </c>
      <c r="G181" t="n" s="294">
        <v>1.0</v>
      </c>
      <c r="H181" t="n" s="294">
        <v>2.0</v>
      </c>
      <c r="I181" t="n" s="294">
        <v>5.0</v>
      </c>
      <c r="J181" t="n" s="294">
        <v>20.0</v>
      </c>
      <c r="K181" t="n" s="294">
        <v>0.0</v>
      </c>
      <c r="L181" t="n" s="294">
        <v>0.0</v>
      </c>
      <c r="M181" s="294"/>
      <c r="N181" t="n" s="294">
        <v>0.0</v>
      </c>
      <c r="O181" t="s" s="294">
        <v>234</v>
      </c>
      <c r="P181" t="s" s="294">
        <v>235</v>
      </c>
      <c r="Q181" s="294"/>
      <c r="R181" s="294">
        <f>J181</f>
      </c>
      <c r="S181" s="294">
        <f>IF(OR(Q181="Е",Q181="ДЕК"),2*H181,0)</f>
      </c>
      <c r="T181" s="294">
        <f>K181*H181</f>
      </c>
      <c r="U181" s="294">
        <f>L181*H181</f>
      </c>
      <c r="V181" s="294">
        <f>ROUND(IF(OR(M181="Р",M181="РЕ"),0.5*E181,0),0)</f>
      </c>
      <c r="W181" s="294">
        <f>N181*E181</f>
      </c>
      <c r="X181" s="294">
        <f>IF(P181="З",2*H181,0)</f>
      </c>
      <c r="Y181" s="294">
        <f>IF(OR(Q181="Е",Q181="ДЕК"),0.33*H181,0)</f>
      </c>
      <c r="Z181" t="s" s="294">
        <v>234</v>
      </c>
      <c r="AA181" t="s" s="294">
        <v>234</v>
      </c>
      <c r="AB181" t="s" s="294">
        <v>234</v>
      </c>
      <c r="AC181" t="s" s="294">
        <v>234</v>
      </c>
      <c r="AD181" t="s" s="294">
        <v>234</v>
      </c>
      <c r="AE181" t="s" s="294">
        <v>234</v>
      </c>
      <c r="AF181" t="s" s="294">
        <v>234</v>
      </c>
      <c r="AG181" t="s" s="294">
        <v>234</v>
      </c>
      <c r="AH181" t="s" s="294">
        <v>234</v>
      </c>
      <c r="AI181" s="294">
        <f>SUM(R181:AH181)</f>
      </c>
      <c r="AJ181" t="s" s="294">
        <v>234</v>
      </c>
      <c r="AK181" t="s" s="294">
        <v>234</v>
      </c>
    </row>
    <row r="182">
      <c r="A182" t="n" s="296">
        <v>172.0</v>
      </c>
      <c r="B182" t="s" s="296">
        <v>120</v>
      </c>
      <c r="C182" t="s" s="294">
        <v>232</v>
      </c>
      <c r="D182" t="n" s="294">
        <v>5.0</v>
      </c>
      <c r="E182" t="n" s="294">
        <v>3.0</v>
      </c>
      <c r="F182" t="s" s="295">
        <v>389</v>
      </c>
      <c r="G182" t="n" s="294">
        <v>1.0</v>
      </c>
      <c r="H182" t="n" s="294">
        <v>1.0</v>
      </c>
      <c r="I182" t="n" s="294">
        <v>4.0</v>
      </c>
      <c r="J182" t="n" s="294">
        <v>0.0</v>
      </c>
      <c r="K182" t="n" s="294">
        <v>40.0</v>
      </c>
      <c r="L182" t="n" s="294">
        <v>0.0</v>
      </c>
      <c r="M182" s="294"/>
      <c r="N182" t="n" s="294">
        <v>0.0</v>
      </c>
      <c r="O182" t="s" s="294">
        <v>234</v>
      </c>
      <c r="P182" s="294"/>
      <c r="Q182" t="s" s="294">
        <v>237</v>
      </c>
      <c r="R182" s="294">
        <f>J182</f>
      </c>
      <c r="S182" s="294">
        <f>IF(OR(Q182="Е",Q182="ДЕК"),2*H182,0)</f>
      </c>
      <c r="T182" s="294">
        <f>K182*H182</f>
      </c>
      <c r="U182" s="294">
        <f>L182*H182</f>
      </c>
      <c r="V182" s="294">
        <f>ROUND(IF(OR(M182="Р",M182="РЕ"),0.5*E182,0),0)</f>
      </c>
      <c r="W182" s="294">
        <f>N182*E182</f>
      </c>
      <c r="X182" s="294">
        <f>IF(P182="З",2*H182,0)</f>
      </c>
      <c r="Y182" s="294">
        <f>IF(OR(Q182="Е",Q182="ДЕК"),0.33*H182,0)</f>
      </c>
      <c r="Z182" t="s" s="294">
        <v>234</v>
      </c>
      <c r="AA182" t="s" s="294">
        <v>234</v>
      </c>
      <c r="AB182" t="s" s="294">
        <v>234</v>
      </c>
      <c r="AC182" t="s" s="294">
        <v>234</v>
      </c>
      <c r="AD182" t="s" s="294">
        <v>234</v>
      </c>
      <c r="AE182" t="s" s="294">
        <v>234</v>
      </c>
      <c r="AF182" t="s" s="294">
        <v>234</v>
      </c>
      <c r="AG182" t="s" s="294">
        <v>234</v>
      </c>
      <c r="AH182" t="s" s="294">
        <v>234</v>
      </c>
      <c r="AI182" s="294">
        <f>SUM(R182:AH182)</f>
      </c>
      <c r="AJ182" t="s" s="294">
        <v>234</v>
      </c>
      <c r="AK182" t="s" s="294">
        <v>234</v>
      </c>
    </row>
    <row r="183">
      <c r="A183" t="n" s="296">
        <v>173.0</v>
      </c>
      <c r="B183" t="s" s="296">
        <v>361</v>
      </c>
      <c r="C183" t="s" s="294">
        <v>232</v>
      </c>
      <c r="D183" t="n" s="294">
        <v>5.0</v>
      </c>
      <c r="E183" t="n" s="294">
        <v>3.0</v>
      </c>
      <c r="F183" t="s" s="295">
        <v>389</v>
      </c>
      <c r="G183" t="n" s="294">
        <v>1.0</v>
      </c>
      <c r="H183" t="n" s="294">
        <v>1.0</v>
      </c>
      <c r="I183" t="n" s="294">
        <v>4.0</v>
      </c>
      <c r="J183" t="n" s="294">
        <v>0.0</v>
      </c>
      <c r="K183" t="n" s="294">
        <v>0.0</v>
      </c>
      <c r="L183" t="n" s="294">
        <v>60.0</v>
      </c>
      <c r="M183" s="294"/>
      <c r="N183" t="n" s="294">
        <v>0.0</v>
      </c>
      <c r="O183" t="s" s="294">
        <v>234</v>
      </c>
      <c r="P183" s="294"/>
      <c r="Q183" t="s" s="294">
        <v>237</v>
      </c>
      <c r="R183" s="294">
        <f>J183</f>
      </c>
      <c r="S183" s="294">
        <f>IF(OR(Q183="Е",Q183="ДЕК"),2*H183,0)</f>
      </c>
      <c r="T183" s="294">
        <f>K183*H183</f>
      </c>
      <c r="U183" s="294">
        <f>L183*H183</f>
      </c>
      <c r="V183" s="294">
        <f>ROUND(IF(OR(M183="Р",M183="РЕ"),0.5*E183,0),0)</f>
      </c>
      <c r="W183" s="294">
        <f>N183*E183</f>
      </c>
      <c r="X183" s="294">
        <f>IF(P183="З",2*H183,0)</f>
      </c>
      <c r="Y183" s="294">
        <f>IF(OR(Q183="Е",Q183="ДЕК"),0.33*H183,0)</f>
      </c>
      <c r="Z183" t="s" s="294">
        <v>234</v>
      </c>
      <c r="AA183" t="s" s="294">
        <v>234</v>
      </c>
      <c r="AB183" t="s" s="294">
        <v>234</v>
      </c>
      <c r="AC183" t="s" s="294">
        <v>234</v>
      </c>
      <c r="AD183" t="s" s="294">
        <v>234</v>
      </c>
      <c r="AE183" t="s" s="294">
        <v>234</v>
      </c>
      <c r="AF183" t="s" s="294">
        <v>234</v>
      </c>
      <c r="AG183" t="s" s="294">
        <v>234</v>
      </c>
      <c r="AH183" t="s" s="294">
        <v>234</v>
      </c>
      <c r="AI183" s="294">
        <f>SUM(R183:AH183)</f>
      </c>
      <c r="AJ183" t="s" s="294">
        <v>234</v>
      </c>
      <c r="AK183" t="s" s="294">
        <v>234</v>
      </c>
    </row>
    <row r="184">
      <c r="A184" t="n" s="296">
        <v>174.0</v>
      </c>
      <c r="B184" t="s" s="296">
        <v>395</v>
      </c>
      <c r="C184" t="s" s="294">
        <v>232</v>
      </c>
      <c r="D184" t="n" s="294">
        <v>6.0</v>
      </c>
      <c r="E184" t="n" s="294">
        <v>0.0</v>
      </c>
      <c r="F184" t="s" s="295">
        <v>391</v>
      </c>
      <c r="G184" t="n" s="294">
        <v>1.0</v>
      </c>
      <c r="H184" t="n" s="294">
        <v>1.0</v>
      </c>
      <c r="I184" t="n" s="294">
        <v>4.0</v>
      </c>
      <c r="J184" t="n" s="294">
        <v>20.0</v>
      </c>
      <c r="K184" t="n" s="294">
        <v>0.0</v>
      </c>
      <c r="L184" t="n" s="294">
        <v>0.0</v>
      </c>
      <c r="M184" s="294"/>
      <c r="N184" t="n" s="294">
        <v>0.0</v>
      </c>
      <c r="O184" t="s" s="294">
        <v>234</v>
      </c>
      <c r="P184" s="294"/>
      <c r="Q184" t="s" s="294">
        <v>237</v>
      </c>
      <c r="R184" s="294">
        <f>J184</f>
      </c>
      <c r="S184" s="294">
        <f>IF(OR(Q184="Е",Q184="ДЕК"),2*H184,0)</f>
      </c>
      <c r="T184" s="294">
        <f>K184*H184</f>
      </c>
      <c r="U184" s="294">
        <f>L184*H184</f>
      </c>
      <c r="V184" s="294">
        <f>ROUND(IF(OR(M184="Р",M184="РЕ"),0.5*E184,0),0)</f>
      </c>
      <c r="W184" s="294">
        <f>N184*E184</f>
      </c>
      <c r="X184" s="294">
        <f>IF(P184="З",2*H184,0)</f>
      </c>
      <c r="Y184" s="294">
        <f>IF(OR(Q184="Е",Q184="ДЕК"),0.33*H184,0)</f>
      </c>
      <c r="Z184" t="s" s="294">
        <v>234</v>
      </c>
      <c r="AA184" t="s" s="294">
        <v>234</v>
      </c>
      <c r="AB184" t="s" s="294">
        <v>234</v>
      </c>
      <c r="AC184" t="s" s="294">
        <v>234</v>
      </c>
      <c r="AD184" t="s" s="294">
        <v>234</v>
      </c>
      <c r="AE184" t="s" s="294">
        <v>234</v>
      </c>
      <c r="AF184" t="s" s="294">
        <v>234</v>
      </c>
      <c r="AG184" t="s" s="294">
        <v>234</v>
      </c>
      <c r="AH184" t="s" s="294">
        <v>234</v>
      </c>
      <c r="AI184" s="294">
        <f>SUM(R184:AH184)</f>
      </c>
      <c r="AJ184" t="s" s="294">
        <v>234</v>
      </c>
      <c r="AK184" t="s" s="294">
        <v>234</v>
      </c>
    </row>
    <row r="185">
      <c r="A185" t="n" s="296">
        <v>175.0</v>
      </c>
      <c r="B185" t="s" s="296">
        <v>96</v>
      </c>
      <c r="C185" t="s" s="294">
        <v>232</v>
      </c>
      <c r="D185" t="n" s="294">
        <v>6.0</v>
      </c>
      <c r="E185" t="n" s="294">
        <v>0.0</v>
      </c>
      <c r="F185" t="s" s="295">
        <v>391</v>
      </c>
      <c r="G185" t="n" s="294">
        <v>1.0</v>
      </c>
      <c r="H185" t="n" s="294">
        <v>1.0</v>
      </c>
      <c r="I185" t="n" s="294">
        <v>3.0</v>
      </c>
      <c r="J185" t="n" s="294">
        <v>0.0</v>
      </c>
      <c r="K185" t="n" s="294">
        <v>0.0</v>
      </c>
      <c r="L185" t="n" s="294">
        <v>16.0</v>
      </c>
      <c r="M185" t="s" s="294">
        <v>393</v>
      </c>
      <c r="N185" t="n" s="294">
        <v>0.0</v>
      </c>
      <c r="O185" t="s" s="294">
        <v>234</v>
      </c>
      <c r="P185" t="s" s="294">
        <v>235</v>
      </c>
      <c r="Q185" s="294"/>
      <c r="R185" s="294">
        <f>J185</f>
      </c>
      <c r="S185" s="294">
        <f>IF(OR(Q185="Е",Q185="ДЕК"),2*H185,0)</f>
      </c>
      <c r="T185" s="294">
        <f>K185*H185</f>
      </c>
      <c r="U185" s="294">
        <f>L185*H185</f>
      </c>
      <c r="V185" s="294">
        <f>ROUND(IF(OR(M185="Р",M185="РЕ"),0.5*E185,0),0)</f>
      </c>
      <c r="W185" s="294">
        <f>N185*E185</f>
      </c>
      <c r="X185" s="294">
        <f>IF(P185="З",2*H185,0)</f>
      </c>
      <c r="Y185" s="294">
        <f>IF(OR(Q185="Е",Q185="ДЕК"),0.33*H185,0)</f>
      </c>
      <c r="Z185" t="s" s="294">
        <v>234</v>
      </c>
      <c r="AA185" t="s" s="294">
        <v>234</v>
      </c>
      <c r="AB185" t="s" s="294">
        <v>234</v>
      </c>
      <c r="AC185" t="s" s="294">
        <v>234</v>
      </c>
      <c r="AD185" t="s" s="294">
        <v>234</v>
      </c>
      <c r="AE185" t="s" s="294">
        <v>234</v>
      </c>
      <c r="AF185" t="s" s="294">
        <v>234</v>
      </c>
      <c r="AG185" t="s" s="294">
        <v>234</v>
      </c>
      <c r="AH185" t="s" s="294">
        <v>234</v>
      </c>
      <c r="AI185" s="294">
        <f>SUM(R185:AH185)</f>
      </c>
      <c r="AJ185" t="s" s="294">
        <v>234</v>
      </c>
      <c r="AK185" t="s" s="294">
        <v>234</v>
      </c>
    </row>
    <row r="186">
      <c r="A186" t="n" s="296">
        <v>176.0</v>
      </c>
      <c r="B186" t="s" s="296">
        <v>397</v>
      </c>
      <c r="C186" t="s" s="294">
        <v>232</v>
      </c>
      <c r="D186" t="n" s="294">
        <v>6.0</v>
      </c>
      <c r="E186" t="n" s="294">
        <v>0.0</v>
      </c>
      <c r="F186" t="s" s="295">
        <v>396</v>
      </c>
      <c r="G186" t="n" s="294">
        <v>1.0</v>
      </c>
      <c r="H186" t="n" s="294">
        <v>1.0</v>
      </c>
      <c r="I186" t="n" s="294">
        <v>3.0</v>
      </c>
      <c r="J186" t="n" s="294">
        <v>0.0</v>
      </c>
      <c r="K186" t="n" s="294">
        <v>0.0</v>
      </c>
      <c r="L186" t="n" s="294">
        <v>0.0</v>
      </c>
      <c r="M186" s="294"/>
      <c r="N186" t="n" s="294">
        <v>0.0</v>
      </c>
      <c r="O186" t="s" s="294">
        <v>234</v>
      </c>
      <c r="P186" t="s" s="294">
        <v>235</v>
      </c>
      <c r="Q186" s="294"/>
      <c r="R186" s="294">
        <f>J186</f>
      </c>
      <c r="S186" s="294">
        <f>IF(OR(Q186="Е",Q186="ДЕК"),2*H186,0)</f>
      </c>
      <c r="T186" s="294">
        <f>K186*H186</f>
      </c>
      <c r="U186" s="294">
        <f>L186*H186</f>
      </c>
      <c r="V186" s="294">
        <f>ROUND(IF(OR(M186="Р",M186="РЕ"),0.5*E186,0),0)</f>
      </c>
      <c r="W186" s="294">
        <f>N186*E186</f>
      </c>
      <c r="X186" s="294">
        <f>IF(P186="З",2*H186,0)</f>
      </c>
      <c r="Y186" s="294">
        <f>IF(OR(Q186="Е",Q186="ДЕК"),0.33*H186,0)</f>
      </c>
      <c r="Z186" t="s" s="294">
        <v>234</v>
      </c>
      <c r="AA186" t="s" s="294">
        <v>234</v>
      </c>
      <c r="AB186" t="s" s="294">
        <v>234</v>
      </c>
      <c r="AC186" t="s" s="294">
        <v>234</v>
      </c>
      <c r="AD186" t="s" s="294">
        <v>234</v>
      </c>
      <c r="AE186" t="s" s="294">
        <v>234</v>
      </c>
      <c r="AF186" t="s" s="294">
        <v>234</v>
      </c>
      <c r="AG186" t="s" s="294">
        <v>234</v>
      </c>
      <c r="AH186" t="s" s="294">
        <v>234</v>
      </c>
      <c r="AI186" s="294">
        <f>SUM(R186:AH186)</f>
      </c>
      <c r="AJ186" t="s" s="294">
        <v>234</v>
      </c>
      <c r="AK186" t="s" s="294">
        <v>234</v>
      </c>
    </row>
    <row r="187">
      <c r="A187" t="n" s="296">
        <v>177.0</v>
      </c>
      <c r="B187" t="s" s="296">
        <v>390</v>
      </c>
      <c r="C187" t="s" s="294">
        <v>232</v>
      </c>
      <c r="D187" t="n" s="294">
        <v>6.0</v>
      </c>
      <c r="E187" t="n" s="294">
        <v>0.0</v>
      </c>
      <c r="F187" t="s" s="295">
        <v>396</v>
      </c>
      <c r="G187" t="n" s="294">
        <v>1.0</v>
      </c>
      <c r="H187" t="n" s="294">
        <v>1.0</v>
      </c>
      <c r="I187" t="n" s="294">
        <v>4.0</v>
      </c>
      <c r="J187" t="n" s="294">
        <v>0.0</v>
      </c>
      <c r="K187" t="n" s="294">
        <v>0.0</v>
      </c>
      <c r="L187" t="n" s="294">
        <v>6.0</v>
      </c>
      <c r="M187" s="294"/>
      <c r="N187" t="n" s="294">
        <v>0.0</v>
      </c>
      <c r="O187" t="s" s="294">
        <v>234</v>
      </c>
      <c r="P187" t="s" s="294">
        <v>235</v>
      </c>
      <c r="Q187" s="294"/>
      <c r="R187" s="294">
        <f>J187</f>
      </c>
      <c r="S187" s="294">
        <f>IF(OR(Q187="Е",Q187="ДЕК"),2*H187,0)</f>
      </c>
      <c r="T187" s="294">
        <f>K187*H187</f>
      </c>
      <c r="U187" s="294">
        <f>L187*H187</f>
      </c>
      <c r="V187" s="294">
        <f>ROUND(IF(OR(M187="Р",M187="РЕ"),0.5*E187,0),0)</f>
      </c>
      <c r="W187" s="294">
        <f>N187*E187</f>
      </c>
      <c r="X187" s="294">
        <f>IF(P187="З",2*H187,0)</f>
      </c>
      <c r="Y187" s="294">
        <f>IF(OR(Q187="Е",Q187="ДЕК"),0.33*H187,0)</f>
      </c>
      <c r="Z187" t="s" s="294">
        <v>234</v>
      </c>
      <c r="AA187" t="s" s="294">
        <v>234</v>
      </c>
      <c r="AB187" t="s" s="294">
        <v>234</v>
      </c>
      <c r="AC187" t="s" s="294">
        <v>234</v>
      </c>
      <c r="AD187" t="s" s="294">
        <v>234</v>
      </c>
      <c r="AE187" t="s" s="294">
        <v>234</v>
      </c>
      <c r="AF187" t="s" s="294">
        <v>234</v>
      </c>
      <c r="AG187" t="s" s="294">
        <v>234</v>
      </c>
      <c r="AH187" t="s" s="294">
        <v>234</v>
      </c>
      <c r="AI187" s="294">
        <f>SUM(R187:AH187)</f>
      </c>
      <c r="AJ187" t="s" s="294">
        <v>234</v>
      </c>
      <c r="AK187" t="s" s="294">
        <v>234</v>
      </c>
    </row>
    <row r="188">
      <c r="A188" t="n" s="296">
        <v>178.0</v>
      </c>
      <c r="B188" t="s" s="296">
        <v>394</v>
      </c>
      <c r="C188" t="s" s="294">
        <v>232</v>
      </c>
      <c r="D188" t="n" s="294">
        <v>6.0</v>
      </c>
      <c r="E188" t="n" s="294">
        <v>13.0</v>
      </c>
      <c r="F188" t="s" s="295">
        <v>398</v>
      </c>
      <c r="G188" t="n" s="294">
        <v>1.0</v>
      </c>
      <c r="H188" t="n" s="294">
        <v>1.0</v>
      </c>
      <c r="I188" t="n" s="294">
        <v>3.0</v>
      </c>
      <c r="J188" t="n" s="294">
        <v>0.0</v>
      </c>
      <c r="K188" t="n" s="294">
        <v>0.0</v>
      </c>
      <c r="L188" t="n" s="294">
        <v>0.0</v>
      </c>
      <c r="M188" t="s" s="294">
        <v>393</v>
      </c>
      <c r="N188" t="n" s="294">
        <v>0.0</v>
      </c>
      <c r="O188" t="s" s="294">
        <v>234</v>
      </c>
      <c r="P188" t="s" s="294">
        <v>235</v>
      </c>
      <c r="Q188" s="294"/>
      <c r="R188" s="294">
        <f>J188</f>
      </c>
      <c r="S188" s="294">
        <f>IF(OR(Q188="Е",Q188="ДЕК"),2*H188,0)</f>
      </c>
      <c r="T188" s="294">
        <f>K188*H188</f>
      </c>
      <c r="U188" s="294">
        <f>L188*H188</f>
      </c>
      <c r="V188" s="294">
        <f>ROUND(IF(OR(M188="Р",M188="РЕ"),0.5*E188,0),0)</f>
      </c>
      <c r="W188" s="294">
        <f>N188*E188</f>
      </c>
      <c r="X188" s="294">
        <f>IF(P188="З",2*H188,0)</f>
      </c>
      <c r="Y188" s="294">
        <f>IF(OR(Q188="Е",Q188="ДЕК"),0.33*H188,0)</f>
      </c>
      <c r="Z188" t="s" s="294">
        <v>234</v>
      </c>
      <c r="AA188" t="s" s="294">
        <v>234</v>
      </c>
      <c r="AB188" t="s" s="294">
        <v>234</v>
      </c>
      <c r="AC188" t="s" s="294">
        <v>234</v>
      </c>
      <c r="AD188" t="s" s="294">
        <v>234</v>
      </c>
      <c r="AE188" t="s" s="294">
        <v>234</v>
      </c>
      <c r="AF188" t="s" s="294">
        <v>234</v>
      </c>
      <c r="AG188" t="s" s="294">
        <v>234</v>
      </c>
      <c r="AH188" t="s" s="294">
        <v>234</v>
      </c>
      <c r="AI188" s="294">
        <f>SUM(R188:AH188)</f>
      </c>
      <c r="AJ188" t="s" s="294">
        <v>234</v>
      </c>
      <c r="AK188" t="s" s="294">
        <v>234</v>
      </c>
    </row>
    <row r="189">
      <c r="A189" t="n" s="296">
        <v>179.0</v>
      </c>
      <c r="B189" t="s" s="296">
        <v>390</v>
      </c>
      <c r="C189" t="s" s="294">
        <v>232</v>
      </c>
      <c r="D189" t="n" s="294">
        <v>6.0</v>
      </c>
      <c r="E189" t="n" s="294">
        <v>13.0</v>
      </c>
      <c r="F189" t="s" s="295">
        <v>398</v>
      </c>
      <c r="G189" t="n" s="294">
        <v>1.0</v>
      </c>
      <c r="H189" t="n" s="294">
        <v>1.0</v>
      </c>
      <c r="I189" t="n" s="294">
        <v>4.0</v>
      </c>
      <c r="J189" t="n" s="294">
        <v>0.0</v>
      </c>
      <c r="K189" t="n" s="294">
        <v>0.0</v>
      </c>
      <c r="L189" t="n" s="294">
        <v>40.0</v>
      </c>
      <c r="M189" s="294"/>
      <c r="N189" t="n" s="294">
        <v>0.0</v>
      </c>
      <c r="O189" t="s" s="294">
        <v>234</v>
      </c>
      <c r="P189" t="s" s="294">
        <v>235</v>
      </c>
      <c r="Q189" s="294"/>
      <c r="R189" s="294">
        <f>J189</f>
      </c>
      <c r="S189" s="294">
        <f>IF(OR(Q189="Е",Q189="ДЕК"),2*H189,0)</f>
      </c>
      <c r="T189" s="294">
        <f>K189*H189</f>
      </c>
      <c r="U189" s="294">
        <f>L189*H189</f>
      </c>
      <c r="V189" s="294">
        <f>ROUND(IF(OR(M189="Р",M189="РЕ"),0.5*E189,0),0)</f>
      </c>
      <c r="W189" s="294">
        <f>N189*E189</f>
      </c>
      <c r="X189" s="294">
        <f>IF(P189="З",2*H189,0)</f>
      </c>
      <c r="Y189" s="294">
        <f>IF(OR(Q189="Е",Q189="ДЕК"),0.33*H189,0)</f>
      </c>
      <c r="Z189" t="s" s="294">
        <v>234</v>
      </c>
      <c r="AA189" t="s" s="294">
        <v>234</v>
      </c>
      <c r="AB189" t="s" s="294">
        <v>234</v>
      </c>
      <c r="AC189" t="s" s="294">
        <v>234</v>
      </c>
      <c r="AD189" t="s" s="294">
        <v>234</v>
      </c>
      <c r="AE189" t="s" s="294">
        <v>234</v>
      </c>
      <c r="AF189" t="s" s="294">
        <v>234</v>
      </c>
      <c r="AG189" t="s" s="294">
        <v>234</v>
      </c>
      <c r="AH189" t="s" s="294">
        <v>234</v>
      </c>
      <c r="AI189" s="294">
        <f>SUM(R189:AH189)</f>
      </c>
      <c r="AJ189" t="s" s="294">
        <v>234</v>
      </c>
      <c r="AK189" t="s" s="294">
        <v>234</v>
      </c>
    </row>
    <row r="190">
      <c r="A190" t="n" s="296">
        <v>180.0</v>
      </c>
      <c r="B190" t="s" s="296">
        <v>400</v>
      </c>
      <c r="C190" t="s" s="294">
        <v>232</v>
      </c>
      <c r="D190" t="n" s="294">
        <v>6.0</v>
      </c>
      <c r="E190" t="n" s="294">
        <v>0.0</v>
      </c>
      <c r="F190" t="s" s="295">
        <v>399</v>
      </c>
      <c r="G190" t="n" s="294">
        <v>1.0</v>
      </c>
      <c r="H190" t="n" s="294">
        <v>1.0</v>
      </c>
      <c r="I190" t="n" s="294">
        <v>4.0</v>
      </c>
      <c r="J190" t="n" s="294">
        <v>20.0</v>
      </c>
      <c r="K190" t="n" s="294">
        <v>0.0</v>
      </c>
      <c r="L190" t="n" s="294">
        <v>0.0</v>
      </c>
      <c r="M190" s="294"/>
      <c r="N190" t="n" s="294">
        <v>0.0</v>
      </c>
      <c r="O190" t="s" s="294">
        <v>234</v>
      </c>
      <c r="P190" t="s" s="294">
        <v>235</v>
      </c>
      <c r="Q190" s="294"/>
      <c r="R190" s="294">
        <f>J190</f>
      </c>
      <c r="S190" s="294">
        <f>IF(OR(Q190="Е",Q190="ДЕК"),2*H190,0)</f>
      </c>
      <c r="T190" s="294">
        <f>K190*H190</f>
      </c>
      <c r="U190" s="294">
        <f>L190*H190</f>
      </c>
      <c r="V190" s="294">
        <f>ROUND(IF(OR(M190="Р",M190="РЕ"),0.5*E190,0),0)</f>
      </c>
      <c r="W190" s="294">
        <f>N190*E190</f>
      </c>
      <c r="X190" s="294">
        <f>IF(P190="З",2*H190,0)</f>
      </c>
      <c r="Y190" s="294">
        <f>IF(OR(Q190="Е",Q190="ДЕК"),0.33*H190,0)</f>
      </c>
      <c r="Z190" t="s" s="294">
        <v>234</v>
      </c>
      <c r="AA190" t="s" s="294">
        <v>234</v>
      </c>
      <c r="AB190" t="s" s="294">
        <v>234</v>
      </c>
      <c r="AC190" t="s" s="294">
        <v>234</v>
      </c>
      <c r="AD190" t="s" s="294">
        <v>234</v>
      </c>
      <c r="AE190" t="s" s="294">
        <v>234</v>
      </c>
      <c r="AF190" t="s" s="294">
        <v>234</v>
      </c>
      <c r="AG190" t="s" s="294">
        <v>234</v>
      </c>
      <c r="AH190" t="s" s="294">
        <v>234</v>
      </c>
      <c r="AI190" s="294">
        <f>SUM(R190:AH190)</f>
      </c>
      <c r="AJ190" t="s" s="294">
        <v>234</v>
      </c>
      <c r="AK190" t="s" s="294">
        <v>234</v>
      </c>
    </row>
    <row r="191">
      <c r="A191" t="n" s="296">
        <v>181.0</v>
      </c>
      <c r="B191" t="s" s="296">
        <v>394</v>
      </c>
      <c r="C191" t="s" s="294">
        <v>232</v>
      </c>
      <c r="D191" t="n" s="294">
        <v>6.0</v>
      </c>
      <c r="E191" t="n" s="294">
        <v>0.0</v>
      </c>
      <c r="F191" t="s" s="295">
        <v>401</v>
      </c>
      <c r="G191" t="n" s="294">
        <v>1.0</v>
      </c>
      <c r="H191" t="n" s="294">
        <v>1.0</v>
      </c>
      <c r="I191" t="n" s="294">
        <v>3.0</v>
      </c>
      <c r="J191" t="n" s="294">
        <v>0.0</v>
      </c>
      <c r="K191" t="n" s="294">
        <v>0.0</v>
      </c>
      <c r="L191" t="n" s="294">
        <v>0.0</v>
      </c>
      <c r="M191" t="s" s="294">
        <v>393</v>
      </c>
      <c r="N191" t="n" s="294">
        <v>0.0</v>
      </c>
      <c r="O191" t="s" s="294">
        <v>234</v>
      </c>
      <c r="P191" t="s" s="294">
        <v>235</v>
      </c>
      <c r="Q191" s="294"/>
      <c r="R191" s="294">
        <f>J191</f>
      </c>
      <c r="S191" s="294">
        <f>IF(OR(Q191="Е",Q191="ДЕК"),2*H191,0)</f>
      </c>
      <c r="T191" s="294">
        <f>K191*H191</f>
      </c>
      <c r="U191" s="294">
        <f>L191*H191</f>
      </c>
      <c r="V191" s="294">
        <f>ROUND(IF(OR(M191="Р",M191="РЕ"),0.5*E191,0),0)</f>
      </c>
      <c r="W191" s="294">
        <f>N191*E191</f>
      </c>
      <c r="X191" s="294">
        <f>IF(P191="З",2*H191,0)</f>
      </c>
      <c r="Y191" s="294">
        <f>IF(OR(Q191="Е",Q191="ДЕК"),0.33*H191,0)</f>
      </c>
      <c r="Z191" t="s" s="294">
        <v>234</v>
      </c>
      <c r="AA191" t="s" s="294">
        <v>234</v>
      </c>
      <c r="AB191" t="s" s="294">
        <v>234</v>
      </c>
      <c r="AC191" t="s" s="294">
        <v>234</v>
      </c>
      <c r="AD191" t="s" s="294">
        <v>234</v>
      </c>
      <c r="AE191" t="s" s="294">
        <v>234</v>
      </c>
      <c r="AF191" t="s" s="294">
        <v>234</v>
      </c>
      <c r="AG191" t="s" s="294">
        <v>234</v>
      </c>
      <c r="AH191" t="s" s="294">
        <v>234</v>
      </c>
      <c r="AI191" s="294">
        <f>SUM(R191:AH191)</f>
      </c>
      <c r="AJ191" t="s" s="294">
        <v>234</v>
      </c>
      <c r="AK191" t="s" s="294">
        <v>234</v>
      </c>
    </row>
    <row r="192">
      <c r="A192" t="n" s="296">
        <v>182.0</v>
      </c>
      <c r="B192" t="s" s="296">
        <v>359</v>
      </c>
      <c r="C192" t="s" s="294">
        <v>232</v>
      </c>
      <c r="D192" t="n" s="294">
        <v>6.0</v>
      </c>
      <c r="E192" t="n" s="294">
        <v>0.0</v>
      </c>
      <c r="F192" t="s" s="295">
        <v>402</v>
      </c>
      <c r="G192" t="n" s="294">
        <v>1.0</v>
      </c>
      <c r="H192" t="n" s="294">
        <v>1.0</v>
      </c>
      <c r="I192" t="n" s="294">
        <v>9.0</v>
      </c>
      <c r="J192" t="n" s="294">
        <v>0.0</v>
      </c>
      <c r="K192" t="n" s="294">
        <v>0.0</v>
      </c>
      <c r="L192" t="n" s="294">
        <v>0.0</v>
      </c>
      <c r="M192" s="294"/>
      <c r="N192" t="n" s="294">
        <v>0.0</v>
      </c>
      <c r="O192" t="s" s="294">
        <v>234</v>
      </c>
      <c r="P192" t="s" s="294">
        <v>235</v>
      </c>
      <c r="Q192" s="294"/>
      <c r="R192" s="294">
        <f>J192</f>
      </c>
      <c r="S192" s="294">
        <f>IF(OR(Q192="Е",Q192="ДЕК"),2*H192,0)</f>
      </c>
      <c r="T192" s="294">
        <f>K192*H192</f>
      </c>
      <c r="U192" s="294">
        <f>L192*H192</f>
      </c>
      <c r="V192" s="294">
        <f>ROUND(IF(OR(M192="Р",M192="РЕ"),0.5*E192,0),0)</f>
      </c>
      <c r="W192" s="294">
        <f>N192*E192</f>
      </c>
      <c r="X192" s="294">
        <f>IF(P192="З",2*H192,0)</f>
      </c>
      <c r="Y192" s="294">
        <f>IF(OR(Q192="Е",Q192="ДЕК"),0.33*H192,0)</f>
      </c>
      <c r="Z192" t="s" s="294">
        <v>234</v>
      </c>
      <c r="AA192" t="s" s="294">
        <v>234</v>
      </c>
      <c r="AB192" t="s" s="294">
        <v>234</v>
      </c>
      <c r="AC192" t="s" s="294">
        <v>234</v>
      </c>
      <c r="AD192" t="s" s="294">
        <v>234</v>
      </c>
      <c r="AE192" t="s" s="294">
        <v>234</v>
      </c>
      <c r="AF192" t="s" s="294">
        <v>234</v>
      </c>
      <c r="AG192" t="s" s="294">
        <v>234</v>
      </c>
      <c r="AH192" t="s" s="294">
        <v>234</v>
      </c>
      <c r="AI192" s="294">
        <f>SUM(R192:AH192)</f>
      </c>
      <c r="AJ192" t="s" s="294">
        <v>234</v>
      </c>
      <c r="AK192" t="s" s="294">
        <v>234</v>
      </c>
    </row>
    <row r="193">
      <c r="A193" t="n" s="296">
        <v>183.0</v>
      </c>
      <c r="B193" t="s" s="296">
        <v>394</v>
      </c>
      <c r="C193" t="s" s="294">
        <v>232</v>
      </c>
      <c r="D193" t="n" s="294">
        <v>6.0</v>
      </c>
      <c r="E193" t="n" s="294">
        <v>0.0</v>
      </c>
      <c r="F193" t="s" s="295">
        <v>399</v>
      </c>
      <c r="G193" t="n" s="294">
        <v>1.0</v>
      </c>
      <c r="H193" t="n" s="294">
        <v>1.0</v>
      </c>
      <c r="I193" t="n" s="294">
        <v>3.0</v>
      </c>
      <c r="J193" t="n" s="294">
        <v>0.0</v>
      </c>
      <c r="K193" t="n" s="294">
        <v>0.0</v>
      </c>
      <c r="L193" t="n" s="294">
        <v>16.0</v>
      </c>
      <c r="M193" t="s" s="294">
        <v>393</v>
      </c>
      <c r="N193" t="n" s="294">
        <v>0.0</v>
      </c>
      <c r="O193" t="s" s="294">
        <v>234</v>
      </c>
      <c r="P193" t="s" s="294">
        <v>235</v>
      </c>
      <c r="Q193" s="294"/>
      <c r="R193" s="294">
        <f>J193</f>
      </c>
      <c r="S193" s="294">
        <f>IF(OR(Q193="Е",Q193="ДЕК"),2*H193,0)</f>
      </c>
      <c r="T193" s="294">
        <f>K193*H193</f>
      </c>
      <c r="U193" s="294">
        <f>L193*H193</f>
      </c>
      <c r="V193" s="294">
        <f>ROUND(IF(OR(M193="Р",M193="РЕ"),0.5*E193,0),0)</f>
      </c>
      <c r="W193" s="294">
        <f>N193*E193</f>
      </c>
      <c r="X193" s="294">
        <f>IF(P193="З",2*H193,0)</f>
      </c>
      <c r="Y193" s="294">
        <f>IF(OR(Q193="Е",Q193="ДЕК"),0.33*H193,0)</f>
      </c>
      <c r="Z193" t="s" s="294">
        <v>234</v>
      </c>
      <c r="AA193" t="s" s="294">
        <v>234</v>
      </c>
      <c r="AB193" t="s" s="294">
        <v>234</v>
      </c>
      <c r="AC193" t="s" s="294">
        <v>234</v>
      </c>
      <c r="AD193" t="s" s="294">
        <v>234</v>
      </c>
      <c r="AE193" t="s" s="294">
        <v>234</v>
      </c>
      <c r="AF193" t="s" s="294">
        <v>234</v>
      </c>
      <c r="AG193" t="s" s="294">
        <v>234</v>
      </c>
      <c r="AH193" t="s" s="294">
        <v>234</v>
      </c>
      <c r="AI193" s="294">
        <f>SUM(R193:AH193)</f>
      </c>
      <c r="AJ193" t="s" s="294">
        <v>234</v>
      </c>
      <c r="AK193" t="s" s="294">
        <v>234</v>
      </c>
    </row>
    <row r="194">
      <c r="A194" t="n" s="296">
        <v>184.0</v>
      </c>
      <c r="B194" t="s" s="296">
        <v>98</v>
      </c>
      <c r="C194" t="s" s="294">
        <v>232</v>
      </c>
      <c r="D194" t="n" s="294">
        <v>6.0</v>
      </c>
      <c r="E194" t="n" s="294">
        <v>0.0</v>
      </c>
      <c r="F194" t="s" s="295">
        <v>401</v>
      </c>
      <c r="G194" t="n" s="294">
        <v>1.0</v>
      </c>
      <c r="H194" t="n" s="294">
        <v>1.0</v>
      </c>
      <c r="I194" t="n" s="294">
        <v>4.0</v>
      </c>
      <c r="J194" t="n" s="294">
        <v>0.0</v>
      </c>
      <c r="K194" t="n" s="294">
        <v>0.0</v>
      </c>
      <c r="L194" t="n" s="294">
        <v>12.0</v>
      </c>
      <c r="M194" t="s" s="294">
        <v>245</v>
      </c>
      <c r="N194" t="n" s="294">
        <v>3.0</v>
      </c>
      <c r="O194" t="s" s="294">
        <v>234</v>
      </c>
      <c r="P194" t="s" s="294">
        <v>235</v>
      </c>
      <c r="Q194" s="294"/>
      <c r="R194" s="294">
        <f>J194</f>
      </c>
      <c r="S194" s="294">
        <f>IF(OR(Q194="Е",Q194="ДЕК"),2*H194,0)</f>
      </c>
      <c r="T194" s="294">
        <f>K194*H194</f>
      </c>
      <c r="U194" s="294">
        <f>L194*H194</f>
      </c>
      <c r="V194" s="294">
        <f>ROUND(IF(OR(M194="Р",M194="РЕ"),0.5*E194,0),0)</f>
      </c>
      <c r="W194" s="294">
        <f>N194*E194</f>
      </c>
      <c r="X194" s="294">
        <f>IF(P194="З",2*H194,0)</f>
      </c>
      <c r="Y194" s="294">
        <f>IF(OR(Q194="Е",Q194="ДЕК"),0.33*H194,0)</f>
      </c>
      <c r="Z194" t="s" s="294">
        <v>234</v>
      </c>
      <c r="AA194" t="s" s="294">
        <v>234</v>
      </c>
      <c r="AB194" t="s" s="294">
        <v>234</v>
      </c>
      <c r="AC194" t="s" s="294">
        <v>234</v>
      </c>
      <c r="AD194" t="s" s="294">
        <v>234</v>
      </c>
      <c r="AE194" t="s" s="294">
        <v>234</v>
      </c>
      <c r="AF194" t="s" s="294">
        <v>234</v>
      </c>
      <c r="AG194" t="s" s="294">
        <v>234</v>
      </c>
      <c r="AH194" t="s" s="294">
        <v>234</v>
      </c>
      <c r="AI194" s="294">
        <f>SUM(R194:AH194)</f>
      </c>
      <c r="AJ194" t="s" s="294">
        <v>234</v>
      </c>
      <c r="AK194" t="s" s="294">
        <v>234</v>
      </c>
    </row>
    <row r="195">
      <c r="A195" t="n" s="296">
        <v>185.0</v>
      </c>
      <c r="B195" t="s" s="296">
        <v>96</v>
      </c>
      <c r="C195" t="s" s="294">
        <v>232</v>
      </c>
      <c r="D195" t="n" s="294">
        <v>6.0</v>
      </c>
      <c r="E195" t="n" s="294">
        <v>0.0</v>
      </c>
      <c r="F195" t="s" s="295">
        <v>402</v>
      </c>
      <c r="G195" t="n" s="294">
        <v>1.0</v>
      </c>
      <c r="H195" t="n" s="294">
        <v>1.0</v>
      </c>
      <c r="I195" t="n" s="294">
        <v>3.0</v>
      </c>
      <c r="J195" t="n" s="294">
        <v>0.0</v>
      </c>
      <c r="K195" t="n" s="294">
        <v>0.0</v>
      </c>
      <c r="L195" t="n" s="294">
        <v>14.0</v>
      </c>
      <c r="M195" t="s" s="294">
        <v>393</v>
      </c>
      <c r="N195" t="n" s="294">
        <v>0.0</v>
      </c>
      <c r="O195" t="s" s="294">
        <v>234</v>
      </c>
      <c r="P195" t="s" s="294">
        <v>235</v>
      </c>
      <c r="Q195" s="294"/>
      <c r="R195" s="294">
        <f>J195</f>
      </c>
      <c r="S195" s="294">
        <f>IF(OR(Q195="Е",Q195="ДЕК"),2*H195,0)</f>
      </c>
      <c r="T195" s="294">
        <f>K195*H195</f>
      </c>
      <c r="U195" s="294">
        <f>L195*H195</f>
      </c>
      <c r="V195" s="294">
        <f>ROUND(IF(OR(M195="Р",M195="РЕ"),0.5*E195,0),0)</f>
      </c>
      <c r="W195" s="294">
        <f>N195*E195</f>
      </c>
      <c r="X195" s="294">
        <f>IF(P195="З",2*H195,0)</f>
      </c>
      <c r="Y195" s="294">
        <f>IF(OR(Q195="Е",Q195="ДЕК"),0.33*H195,0)</f>
      </c>
      <c r="Z195" t="s" s="294">
        <v>234</v>
      </c>
      <c r="AA195" t="s" s="294">
        <v>234</v>
      </c>
      <c r="AB195" t="s" s="294">
        <v>234</v>
      </c>
      <c r="AC195" t="s" s="294">
        <v>234</v>
      </c>
      <c r="AD195" t="s" s="294">
        <v>234</v>
      </c>
      <c r="AE195" t="s" s="294">
        <v>234</v>
      </c>
      <c r="AF195" t="s" s="294">
        <v>234</v>
      </c>
      <c r="AG195" t="s" s="294">
        <v>234</v>
      </c>
      <c r="AH195" t="s" s="294">
        <v>234</v>
      </c>
      <c r="AI195" s="294">
        <f>SUM(R195:AH195)</f>
      </c>
      <c r="AJ195" t="s" s="294">
        <v>234</v>
      </c>
      <c r="AK195" t="s" s="294">
        <v>234</v>
      </c>
    </row>
    <row r="196">
      <c r="A196" t="n" s="296">
        <v>186.0</v>
      </c>
      <c r="B196" t="s" s="296">
        <v>406</v>
      </c>
      <c r="C196" t="s" s="294">
        <v>232</v>
      </c>
      <c r="D196" t="n" s="294">
        <v>6.0</v>
      </c>
      <c r="E196" t="n" s="294">
        <v>18.0</v>
      </c>
      <c r="F196" t="s" s="295">
        <v>403</v>
      </c>
      <c r="G196" t="n" s="294">
        <v>1.0</v>
      </c>
      <c r="H196" t="n" s="294">
        <v>1.0</v>
      </c>
      <c r="I196" t="n" s="294">
        <v>4.0</v>
      </c>
      <c r="J196" t="n" s="294">
        <v>40.0</v>
      </c>
      <c r="K196" t="n" s="294">
        <v>0.0</v>
      </c>
      <c r="L196" t="n" s="294">
        <v>0.0</v>
      </c>
      <c r="M196" t="s" s="294">
        <v>393</v>
      </c>
      <c r="N196" t="n" s="294">
        <v>0.0</v>
      </c>
      <c r="O196" t="s" s="294">
        <v>234</v>
      </c>
      <c r="P196" t="s" s="294">
        <v>235</v>
      </c>
      <c r="Q196" s="294"/>
      <c r="R196" s="294">
        <f>J196</f>
      </c>
      <c r="S196" s="294">
        <f>IF(OR(Q196="Е",Q196="ДЕК"),2*H196,0)</f>
      </c>
      <c r="T196" s="294">
        <f>K196*H196</f>
      </c>
      <c r="U196" s="294">
        <f>L196*H196</f>
      </c>
      <c r="V196" s="294">
        <f>ROUND(IF(OR(M196="Р",M196="РЕ"),0.5*E196,0),0)</f>
      </c>
      <c r="W196" s="294">
        <f>N196*E196</f>
      </c>
      <c r="X196" s="294">
        <f>IF(P196="З",2*H196,0)</f>
      </c>
      <c r="Y196" s="294">
        <f>IF(OR(Q196="Е",Q196="ДЕК"),0.33*H196,0)</f>
      </c>
      <c r="Z196" t="s" s="294">
        <v>234</v>
      </c>
      <c r="AA196" t="s" s="294">
        <v>234</v>
      </c>
      <c r="AB196" t="s" s="294">
        <v>234</v>
      </c>
      <c r="AC196" t="s" s="294">
        <v>234</v>
      </c>
      <c r="AD196" t="s" s="294">
        <v>234</v>
      </c>
      <c r="AE196" t="s" s="294">
        <v>234</v>
      </c>
      <c r="AF196" t="s" s="294">
        <v>234</v>
      </c>
      <c r="AG196" t="s" s="294">
        <v>234</v>
      </c>
      <c r="AH196" t="s" s="294">
        <v>234</v>
      </c>
      <c r="AI196" s="294">
        <f>SUM(R196:AH196)</f>
      </c>
      <c r="AJ196" t="s" s="294">
        <v>234</v>
      </c>
      <c r="AK196" t="s" s="294">
        <v>234</v>
      </c>
    </row>
    <row r="197">
      <c r="A197" t="n" s="296">
        <v>187.0</v>
      </c>
      <c r="B197" t="s" s="296">
        <v>404</v>
      </c>
      <c r="C197" t="s" s="294">
        <v>232</v>
      </c>
      <c r="D197" t="n" s="294">
        <v>6.0</v>
      </c>
      <c r="E197" t="n" s="294">
        <v>18.0</v>
      </c>
      <c r="F197" t="s" s="295">
        <v>403</v>
      </c>
      <c r="G197" t="n" s="294">
        <v>1.0</v>
      </c>
      <c r="H197" t="n" s="294">
        <v>1.0</v>
      </c>
      <c r="I197" t="n" s="294">
        <v>4.0</v>
      </c>
      <c r="J197" t="n" s="294">
        <v>0.0</v>
      </c>
      <c r="K197" t="n" s="294">
        <v>0.0</v>
      </c>
      <c r="L197" t="n" s="294">
        <v>40.0</v>
      </c>
      <c r="M197" s="294"/>
      <c r="N197" t="n" s="294">
        <v>0.0</v>
      </c>
      <c r="O197" t="s" s="294">
        <v>234</v>
      </c>
      <c r="P197" t="s" s="294">
        <v>235</v>
      </c>
      <c r="Q197" s="294"/>
      <c r="R197" s="294">
        <f>J197</f>
      </c>
      <c r="S197" s="294">
        <f>IF(OR(Q197="Е",Q197="ДЕК"),2*H197,0)</f>
      </c>
      <c r="T197" s="294">
        <f>K197*H197</f>
      </c>
      <c r="U197" s="294">
        <f>L197*H197</f>
      </c>
      <c r="V197" s="294">
        <f>ROUND(IF(OR(M197="Р",M197="РЕ"),0.5*E197,0),0)</f>
      </c>
      <c r="W197" s="294">
        <f>N197*E197</f>
      </c>
      <c r="X197" s="294">
        <f>IF(P197="З",2*H197,0)</f>
      </c>
      <c r="Y197" s="294">
        <f>IF(OR(Q197="Е",Q197="ДЕК"),0.33*H197,0)</f>
      </c>
      <c r="Z197" t="s" s="294">
        <v>234</v>
      </c>
      <c r="AA197" t="s" s="294">
        <v>234</v>
      </c>
      <c r="AB197" t="s" s="294">
        <v>234</v>
      </c>
      <c r="AC197" t="s" s="294">
        <v>234</v>
      </c>
      <c r="AD197" t="s" s="294">
        <v>234</v>
      </c>
      <c r="AE197" t="s" s="294">
        <v>234</v>
      </c>
      <c r="AF197" t="s" s="294">
        <v>234</v>
      </c>
      <c r="AG197" t="s" s="294">
        <v>234</v>
      </c>
      <c r="AH197" t="s" s="294">
        <v>234</v>
      </c>
      <c r="AI197" s="294">
        <f>SUM(R197:AH197)</f>
      </c>
      <c r="AJ197" t="s" s="294">
        <v>234</v>
      </c>
      <c r="AK197" t="s" s="294">
        <v>234</v>
      </c>
    </row>
    <row r="198">
      <c r="A198" t="n" s="296">
        <v>188.0</v>
      </c>
      <c r="B198" t="s" s="296">
        <v>395</v>
      </c>
      <c r="C198" t="s" s="294">
        <v>232</v>
      </c>
      <c r="D198" t="n" s="294">
        <v>6.0</v>
      </c>
      <c r="E198" t="n" s="294">
        <v>0.0</v>
      </c>
      <c r="F198" t="s" s="295">
        <v>391</v>
      </c>
      <c r="G198" t="n" s="294">
        <v>1.0</v>
      </c>
      <c r="H198" t="n" s="294">
        <v>1.0</v>
      </c>
      <c r="I198" t="n" s="294">
        <v>4.0</v>
      </c>
      <c r="J198" t="n" s="294">
        <v>0.0</v>
      </c>
      <c r="K198" t="n" s="294">
        <v>20.0</v>
      </c>
      <c r="L198" t="n" s="294">
        <v>0.0</v>
      </c>
      <c r="M198" s="294"/>
      <c r="N198" t="n" s="294">
        <v>0.0</v>
      </c>
      <c r="O198" t="s" s="294">
        <v>234</v>
      </c>
      <c r="P198" s="294"/>
      <c r="Q198" t="s" s="294">
        <v>237</v>
      </c>
      <c r="R198" s="294">
        <f>J198</f>
      </c>
      <c r="S198" s="294">
        <f>IF(OR(Q198="Е",Q198="ДЕК"),2*H198,0)</f>
      </c>
      <c r="T198" s="294">
        <f>K198*H198</f>
      </c>
      <c r="U198" s="294">
        <f>L198*H198</f>
      </c>
      <c r="V198" s="294">
        <f>ROUND(IF(OR(M198="Р",M198="РЕ"),0.5*E198,0),0)</f>
      </c>
      <c r="W198" s="294">
        <f>N198*E198</f>
      </c>
      <c r="X198" s="294">
        <f>IF(P198="З",2*H198,0)</f>
      </c>
      <c r="Y198" s="294">
        <f>IF(OR(Q198="Е",Q198="ДЕК"),0.33*H198,0)</f>
      </c>
      <c r="Z198" t="s" s="294">
        <v>234</v>
      </c>
      <c r="AA198" t="s" s="294">
        <v>234</v>
      </c>
      <c r="AB198" t="s" s="294">
        <v>234</v>
      </c>
      <c r="AC198" t="s" s="294">
        <v>234</v>
      </c>
      <c r="AD198" t="s" s="294">
        <v>234</v>
      </c>
      <c r="AE198" t="s" s="294">
        <v>234</v>
      </c>
      <c r="AF198" t="s" s="294">
        <v>234</v>
      </c>
      <c r="AG198" t="s" s="294">
        <v>234</v>
      </c>
      <c r="AH198" t="s" s="294">
        <v>234</v>
      </c>
      <c r="AI198" s="294">
        <f>SUM(R198:AH198)</f>
      </c>
      <c r="AJ198" t="s" s="294">
        <v>234</v>
      </c>
      <c r="AK198" t="s" s="294">
        <v>234</v>
      </c>
    </row>
    <row r="199">
      <c r="A199" t="n" s="296">
        <v>189.0</v>
      </c>
      <c r="B199" t="s" s="296">
        <v>395</v>
      </c>
      <c r="C199" t="s" s="294">
        <v>232</v>
      </c>
      <c r="D199" t="n" s="294">
        <v>6.0</v>
      </c>
      <c r="E199" t="n" s="294">
        <v>0.0</v>
      </c>
      <c r="F199" t="s" s="295">
        <v>396</v>
      </c>
      <c r="G199" t="n" s="294">
        <v>1.0</v>
      </c>
      <c r="H199" t="n" s="294">
        <v>1.0</v>
      </c>
      <c r="I199" t="n" s="294">
        <v>4.0</v>
      </c>
      <c r="J199" t="n" s="294">
        <v>0.0</v>
      </c>
      <c r="K199" t="n" s="294">
        <v>6.0</v>
      </c>
      <c r="L199" t="n" s="294">
        <v>0.0</v>
      </c>
      <c r="M199" s="294"/>
      <c r="N199" t="n" s="294">
        <v>0.0</v>
      </c>
      <c r="O199" t="s" s="294">
        <v>234</v>
      </c>
      <c r="P199" s="294"/>
      <c r="Q199" t="s" s="294">
        <v>237</v>
      </c>
      <c r="R199" s="294">
        <f>J199</f>
      </c>
      <c r="S199" s="294">
        <f>IF(OR(Q199="Е",Q199="ДЕК"),2*H199,0)</f>
      </c>
      <c r="T199" s="294">
        <f>K199*H199</f>
      </c>
      <c r="U199" s="294">
        <f>L199*H199</f>
      </c>
      <c r="V199" s="294">
        <f>ROUND(IF(OR(M199="Р",M199="РЕ"),0.5*E199,0),0)</f>
      </c>
      <c r="W199" s="294">
        <f>N199*E199</f>
      </c>
      <c r="X199" s="294">
        <f>IF(P199="З",2*H199,0)</f>
      </c>
      <c r="Y199" s="294">
        <f>IF(OR(Q199="Е",Q199="ДЕК"),0.33*H199,0)</f>
      </c>
      <c r="Z199" t="s" s="294">
        <v>234</v>
      </c>
      <c r="AA199" t="s" s="294">
        <v>234</v>
      </c>
      <c r="AB199" t="s" s="294">
        <v>234</v>
      </c>
      <c r="AC199" t="s" s="294">
        <v>234</v>
      </c>
      <c r="AD199" t="s" s="294">
        <v>234</v>
      </c>
      <c r="AE199" t="s" s="294">
        <v>234</v>
      </c>
      <c r="AF199" t="s" s="294">
        <v>234</v>
      </c>
      <c r="AG199" t="s" s="294">
        <v>234</v>
      </c>
      <c r="AH199" t="s" s="294">
        <v>234</v>
      </c>
      <c r="AI199" s="294">
        <f>SUM(R199:AH199)</f>
      </c>
      <c r="AJ199" t="s" s="294">
        <v>234</v>
      </c>
      <c r="AK199" t="s" s="294">
        <v>234</v>
      </c>
    </row>
    <row r="200">
      <c r="A200" t="n" s="296">
        <v>190.0</v>
      </c>
      <c r="B200" t="s" s="296">
        <v>395</v>
      </c>
      <c r="C200" t="s" s="294">
        <v>232</v>
      </c>
      <c r="D200" t="n" s="294">
        <v>6.0</v>
      </c>
      <c r="E200" t="n" s="294">
        <v>13.0</v>
      </c>
      <c r="F200" t="s" s="295">
        <v>398</v>
      </c>
      <c r="G200" t="n" s="294">
        <v>1.0</v>
      </c>
      <c r="H200" t="n" s="294">
        <v>1.0</v>
      </c>
      <c r="I200" t="n" s="294">
        <v>4.0</v>
      </c>
      <c r="J200" t="n" s="294">
        <v>0.0</v>
      </c>
      <c r="K200" t="n" s="294">
        <v>20.0</v>
      </c>
      <c r="L200" t="n" s="294">
        <v>0.0</v>
      </c>
      <c r="M200" s="294"/>
      <c r="N200" t="n" s="294">
        <v>0.0</v>
      </c>
      <c r="O200" t="s" s="294">
        <v>234</v>
      </c>
      <c r="P200" s="294"/>
      <c r="Q200" t="s" s="294">
        <v>237</v>
      </c>
      <c r="R200" s="294">
        <f>J200</f>
      </c>
      <c r="S200" s="294">
        <f>IF(OR(Q200="Е",Q200="ДЕК"),2*H200,0)</f>
      </c>
      <c r="T200" s="294">
        <f>K200*H200</f>
      </c>
      <c r="U200" s="294">
        <f>L200*H200</f>
      </c>
      <c r="V200" s="294">
        <f>ROUND(IF(OR(M200="Р",M200="РЕ"),0.5*E200,0),0)</f>
      </c>
      <c r="W200" s="294">
        <f>N200*E200</f>
      </c>
      <c r="X200" s="294">
        <f>IF(P200="З",2*H200,0)</f>
      </c>
      <c r="Y200" s="294">
        <f>IF(OR(Q200="Е",Q200="ДЕК"),0.33*H200,0)</f>
      </c>
      <c r="Z200" t="s" s="294">
        <v>234</v>
      </c>
      <c r="AA200" t="s" s="294">
        <v>234</v>
      </c>
      <c r="AB200" t="s" s="294">
        <v>234</v>
      </c>
      <c r="AC200" t="s" s="294">
        <v>234</v>
      </c>
      <c r="AD200" t="s" s="294">
        <v>234</v>
      </c>
      <c r="AE200" t="s" s="294">
        <v>234</v>
      </c>
      <c r="AF200" t="s" s="294">
        <v>234</v>
      </c>
      <c r="AG200" t="s" s="294">
        <v>234</v>
      </c>
      <c r="AH200" t="s" s="294">
        <v>234</v>
      </c>
      <c r="AI200" s="294">
        <f>SUM(R200:AH200)</f>
      </c>
      <c r="AJ200" t="s" s="294">
        <v>234</v>
      </c>
      <c r="AK200" t="s" s="294">
        <v>234</v>
      </c>
    </row>
    <row r="201" spans="1:34">
      <c r="A201" s="8"/>
      <c r="B201" s="8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/>
      <c r="O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  <c r="AA201" s="237"/>
      <c r="AB201" s="237"/>
      <c r="AC201" s="237"/>
      <c r="AD201" s="237"/>
      <c r="AE201" s="237"/>
      <c r="AF201" s="237"/>
      <c r="AG201" s="237"/>
      <c r="AH201" s="237"/>
    </row>
    <row r="202" spans="1:34">
      <c r="A202" s="8"/>
      <c r="B202" s="8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  <c r="AC202" s="237"/>
      <c r="AD202" s="237"/>
      <c r="AE202" s="237"/>
      <c r="AF202" s="237"/>
      <c r="AG202" s="237"/>
      <c r="AH202" s="237"/>
    </row>
    <row r="203">
      <c r="A203" t="s" s="298">
        <v>234</v>
      </c>
      <c r="B203" t="s" s="298">
        <v>234</v>
      </c>
      <c r="C203" t="s" s="298">
        <v>234</v>
      </c>
      <c r="D203" t="s" s="298">
        <v>234</v>
      </c>
      <c r="E203" t="s" s="298">
        <v>234</v>
      </c>
      <c r="F203" t="s" s="298">
        <v>234</v>
      </c>
      <c r="G203" t="s" s="298">
        <v>234</v>
      </c>
      <c r="H203" t="s" s="298">
        <v>234</v>
      </c>
      <c r="I203" t="s" s="298">
        <v>234</v>
      </c>
      <c r="J203" t="s" s="298">
        <v>234</v>
      </c>
      <c r="K203" t="s" s="298">
        <v>234</v>
      </c>
      <c r="L203" t="s" s="298">
        <v>234</v>
      </c>
      <c r="M203" t="s" s="298">
        <v>234</v>
      </c>
      <c r="N203" t="s" s="298">
        <v>234</v>
      </c>
      <c r="O203" t="s" s="298">
        <v>234</v>
      </c>
      <c r="P203" t="s" s="298">
        <v>234</v>
      </c>
      <c r="Q203" t="s" s="298">
        <v>234</v>
      </c>
      <c r="R203" t="s" s="298">
        <v>234</v>
      </c>
      <c r="S203" t="s" s="298">
        <v>234</v>
      </c>
      <c r="T203" t="s" s="298">
        <v>234</v>
      </c>
      <c r="U203" t="s" s="298">
        <v>234</v>
      </c>
      <c r="V203" t="s" s="298">
        <v>234</v>
      </c>
      <c r="W203" t="s" s="298">
        <v>234</v>
      </c>
      <c r="X203" t="s" s="298">
        <v>234</v>
      </c>
      <c r="Y203" t="s" s="298">
        <v>234</v>
      </c>
      <c r="Z203" t="s" s="298">
        <v>234</v>
      </c>
      <c r="AA203" t="s" s="298">
        <v>234</v>
      </c>
      <c r="AB203" t="s" s="297">
        <v>230</v>
      </c>
    </row>
    <row r="204">
      <c r="A204" t="s" s="298">
        <v>234</v>
      </c>
      <c r="B204" t="s" s="298">
        <v>234</v>
      </c>
      <c r="C204" t="s" s="298">
        <v>234</v>
      </c>
      <c r="D204" t="s" s="298">
        <v>234</v>
      </c>
      <c r="E204" t="s" s="298">
        <v>234</v>
      </c>
      <c r="F204" t="s" s="298">
        <v>234</v>
      </c>
      <c r="G204" t="s" s="298">
        <v>234</v>
      </c>
      <c r="H204" t="s" s="298">
        <v>234</v>
      </c>
      <c r="I204" t="s" s="298">
        <v>234</v>
      </c>
      <c r="J204" t="s" s="298">
        <v>234</v>
      </c>
      <c r="K204" t="s" s="298">
        <v>234</v>
      </c>
      <c r="L204" t="s" s="298">
        <v>234</v>
      </c>
      <c r="M204" t="s" s="298">
        <v>234</v>
      </c>
      <c r="N204" t="s" s="298">
        <v>234</v>
      </c>
      <c r="O204" t="s" s="298">
        <v>234</v>
      </c>
      <c r="P204" t="s" s="298">
        <v>234</v>
      </c>
      <c r="Q204" t="s" s="298">
        <v>234</v>
      </c>
      <c r="R204" t="s" s="298">
        <v>234</v>
      </c>
      <c r="S204" t="s" s="298">
        <v>234</v>
      </c>
      <c r="T204" t="s" s="298">
        <v>234</v>
      </c>
      <c r="U204" t="s" s="298">
        <v>234</v>
      </c>
      <c r="V204" t="s" s="298">
        <v>234</v>
      </c>
      <c r="W204" t="s" s="298">
        <v>234</v>
      </c>
      <c r="X204" t="s" s="298">
        <v>234</v>
      </c>
      <c r="Y204" t="s" s="298">
        <v>234</v>
      </c>
      <c r="Z204" t="s" s="298">
        <v>234</v>
      </c>
      <c r="AA204" t="s" s="298">
        <v>234</v>
      </c>
      <c r="AB204" t="s" s="297">
        <v>104</v>
      </c>
    </row>
    <row r="205" spans="1:34">
      <c r="A205" s="8"/>
      <c r="B205" s="8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  <c r="AC205" s="237"/>
      <c r="AD205" s="237"/>
      <c r="AE205" s="237"/>
      <c r="AF205" s="237"/>
      <c r="AG205" s="237"/>
      <c r="AH205" s="237"/>
    </row>
    <row r="206" spans="1:34">
      <c r="A206" s="8"/>
      <c r="B206" s="8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  <c r="AA206" s="237"/>
      <c r="AB206" s="237"/>
      <c r="AC206" s="237"/>
      <c r="AD206" s="237"/>
      <c r="AE206" s="237"/>
      <c r="AF206" s="237"/>
      <c r="AG206" s="237"/>
      <c r="AH206" s="237"/>
    </row>
    <row r="207" spans="1:34">
      <c r="A207" s="8"/>
      <c r="B207" s="8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  <c r="AA207" s="237"/>
      <c r="AB207" s="237"/>
      <c r="AC207" s="237"/>
      <c r="AD207" s="237"/>
      <c r="AE207" s="237"/>
      <c r="AF207" s="237"/>
      <c r="AG207" s="237"/>
      <c r="AH207" s="237"/>
    </row>
    <row r="208" spans="1:34">
      <c r="A208" s="8"/>
      <c r="B208" s="8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237"/>
      <c r="AB208" s="237"/>
      <c r="AC208" s="237"/>
      <c r="AD208" s="237"/>
      <c r="AE208" s="237"/>
      <c r="AF208" s="237"/>
      <c r="AG208" s="237"/>
      <c r="AH208" s="237"/>
    </row>
    <row r="209" spans="1:34">
      <c r="A209" s="8"/>
      <c r="B209" s="8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  <c r="AC209" s="237"/>
      <c r="AD209" s="237"/>
      <c r="AE209" s="237"/>
      <c r="AF209" s="237"/>
      <c r="AG209" s="237"/>
      <c r="AH209" s="237"/>
    </row>
    <row r="210" spans="1:34">
      <c r="A210" s="8"/>
      <c r="B210" s="8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  <c r="AA210" s="237"/>
      <c r="AB210" s="237"/>
      <c r="AC210" s="237"/>
      <c r="AD210" s="237"/>
      <c r="AE210" s="237"/>
      <c r="AF210" s="237"/>
      <c r="AG210" s="237"/>
      <c r="AH210" s="237"/>
    </row>
    <row r="211" spans="1:34">
      <c r="A211" s="8"/>
      <c r="B211" s="8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  <c r="AA211" s="237"/>
      <c r="AB211" s="237"/>
      <c r="AC211" s="237"/>
      <c r="AD211" s="237"/>
      <c r="AE211" s="237"/>
      <c r="AF211" s="237"/>
      <c r="AG211" s="237"/>
      <c r="AH211" s="237"/>
    </row>
    <row r="212" spans="1:34">
      <c r="A212" s="8"/>
      <c r="B212" s="8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  <c r="AC212" s="237"/>
      <c r="AD212" s="237"/>
      <c r="AE212" s="237"/>
      <c r="AF212" s="237"/>
      <c r="AG212" s="237"/>
      <c r="AH212" s="237"/>
    </row>
    <row r="213" spans="1:34">
      <c r="A213" s="8"/>
      <c r="B213" s="8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  <c r="AA213" s="237"/>
      <c r="AB213" s="237"/>
      <c r="AC213" s="237"/>
      <c r="AD213" s="237"/>
      <c r="AE213" s="237"/>
      <c r="AF213" s="237"/>
      <c r="AG213" s="237"/>
      <c r="AH213" s="237"/>
    </row>
    <row r="214" spans="1:34">
      <c r="A214" s="8"/>
      <c r="B214" s="8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  <c r="AA214" s="237"/>
      <c r="AB214" s="237"/>
      <c r="AC214" s="237"/>
      <c r="AD214" s="237"/>
      <c r="AE214" s="237"/>
      <c r="AF214" s="237"/>
      <c r="AG214" s="237"/>
      <c r="AH214" s="237"/>
    </row>
    <row r="215" spans="1:34">
      <c r="A215" s="8"/>
      <c r="B215" s="8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237"/>
      <c r="AB215" s="237"/>
      <c r="AC215" s="237"/>
      <c r="AD215" s="237"/>
      <c r="AE215" s="237"/>
      <c r="AF215" s="237"/>
      <c r="AG215" s="237"/>
      <c r="AH215" s="237"/>
    </row>
    <row r="216" spans="1:34">
      <c r="A216" s="8"/>
      <c r="B216" s="8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  <c r="AA216" s="237"/>
      <c r="AB216" s="237"/>
      <c r="AC216" s="237"/>
      <c r="AD216" s="237"/>
      <c r="AE216" s="237"/>
      <c r="AF216" s="237"/>
      <c r="AG216" s="237"/>
      <c r="AH216" s="237"/>
    </row>
    <row r="217" spans="1:34">
      <c r="A217" s="8"/>
      <c r="B217" s="8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  <c r="AA217" s="237"/>
      <c r="AB217" s="237"/>
      <c r="AC217" s="237"/>
      <c r="AD217" s="237"/>
      <c r="AE217" s="237"/>
      <c r="AF217" s="237"/>
      <c r="AG217" s="237"/>
      <c r="AH217" s="237"/>
    </row>
    <row r="218" spans="1:34">
      <c r="A218" s="8"/>
      <c r="B218" s="8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  <c r="AC218" s="237"/>
      <c r="AD218" s="237"/>
      <c r="AE218" s="237"/>
      <c r="AF218" s="237"/>
      <c r="AG218" s="237"/>
      <c r="AH218" s="237"/>
    </row>
    <row r="219" spans="1:34">
      <c r="A219" s="8"/>
      <c r="B219" s="8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  <c r="AC219" s="237"/>
      <c r="AD219" s="237"/>
      <c r="AE219" s="237"/>
      <c r="AF219" s="237"/>
      <c r="AG219" s="237"/>
      <c r="AH219" s="237"/>
    </row>
    <row r="220" spans="1:34">
      <c r="A220" s="8"/>
      <c r="B220" s="8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  <c r="AC220" s="237"/>
      <c r="AD220" s="237"/>
      <c r="AE220" s="237"/>
      <c r="AF220" s="237"/>
      <c r="AG220" s="237"/>
      <c r="AH220" s="237"/>
    </row>
    <row r="221" spans="1:34">
      <c r="A221" s="8"/>
      <c r="B221" s="8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</row>
    <row r="222" spans="1:34">
      <c r="A222" s="8"/>
      <c r="B222" s="8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237"/>
    </row>
    <row r="223" spans="1:34">
      <c r="A223" s="8"/>
      <c r="B223" s="8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  <c r="AA223" s="237"/>
      <c r="AB223" s="237"/>
      <c r="AC223" s="237"/>
      <c r="AD223" s="237"/>
      <c r="AE223" s="237"/>
      <c r="AF223" s="237"/>
      <c r="AG223" s="237"/>
      <c r="AH223" s="237"/>
    </row>
    <row r="224" spans="1:34">
      <c r="A224" s="8"/>
      <c r="B224" s="8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/>
      <c r="O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  <c r="AC224" s="237"/>
      <c r="AD224" s="237"/>
      <c r="AE224" s="237"/>
      <c r="AF224" s="237"/>
      <c r="AG224" s="237"/>
      <c r="AH224" s="237"/>
    </row>
    <row r="225" spans="1:34">
      <c r="A225" s="8"/>
      <c r="B225" s="8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/>
      <c r="O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  <c r="AC225" s="237"/>
      <c r="AD225" s="237"/>
      <c r="AE225" s="237"/>
      <c r="AF225" s="237"/>
      <c r="AG225" s="237"/>
      <c r="AH225" s="237"/>
    </row>
    <row r="226" spans="1:34">
      <c r="A226" s="8"/>
      <c r="B226" s="8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  <c r="AC226" s="237"/>
      <c r="AD226" s="237"/>
      <c r="AE226" s="237"/>
      <c r="AF226" s="237"/>
      <c r="AG226" s="237"/>
      <c r="AH226" s="237"/>
    </row>
    <row r="227" spans="1:34">
      <c r="A227" s="8"/>
      <c r="B227" s="8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</row>
    <row r="228" spans="1:34">
      <c r="A228" s="8"/>
      <c r="B228" s="8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  <c r="AC228" s="237"/>
      <c r="AD228" s="237"/>
      <c r="AE228" s="237"/>
      <c r="AF228" s="237"/>
      <c r="AG228" s="237"/>
      <c r="AH228" s="237"/>
    </row>
    <row r="229" spans="1:34">
      <c r="A229" s="8"/>
      <c r="B229" s="8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7"/>
    </row>
    <row r="230" spans="1:34">
      <c r="A230" s="8"/>
      <c r="B230" s="8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  <c r="AC230" s="237"/>
      <c r="AD230" s="237"/>
      <c r="AE230" s="237"/>
      <c r="AF230" s="237"/>
      <c r="AG230" s="237"/>
      <c r="AH230" s="237"/>
    </row>
    <row r="231" spans="1:34">
      <c r="A231" s="8"/>
      <c r="B231" s="8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  <c r="AC231" s="237"/>
      <c r="AD231" s="237"/>
      <c r="AE231" s="237"/>
      <c r="AF231" s="237"/>
      <c r="AG231" s="237"/>
      <c r="AH231" s="237"/>
    </row>
    <row r="232" spans="1:34">
      <c r="A232" s="8"/>
      <c r="B232" s="8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</row>
    <row r="233" spans="1:34">
      <c r="A233" s="8"/>
      <c r="B233" s="8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  <c r="AC233" s="237"/>
      <c r="AD233" s="237"/>
      <c r="AE233" s="237"/>
      <c r="AF233" s="237"/>
      <c r="AG233" s="237"/>
      <c r="AH233" s="237"/>
    </row>
    <row r="234" spans="1:34">
      <c r="A234" s="8"/>
      <c r="B234" s="8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237"/>
      <c r="AB234" s="237"/>
      <c r="AC234" s="237"/>
      <c r="AD234" s="237"/>
      <c r="AE234" s="237"/>
      <c r="AF234" s="237"/>
      <c r="AG234" s="237"/>
      <c r="AH234" s="237"/>
    </row>
    <row r="235" spans="1:34">
      <c r="A235" s="8"/>
      <c r="B235" s="8"/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</row>
    <row r="236" spans="1:34">
      <c r="A236" s="8"/>
      <c r="B236" s="8"/>
      <c r="C236" s="237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37"/>
      <c r="O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  <c r="AA236" s="237"/>
      <c r="AB236" s="237"/>
      <c r="AC236" s="237"/>
      <c r="AD236" s="237"/>
      <c r="AE236" s="237"/>
      <c r="AF236" s="237"/>
      <c r="AG236" s="237"/>
      <c r="AH236" s="237"/>
    </row>
    <row r="237" spans="1:34">
      <c r="A237" s="8"/>
      <c r="B237" s="8"/>
      <c r="C237" s="237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37"/>
      <c r="O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  <c r="AA237" s="237"/>
      <c r="AB237" s="237"/>
      <c r="AC237" s="237"/>
      <c r="AD237" s="237"/>
      <c r="AE237" s="237"/>
      <c r="AF237" s="237"/>
      <c r="AG237" s="237"/>
      <c r="AH237" s="237"/>
    </row>
    <row r="238" spans="1:34">
      <c r="A238" s="8"/>
      <c r="B238" s="8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237"/>
      <c r="AB238" s="237"/>
      <c r="AC238" s="237"/>
      <c r="AD238" s="237"/>
      <c r="AE238" s="237"/>
      <c r="AF238" s="237"/>
      <c r="AG238" s="237"/>
      <c r="AH238" s="237"/>
    </row>
    <row r="239" spans="1:34">
      <c r="A239" s="8"/>
      <c r="B239" s="8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  <c r="AC239" s="237"/>
      <c r="AD239" s="237"/>
      <c r="AE239" s="237"/>
      <c r="AF239" s="237"/>
      <c r="AG239" s="237"/>
      <c r="AH239" s="237"/>
    </row>
    <row r="240" spans="1:34">
      <c r="A240" s="8"/>
      <c r="B240" s="8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</row>
    <row r="241" spans="1:34">
      <c r="A241" s="8"/>
      <c r="B241" s="8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  <c r="AC241" s="237"/>
      <c r="AD241" s="237"/>
      <c r="AE241" s="237"/>
      <c r="AF241" s="237"/>
      <c r="AG241" s="237"/>
      <c r="AH241" s="237"/>
    </row>
    <row r="242" spans="1:34">
      <c r="A242" s="8"/>
      <c r="B242" s="8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  <c r="AC242" s="237"/>
      <c r="AD242" s="237"/>
      <c r="AE242" s="237"/>
      <c r="AF242" s="237"/>
      <c r="AG242" s="237"/>
      <c r="AH242" s="237"/>
    </row>
    <row r="243" spans="1:34">
      <c r="A243" s="8"/>
      <c r="B243" s="8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  <c r="AC243" s="237"/>
      <c r="AD243" s="237"/>
      <c r="AE243" s="237"/>
      <c r="AF243" s="237"/>
      <c r="AG243" s="237"/>
      <c r="AH243" s="237"/>
    </row>
    <row r="244" spans="1:34">
      <c r="A244" s="8"/>
      <c r="B244" s="8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  <c r="AC244" s="237"/>
      <c r="AD244" s="237"/>
      <c r="AE244" s="237"/>
      <c r="AF244" s="237"/>
      <c r="AG244" s="237"/>
      <c r="AH244" s="237"/>
    </row>
    <row r="245" spans="1:34">
      <c r="A245" s="8"/>
      <c r="B245" s="8"/>
      <c r="C245" s="237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  <c r="AC245" s="237"/>
      <c r="AD245" s="237"/>
      <c r="AE245" s="237"/>
      <c r="AF245" s="237"/>
      <c r="AG245" s="237"/>
      <c r="AH245" s="237"/>
    </row>
    <row r="246" spans="1:34">
      <c r="A246" s="8"/>
      <c r="B246" s="8"/>
      <c r="C246" s="237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37"/>
      <c r="O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  <c r="AC246" s="237"/>
      <c r="AD246" s="237"/>
      <c r="AE246" s="237"/>
      <c r="AF246" s="237"/>
      <c r="AG246" s="237"/>
      <c r="AH246" s="237"/>
    </row>
    <row r="247" spans="1:34">
      <c r="A247" s="8"/>
      <c r="B247" s="8"/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  <c r="AC247" s="237"/>
      <c r="AD247" s="237"/>
      <c r="AE247" s="237"/>
      <c r="AF247" s="237"/>
      <c r="AG247" s="237"/>
      <c r="AH247" s="237"/>
    </row>
    <row r="248" spans="1:34">
      <c r="A248" s="8"/>
      <c r="B248" s="8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  <c r="AC248" s="237"/>
      <c r="AD248" s="237"/>
      <c r="AE248" s="237"/>
      <c r="AF248" s="237"/>
      <c r="AG248" s="237"/>
      <c r="AH248" s="237"/>
    </row>
    <row r="249" spans="1:34">
      <c r="A249" s="8"/>
      <c r="B249" s="8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  <c r="AC249" s="237"/>
      <c r="AD249" s="237"/>
      <c r="AE249" s="237"/>
      <c r="AF249" s="237"/>
      <c r="AG249" s="237"/>
      <c r="AH249" s="237"/>
    </row>
    <row r="250" spans="1:34">
      <c r="A250" s="8"/>
      <c r="B250" s="8"/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  <c r="AC250" s="237"/>
      <c r="AD250" s="237"/>
      <c r="AE250" s="237"/>
      <c r="AF250" s="237"/>
      <c r="AG250" s="237"/>
      <c r="AH250" s="237"/>
    </row>
    <row r="251" spans="1:34">
      <c r="A251" s="8"/>
      <c r="B251" s="8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  <c r="AC251" s="237"/>
      <c r="AD251" s="237"/>
      <c r="AE251" s="237"/>
      <c r="AF251" s="237"/>
      <c r="AG251" s="237"/>
      <c r="AH251" s="237"/>
    </row>
    <row r="252" spans="1:34">
      <c r="A252" s="8"/>
      <c r="B252" s="8"/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</row>
    <row r="253" spans="1:34">
      <c r="A253" s="8"/>
      <c r="B253" s="8"/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  <c r="AC253" s="237"/>
      <c r="AD253" s="237"/>
      <c r="AE253" s="237"/>
      <c r="AF253" s="237"/>
      <c r="AG253" s="237"/>
      <c r="AH253" s="237"/>
    </row>
    <row r="254" spans="1:34">
      <c r="A254" s="8"/>
      <c r="B254" s="8"/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</row>
    <row r="255" spans="1:34">
      <c r="A255" s="8"/>
      <c r="B255" s="8"/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  <c r="AC255" s="237"/>
      <c r="AD255" s="237"/>
      <c r="AE255" s="237"/>
      <c r="AF255" s="237"/>
      <c r="AG255" s="237"/>
      <c r="AH255" s="237"/>
    </row>
    <row r="256" spans="1:34">
      <c r="A256" s="8"/>
      <c r="B256" s="8"/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</row>
    <row r="257" spans="1:34">
      <c r="A257" s="8"/>
      <c r="B257" s="8"/>
      <c r="C257" s="237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  <c r="AC257" s="237"/>
      <c r="AD257" s="237"/>
      <c r="AE257" s="237"/>
      <c r="AF257" s="237"/>
      <c r="AG257" s="237"/>
      <c r="AH257" s="237"/>
    </row>
    <row r="258" spans="1:34">
      <c r="A258" s="8"/>
      <c r="B258" s="8"/>
      <c r="C258" s="237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37"/>
      <c r="O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  <c r="AA258" s="237"/>
      <c r="AB258" s="237"/>
      <c r="AC258" s="237"/>
      <c r="AD258" s="237"/>
      <c r="AE258" s="237"/>
      <c r="AF258" s="237"/>
      <c r="AG258" s="237"/>
      <c r="AH258" s="237"/>
    </row>
    <row r="259" spans="1:34">
      <c r="A259" s="8"/>
      <c r="B259" s="8"/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  <c r="AA259" s="237"/>
      <c r="AB259" s="237"/>
      <c r="AC259" s="237"/>
      <c r="AD259" s="237"/>
      <c r="AE259" s="237"/>
      <c r="AF259" s="237"/>
      <c r="AG259" s="237"/>
      <c r="AH259" s="237"/>
    </row>
    <row r="260" spans="1:34">
      <c r="A260" s="8"/>
      <c r="B260" s="8"/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  <c r="AA260" s="237"/>
      <c r="AB260" s="237"/>
      <c r="AC260" s="237"/>
      <c r="AD260" s="237"/>
      <c r="AE260" s="237"/>
      <c r="AF260" s="237"/>
      <c r="AG260" s="237"/>
      <c r="AH260" s="237"/>
    </row>
    <row r="261" spans="1:34">
      <c r="A261" s="8"/>
      <c r="B261" s="8"/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37"/>
      <c r="AC261" s="237"/>
      <c r="AD261" s="237"/>
      <c r="AE261" s="237"/>
      <c r="AF261" s="237"/>
      <c r="AG261" s="237"/>
      <c r="AH261" s="237"/>
    </row>
    <row r="262" spans="1:34">
      <c r="A262" s="8"/>
      <c r="B262" s="8"/>
      <c r="C262" s="237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37"/>
      <c r="O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  <c r="AA262" s="237"/>
      <c r="AB262" s="237"/>
      <c r="AC262" s="237"/>
      <c r="AD262" s="237"/>
      <c r="AE262" s="237"/>
      <c r="AF262" s="237"/>
      <c r="AG262" s="237"/>
      <c r="AH262" s="237"/>
    </row>
    <row r="263" spans="1:34">
      <c r="A263" s="8"/>
      <c r="B263" s="8"/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  <c r="AA263" s="237"/>
      <c r="AB263" s="237"/>
      <c r="AC263" s="237"/>
      <c r="AD263" s="237"/>
      <c r="AE263" s="237"/>
      <c r="AF263" s="237"/>
      <c r="AG263" s="237"/>
      <c r="AH263" s="237"/>
    </row>
    <row r="264" spans="1:34">
      <c r="A264" s="8"/>
      <c r="B264" s="8"/>
      <c r="C264" s="237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37"/>
      <c r="O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  <c r="AA264" s="237"/>
      <c r="AB264" s="237"/>
      <c r="AC264" s="237"/>
      <c r="AD264" s="237"/>
      <c r="AE264" s="237"/>
      <c r="AF264" s="237"/>
      <c r="AG264" s="237"/>
      <c r="AH264" s="237"/>
    </row>
    <row r="265" spans="1:34">
      <c r="A265" s="8"/>
      <c r="B265" s="8"/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  <c r="AA265" s="237"/>
      <c r="AB265" s="237"/>
      <c r="AC265" s="237"/>
      <c r="AD265" s="237"/>
      <c r="AE265" s="237"/>
      <c r="AF265" s="237"/>
      <c r="AG265" s="237"/>
      <c r="AH265" s="237"/>
    </row>
    <row r="266" spans="1:34">
      <c r="A266" s="8"/>
      <c r="B266" s="8"/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  <c r="AA266" s="237"/>
      <c r="AB266" s="237"/>
      <c r="AC266" s="237"/>
      <c r="AD266" s="237"/>
      <c r="AE266" s="237"/>
      <c r="AF266" s="237"/>
      <c r="AG266" s="237"/>
      <c r="AH266" s="237"/>
    </row>
    <row r="267" spans="1:34">
      <c r="A267" s="8"/>
      <c r="B267" s="8"/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  <c r="AA267" s="237"/>
      <c r="AB267" s="237"/>
      <c r="AC267" s="237"/>
      <c r="AD267" s="237"/>
      <c r="AE267" s="237"/>
      <c r="AF267" s="237"/>
      <c r="AG267" s="237"/>
      <c r="AH267" s="237"/>
    </row>
    <row r="268" spans="1:34">
      <c r="A268" s="8"/>
      <c r="B268" s="8"/>
      <c r="C268" s="237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37"/>
      <c r="O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  <c r="AA268" s="237"/>
      <c r="AB268" s="237"/>
      <c r="AC268" s="237"/>
      <c r="AD268" s="237"/>
      <c r="AE268" s="237"/>
      <c r="AF268" s="237"/>
      <c r="AG268" s="237"/>
      <c r="AH268" s="237"/>
    </row>
    <row r="269" spans="1:34">
      <c r="A269" s="8"/>
      <c r="B269" s="8"/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</row>
    <row r="270" spans="1:34">
      <c r="A270" s="8"/>
      <c r="B270" s="8"/>
      <c r="C270" s="237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37"/>
      <c r="O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  <c r="AA270" s="237"/>
      <c r="AB270" s="237"/>
      <c r="AC270" s="237"/>
      <c r="AD270" s="237"/>
      <c r="AE270" s="237"/>
      <c r="AF270" s="237"/>
      <c r="AG270" s="237"/>
      <c r="AH270" s="237"/>
    </row>
    <row r="271" spans="1:34">
      <c r="A271" s="8"/>
      <c r="B271" s="8"/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  <c r="AA271" s="237"/>
      <c r="AB271" s="237"/>
      <c r="AC271" s="237"/>
      <c r="AD271" s="237"/>
      <c r="AE271" s="237"/>
      <c r="AF271" s="237"/>
      <c r="AG271" s="237"/>
      <c r="AH271" s="237"/>
    </row>
    <row r="272" spans="1:34">
      <c r="A272" s="8"/>
      <c r="B272" s="8"/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  <c r="AA272" s="237"/>
      <c r="AB272" s="237"/>
      <c r="AC272" s="237"/>
      <c r="AD272" s="237"/>
      <c r="AE272" s="237"/>
      <c r="AF272" s="237"/>
      <c r="AG272" s="237"/>
      <c r="AH272" s="237"/>
    </row>
    <row r="273" spans="1:34">
      <c r="A273" s="8"/>
      <c r="B273" s="8"/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  <c r="AA273" s="237"/>
      <c r="AB273" s="237"/>
      <c r="AC273" s="237"/>
      <c r="AD273" s="237"/>
      <c r="AE273" s="237"/>
      <c r="AF273" s="237"/>
      <c r="AG273" s="237"/>
      <c r="AH273" s="237"/>
    </row>
    <row r="274" spans="1:34">
      <c r="A274" s="8"/>
      <c r="B274" s="8"/>
      <c r="C274" s="237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37"/>
      <c r="O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  <c r="AA274" s="237"/>
      <c r="AB274" s="237"/>
      <c r="AC274" s="237"/>
      <c r="AD274" s="237"/>
      <c r="AE274" s="237"/>
      <c r="AF274" s="237"/>
      <c r="AG274" s="237"/>
      <c r="AH274" s="237"/>
    </row>
    <row r="275" spans="1:34">
      <c r="A275" s="8"/>
      <c r="B275" s="8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</row>
    <row r="276" spans="1:34">
      <c r="A276" s="8"/>
      <c r="B276" s="8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37"/>
      <c r="O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  <c r="AA276" s="237"/>
      <c r="AB276" s="237"/>
      <c r="AC276" s="237"/>
      <c r="AD276" s="237"/>
      <c r="AE276" s="237"/>
      <c r="AF276" s="237"/>
      <c r="AG276" s="237"/>
      <c r="AH276" s="237"/>
    </row>
    <row r="277" spans="1:34">
      <c r="A277" s="8"/>
      <c r="B277" s="8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  <c r="AA277" s="237"/>
      <c r="AB277" s="237"/>
      <c r="AC277" s="237"/>
      <c r="AD277" s="237"/>
      <c r="AE277" s="237"/>
      <c r="AF277" s="237"/>
      <c r="AG277" s="237"/>
      <c r="AH277" s="237"/>
    </row>
    <row r="278" spans="1:34">
      <c r="A278" s="8"/>
      <c r="B278" s="8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  <c r="AA278" s="237"/>
      <c r="AB278" s="237"/>
      <c r="AC278" s="237"/>
      <c r="AD278" s="237"/>
      <c r="AE278" s="237"/>
      <c r="AF278" s="237"/>
      <c r="AG278" s="237"/>
      <c r="AH278" s="237"/>
    </row>
    <row r="279" spans="1:34">
      <c r="A279" s="8"/>
      <c r="B279" s="8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  <c r="AA279" s="237"/>
      <c r="AB279" s="237"/>
      <c r="AC279" s="237"/>
      <c r="AD279" s="237"/>
      <c r="AE279" s="237"/>
      <c r="AF279" s="237"/>
      <c r="AG279" s="237"/>
      <c r="AH279" s="237"/>
    </row>
    <row r="280" spans="1:34">
      <c r="A280" s="8"/>
      <c r="B280" s="8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  <c r="AA280" s="237"/>
      <c r="AB280" s="237"/>
      <c r="AC280" s="237"/>
      <c r="AD280" s="237"/>
      <c r="AE280" s="237"/>
      <c r="AF280" s="237"/>
      <c r="AG280" s="237"/>
      <c r="AH280" s="237"/>
    </row>
    <row r="281" spans="1:34">
      <c r="A281" s="8"/>
      <c r="B281" s="8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  <c r="AA281" s="237"/>
      <c r="AB281" s="237"/>
      <c r="AC281" s="237"/>
      <c r="AD281" s="237"/>
      <c r="AE281" s="237"/>
      <c r="AF281" s="237"/>
      <c r="AG281" s="237"/>
      <c r="AH281" s="237"/>
    </row>
    <row r="282" spans="1:34">
      <c r="A282" s="8"/>
      <c r="B282" s="8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  <c r="AA282" s="237"/>
      <c r="AB282" s="237"/>
      <c r="AC282" s="237"/>
      <c r="AD282" s="237"/>
      <c r="AE282" s="237"/>
      <c r="AF282" s="237"/>
      <c r="AG282" s="237"/>
      <c r="AH282" s="237"/>
    </row>
    <row r="283" spans="1:34">
      <c r="A283" s="8"/>
      <c r="B283" s="8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  <c r="AA283" s="237"/>
      <c r="AB283" s="237"/>
      <c r="AC283" s="237"/>
      <c r="AD283" s="237"/>
      <c r="AE283" s="237"/>
      <c r="AF283" s="237"/>
      <c r="AG283" s="237"/>
      <c r="AH283" s="237"/>
    </row>
    <row r="284" spans="1:34">
      <c r="A284" s="8"/>
      <c r="B284" s="8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  <c r="AA284" s="237"/>
      <c r="AB284" s="237"/>
      <c r="AC284" s="237"/>
      <c r="AD284" s="237"/>
      <c r="AE284" s="237"/>
      <c r="AF284" s="237"/>
      <c r="AG284" s="237"/>
      <c r="AH284" s="237"/>
    </row>
    <row r="285" spans="1:34">
      <c r="A285" s="8"/>
      <c r="B285" s="8"/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  <c r="AA285" s="237"/>
      <c r="AB285" s="237"/>
      <c r="AC285" s="237"/>
      <c r="AD285" s="237"/>
      <c r="AE285" s="237"/>
      <c r="AF285" s="237"/>
      <c r="AG285" s="237"/>
      <c r="AH285" s="237"/>
    </row>
    <row r="286" spans="1:34">
      <c r="A286" s="8"/>
      <c r="B286" s="8"/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37"/>
      <c r="O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  <c r="AA286" s="237"/>
      <c r="AB286" s="237"/>
      <c r="AC286" s="237"/>
      <c r="AD286" s="237"/>
      <c r="AE286" s="237"/>
      <c r="AF286" s="237"/>
      <c r="AG286" s="237"/>
      <c r="AH286" s="237"/>
    </row>
    <row r="287" spans="1:34">
      <c r="A287" s="8"/>
      <c r="B287" s="8"/>
      <c r="C287" s="237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37"/>
      <c r="O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  <c r="AA287" s="237"/>
      <c r="AB287" s="237"/>
      <c r="AC287" s="237"/>
      <c r="AD287" s="237"/>
      <c r="AE287" s="237"/>
      <c r="AF287" s="237"/>
      <c r="AG287" s="237"/>
      <c r="AH287" s="237"/>
    </row>
    <row r="288" spans="1:34">
      <c r="A288" s="8"/>
      <c r="B288" s="8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  <c r="AA288" s="237"/>
      <c r="AB288" s="237"/>
      <c r="AC288" s="237"/>
      <c r="AD288" s="237"/>
      <c r="AE288" s="237"/>
      <c r="AF288" s="237"/>
      <c r="AG288" s="237"/>
      <c r="AH288" s="237"/>
    </row>
    <row r="289" spans="1:34">
      <c r="A289" s="8"/>
      <c r="B289" s="8"/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  <c r="AA289" s="237"/>
      <c r="AB289" s="237"/>
      <c r="AC289" s="237"/>
      <c r="AD289" s="237"/>
      <c r="AE289" s="237"/>
      <c r="AF289" s="237"/>
      <c r="AG289" s="237"/>
      <c r="AH289" s="237"/>
    </row>
    <row r="290" spans="1:34">
      <c r="A290" s="8"/>
      <c r="B290" s="8"/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  <c r="AA290" s="237"/>
      <c r="AB290" s="237"/>
      <c r="AC290" s="237"/>
      <c r="AD290" s="237"/>
      <c r="AE290" s="237"/>
      <c r="AF290" s="237"/>
      <c r="AG290" s="237"/>
      <c r="AH290" s="237"/>
    </row>
    <row r="291" spans="1:34">
      <c r="A291" s="8"/>
      <c r="B291" s="8"/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  <c r="AA291" s="237"/>
      <c r="AB291" s="237"/>
      <c r="AC291" s="237"/>
      <c r="AD291" s="237"/>
      <c r="AE291" s="237"/>
      <c r="AF291" s="237"/>
      <c r="AG291" s="237"/>
      <c r="AH291" s="237"/>
    </row>
    <row r="292" spans="1:34">
      <c r="A292" s="8"/>
      <c r="B292" s="8"/>
      <c r="C292" s="237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37"/>
      <c r="O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  <c r="AA292" s="237"/>
      <c r="AB292" s="237"/>
      <c r="AC292" s="237"/>
      <c r="AD292" s="237"/>
      <c r="AE292" s="237"/>
      <c r="AF292" s="237"/>
      <c r="AG292" s="237"/>
      <c r="AH292" s="237"/>
    </row>
    <row r="293" spans="1:34">
      <c r="A293" s="8"/>
      <c r="B293" s="8"/>
      <c r="C293" s="237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37"/>
      <c r="O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  <c r="AA293" s="237"/>
      <c r="AB293" s="237"/>
      <c r="AC293" s="237"/>
      <c r="AD293" s="237"/>
      <c r="AE293" s="237"/>
      <c r="AF293" s="237"/>
      <c r="AG293" s="237"/>
      <c r="AH293" s="237"/>
    </row>
    <row r="294" spans="1:34">
      <c r="A294" s="8"/>
      <c r="B294" s="8"/>
      <c r="C294" s="237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  <c r="AA294" s="237"/>
      <c r="AB294" s="237"/>
      <c r="AC294" s="237"/>
      <c r="AD294" s="237"/>
      <c r="AE294" s="237"/>
      <c r="AF294" s="237"/>
      <c r="AG294" s="237"/>
      <c r="AH294" s="237"/>
    </row>
    <row r="295" spans="1:34">
      <c r="A295" s="8"/>
      <c r="B295" s="8"/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  <c r="AA295" s="237"/>
      <c r="AB295" s="237"/>
      <c r="AC295" s="237"/>
      <c r="AD295" s="237"/>
      <c r="AE295" s="237"/>
      <c r="AF295" s="237"/>
      <c r="AG295" s="237"/>
      <c r="AH295" s="237"/>
    </row>
    <row r="296" spans="1:34">
      <c r="A296" s="8"/>
      <c r="B296" s="8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  <c r="AA296" s="237"/>
      <c r="AB296" s="237"/>
      <c r="AC296" s="237"/>
      <c r="AD296" s="237"/>
      <c r="AE296" s="237"/>
      <c r="AF296" s="237"/>
      <c r="AG296" s="237"/>
      <c r="AH296" s="237"/>
    </row>
    <row r="297" spans="1:34">
      <c r="A297" s="8"/>
      <c r="B297" s="8"/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  <c r="AA297" s="237"/>
      <c r="AB297" s="237"/>
      <c r="AC297" s="237"/>
      <c r="AD297" s="237"/>
      <c r="AE297" s="237"/>
      <c r="AF297" s="237"/>
      <c r="AG297" s="237"/>
      <c r="AH297" s="237"/>
    </row>
    <row r="298" spans="1:34">
      <c r="A298" s="8"/>
      <c r="B298" s="8"/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/>
      <c r="O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  <c r="AA298" s="237"/>
      <c r="AB298" s="237"/>
      <c r="AC298" s="237"/>
      <c r="AD298" s="237"/>
      <c r="AE298" s="237"/>
      <c r="AF298" s="237"/>
      <c r="AG298" s="237"/>
      <c r="AH298" s="237"/>
    </row>
    <row r="299" spans="1:34">
      <c r="A299" s="8"/>
      <c r="B299" s="8"/>
      <c r="C299" s="237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37"/>
      <c r="O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  <c r="AA299" s="237"/>
      <c r="AB299" s="237"/>
      <c r="AC299" s="237"/>
      <c r="AD299" s="237"/>
      <c r="AE299" s="237"/>
      <c r="AF299" s="237"/>
      <c r="AG299" s="237"/>
      <c r="AH299" s="237"/>
    </row>
    <row r="300" spans="1:34">
      <c r="A300" s="8"/>
      <c r="B300" s="8"/>
      <c r="C300" s="237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  <c r="AA300" s="237"/>
      <c r="AB300" s="237"/>
      <c r="AC300" s="237"/>
      <c r="AD300" s="237"/>
      <c r="AE300" s="237"/>
      <c r="AF300" s="237"/>
      <c r="AG300" s="237"/>
      <c r="AH300" s="237"/>
    </row>
    <row r="301" spans="1:34">
      <c r="A301" s="8"/>
      <c r="B301" s="8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  <c r="AA301" s="237"/>
      <c r="AB301" s="237"/>
      <c r="AC301" s="237"/>
      <c r="AD301" s="237"/>
      <c r="AE301" s="237"/>
      <c r="AF301" s="237"/>
      <c r="AG301" s="237"/>
      <c r="AH301" s="237"/>
    </row>
    <row r="302" spans="1:34">
      <c r="A302" s="8"/>
      <c r="B302" s="8"/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  <c r="AA302" s="237"/>
      <c r="AB302" s="237"/>
      <c r="AC302" s="237"/>
      <c r="AD302" s="237"/>
      <c r="AE302" s="237"/>
      <c r="AF302" s="237"/>
      <c r="AG302" s="237"/>
      <c r="AH302" s="237"/>
    </row>
    <row r="303" spans="1:34">
      <c r="A303" s="8"/>
      <c r="B303" s="8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  <c r="AA303" s="237"/>
      <c r="AB303" s="237"/>
      <c r="AC303" s="237"/>
      <c r="AD303" s="237"/>
      <c r="AE303" s="237"/>
      <c r="AF303" s="237"/>
      <c r="AG303" s="237"/>
      <c r="AH303" s="237"/>
    </row>
    <row r="304" spans="1:34">
      <c r="A304" s="8"/>
      <c r="B304" s="8"/>
      <c r="C304" s="237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37"/>
      <c r="O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  <c r="AA304" s="237"/>
      <c r="AB304" s="237"/>
      <c r="AC304" s="237"/>
      <c r="AD304" s="237"/>
      <c r="AE304" s="237"/>
      <c r="AF304" s="237"/>
      <c r="AG304" s="237"/>
      <c r="AH304" s="237"/>
    </row>
    <row r="305" spans="1:34">
      <c r="A305" s="8"/>
      <c r="B305" s="8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  <c r="AA305" s="237"/>
      <c r="AB305" s="237"/>
      <c r="AC305" s="237"/>
      <c r="AD305" s="237"/>
      <c r="AE305" s="237"/>
      <c r="AF305" s="237"/>
      <c r="AG305" s="237"/>
      <c r="AH305" s="237"/>
    </row>
    <row r="306" spans="1:34">
      <c r="A306" s="8"/>
      <c r="B306" s="8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37"/>
      <c r="AC306" s="237"/>
      <c r="AD306" s="237"/>
      <c r="AE306" s="237"/>
      <c r="AF306" s="237"/>
      <c r="AG306" s="237"/>
      <c r="AH306" s="237"/>
    </row>
    <row r="307" spans="1:34">
      <c r="A307" s="8"/>
      <c r="B307" s="8"/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37"/>
      <c r="AC307" s="237"/>
      <c r="AD307" s="237"/>
      <c r="AE307" s="237"/>
      <c r="AF307" s="237"/>
      <c r="AG307" s="237"/>
      <c r="AH307" s="237"/>
    </row>
    <row r="308" spans="1:34">
      <c r="A308" s="8"/>
      <c r="B308" s="8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37"/>
      <c r="AC308" s="237"/>
      <c r="AD308" s="237"/>
      <c r="AE308" s="237"/>
      <c r="AF308" s="237"/>
      <c r="AG308" s="237"/>
      <c r="AH308" s="237"/>
    </row>
    <row r="309" spans="1:34">
      <c r="A309" s="8"/>
      <c r="B309" s="8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  <c r="AA309" s="237"/>
      <c r="AB309" s="237"/>
      <c r="AC309" s="237"/>
      <c r="AD309" s="237"/>
      <c r="AE309" s="237"/>
      <c r="AF309" s="237"/>
      <c r="AG309" s="237"/>
      <c r="AH309" s="237"/>
    </row>
    <row r="310" spans="1:34">
      <c r="A310" s="8"/>
      <c r="B310" s="8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  <c r="AA310" s="237"/>
      <c r="AB310" s="237"/>
      <c r="AC310" s="237"/>
      <c r="AD310" s="237"/>
      <c r="AE310" s="237"/>
      <c r="AF310" s="237"/>
      <c r="AG310" s="237"/>
      <c r="AH310" s="237"/>
    </row>
    <row r="311" spans="1:34">
      <c r="A311" s="8"/>
      <c r="B311" s="8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  <c r="AA311" s="237"/>
      <c r="AB311" s="237"/>
      <c r="AC311" s="237"/>
      <c r="AD311" s="237"/>
      <c r="AE311" s="237"/>
      <c r="AF311" s="237"/>
      <c r="AG311" s="237"/>
      <c r="AH311" s="237"/>
    </row>
    <row r="312" spans="1:34">
      <c r="A312" s="8"/>
      <c r="B312" s="8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  <c r="AA312" s="237"/>
      <c r="AB312" s="237"/>
      <c r="AC312" s="237"/>
      <c r="AD312" s="237"/>
      <c r="AE312" s="237"/>
      <c r="AF312" s="237"/>
      <c r="AG312" s="237"/>
      <c r="AH312" s="237"/>
    </row>
    <row r="313" spans="1:34">
      <c r="A313" s="8"/>
      <c r="B313" s="8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  <c r="AA313" s="237"/>
      <c r="AB313" s="237"/>
      <c r="AC313" s="237"/>
      <c r="AD313" s="237"/>
      <c r="AE313" s="237"/>
      <c r="AF313" s="237"/>
      <c r="AG313" s="237"/>
      <c r="AH313" s="237"/>
    </row>
    <row r="314" spans="1:34">
      <c r="A314" s="8"/>
      <c r="B314" s="8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37"/>
      <c r="AC314" s="237"/>
      <c r="AD314" s="237"/>
      <c r="AE314" s="237"/>
      <c r="AF314" s="237"/>
      <c r="AG314" s="237"/>
      <c r="AH314" s="237"/>
    </row>
    <row r="315" spans="1:34">
      <c r="A315" s="8"/>
      <c r="B315" s="8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  <c r="AA315" s="237"/>
      <c r="AB315" s="237"/>
      <c r="AC315" s="237"/>
      <c r="AD315" s="237"/>
      <c r="AE315" s="237"/>
      <c r="AF315" s="237"/>
      <c r="AG315" s="237"/>
      <c r="AH315" s="237"/>
    </row>
    <row r="316" spans="1:34">
      <c r="A316" s="8"/>
      <c r="B316" s="8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  <c r="AA316" s="237"/>
      <c r="AB316" s="237"/>
      <c r="AC316" s="237"/>
      <c r="AD316" s="237"/>
      <c r="AE316" s="237"/>
      <c r="AF316" s="237"/>
      <c r="AG316" s="237"/>
      <c r="AH316" s="237"/>
    </row>
    <row r="317" spans="1:34">
      <c r="A317" s="8"/>
      <c r="B317" s="8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  <c r="AA317" s="237"/>
      <c r="AB317" s="237"/>
      <c r="AC317" s="237"/>
      <c r="AD317" s="237"/>
      <c r="AE317" s="237"/>
      <c r="AF317" s="237"/>
      <c r="AG317" s="237"/>
      <c r="AH317" s="237"/>
    </row>
    <row r="318" spans="1:34">
      <c r="A318" s="8"/>
      <c r="B318" s="8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  <c r="AA318" s="237"/>
      <c r="AB318" s="237"/>
      <c r="AC318" s="237"/>
      <c r="AD318" s="237"/>
      <c r="AE318" s="237"/>
      <c r="AF318" s="237"/>
      <c r="AG318" s="237"/>
      <c r="AH318" s="237"/>
    </row>
    <row r="319" spans="1:34">
      <c r="A319" s="8"/>
      <c r="B319" s="8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  <c r="AA319" s="237"/>
      <c r="AB319" s="237"/>
      <c r="AC319" s="237"/>
      <c r="AD319" s="237"/>
      <c r="AE319" s="237"/>
      <c r="AF319" s="237"/>
      <c r="AG319" s="237"/>
      <c r="AH319" s="237"/>
    </row>
    <row r="320" spans="1:34">
      <c r="A320" s="8"/>
      <c r="B320" s="8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  <c r="AA320" s="237"/>
      <c r="AB320" s="237"/>
      <c r="AC320" s="237"/>
      <c r="AD320" s="237"/>
      <c r="AE320" s="237"/>
      <c r="AF320" s="237"/>
      <c r="AG320" s="237"/>
      <c r="AH320" s="237"/>
    </row>
    <row r="321" spans="1:34">
      <c r="A321" s="8"/>
      <c r="B321" s="8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  <c r="AA321" s="237"/>
      <c r="AB321" s="237"/>
      <c r="AC321" s="237"/>
      <c r="AD321" s="237"/>
      <c r="AE321" s="237"/>
      <c r="AF321" s="237"/>
      <c r="AG321" s="237"/>
      <c r="AH321" s="237"/>
    </row>
    <row r="322" spans="1:34">
      <c r="A322" s="8"/>
      <c r="B322" s="8"/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/>
      <c r="O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  <c r="AA322" s="237"/>
      <c r="AB322" s="237"/>
      <c r="AC322" s="237"/>
      <c r="AD322" s="237"/>
      <c r="AE322" s="237"/>
      <c r="AF322" s="237"/>
      <c r="AG322" s="237"/>
      <c r="AH322" s="237"/>
    </row>
    <row r="323" spans="1:34">
      <c r="A323" s="8"/>
      <c r="B323" s="8"/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7"/>
      <c r="O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  <c r="AA323" s="237"/>
      <c r="AB323" s="237"/>
      <c r="AC323" s="237"/>
      <c r="AD323" s="237"/>
      <c r="AE323" s="237"/>
      <c r="AF323" s="237"/>
      <c r="AG323" s="237"/>
      <c r="AH323" s="237"/>
    </row>
    <row r="324" spans="1:34">
      <c r="A324" s="8"/>
      <c r="B324" s="8"/>
      <c r="C324" s="237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/>
      <c r="O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  <c r="AA324" s="237"/>
      <c r="AB324" s="237"/>
      <c r="AC324" s="237"/>
      <c r="AD324" s="237"/>
      <c r="AE324" s="237"/>
      <c r="AF324" s="237"/>
      <c r="AG324" s="237"/>
      <c r="AH324" s="237"/>
    </row>
    <row r="325" spans="1:34">
      <c r="A325" s="8"/>
      <c r="B325" s="8"/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  <c r="AA325" s="237"/>
      <c r="AB325" s="237"/>
      <c r="AC325" s="237"/>
      <c r="AD325" s="237"/>
      <c r="AE325" s="237"/>
      <c r="AF325" s="237"/>
      <c r="AG325" s="237"/>
      <c r="AH325" s="237"/>
    </row>
    <row r="326" spans="1:34">
      <c r="A326" s="8"/>
      <c r="B326" s="8"/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  <c r="AA326" s="237"/>
      <c r="AB326" s="237"/>
      <c r="AC326" s="237"/>
      <c r="AD326" s="237"/>
      <c r="AE326" s="237"/>
      <c r="AF326" s="237"/>
      <c r="AG326" s="237"/>
      <c r="AH326" s="237"/>
    </row>
    <row r="327" spans="1:34">
      <c r="A327" s="8"/>
      <c r="B327" s="8"/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  <c r="AA327" s="237"/>
      <c r="AB327" s="237"/>
      <c r="AC327" s="237"/>
      <c r="AD327" s="237"/>
      <c r="AE327" s="237"/>
      <c r="AF327" s="237"/>
      <c r="AG327" s="237"/>
      <c r="AH327" s="237"/>
    </row>
    <row r="328" spans="1:34">
      <c r="A328" s="8"/>
      <c r="B328" s="8"/>
      <c r="C328" s="237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37"/>
      <c r="O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  <c r="AA328" s="237"/>
      <c r="AB328" s="237"/>
      <c r="AC328" s="237"/>
      <c r="AD328" s="237"/>
      <c r="AE328" s="237"/>
      <c r="AF328" s="237"/>
      <c r="AG328" s="237"/>
      <c r="AH328" s="237"/>
    </row>
    <row r="329" spans="1:34">
      <c r="A329" s="8"/>
      <c r="B329" s="8"/>
      <c r="C329" s="237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37"/>
      <c r="O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  <c r="AA329" s="237"/>
      <c r="AB329" s="237"/>
      <c r="AC329" s="237"/>
      <c r="AD329" s="237"/>
      <c r="AE329" s="237"/>
      <c r="AF329" s="237"/>
      <c r="AG329" s="237"/>
      <c r="AH329" s="237"/>
    </row>
    <row r="330" spans="1:34">
      <c r="A330" s="8"/>
      <c r="B330" s="8"/>
      <c r="C330" s="237"/>
      <c r="D330" s="237"/>
      <c r="E330" s="237"/>
      <c r="F330" s="237"/>
      <c r="G330" s="237"/>
      <c r="H330" s="237"/>
      <c r="I330" s="237"/>
      <c r="J330" s="237"/>
      <c r="K330" s="237"/>
      <c r="L330" s="237"/>
      <c r="M330" s="237"/>
      <c r="N330" s="237"/>
      <c r="O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  <c r="AA330" s="237"/>
      <c r="AB330" s="237"/>
      <c r="AC330" s="237"/>
      <c r="AD330" s="237"/>
      <c r="AE330" s="237"/>
      <c r="AF330" s="237"/>
      <c r="AG330" s="237"/>
      <c r="AH330" s="237"/>
    </row>
    <row r="331" spans="1:34">
      <c r="A331" s="8"/>
      <c r="B331" s="8"/>
      <c r="C331" s="237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37"/>
      <c r="O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  <c r="AA331" s="237"/>
      <c r="AB331" s="237"/>
      <c r="AC331" s="237"/>
      <c r="AD331" s="237"/>
      <c r="AE331" s="237"/>
      <c r="AF331" s="237"/>
      <c r="AG331" s="237"/>
      <c r="AH331" s="237"/>
    </row>
    <row r="332" spans="1:34">
      <c r="A332" s="8"/>
      <c r="B332" s="8"/>
      <c r="C332" s="237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37"/>
      <c r="O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37"/>
      <c r="AC332" s="237"/>
      <c r="AD332" s="237"/>
      <c r="AE332" s="237"/>
      <c r="AF332" s="237"/>
      <c r="AG332" s="237"/>
      <c r="AH332" s="237"/>
    </row>
    <row r="333" spans="1:34">
      <c r="A333" s="8"/>
      <c r="B333" s="8"/>
      <c r="C333" s="237"/>
      <c r="D333" s="237"/>
      <c r="E333" s="237"/>
      <c r="F333" s="237"/>
      <c r="G333" s="237"/>
      <c r="H333" s="237"/>
      <c r="I333" s="237"/>
      <c r="J333" s="237"/>
      <c r="K333" s="237"/>
      <c r="L333" s="237"/>
      <c r="M333" s="237"/>
      <c r="N333" s="237"/>
      <c r="O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  <c r="AA333" s="237"/>
      <c r="AB333" s="237"/>
      <c r="AC333" s="237"/>
      <c r="AD333" s="237"/>
      <c r="AE333" s="237"/>
      <c r="AF333" s="237"/>
      <c r="AG333" s="237"/>
      <c r="AH333" s="237"/>
    </row>
    <row r="334" spans="1:34">
      <c r="A334" s="8"/>
      <c r="B334" s="8"/>
      <c r="C334" s="237"/>
      <c r="D334" s="237"/>
      <c r="E334" s="237"/>
      <c r="F334" s="237"/>
      <c r="G334" s="237"/>
      <c r="H334" s="237"/>
      <c r="I334" s="237"/>
      <c r="J334" s="237"/>
      <c r="K334" s="237"/>
      <c r="L334" s="237"/>
      <c r="M334" s="237"/>
      <c r="N334" s="237"/>
      <c r="O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  <c r="AA334" s="237"/>
      <c r="AB334" s="237"/>
      <c r="AC334" s="237"/>
      <c r="AD334" s="237"/>
      <c r="AE334" s="237"/>
      <c r="AF334" s="237"/>
      <c r="AG334" s="237"/>
      <c r="AH334" s="237"/>
    </row>
    <row r="335" spans="1:34">
      <c r="A335" s="8"/>
      <c r="B335" s="8"/>
      <c r="C335" s="237"/>
      <c r="D335" s="237"/>
      <c r="E335" s="237"/>
      <c r="F335" s="237"/>
      <c r="G335" s="237"/>
      <c r="H335" s="237"/>
      <c r="I335" s="237"/>
      <c r="J335" s="237"/>
      <c r="K335" s="237"/>
      <c r="L335" s="237"/>
      <c r="M335" s="237"/>
      <c r="N335" s="237"/>
      <c r="O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  <c r="AA335" s="237"/>
      <c r="AB335" s="237"/>
      <c r="AC335" s="237"/>
      <c r="AD335" s="237"/>
      <c r="AE335" s="237"/>
      <c r="AF335" s="237"/>
      <c r="AG335" s="237"/>
      <c r="AH335" s="237"/>
    </row>
    <row r="336" spans="1:34">
      <c r="A336" s="8"/>
      <c r="B336" s="8"/>
      <c r="C336" s="237"/>
      <c r="D336" s="237"/>
      <c r="E336" s="237"/>
      <c r="F336" s="237"/>
      <c r="G336" s="237"/>
      <c r="H336" s="237"/>
      <c r="I336" s="237"/>
      <c r="J336" s="237"/>
      <c r="K336" s="237"/>
      <c r="L336" s="237"/>
      <c r="M336" s="237"/>
      <c r="N336" s="237"/>
      <c r="O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  <c r="AB336" s="237"/>
      <c r="AC336" s="237"/>
      <c r="AD336" s="237"/>
      <c r="AE336" s="237"/>
      <c r="AF336" s="237"/>
      <c r="AG336" s="237"/>
      <c r="AH336" s="237"/>
    </row>
    <row r="337" spans="1:34">
      <c r="A337" s="8"/>
      <c r="B337" s="8"/>
      <c r="C337" s="237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237"/>
      <c r="O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  <c r="AB337" s="237"/>
      <c r="AC337" s="237"/>
      <c r="AD337" s="237"/>
      <c r="AE337" s="237"/>
      <c r="AF337" s="237"/>
      <c r="AG337" s="237"/>
      <c r="AH337" s="237"/>
    </row>
    <row r="338" spans="1:34">
      <c r="A338" s="8"/>
      <c r="B338" s="8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37"/>
      <c r="O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37"/>
      <c r="AC338" s="237"/>
      <c r="AD338" s="237"/>
      <c r="AE338" s="237"/>
      <c r="AF338" s="237"/>
      <c r="AG338" s="237"/>
      <c r="AH338" s="237"/>
    </row>
    <row r="339" spans="1:34">
      <c r="A339" s="8"/>
      <c r="B339" s="8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37"/>
      <c r="AC339" s="237"/>
      <c r="AD339" s="237"/>
      <c r="AE339" s="237"/>
      <c r="AF339" s="237"/>
      <c r="AG339" s="237"/>
      <c r="AH339" s="237"/>
    </row>
    <row r="340" spans="1:34">
      <c r="A340" s="8"/>
      <c r="B340" s="8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37"/>
      <c r="O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  <c r="AB340" s="237"/>
      <c r="AC340" s="237"/>
      <c r="AD340" s="237"/>
      <c r="AE340" s="237"/>
      <c r="AF340" s="237"/>
      <c r="AG340" s="237"/>
      <c r="AH340" s="237"/>
    </row>
    <row r="341" spans="1:34">
      <c r="A341" s="8"/>
      <c r="B341" s="8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  <c r="M341" s="237"/>
      <c r="N341" s="237"/>
      <c r="O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  <c r="AB341" s="237"/>
      <c r="AC341" s="237"/>
      <c r="AD341" s="237"/>
      <c r="AE341" s="237"/>
      <c r="AF341" s="237"/>
      <c r="AG341" s="237"/>
      <c r="AH341" s="237"/>
    </row>
    <row r="342" spans="1:34">
      <c r="A342" s="8"/>
      <c r="B342" s="8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  <c r="M342" s="237"/>
      <c r="N342" s="237"/>
      <c r="O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  <c r="AA342" s="237"/>
      <c r="AB342" s="237"/>
      <c r="AC342" s="237"/>
      <c r="AD342" s="237"/>
      <c r="AE342" s="237"/>
      <c r="AF342" s="237"/>
      <c r="AG342" s="237"/>
      <c r="AH342" s="237"/>
    </row>
    <row r="343" spans="1:34">
      <c r="A343" s="8"/>
      <c r="B343" s="8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  <c r="M343" s="237"/>
      <c r="N343" s="237"/>
      <c r="O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  <c r="AA343" s="237"/>
      <c r="AB343" s="237"/>
      <c r="AC343" s="237"/>
      <c r="AD343" s="237"/>
      <c r="AE343" s="237"/>
      <c r="AF343" s="237"/>
      <c r="AG343" s="237"/>
      <c r="AH343" s="237"/>
    </row>
    <row r="344" spans="1:34">
      <c r="A344" s="8"/>
      <c r="B344" s="8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  <c r="M344" s="237"/>
      <c r="N344" s="237"/>
      <c r="O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37"/>
      <c r="AE344" s="237"/>
      <c r="AF344" s="237"/>
      <c r="AG344" s="237"/>
      <c r="AH344" s="237"/>
    </row>
    <row r="345" spans="1:34">
      <c r="A345" s="8"/>
      <c r="B345" s="8"/>
      <c r="C345" s="237"/>
      <c r="D345" s="237"/>
      <c r="E345" s="237"/>
      <c r="F345" s="237"/>
      <c r="G345" s="237"/>
      <c r="H345" s="237"/>
      <c r="I345" s="237"/>
      <c r="J345" s="237"/>
      <c r="K345" s="237"/>
      <c r="L345" s="237"/>
      <c r="M345" s="237"/>
      <c r="N345" s="237"/>
      <c r="O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37"/>
      <c r="AE345" s="237"/>
      <c r="AF345" s="237"/>
      <c r="AG345" s="237"/>
      <c r="AH345" s="237"/>
    </row>
    <row r="346" spans="1:34">
      <c r="A346" s="8"/>
      <c r="B346" s="8"/>
      <c r="C346" s="237"/>
      <c r="D346" s="237"/>
      <c r="E346" s="237"/>
      <c r="F346" s="237"/>
      <c r="G346" s="237"/>
      <c r="H346" s="237"/>
      <c r="I346" s="237"/>
      <c r="J346" s="237"/>
      <c r="K346" s="237"/>
      <c r="L346" s="237"/>
      <c r="M346" s="237"/>
      <c r="N346" s="237"/>
      <c r="O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37"/>
      <c r="AC346" s="237"/>
      <c r="AD346" s="237"/>
      <c r="AE346" s="237"/>
      <c r="AF346" s="237"/>
      <c r="AG346" s="237"/>
      <c r="AH346" s="237"/>
    </row>
    <row r="347" spans="1:34">
      <c r="A347" s="8"/>
      <c r="B347" s="8"/>
      <c r="C347" s="237"/>
      <c r="D347" s="237"/>
      <c r="E347" s="237"/>
      <c r="F347" s="237"/>
      <c r="G347" s="237"/>
      <c r="H347" s="237"/>
      <c r="I347" s="237"/>
      <c r="J347" s="237"/>
      <c r="K347" s="237"/>
      <c r="L347" s="237"/>
      <c r="M347" s="237"/>
      <c r="N347" s="237"/>
      <c r="O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37"/>
      <c r="AC347" s="237"/>
      <c r="AD347" s="237"/>
      <c r="AE347" s="237"/>
      <c r="AF347" s="237"/>
      <c r="AG347" s="237"/>
      <c r="AH347" s="237"/>
    </row>
    <row r="348" spans="1:34">
      <c r="A348" s="8"/>
      <c r="B348" s="8"/>
      <c r="C348" s="237"/>
      <c r="D348" s="237"/>
      <c r="E348" s="237"/>
      <c r="F348" s="237"/>
      <c r="G348" s="237"/>
      <c r="H348" s="237"/>
      <c r="I348" s="237"/>
      <c r="J348" s="237"/>
      <c r="K348" s="237"/>
      <c r="L348" s="237"/>
      <c r="M348" s="237"/>
      <c r="N348" s="237"/>
      <c r="O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37"/>
      <c r="AC348" s="237"/>
      <c r="AD348" s="237"/>
      <c r="AE348" s="237"/>
      <c r="AF348" s="237"/>
      <c r="AG348" s="237"/>
      <c r="AH348" s="237"/>
    </row>
    <row r="349" spans="1:34">
      <c r="A349" s="8"/>
      <c r="B349" s="8"/>
      <c r="C349" s="237"/>
      <c r="D349" s="237"/>
      <c r="E349" s="237"/>
      <c r="F349" s="237"/>
      <c r="G349" s="237"/>
      <c r="H349" s="237"/>
      <c r="I349" s="237"/>
      <c r="J349" s="237"/>
      <c r="K349" s="237"/>
      <c r="L349" s="237"/>
      <c r="M349" s="237"/>
      <c r="N349" s="237"/>
      <c r="O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37"/>
      <c r="AC349" s="237"/>
      <c r="AD349" s="237"/>
      <c r="AE349" s="237"/>
      <c r="AF349" s="237"/>
      <c r="AG349" s="237"/>
      <c r="AH349" s="237"/>
    </row>
    <row r="350" spans="1:34">
      <c r="A350" s="8"/>
      <c r="B350" s="8"/>
      <c r="C350" s="237"/>
      <c r="D350" s="237"/>
      <c r="E350" s="237"/>
      <c r="F350" s="237"/>
      <c r="G350" s="237"/>
      <c r="H350" s="237"/>
      <c r="I350" s="237"/>
      <c r="J350" s="237"/>
      <c r="K350" s="237"/>
      <c r="L350" s="237"/>
      <c r="M350" s="237"/>
      <c r="N350" s="237"/>
      <c r="O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37"/>
      <c r="AC350" s="237"/>
      <c r="AD350" s="237"/>
      <c r="AE350" s="237"/>
      <c r="AF350" s="237"/>
      <c r="AG350" s="237"/>
      <c r="AH350" s="237"/>
    </row>
    <row r="351" spans="1:34">
      <c r="A351" s="8"/>
      <c r="B351" s="8"/>
      <c r="C351" s="237"/>
      <c r="D351" s="237"/>
      <c r="E351" s="237"/>
      <c r="F351" s="237"/>
      <c r="G351" s="237"/>
      <c r="H351" s="237"/>
      <c r="I351" s="237"/>
      <c r="J351" s="237"/>
      <c r="K351" s="237"/>
      <c r="L351" s="237"/>
      <c r="M351" s="237"/>
      <c r="N351" s="237"/>
      <c r="O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  <c r="AA351" s="237"/>
      <c r="AB351" s="237"/>
      <c r="AC351" s="237"/>
      <c r="AD351" s="237"/>
      <c r="AE351" s="237"/>
      <c r="AF351" s="237"/>
      <c r="AG351" s="237"/>
      <c r="AH351" s="237"/>
    </row>
    <row r="352" spans="1:34">
      <c r="A352" s="8"/>
      <c r="B352" s="8"/>
      <c r="C352" s="237"/>
      <c r="D352" s="237"/>
      <c r="E352" s="237"/>
      <c r="F352" s="237"/>
      <c r="G352" s="237"/>
      <c r="H352" s="237"/>
      <c r="I352" s="237"/>
      <c r="J352" s="237"/>
      <c r="K352" s="237"/>
      <c r="L352" s="237"/>
      <c r="M352" s="237"/>
      <c r="N352" s="237"/>
      <c r="O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  <c r="AA352" s="237"/>
      <c r="AB352" s="237"/>
      <c r="AC352" s="237"/>
      <c r="AD352" s="237"/>
      <c r="AE352" s="237"/>
      <c r="AF352" s="237"/>
      <c r="AG352" s="237"/>
      <c r="AH352" s="237"/>
    </row>
    <row r="353" spans="1:34">
      <c r="A353" s="8"/>
      <c r="B353" s="8"/>
      <c r="C353" s="237"/>
      <c r="D353" s="237"/>
      <c r="E353" s="237"/>
      <c r="F353" s="237"/>
      <c r="G353" s="237"/>
      <c r="H353" s="237"/>
      <c r="I353" s="237"/>
      <c r="J353" s="237"/>
      <c r="K353" s="237"/>
      <c r="L353" s="237"/>
      <c r="M353" s="237"/>
      <c r="N353" s="237"/>
      <c r="O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  <c r="AA353" s="237"/>
      <c r="AB353" s="237"/>
      <c r="AC353" s="237"/>
      <c r="AD353" s="237"/>
      <c r="AE353" s="237"/>
      <c r="AF353" s="237"/>
      <c r="AG353" s="237"/>
      <c r="AH353" s="237"/>
    </row>
    <row r="354" spans="1:34">
      <c r="A354" s="8"/>
      <c r="B354" s="8"/>
      <c r="C354" s="237"/>
      <c r="D354" s="237"/>
      <c r="E354" s="237"/>
      <c r="F354" s="237"/>
      <c r="G354" s="237"/>
      <c r="H354" s="237"/>
      <c r="I354" s="237"/>
      <c r="J354" s="237"/>
      <c r="K354" s="237"/>
      <c r="L354" s="237"/>
      <c r="M354" s="237"/>
      <c r="N354" s="237"/>
      <c r="O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  <c r="AA354" s="237"/>
      <c r="AB354" s="237"/>
      <c r="AC354" s="237"/>
      <c r="AD354" s="237"/>
      <c r="AE354" s="237"/>
      <c r="AF354" s="237"/>
      <c r="AG354" s="237"/>
      <c r="AH354" s="237"/>
    </row>
    <row r="355" spans="1:34">
      <c r="A355" s="8"/>
      <c r="B355" s="8"/>
      <c r="C355" s="237"/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37"/>
      <c r="O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  <c r="AA355" s="237"/>
      <c r="AB355" s="237"/>
      <c r="AC355" s="237"/>
      <c r="AD355" s="237"/>
      <c r="AE355" s="237"/>
      <c r="AF355" s="237"/>
      <c r="AG355" s="237"/>
      <c r="AH355" s="237"/>
    </row>
    <row r="356" spans="1:34">
      <c r="A356" s="8"/>
      <c r="B356" s="8"/>
      <c r="C356" s="237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237"/>
      <c r="O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  <c r="AA356" s="237"/>
      <c r="AB356" s="237"/>
      <c r="AC356" s="237"/>
      <c r="AD356" s="237"/>
      <c r="AE356" s="237"/>
      <c r="AF356" s="237"/>
      <c r="AG356" s="237"/>
      <c r="AH356" s="237"/>
    </row>
    <row r="357" spans="1:34">
      <c r="A357" s="8"/>
      <c r="B357" s="8"/>
      <c r="C357" s="237"/>
      <c r="D357" s="237"/>
      <c r="E357" s="237"/>
      <c r="F357" s="237"/>
      <c r="G357" s="237"/>
      <c r="H357" s="237"/>
      <c r="I357" s="237"/>
      <c r="J357" s="237"/>
      <c r="K357" s="237"/>
      <c r="L357" s="237"/>
      <c r="M357" s="237"/>
      <c r="N357" s="237"/>
      <c r="O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  <c r="AA357" s="237"/>
      <c r="AB357" s="237"/>
      <c r="AC357" s="237"/>
      <c r="AD357" s="237"/>
      <c r="AE357" s="237"/>
      <c r="AF357" s="237"/>
      <c r="AG357" s="237"/>
      <c r="AH357" s="237"/>
    </row>
    <row r="358" spans="1:34">
      <c r="A358" s="8"/>
      <c r="B358" s="8"/>
      <c r="C358" s="237"/>
      <c r="D358" s="237"/>
      <c r="E358" s="237"/>
      <c r="F358" s="237"/>
      <c r="G358" s="237"/>
      <c r="H358" s="237"/>
      <c r="I358" s="237"/>
      <c r="J358" s="237"/>
      <c r="K358" s="237"/>
      <c r="L358" s="237"/>
      <c r="M358" s="237"/>
      <c r="N358" s="237"/>
      <c r="O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  <c r="AA358" s="237"/>
      <c r="AB358" s="237"/>
      <c r="AC358" s="237"/>
      <c r="AD358" s="237"/>
      <c r="AE358" s="237"/>
      <c r="AF358" s="237"/>
      <c r="AG358" s="237"/>
      <c r="AH358" s="237"/>
    </row>
    <row r="359" spans="1:34">
      <c r="A359" s="8"/>
      <c r="B359" s="8"/>
      <c r="C359" s="237"/>
      <c r="D359" s="237"/>
      <c r="E359" s="237"/>
      <c r="F359" s="237"/>
      <c r="G359" s="237"/>
      <c r="H359" s="237"/>
      <c r="I359" s="237"/>
      <c r="J359" s="237"/>
      <c r="K359" s="237"/>
      <c r="L359" s="237"/>
      <c r="M359" s="237"/>
      <c r="N359" s="237"/>
      <c r="O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  <c r="AA359" s="237"/>
      <c r="AB359" s="237"/>
      <c r="AC359" s="237"/>
      <c r="AD359" s="237"/>
      <c r="AE359" s="237"/>
      <c r="AF359" s="237"/>
      <c r="AG359" s="237"/>
      <c r="AH359" s="237"/>
    </row>
    <row r="360" spans="1:34">
      <c r="A360" s="8"/>
      <c r="B360" s="8"/>
      <c r="C360" s="237"/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37"/>
      <c r="O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  <c r="AA360" s="237"/>
      <c r="AB360" s="237"/>
      <c r="AC360" s="237"/>
      <c r="AD360" s="237"/>
      <c r="AE360" s="237"/>
      <c r="AF360" s="237"/>
      <c r="AG360" s="237"/>
      <c r="AH360" s="237"/>
    </row>
    <row r="361" spans="1:34">
      <c r="A361" s="8"/>
      <c r="B361" s="8"/>
      <c r="C361" s="237"/>
      <c r="D361" s="237"/>
      <c r="E361" s="237"/>
      <c r="F361" s="237"/>
      <c r="G361" s="237"/>
      <c r="H361" s="237"/>
      <c r="I361" s="237"/>
      <c r="J361" s="237"/>
      <c r="K361" s="237"/>
      <c r="L361" s="237"/>
      <c r="M361" s="237"/>
      <c r="N361" s="237"/>
      <c r="O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  <c r="AA361" s="237"/>
      <c r="AB361" s="237"/>
      <c r="AC361" s="237"/>
      <c r="AD361" s="237"/>
      <c r="AE361" s="237"/>
      <c r="AF361" s="237"/>
      <c r="AG361" s="237"/>
      <c r="AH361" s="237"/>
    </row>
    <row r="362" spans="1:34">
      <c r="A362" s="8"/>
      <c r="B362" s="8"/>
      <c r="C362" s="237"/>
      <c r="D362" s="237"/>
      <c r="E362" s="237"/>
      <c r="F362" s="237"/>
      <c r="G362" s="237"/>
      <c r="H362" s="237"/>
      <c r="I362" s="237"/>
      <c r="J362" s="237"/>
      <c r="K362" s="237"/>
      <c r="L362" s="237"/>
      <c r="M362" s="237"/>
      <c r="N362" s="237"/>
      <c r="O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  <c r="AA362" s="237"/>
      <c r="AB362" s="237"/>
      <c r="AC362" s="237"/>
      <c r="AD362" s="237"/>
      <c r="AE362" s="237"/>
      <c r="AF362" s="237"/>
      <c r="AG362" s="237"/>
      <c r="AH362" s="237"/>
    </row>
    <row r="363" spans="1:34">
      <c r="A363" s="8"/>
      <c r="B363" s="8"/>
      <c r="C363" s="237"/>
      <c r="D363" s="237"/>
      <c r="E363" s="237"/>
      <c r="F363" s="237"/>
      <c r="G363" s="237"/>
      <c r="H363" s="237"/>
      <c r="I363" s="237"/>
      <c r="J363" s="237"/>
      <c r="K363" s="237"/>
      <c r="L363" s="237"/>
      <c r="M363" s="237"/>
      <c r="N363" s="237"/>
      <c r="O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  <c r="AA363" s="237"/>
      <c r="AB363" s="237"/>
      <c r="AC363" s="237"/>
      <c r="AD363" s="237"/>
      <c r="AE363" s="237"/>
      <c r="AF363" s="237"/>
      <c r="AG363" s="237"/>
      <c r="AH363" s="237"/>
    </row>
    <row r="364" spans="1:34">
      <c r="A364" s="8"/>
      <c r="B364" s="8"/>
      <c r="C364" s="237"/>
      <c r="D364" s="237"/>
      <c r="E364" s="237"/>
      <c r="F364" s="237"/>
      <c r="G364" s="237"/>
      <c r="H364" s="237"/>
      <c r="I364" s="237"/>
      <c r="J364" s="237"/>
      <c r="K364" s="237"/>
      <c r="L364" s="237"/>
      <c r="M364" s="237"/>
      <c r="N364" s="237"/>
      <c r="O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  <c r="AA364" s="237"/>
      <c r="AB364" s="237"/>
      <c r="AC364" s="237"/>
      <c r="AD364" s="237"/>
      <c r="AE364" s="237"/>
      <c r="AF364" s="237"/>
      <c r="AG364" s="237"/>
      <c r="AH364" s="237"/>
    </row>
    <row r="365" spans="1:34">
      <c r="A365" s="8"/>
      <c r="B365" s="8"/>
      <c r="C365" s="237"/>
      <c r="D365" s="237"/>
      <c r="E365" s="237"/>
      <c r="F365" s="237"/>
      <c r="G365" s="237"/>
      <c r="H365" s="237"/>
      <c r="I365" s="237"/>
      <c r="J365" s="237"/>
      <c r="K365" s="237"/>
      <c r="L365" s="237"/>
      <c r="M365" s="237"/>
      <c r="N365" s="237"/>
      <c r="O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  <c r="AA365" s="237"/>
      <c r="AB365" s="237"/>
      <c r="AC365" s="237"/>
      <c r="AD365" s="237"/>
      <c r="AE365" s="237"/>
      <c r="AF365" s="237"/>
      <c r="AG365" s="237"/>
      <c r="AH365" s="237"/>
    </row>
    <row r="366" spans="1:34">
      <c r="A366" s="8"/>
      <c r="B366" s="8"/>
      <c r="C366" s="237"/>
      <c r="D366" s="237"/>
      <c r="E366" s="237"/>
      <c r="F366" s="237"/>
      <c r="G366" s="237"/>
      <c r="H366" s="237"/>
      <c r="I366" s="237"/>
      <c r="J366" s="237"/>
      <c r="K366" s="237"/>
      <c r="L366" s="237"/>
      <c r="M366" s="237"/>
      <c r="N366" s="237"/>
      <c r="O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  <c r="AA366" s="237"/>
      <c r="AB366" s="237"/>
      <c r="AC366" s="237"/>
      <c r="AD366" s="237"/>
      <c r="AE366" s="237"/>
      <c r="AF366" s="237"/>
      <c r="AG366" s="237"/>
      <c r="AH366" s="237"/>
    </row>
    <row r="367" spans="1:34">
      <c r="A367" s="8"/>
      <c r="B367" s="8"/>
      <c r="C367" s="237"/>
      <c r="D367" s="237"/>
      <c r="E367" s="237"/>
      <c r="F367" s="237"/>
      <c r="G367" s="237"/>
      <c r="H367" s="237"/>
      <c r="I367" s="237"/>
      <c r="J367" s="237"/>
      <c r="K367" s="237"/>
      <c r="L367" s="237"/>
      <c r="M367" s="237"/>
      <c r="N367" s="237"/>
      <c r="O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  <c r="AA367" s="237"/>
      <c r="AB367" s="237"/>
      <c r="AC367" s="237"/>
      <c r="AD367" s="237"/>
      <c r="AE367" s="237"/>
      <c r="AF367" s="237"/>
      <c r="AG367" s="237"/>
      <c r="AH367" s="237"/>
    </row>
    <row r="368" spans="1:34">
      <c r="A368" s="8"/>
      <c r="B368" s="8"/>
      <c r="C368" s="237"/>
      <c r="D368" s="237"/>
      <c r="E368" s="237"/>
      <c r="F368" s="237"/>
      <c r="G368" s="237"/>
      <c r="H368" s="237"/>
      <c r="I368" s="237"/>
      <c r="J368" s="237"/>
      <c r="K368" s="237"/>
      <c r="L368" s="237"/>
      <c r="M368" s="237"/>
      <c r="N368" s="237"/>
      <c r="O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  <c r="AA368" s="237"/>
      <c r="AB368" s="237"/>
      <c r="AC368" s="237"/>
      <c r="AD368" s="237"/>
      <c r="AE368" s="237"/>
      <c r="AF368" s="237"/>
      <c r="AG368" s="237"/>
      <c r="AH368" s="237"/>
    </row>
    <row r="369" spans="1:34">
      <c r="A369" s="8"/>
      <c r="B369" s="8"/>
      <c r="C369" s="237"/>
      <c r="D369" s="237"/>
      <c r="E369" s="237"/>
      <c r="F369" s="237"/>
      <c r="G369" s="237"/>
      <c r="H369" s="237"/>
      <c r="I369" s="237"/>
      <c r="J369" s="237"/>
      <c r="K369" s="237"/>
      <c r="L369" s="237"/>
      <c r="M369" s="237"/>
      <c r="N369" s="237"/>
      <c r="O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  <c r="AA369" s="237"/>
      <c r="AB369" s="237"/>
      <c r="AC369" s="237"/>
      <c r="AD369" s="237"/>
      <c r="AE369" s="237"/>
      <c r="AF369" s="237"/>
      <c r="AG369" s="237"/>
      <c r="AH369" s="237"/>
    </row>
    <row r="370" spans="1:34">
      <c r="A370" s="8"/>
      <c r="B370" s="8"/>
      <c r="C370" s="237"/>
      <c r="D370" s="237"/>
      <c r="E370" s="237"/>
      <c r="F370" s="237"/>
      <c r="G370" s="237"/>
      <c r="H370" s="237"/>
      <c r="I370" s="237"/>
      <c r="J370" s="237"/>
      <c r="K370" s="237"/>
      <c r="L370" s="237"/>
      <c r="M370" s="237"/>
      <c r="N370" s="237"/>
      <c r="O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  <c r="AA370" s="237"/>
      <c r="AB370" s="237"/>
      <c r="AC370" s="237"/>
      <c r="AD370" s="237"/>
      <c r="AE370" s="237"/>
      <c r="AF370" s="237"/>
      <c r="AG370" s="237"/>
      <c r="AH370" s="237"/>
    </row>
    <row r="371" spans="1:34">
      <c r="A371" s="8"/>
      <c r="B371" s="8"/>
      <c r="C371" s="237"/>
      <c r="D371" s="237"/>
      <c r="E371" s="237"/>
      <c r="F371" s="237"/>
      <c r="G371" s="237"/>
      <c r="H371" s="237"/>
      <c r="I371" s="237"/>
      <c r="J371" s="237"/>
      <c r="K371" s="237"/>
      <c r="L371" s="237"/>
      <c r="M371" s="237"/>
      <c r="N371" s="237"/>
      <c r="O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  <c r="AA371" s="237"/>
      <c r="AB371" s="237"/>
      <c r="AC371" s="237"/>
      <c r="AD371" s="237"/>
      <c r="AE371" s="237"/>
      <c r="AF371" s="237"/>
      <c r="AG371" s="237"/>
      <c r="AH371" s="237"/>
    </row>
    <row r="372" spans="1:34">
      <c r="A372" s="8"/>
      <c r="B372" s="8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37"/>
      <c r="O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  <c r="AA372" s="237"/>
      <c r="AB372" s="237"/>
      <c r="AC372" s="237"/>
      <c r="AD372" s="237"/>
      <c r="AE372" s="237"/>
      <c r="AF372" s="237"/>
      <c r="AG372" s="237"/>
      <c r="AH372" s="237"/>
    </row>
    <row r="373" spans="1:34">
      <c r="A373" s="8"/>
      <c r="B373" s="8"/>
      <c r="C373" s="237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237"/>
      <c r="O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  <c r="AA373" s="237"/>
      <c r="AB373" s="237"/>
      <c r="AC373" s="237"/>
      <c r="AD373" s="237"/>
      <c r="AE373" s="237"/>
      <c r="AF373" s="237"/>
      <c r="AG373" s="237"/>
      <c r="AH373" s="237"/>
    </row>
    <row r="374" spans="1:34">
      <c r="A374" s="8"/>
      <c r="B374" s="8"/>
      <c r="C374" s="237"/>
      <c r="D374" s="237"/>
      <c r="E374" s="237"/>
      <c r="F374" s="237"/>
      <c r="G374" s="237"/>
      <c r="H374" s="237"/>
      <c r="I374" s="237"/>
      <c r="J374" s="237"/>
      <c r="K374" s="237"/>
      <c r="L374" s="237"/>
      <c r="M374" s="237"/>
      <c r="N374" s="237"/>
      <c r="O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37"/>
      <c r="AC374" s="237"/>
      <c r="AD374" s="237"/>
      <c r="AE374" s="237"/>
      <c r="AF374" s="237"/>
      <c r="AG374" s="237"/>
      <c r="AH374" s="237"/>
    </row>
    <row r="375" spans="1:34">
      <c r="A375" s="8"/>
      <c r="B375" s="8"/>
      <c r="C375" s="237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237"/>
      <c r="O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37"/>
      <c r="AC375" s="237"/>
      <c r="AD375" s="237"/>
      <c r="AE375" s="237"/>
      <c r="AF375" s="237"/>
      <c r="AG375" s="237"/>
      <c r="AH375" s="237"/>
    </row>
    <row r="376" spans="1:34">
      <c r="A376" s="8"/>
      <c r="B376" s="8"/>
      <c r="C376" s="237"/>
      <c r="D376" s="237"/>
      <c r="E376" s="237"/>
      <c r="F376" s="237"/>
      <c r="G376" s="237"/>
      <c r="H376" s="237"/>
      <c r="I376" s="237"/>
      <c r="J376" s="237"/>
      <c r="K376" s="237"/>
      <c r="L376" s="237"/>
      <c r="M376" s="237"/>
      <c r="N376" s="237"/>
      <c r="O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37"/>
      <c r="AC376" s="237"/>
      <c r="AD376" s="237"/>
      <c r="AE376" s="237"/>
      <c r="AF376" s="237"/>
      <c r="AG376" s="237"/>
      <c r="AH376" s="237"/>
    </row>
    <row r="377" spans="1:34">
      <c r="A377" s="8"/>
      <c r="B377" s="8"/>
      <c r="C377" s="237"/>
      <c r="D377" s="237"/>
      <c r="E377" s="237"/>
      <c r="F377" s="237"/>
      <c r="G377" s="237"/>
      <c r="H377" s="237"/>
      <c r="I377" s="237"/>
      <c r="J377" s="237"/>
      <c r="K377" s="237"/>
      <c r="L377" s="237"/>
      <c r="M377" s="237"/>
      <c r="N377" s="237"/>
      <c r="O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37"/>
      <c r="AC377" s="237"/>
      <c r="AD377" s="237"/>
      <c r="AE377" s="237"/>
      <c r="AF377" s="237"/>
      <c r="AG377" s="237"/>
      <c r="AH377" s="237"/>
    </row>
    <row r="378" spans="1:34">
      <c r="A378" s="8"/>
      <c r="B378" s="8"/>
      <c r="C378" s="237"/>
      <c r="D378" s="237"/>
      <c r="E378" s="237"/>
      <c r="F378" s="237"/>
      <c r="G378" s="237"/>
      <c r="H378" s="237"/>
      <c r="I378" s="237"/>
      <c r="J378" s="237"/>
      <c r="K378" s="237"/>
      <c r="L378" s="237"/>
      <c r="M378" s="237"/>
      <c r="N378" s="237"/>
      <c r="O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  <c r="AA378" s="237"/>
      <c r="AB378" s="237"/>
      <c r="AC378" s="237"/>
      <c r="AD378" s="237"/>
      <c r="AE378" s="237"/>
      <c r="AF378" s="237"/>
      <c r="AG378" s="237"/>
      <c r="AH378" s="237"/>
    </row>
    <row r="379" spans="1:34">
      <c r="A379" s="8"/>
      <c r="B379" s="8"/>
      <c r="C379" s="237"/>
      <c r="D379" s="237"/>
      <c r="E379" s="237"/>
      <c r="F379" s="237"/>
      <c r="G379" s="237"/>
      <c r="H379" s="237"/>
      <c r="I379" s="237"/>
      <c r="J379" s="237"/>
      <c r="K379" s="237"/>
      <c r="L379" s="237"/>
      <c r="M379" s="237"/>
      <c r="N379" s="237"/>
      <c r="O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  <c r="AA379" s="237"/>
      <c r="AB379" s="237"/>
      <c r="AC379" s="237"/>
      <c r="AD379" s="237"/>
      <c r="AE379" s="237"/>
      <c r="AF379" s="237"/>
      <c r="AG379" s="237"/>
      <c r="AH379" s="237"/>
    </row>
    <row r="380" spans="1:34">
      <c r="A380" s="8"/>
      <c r="B380" s="8"/>
      <c r="C380" s="237"/>
      <c r="D380" s="237"/>
      <c r="E380" s="237"/>
      <c r="F380" s="237"/>
      <c r="G380" s="237"/>
      <c r="H380" s="237"/>
      <c r="I380" s="237"/>
      <c r="J380" s="237"/>
      <c r="K380" s="237"/>
      <c r="L380" s="237"/>
      <c r="M380" s="237"/>
      <c r="N380" s="237"/>
      <c r="O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  <c r="AA380" s="237"/>
      <c r="AB380" s="237"/>
      <c r="AC380" s="237"/>
      <c r="AD380" s="237"/>
      <c r="AE380" s="237"/>
      <c r="AF380" s="237"/>
      <c r="AG380" s="237"/>
      <c r="AH380" s="237"/>
    </row>
    <row r="381" spans="1:34">
      <c r="A381" s="8"/>
      <c r="B381" s="8"/>
      <c r="C381" s="237"/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37"/>
      <c r="O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  <c r="AA381" s="237"/>
      <c r="AB381" s="237"/>
      <c r="AC381" s="237"/>
      <c r="AD381" s="237"/>
      <c r="AE381" s="237"/>
      <c r="AF381" s="237"/>
      <c r="AG381" s="237"/>
      <c r="AH381" s="237"/>
    </row>
    <row r="382" spans="1:34">
      <c r="A382" s="8"/>
      <c r="B382" s="8"/>
      <c r="C382" s="237"/>
      <c r="D382" s="237"/>
      <c r="E382" s="237"/>
      <c r="F382" s="237"/>
      <c r="G382" s="237"/>
      <c r="H382" s="237"/>
      <c r="I382" s="237"/>
      <c r="J382" s="237"/>
      <c r="K382" s="237"/>
      <c r="L382" s="237"/>
      <c r="M382" s="237"/>
      <c r="N382" s="237"/>
      <c r="O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  <c r="AA382" s="237"/>
      <c r="AB382" s="237"/>
      <c r="AC382" s="237"/>
      <c r="AD382" s="237"/>
      <c r="AE382" s="237"/>
      <c r="AF382" s="237"/>
      <c r="AG382" s="237"/>
      <c r="AH382" s="237"/>
    </row>
    <row r="383" spans="1:34">
      <c r="A383" s="8"/>
      <c r="B383" s="8"/>
      <c r="C383" s="237"/>
      <c r="D383" s="237"/>
      <c r="E383" s="237"/>
      <c r="F383" s="237"/>
      <c r="G383" s="237"/>
      <c r="H383" s="237"/>
      <c r="I383" s="237"/>
      <c r="J383" s="237"/>
      <c r="K383" s="237"/>
      <c r="L383" s="237"/>
      <c r="M383" s="237"/>
      <c r="N383" s="237"/>
      <c r="O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  <c r="AA383" s="237"/>
      <c r="AB383" s="237"/>
      <c r="AC383" s="237"/>
      <c r="AD383" s="237"/>
      <c r="AE383" s="237"/>
      <c r="AF383" s="237"/>
      <c r="AG383" s="237"/>
      <c r="AH383" s="237"/>
    </row>
    <row r="384" spans="1:34">
      <c r="A384" s="8"/>
      <c r="B384" s="8"/>
      <c r="C384" s="237"/>
      <c r="D384" s="237"/>
      <c r="E384" s="237"/>
      <c r="F384" s="237"/>
      <c r="G384" s="237"/>
      <c r="H384" s="237"/>
      <c r="I384" s="237"/>
      <c r="J384" s="237"/>
      <c r="K384" s="237"/>
      <c r="L384" s="237"/>
      <c r="M384" s="237"/>
      <c r="N384" s="237"/>
      <c r="O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  <c r="AA384" s="237"/>
      <c r="AB384" s="237"/>
      <c r="AC384" s="237"/>
      <c r="AD384" s="237"/>
      <c r="AE384" s="237"/>
      <c r="AF384" s="237"/>
      <c r="AG384" s="237"/>
      <c r="AH384" s="237"/>
    </row>
    <row r="385" spans="1:34">
      <c r="A385" s="8"/>
      <c r="B385" s="8"/>
      <c r="C385" s="237"/>
      <c r="D385" s="237"/>
      <c r="E385" s="237"/>
      <c r="F385" s="237"/>
      <c r="G385" s="237"/>
      <c r="H385" s="237"/>
      <c r="I385" s="237"/>
      <c r="J385" s="237"/>
      <c r="K385" s="237"/>
      <c r="L385" s="237"/>
      <c r="M385" s="237"/>
      <c r="N385" s="237"/>
      <c r="O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  <c r="AA385" s="237"/>
      <c r="AB385" s="237"/>
      <c r="AC385" s="237"/>
      <c r="AD385" s="237"/>
      <c r="AE385" s="237"/>
      <c r="AF385" s="237"/>
      <c r="AG385" s="237"/>
      <c r="AH385" s="237"/>
    </row>
    <row r="386" spans="1:34">
      <c r="A386" s="8"/>
      <c r="B386" s="8"/>
      <c r="C386" s="237"/>
      <c r="D386" s="237"/>
      <c r="E386" s="237"/>
      <c r="F386" s="237"/>
      <c r="G386" s="237"/>
      <c r="H386" s="237"/>
      <c r="I386" s="237"/>
      <c r="J386" s="237"/>
      <c r="K386" s="237"/>
      <c r="L386" s="237"/>
      <c r="M386" s="237"/>
      <c r="N386" s="237"/>
      <c r="O386" s="237"/>
      <c r="Q386" s="237"/>
      <c r="R386" s="237"/>
      <c r="S386" s="237"/>
      <c r="T386" s="237"/>
      <c r="U386" s="237"/>
      <c r="V386" s="237"/>
      <c r="W386" s="237"/>
      <c r="X386" s="237"/>
      <c r="Y386" s="237"/>
      <c r="Z386" s="237"/>
      <c r="AA386" s="237"/>
      <c r="AB386" s="237"/>
      <c r="AC386" s="237"/>
      <c r="AD386" s="237"/>
      <c r="AE386" s="237"/>
      <c r="AF386" s="237"/>
      <c r="AG386" s="237"/>
      <c r="AH386" s="237"/>
    </row>
    <row r="387" spans="1:34">
      <c r="A387" s="8"/>
      <c r="B387" s="8"/>
      <c r="C387" s="237"/>
      <c r="D387" s="237"/>
      <c r="E387" s="237"/>
      <c r="F387" s="237"/>
      <c r="G387" s="237"/>
      <c r="H387" s="237"/>
      <c r="I387" s="237"/>
      <c r="J387" s="237"/>
      <c r="K387" s="237"/>
      <c r="L387" s="237"/>
      <c r="M387" s="237"/>
      <c r="N387" s="237"/>
      <c r="O387" s="237"/>
      <c r="Q387" s="237"/>
      <c r="R387" s="237"/>
      <c r="S387" s="237"/>
      <c r="T387" s="237"/>
      <c r="U387" s="237"/>
      <c r="V387" s="237"/>
      <c r="W387" s="237"/>
      <c r="X387" s="237"/>
      <c r="Y387" s="237"/>
      <c r="Z387" s="237"/>
      <c r="AA387" s="237"/>
      <c r="AB387" s="237"/>
      <c r="AC387" s="237"/>
      <c r="AD387" s="237"/>
      <c r="AE387" s="237"/>
      <c r="AF387" s="237"/>
      <c r="AG387" s="237"/>
      <c r="AH387" s="237"/>
    </row>
    <row r="388" spans="1:34">
      <c r="A388" s="8"/>
      <c r="B388" s="8"/>
      <c r="C388" s="237"/>
      <c r="D388" s="237"/>
      <c r="E388" s="237"/>
      <c r="F388" s="237"/>
      <c r="G388" s="237"/>
      <c r="H388" s="237"/>
      <c r="I388" s="237"/>
      <c r="J388" s="237"/>
      <c r="K388" s="237"/>
      <c r="L388" s="237"/>
      <c r="M388" s="237"/>
      <c r="N388" s="237"/>
      <c r="O388" s="237"/>
      <c r="Q388" s="237"/>
      <c r="R388" s="237"/>
      <c r="S388" s="237"/>
      <c r="T388" s="237"/>
      <c r="U388" s="237"/>
      <c r="V388" s="237"/>
      <c r="W388" s="237"/>
      <c r="X388" s="237"/>
      <c r="Y388" s="237"/>
      <c r="Z388" s="237"/>
      <c r="AA388" s="237"/>
      <c r="AB388" s="237"/>
      <c r="AC388" s="237"/>
      <c r="AD388" s="237"/>
      <c r="AE388" s="237"/>
      <c r="AF388" s="237"/>
      <c r="AG388" s="237"/>
      <c r="AH388" s="237"/>
    </row>
    <row r="389" spans="1:34">
      <c r="A389" s="8"/>
      <c r="B389" s="8"/>
      <c r="C389" s="237"/>
      <c r="D389" s="237"/>
      <c r="E389" s="237"/>
      <c r="F389" s="237"/>
      <c r="G389" s="237"/>
      <c r="H389" s="237"/>
      <c r="I389" s="237"/>
      <c r="J389" s="237"/>
      <c r="K389" s="237"/>
      <c r="L389" s="237"/>
      <c r="M389" s="237"/>
      <c r="N389" s="237"/>
      <c r="O389" s="237"/>
      <c r="Q389" s="237"/>
      <c r="R389" s="237"/>
      <c r="S389" s="237"/>
      <c r="T389" s="237"/>
      <c r="U389" s="237"/>
      <c r="V389" s="237"/>
      <c r="W389" s="237"/>
      <c r="X389" s="237"/>
      <c r="Y389" s="237"/>
      <c r="Z389" s="237"/>
      <c r="AA389" s="237"/>
      <c r="AB389" s="237"/>
      <c r="AC389" s="237"/>
      <c r="AD389" s="237"/>
      <c r="AE389" s="237"/>
      <c r="AF389" s="237"/>
      <c r="AG389" s="237"/>
      <c r="AH389" s="237"/>
    </row>
    <row r="390" spans="1:34">
      <c r="A390" s="8"/>
      <c r="B390" s="8"/>
      <c r="C390" s="237"/>
      <c r="D390" s="237"/>
      <c r="E390" s="237"/>
      <c r="F390" s="237"/>
      <c r="G390" s="237"/>
      <c r="H390" s="237"/>
      <c r="I390" s="237"/>
      <c r="J390" s="237"/>
      <c r="K390" s="237"/>
      <c r="L390" s="237"/>
      <c r="M390" s="237"/>
      <c r="N390" s="237"/>
      <c r="O390" s="237"/>
      <c r="Q390" s="237"/>
      <c r="R390" s="237"/>
      <c r="S390" s="237"/>
      <c r="T390" s="237"/>
      <c r="U390" s="237"/>
      <c r="V390" s="237"/>
      <c r="W390" s="237"/>
      <c r="X390" s="237"/>
      <c r="Y390" s="237"/>
      <c r="Z390" s="237"/>
      <c r="AA390" s="237"/>
      <c r="AB390" s="237"/>
      <c r="AC390" s="237"/>
      <c r="AD390" s="237"/>
      <c r="AE390" s="237"/>
      <c r="AF390" s="237"/>
      <c r="AG390" s="237"/>
      <c r="AH390" s="237"/>
    </row>
    <row r="391" spans="1:34">
      <c r="A391" s="8"/>
      <c r="B391" s="8"/>
      <c r="C391" s="237"/>
      <c r="D391" s="237"/>
      <c r="E391" s="237"/>
      <c r="F391" s="237"/>
      <c r="G391" s="237"/>
      <c r="H391" s="237"/>
      <c r="I391" s="237"/>
      <c r="J391" s="237"/>
      <c r="K391" s="237"/>
      <c r="L391" s="237"/>
      <c r="M391" s="237"/>
      <c r="N391" s="237"/>
      <c r="O391" s="237"/>
      <c r="Q391" s="237"/>
      <c r="R391" s="237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37"/>
      <c r="AC391" s="237"/>
      <c r="AD391" s="237"/>
      <c r="AE391" s="237"/>
      <c r="AF391" s="237"/>
      <c r="AG391" s="237"/>
      <c r="AH391" s="237"/>
    </row>
    <row r="392" spans="1:34">
      <c r="A392" s="8"/>
      <c r="B392" s="8"/>
      <c r="C392" s="237"/>
      <c r="D392" s="237"/>
      <c r="E392" s="237"/>
      <c r="F392" s="237"/>
      <c r="G392" s="237"/>
      <c r="H392" s="237"/>
      <c r="I392" s="237"/>
      <c r="J392" s="237"/>
      <c r="K392" s="237"/>
      <c r="L392" s="237"/>
      <c r="M392" s="237"/>
      <c r="N392" s="237"/>
      <c r="O392" s="237"/>
      <c r="Q392" s="237"/>
      <c r="R392" s="237"/>
      <c r="S392" s="237"/>
      <c r="T392" s="237"/>
      <c r="U392" s="237"/>
      <c r="V392" s="237"/>
      <c r="W392" s="237"/>
      <c r="X392" s="237"/>
      <c r="Y392" s="237"/>
      <c r="Z392" s="237"/>
      <c r="AA392" s="237"/>
      <c r="AB392" s="237"/>
      <c r="AC392" s="237"/>
      <c r="AD392" s="237"/>
      <c r="AE392" s="237"/>
      <c r="AF392" s="237"/>
      <c r="AG392" s="237"/>
      <c r="AH392" s="237"/>
    </row>
    <row r="393" spans="1:34">
      <c r="A393" s="8"/>
      <c r="B393" s="8"/>
      <c r="C393" s="237"/>
      <c r="D393" s="237"/>
      <c r="E393" s="237"/>
      <c r="F393" s="237"/>
      <c r="G393" s="237"/>
      <c r="H393" s="237"/>
      <c r="I393" s="237"/>
      <c r="J393" s="237"/>
      <c r="K393" s="237"/>
      <c r="L393" s="237"/>
      <c r="M393" s="237"/>
      <c r="N393" s="237"/>
      <c r="O393" s="237"/>
      <c r="Q393" s="237"/>
      <c r="R393" s="237"/>
      <c r="S393" s="237"/>
      <c r="T393" s="237"/>
      <c r="U393" s="237"/>
      <c r="V393" s="237"/>
      <c r="W393" s="237"/>
      <c r="X393" s="237"/>
      <c r="Y393" s="237"/>
      <c r="Z393" s="237"/>
      <c r="AA393" s="237"/>
      <c r="AB393" s="237"/>
      <c r="AC393" s="237"/>
      <c r="AD393" s="237"/>
      <c r="AE393" s="237"/>
      <c r="AF393" s="237"/>
      <c r="AG393" s="237"/>
      <c r="AH393" s="237"/>
    </row>
    <row r="394" spans="1:34">
      <c r="A394" s="8"/>
      <c r="B394" s="8"/>
      <c r="C394" s="237"/>
      <c r="D394" s="237"/>
      <c r="E394" s="237"/>
      <c r="F394" s="237"/>
      <c r="G394" s="237"/>
      <c r="H394" s="237"/>
      <c r="I394" s="237"/>
      <c r="J394" s="237"/>
      <c r="K394" s="237"/>
      <c r="L394" s="237"/>
      <c r="M394" s="237"/>
      <c r="N394" s="237"/>
      <c r="O394" s="237"/>
      <c r="Q394" s="237"/>
      <c r="R394" s="237"/>
      <c r="S394" s="237"/>
      <c r="T394" s="237"/>
      <c r="U394" s="237"/>
      <c r="V394" s="237"/>
      <c r="W394" s="237"/>
      <c r="X394" s="237"/>
      <c r="Y394" s="237"/>
      <c r="Z394" s="237"/>
      <c r="AA394" s="237"/>
      <c r="AB394" s="237"/>
      <c r="AC394" s="237"/>
      <c r="AD394" s="237"/>
      <c r="AE394" s="237"/>
      <c r="AF394" s="237"/>
      <c r="AG394" s="237"/>
      <c r="AH394" s="237"/>
    </row>
    <row r="395" spans="1:34">
      <c r="A395" s="8"/>
      <c r="B395" s="8"/>
      <c r="C395" s="237"/>
      <c r="D395" s="237"/>
      <c r="E395" s="237"/>
      <c r="F395" s="237"/>
      <c r="G395" s="237"/>
      <c r="H395" s="237"/>
      <c r="I395" s="237"/>
      <c r="J395" s="237"/>
      <c r="K395" s="237"/>
      <c r="L395" s="237"/>
      <c r="M395" s="237"/>
      <c r="N395" s="237"/>
      <c r="O395" s="237"/>
      <c r="Q395" s="237"/>
      <c r="R395" s="237"/>
      <c r="S395" s="237"/>
      <c r="T395" s="237"/>
      <c r="U395" s="237"/>
      <c r="V395" s="237"/>
      <c r="W395" s="237"/>
      <c r="X395" s="237"/>
      <c r="Y395" s="237"/>
      <c r="Z395" s="237"/>
      <c r="AA395" s="237"/>
      <c r="AB395" s="237"/>
      <c r="AC395" s="237"/>
      <c r="AD395" s="237"/>
      <c r="AE395" s="237"/>
      <c r="AF395" s="237"/>
      <c r="AG395" s="237"/>
      <c r="AH395" s="237"/>
    </row>
    <row r="396" spans="1:34">
      <c r="A396" s="8"/>
      <c r="B396" s="8"/>
      <c r="C396" s="237"/>
      <c r="D396" s="237"/>
      <c r="E396" s="237"/>
      <c r="F396" s="237"/>
      <c r="G396" s="237"/>
      <c r="H396" s="237"/>
      <c r="I396" s="237"/>
      <c r="J396" s="237"/>
      <c r="K396" s="237"/>
      <c r="L396" s="237"/>
      <c r="M396" s="237"/>
      <c r="N396" s="237"/>
      <c r="O396" s="237"/>
      <c r="Q396" s="237"/>
      <c r="R396" s="237"/>
      <c r="S396" s="237"/>
      <c r="T396" s="237"/>
      <c r="U396" s="237"/>
      <c r="V396" s="237"/>
      <c r="W396" s="237"/>
      <c r="X396" s="237"/>
      <c r="Y396" s="237"/>
      <c r="Z396" s="237"/>
      <c r="AA396" s="237"/>
      <c r="AB396" s="237"/>
      <c r="AC396" s="237"/>
      <c r="AD396" s="237"/>
      <c r="AE396" s="237"/>
      <c r="AF396" s="237"/>
      <c r="AG396" s="237"/>
      <c r="AH396" s="237"/>
    </row>
    <row r="397" spans="1:34">
      <c r="A397" s="8"/>
      <c r="B397" s="8"/>
      <c r="C397" s="237"/>
      <c r="D397" s="237"/>
      <c r="E397" s="237"/>
      <c r="F397" s="237"/>
      <c r="G397" s="237"/>
      <c r="H397" s="237"/>
      <c r="I397" s="237"/>
      <c r="J397" s="237"/>
      <c r="K397" s="237"/>
      <c r="L397" s="237"/>
      <c r="M397" s="237"/>
      <c r="N397" s="237"/>
      <c r="O397" s="237"/>
      <c r="Q397" s="237"/>
      <c r="R397" s="237"/>
      <c r="S397" s="237"/>
      <c r="T397" s="237"/>
      <c r="U397" s="237"/>
      <c r="V397" s="237"/>
      <c r="W397" s="237"/>
      <c r="X397" s="237"/>
      <c r="Y397" s="237"/>
      <c r="Z397" s="237"/>
      <c r="AA397" s="237"/>
      <c r="AB397" s="237"/>
      <c r="AC397" s="237"/>
      <c r="AD397" s="237"/>
      <c r="AE397" s="237"/>
      <c r="AF397" s="237"/>
      <c r="AG397" s="237"/>
      <c r="AH397" s="237"/>
    </row>
    <row r="398" spans="1:34">
      <c r="A398" s="8"/>
      <c r="B398" s="8"/>
      <c r="C398" s="237"/>
      <c r="D398" s="237"/>
      <c r="E398" s="237"/>
      <c r="F398" s="237"/>
      <c r="G398" s="237"/>
      <c r="H398" s="237"/>
      <c r="I398" s="237"/>
      <c r="J398" s="237"/>
      <c r="K398" s="237"/>
      <c r="L398" s="237"/>
      <c r="M398" s="237"/>
      <c r="N398" s="237"/>
      <c r="O398" s="237"/>
      <c r="Q398" s="237"/>
      <c r="R398" s="237"/>
      <c r="S398" s="237"/>
      <c r="T398" s="237"/>
      <c r="U398" s="237"/>
      <c r="V398" s="237"/>
      <c r="W398" s="237"/>
      <c r="X398" s="237"/>
      <c r="Y398" s="237"/>
      <c r="Z398" s="237"/>
      <c r="AA398" s="237"/>
      <c r="AB398" s="237"/>
      <c r="AC398" s="237"/>
      <c r="AD398" s="237"/>
      <c r="AE398" s="237"/>
      <c r="AF398" s="237"/>
      <c r="AG398" s="237"/>
      <c r="AH398" s="237"/>
    </row>
    <row r="399" spans="1:34">
      <c r="A399" s="8"/>
      <c r="B399" s="8"/>
      <c r="C399" s="237"/>
      <c r="D399" s="237"/>
      <c r="E399" s="237"/>
      <c r="F399" s="237"/>
      <c r="G399" s="237"/>
      <c r="H399" s="237"/>
      <c r="I399" s="237"/>
      <c r="J399" s="237"/>
      <c r="K399" s="237"/>
      <c r="L399" s="237"/>
      <c r="M399" s="237"/>
      <c r="N399" s="237"/>
      <c r="O399" s="237"/>
      <c r="Q399" s="237"/>
      <c r="R399" s="237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37"/>
      <c r="AC399" s="237"/>
      <c r="AD399" s="237"/>
      <c r="AE399" s="237"/>
      <c r="AF399" s="237"/>
      <c r="AG399" s="237"/>
      <c r="AH399" s="237"/>
    </row>
    <row r="400" spans="1:34">
      <c r="A400" s="8"/>
      <c r="B400" s="8"/>
      <c r="C400" s="237"/>
      <c r="D400" s="237"/>
      <c r="E400" s="237"/>
      <c r="F400" s="237"/>
      <c r="G400" s="237"/>
      <c r="H400" s="237"/>
      <c r="I400" s="237"/>
      <c r="J400" s="237"/>
      <c r="K400" s="237"/>
      <c r="L400" s="237"/>
      <c r="M400" s="237"/>
      <c r="N400" s="237"/>
      <c r="O400" s="237"/>
      <c r="Q400" s="237"/>
      <c r="R400" s="237"/>
      <c r="S400" s="237"/>
      <c r="T400" s="237"/>
      <c r="U400" s="237"/>
      <c r="V400" s="237"/>
      <c r="W400" s="237"/>
      <c r="X400" s="237"/>
      <c r="Y400" s="237"/>
      <c r="Z400" s="237"/>
      <c r="AA400" s="237"/>
      <c r="AB400" s="237"/>
      <c r="AC400" s="237"/>
      <c r="AD400" s="237"/>
      <c r="AE400" s="237"/>
      <c r="AF400" s="237"/>
      <c r="AG400" s="237"/>
      <c r="AH400" s="237"/>
    </row>
    <row r="401" spans="1:34">
      <c r="A401" s="8"/>
      <c r="B401" s="8"/>
      <c r="C401" s="237"/>
      <c r="D401" s="237"/>
      <c r="E401" s="237"/>
      <c r="F401" s="237"/>
      <c r="G401" s="237"/>
      <c r="H401" s="237"/>
      <c r="I401" s="237"/>
      <c r="J401" s="237"/>
      <c r="K401" s="237"/>
      <c r="L401" s="237"/>
      <c r="M401" s="237"/>
      <c r="N401" s="237"/>
      <c r="O401" s="237"/>
      <c r="Q401" s="237"/>
      <c r="R401" s="237"/>
      <c r="S401" s="237"/>
      <c r="T401" s="237"/>
      <c r="U401" s="237"/>
      <c r="V401" s="237"/>
      <c r="W401" s="237"/>
      <c r="X401" s="237"/>
      <c r="Y401" s="237"/>
      <c r="Z401" s="237"/>
      <c r="AA401" s="237"/>
      <c r="AB401" s="237"/>
      <c r="AC401" s="237"/>
      <c r="AD401" s="237"/>
      <c r="AE401" s="237"/>
      <c r="AF401" s="237"/>
      <c r="AG401" s="237"/>
      <c r="AH401" s="237"/>
    </row>
    <row r="402" spans="1:34">
      <c r="A402" s="8"/>
      <c r="B402" s="8"/>
      <c r="C402" s="237"/>
      <c r="D402" s="237"/>
      <c r="E402" s="237"/>
      <c r="F402" s="237"/>
      <c r="G402" s="237"/>
      <c r="H402" s="237"/>
      <c r="I402" s="237"/>
      <c r="J402" s="237"/>
      <c r="K402" s="237"/>
      <c r="L402" s="237"/>
      <c r="M402" s="237"/>
      <c r="N402" s="237"/>
      <c r="O402" s="237"/>
      <c r="Q402" s="237"/>
      <c r="R402" s="237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37"/>
      <c r="AC402" s="237"/>
      <c r="AD402" s="237"/>
      <c r="AE402" s="237"/>
      <c r="AF402" s="237"/>
      <c r="AG402" s="237"/>
      <c r="AH402" s="237"/>
    </row>
    <row r="403" spans="1:34">
      <c r="A403" s="8"/>
      <c r="B403" s="8"/>
      <c r="C403" s="237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/>
      <c r="N403" s="237"/>
      <c r="O403" s="237"/>
      <c r="Q403" s="237"/>
      <c r="R403" s="237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37"/>
      <c r="AC403" s="237"/>
      <c r="AD403" s="237"/>
      <c r="AE403" s="237"/>
      <c r="AF403" s="237"/>
      <c r="AG403" s="237"/>
      <c r="AH403" s="237"/>
    </row>
    <row r="404" spans="1:34">
      <c r="A404" s="8"/>
      <c r="B404" s="8"/>
      <c r="C404" s="237"/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7"/>
      <c r="Q404" s="237"/>
      <c r="R404" s="237"/>
      <c r="S404" s="237"/>
      <c r="T404" s="237"/>
      <c r="U404" s="237"/>
      <c r="V404" s="237"/>
      <c r="W404" s="237"/>
      <c r="X404" s="237"/>
      <c r="Y404" s="237"/>
      <c r="Z404" s="237"/>
      <c r="AA404" s="237"/>
      <c r="AB404" s="237"/>
      <c r="AC404" s="237"/>
      <c r="AD404" s="237"/>
      <c r="AE404" s="237"/>
      <c r="AF404" s="237"/>
      <c r="AG404" s="237"/>
      <c r="AH404" s="237"/>
    </row>
    <row r="405" spans="1:34">
      <c r="A405" s="8"/>
      <c r="B405" s="8"/>
      <c r="C405" s="237"/>
      <c r="D405" s="237"/>
      <c r="E405" s="237"/>
      <c r="F405" s="237"/>
      <c r="G405" s="237"/>
      <c r="H405" s="237"/>
      <c r="I405" s="237"/>
      <c r="J405" s="237"/>
      <c r="K405" s="237"/>
      <c r="L405" s="237"/>
      <c r="M405" s="237"/>
      <c r="N405" s="237"/>
      <c r="O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37"/>
      <c r="AC405" s="237"/>
      <c r="AD405" s="237"/>
      <c r="AE405" s="237"/>
      <c r="AF405" s="237"/>
      <c r="AG405" s="237"/>
      <c r="AH405" s="237"/>
    </row>
    <row r="406" spans="1:34">
      <c r="A406" s="8"/>
      <c r="B406" s="8"/>
      <c r="C406" s="237"/>
      <c r="D406" s="237"/>
      <c r="E406" s="237"/>
      <c r="F406" s="237"/>
      <c r="G406" s="237"/>
      <c r="H406" s="237"/>
      <c r="I406" s="237"/>
      <c r="J406" s="237"/>
      <c r="K406" s="237"/>
      <c r="L406" s="237"/>
      <c r="M406" s="237"/>
      <c r="N406" s="237"/>
      <c r="O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37"/>
      <c r="AC406" s="237"/>
      <c r="AD406" s="237"/>
      <c r="AE406" s="237"/>
      <c r="AF406" s="237"/>
      <c r="AG406" s="237"/>
      <c r="AH406" s="237"/>
    </row>
    <row r="407" spans="1:34">
      <c r="A407" s="8"/>
      <c r="B407" s="8"/>
      <c r="C407" s="237"/>
      <c r="D407" s="237"/>
      <c r="E407" s="237"/>
      <c r="F407" s="237"/>
      <c r="G407" s="237"/>
      <c r="H407" s="237"/>
      <c r="I407" s="237"/>
      <c r="J407" s="237"/>
      <c r="K407" s="237"/>
      <c r="L407" s="237"/>
      <c r="M407" s="237"/>
      <c r="N407" s="237"/>
      <c r="O407" s="237"/>
      <c r="Q407" s="237"/>
      <c r="R407" s="237"/>
      <c r="S407" s="237"/>
      <c r="T407" s="237"/>
      <c r="U407" s="237"/>
      <c r="V407" s="237"/>
      <c r="W407" s="237"/>
      <c r="X407" s="237"/>
      <c r="Y407" s="237"/>
      <c r="Z407" s="237"/>
      <c r="AA407" s="237"/>
      <c r="AB407" s="237"/>
      <c r="AC407" s="237"/>
      <c r="AD407" s="237"/>
      <c r="AE407" s="237"/>
      <c r="AF407" s="237"/>
      <c r="AG407" s="237"/>
      <c r="AH407" s="237"/>
    </row>
    <row r="408" spans="1:34">
      <c r="A408" s="8"/>
      <c r="B408" s="8"/>
      <c r="C408" s="237"/>
      <c r="D408" s="237"/>
      <c r="E408" s="237"/>
      <c r="F408" s="237"/>
      <c r="G408" s="237"/>
      <c r="H408" s="237"/>
      <c r="I408" s="237"/>
      <c r="J408" s="237"/>
      <c r="K408" s="237"/>
      <c r="L408" s="237"/>
      <c r="M408" s="237"/>
      <c r="N408" s="237"/>
      <c r="O408" s="237"/>
      <c r="Q408" s="237"/>
      <c r="R408" s="237"/>
      <c r="S408" s="237"/>
      <c r="T408" s="237"/>
      <c r="U408" s="237"/>
      <c r="V408" s="237"/>
      <c r="W408" s="237"/>
      <c r="X408" s="237"/>
      <c r="Y408" s="237"/>
      <c r="Z408" s="237"/>
      <c r="AA408" s="237"/>
      <c r="AB408" s="237"/>
      <c r="AC408" s="237"/>
      <c r="AD408" s="237"/>
      <c r="AE408" s="237"/>
      <c r="AF408" s="237"/>
      <c r="AG408" s="237"/>
      <c r="AH408" s="237"/>
    </row>
    <row r="409" spans="1:34">
      <c r="A409" s="8"/>
      <c r="B409" s="8"/>
      <c r="C409" s="237"/>
      <c r="D409" s="237"/>
      <c r="E409" s="237"/>
      <c r="F409" s="237"/>
      <c r="G409" s="237"/>
      <c r="H409" s="237"/>
      <c r="I409" s="237"/>
      <c r="J409" s="237"/>
      <c r="K409" s="237"/>
      <c r="L409" s="237"/>
      <c r="M409" s="237"/>
      <c r="N409" s="237"/>
      <c r="O409" s="237"/>
      <c r="Q409" s="237"/>
      <c r="R409" s="237"/>
      <c r="S409" s="237"/>
      <c r="T409" s="237"/>
      <c r="U409" s="237"/>
      <c r="V409" s="237"/>
      <c r="W409" s="237"/>
      <c r="X409" s="237"/>
      <c r="Y409" s="237"/>
      <c r="Z409" s="237"/>
      <c r="AA409" s="237"/>
      <c r="AB409" s="237"/>
      <c r="AC409" s="237"/>
      <c r="AD409" s="237"/>
      <c r="AE409" s="237"/>
      <c r="AF409" s="237"/>
      <c r="AG409" s="237"/>
      <c r="AH409" s="237"/>
    </row>
    <row r="410" spans="1:34">
      <c r="A410" s="8"/>
      <c r="B410" s="8"/>
      <c r="C410" s="237"/>
      <c r="D410" s="237"/>
      <c r="E410" s="237"/>
      <c r="F410" s="237"/>
      <c r="G410" s="237"/>
      <c r="H410" s="237"/>
      <c r="I410" s="237"/>
      <c r="J410" s="237"/>
      <c r="K410" s="237"/>
      <c r="L410" s="237"/>
      <c r="M410" s="237"/>
      <c r="N410" s="237"/>
      <c r="O410" s="237"/>
      <c r="Q410" s="237"/>
      <c r="R410" s="237"/>
      <c r="S410" s="237"/>
      <c r="T410" s="237"/>
      <c r="U410" s="237"/>
      <c r="V410" s="237"/>
      <c r="W410" s="237"/>
      <c r="X410" s="237"/>
      <c r="Y410" s="237"/>
      <c r="Z410" s="237"/>
      <c r="AA410" s="237"/>
      <c r="AB410" s="237"/>
      <c r="AC410" s="237"/>
      <c r="AD410" s="237"/>
      <c r="AE410" s="237"/>
      <c r="AF410" s="237"/>
      <c r="AG410" s="237"/>
      <c r="AH410" s="237"/>
    </row>
    <row r="411" spans="1:34">
      <c r="A411" s="8"/>
      <c r="B411" s="8"/>
      <c r="C411" s="237"/>
      <c r="D411" s="237"/>
      <c r="E411" s="237"/>
      <c r="F411" s="237"/>
      <c r="G411" s="237"/>
      <c r="H411" s="237"/>
      <c r="I411" s="237"/>
      <c r="J411" s="237"/>
      <c r="K411" s="237"/>
      <c r="L411" s="237"/>
      <c r="M411" s="237"/>
      <c r="N411" s="237"/>
      <c r="O411" s="237"/>
      <c r="Q411" s="237"/>
      <c r="R411" s="237"/>
      <c r="S411" s="237"/>
      <c r="T411" s="237"/>
      <c r="U411" s="237"/>
      <c r="V411" s="237"/>
      <c r="W411" s="237"/>
      <c r="X411" s="237"/>
      <c r="Y411" s="237"/>
      <c r="Z411" s="237"/>
      <c r="AA411" s="237"/>
      <c r="AB411" s="237"/>
      <c r="AC411" s="237"/>
      <c r="AD411" s="237"/>
      <c r="AE411" s="237"/>
      <c r="AF411" s="237"/>
      <c r="AG411" s="237"/>
      <c r="AH411" s="237"/>
    </row>
    <row r="412" spans="1:34">
      <c r="A412" s="8"/>
      <c r="B412" s="8"/>
      <c r="C412" s="237"/>
      <c r="D412" s="237"/>
      <c r="E412" s="237"/>
      <c r="F412" s="237"/>
      <c r="G412" s="237"/>
      <c r="H412" s="237"/>
      <c r="I412" s="237"/>
      <c r="J412" s="237"/>
      <c r="K412" s="237"/>
      <c r="L412" s="237"/>
      <c r="M412" s="237"/>
      <c r="N412" s="237"/>
      <c r="O412" s="237"/>
      <c r="Q412" s="237"/>
      <c r="R412" s="237"/>
      <c r="S412" s="237"/>
      <c r="T412" s="237"/>
      <c r="U412" s="237"/>
      <c r="V412" s="237"/>
      <c r="W412" s="237"/>
      <c r="X412" s="237"/>
      <c r="Y412" s="237"/>
      <c r="Z412" s="237"/>
      <c r="AA412" s="237"/>
      <c r="AB412" s="237"/>
      <c r="AC412" s="237"/>
      <c r="AD412" s="237"/>
      <c r="AE412" s="237"/>
      <c r="AF412" s="237"/>
      <c r="AG412" s="237"/>
      <c r="AH412" s="237"/>
    </row>
    <row r="413" spans="1:34">
      <c r="A413" s="8"/>
      <c r="B413" s="8"/>
      <c r="C413" s="237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37"/>
      <c r="O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37"/>
      <c r="AC413" s="237"/>
      <c r="AD413" s="237"/>
      <c r="AE413" s="237"/>
      <c r="AF413" s="237"/>
      <c r="AG413" s="237"/>
      <c r="AH413" s="237"/>
    </row>
    <row r="414" spans="1:34">
      <c r="A414" s="8"/>
      <c r="B414" s="8"/>
      <c r="C414" s="237"/>
      <c r="D414" s="237"/>
      <c r="E414" s="237"/>
      <c r="F414" s="237"/>
      <c r="G414" s="237"/>
      <c r="H414" s="237"/>
      <c r="I414" s="237"/>
      <c r="J414" s="237"/>
      <c r="K414" s="237"/>
      <c r="L414" s="237"/>
      <c r="M414" s="237"/>
      <c r="N414" s="237"/>
      <c r="O414" s="237"/>
      <c r="Q414" s="237"/>
      <c r="R414" s="237"/>
      <c r="S414" s="237"/>
      <c r="T414" s="237"/>
      <c r="U414" s="237"/>
      <c r="V414" s="237"/>
      <c r="W414" s="237"/>
      <c r="X414" s="237"/>
      <c r="Y414" s="237"/>
      <c r="Z414" s="237"/>
      <c r="AA414" s="237"/>
      <c r="AB414" s="237"/>
      <c r="AC414" s="237"/>
      <c r="AD414" s="237"/>
      <c r="AE414" s="237"/>
      <c r="AF414" s="237"/>
      <c r="AG414" s="237"/>
      <c r="AH414" s="237"/>
    </row>
    <row r="415" spans="1:34">
      <c r="A415" s="8"/>
      <c r="B415" s="8"/>
      <c r="C415" s="237"/>
      <c r="D415" s="237"/>
      <c r="E415" s="237"/>
      <c r="F415" s="237"/>
      <c r="G415" s="237"/>
      <c r="H415" s="237"/>
      <c r="I415" s="237"/>
      <c r="J415" s="237"/>
      <c r="K415" s="237"/>
      <c r="L415" s="237"/>
      <c r="M415" s="237"/>
      <c r="N415" s="237"/>
      <c r="O415" s="237"/>
      <c r="Q415" s="237"/>
      <c r="R415" s="237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37"/>
      <c r="AC415" s="237"/>
      <c r="AD415" s="237"/>
      <c r="AE415" s="237"/>
      <c r="AF415" s="237"/>
      <c r="AG415" s="237"/>
      <c r="AH415" s="237"/>
    </row>
    <row r="416" spans="1:34">
      <c r="A416" s="8"/>
      <c r="B416" s="8"/>
      <c r="C416" s="237"/>
      <c r="D416" s="237"/>
      <c r="E416" s="237"/>
      <c r="F416" s="237"/>
      <c r="G416" s="237"/>
      <c r="H416" s="237"/>
      <c r="I416" s="237"/>
      <c r="J416" s="237"/>
      <c r="K416" s="237"/>
      <c r="L416" s="237"/>
      <c r="M416" s="237"/>
      <c r="N416" s="237"/>
      <c r="O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7"/>
      <c r="AB416" s="237"/>
      <c r="AC416" s="237"/>
      <c r="AD416" s="237"/>
      <c r="AE416" s="237"/>
      <c r="AF416" s="237"/>
      <c r="AG416" s="237"/>
      <c r="AH416" s="237"/>
    </row>
    <row r="417" spans="1:34">
      <c r="A417" s="8"/>
      <c r="B417" s="8"/>
      <c r="C417" s="237"/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37"/>
      <c r="O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37"/>
      <c r="AC417" s="237"/>
      <c r="AD417" s="237"/>
      <c r="AE417" s="237"/>
      <c r="AF417" s="237"/>
      <c r="AG417" s="237"/>
      <c r="AH417" s="237"/>
    </row>
    <row r="418" spans="1:34">
      <c r="A418" s="8"/>
      <c r="B418" s="8"/>
      <c r="C418" s="237"/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37"/>
      <c r="O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37"/>
      <c r="AC418" s="237"/>
      <c r="AD418" s="237"/>
      <c r="AE418" s="237"/>
      <c r="AF418" s="237"/>
      <c r="AG418" s="237"/>
      <c r="AH418" s="237"/>
    </row>
    <row r="419" spans="1:34">
      <c r="A419" s="8"/>
      <c r="B419" s="8"/>
      <c r="C419" s="237"/>
      <c r="D419" s="237"/>
      <c r="E419" s="237"/>
      <c r="F419" s="237"/>
      <c r="G419" s="237"/>
      <c r="H419" s="237"/>
      <c r="I419" s="237"/>
      <c r="J419" s="237"/>
      <c r="K419" s="237"/>
      <c r="L419" s="237"/>
      <c r="M419" s="237"/>
      <c r="N419" s="237"/>
      <c r="O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37"/>
      <c r="AE419" s="237"/>
      <c r="AF419" s="237"/>
      <c r="AG419" s="237"/>
      <c r="AH419" s="237"/>
    </row>
    <row r="420" spans="1:34">
      <c r="A420" s="8"/>
      <c r="B420" s="8"/>
      <c r="C420" s="237"/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37"/>
      <c r="O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37"/>
      <c r="AC420" s="237"/>
      <c r="AD420" s="237"/>
      <c r="AE420" s="237"/>
      <c r="AF420" s="237"/>
      <c r="AG420" s="237"/>
      <c r="AH420" s="237"/>
    </row>
    <row r="421" spans="1:34">
      <c r="A421" s="8"/>
      <c r="B421" s="8"/>
      <c r="C421" s="237"/>
      <c r="D421" s="237"/>
      <c r="E421" s="237"/>
      <c r="F421" s="237"/>
      <c r="G421" s="237"/>
      <c r="H421" s="237"/>
      <c r="I421" s="237"/>
      <c r="J421" s="237"/>
      <c r="K421" s="237"/>
      <c r="L421" s="237"/>
      <c r="M421" s="237"/>
      <c r="N421" s="237"/>
      <c r="O421" s="237"/>
      <c r="Q421" s="237"/>
      <c r="R421" s="237"/>
      <c r="S421" s="237"/>
      <c r="T421" s="237"/>
      <c r="U421" s="237"/>
      <c r="V421" s="237"/>
      <c r="W421" s="237"/>
      <c r="X421" s="237"/>
      <c r="Y421" s="237"/>
      <c r="Z421" s="237"/>
      <c r="AA421" s="237"/>
      <c r="AB421" s="237"/>
      <c r="AC421" s="237"/>
      <c r="AD421" s="237"/>
      <c r="AE421" s="237"/>
      <c r="AF421" s="237"/>
      <c r="AG421" s="237"/>
      <c r="AH421" s="237"/>
    </row>
    <row r="422" spans="1:34">
      <c r="A422" s="8"/>
      <c r="B422" s="8"/>
      <c r="C422" s="237"/>
      <c r="D422" s="237"/>
      <c r="E422" s="237"/>
      <c r="F422" s="237"/>
      <c r="G422" s="237"/>
      <c r="H422" s="237"/>
      <c r="I422" s="237"/>
      <c r="J422" s="237"/>
      <c r="K422" s="237"/>
      <c r="L422" s="237"/>
      <c r="M422" s="237"/>
      <c r="N422" s="237"/>
      <c r="O422" s="237"/>
      <c r="Q422" s="237"/>
      <c r="R422" s="237"/>
      <c r="S422" s="237"/>
      <c r="T422" s="237"/>
      <c r="U422" s="237"/>
      <c r="V422" s="237"/>
      <c r="W422" s="237"/>
      <c r="X422" s="237"/>
      <c r="Y422" s="237"/>
      <c r="Z422" s="237"/>
      <c r="AA422" s="237"/>
      <c r="AB422" s="237"/>
      <c r="AC422" s="237"/>
      <c r="AD422" s="237"/>
      <c r="AE422" s="237"/>
      <c r="AF422" s="237"/>
      <c r="AG422" s="237"/>
      <c r="AH422" s="237"/>
    </row>
    <row r="423" spans="1:34">
      <c r="A423" s="8"/>
      <c r="B423" s="8"/>
      <c r="C423" s="237"/>
      <c r="D423" s="237"/>
      <c r="E423" s="237"/>
      <c r="F423" s="237"/>
      <c r="G423" s="237"/>
      <c r="H423" s="237"/>
      <c r="I423" s="237"/>
      <c r="J423" s="237"/>
      <c r="K423" s="237"/>
      <c r="L423" s="237"/>
      <c r="M423" s="237"/>
      <c r="N423" s="237"/>
      <c r="O423" s="237"/>
      <c r="Q423" s="237"/>
      <c r="R423" s="237"/>
      <c r="S423" s="237"/>
      <c r="T423" s="237"/>
      <c r="U423" s="237"/>
      <c r="V423" s="237"/>
      <c r="W423" s="237"/>
      <c r="X423" s="237"/>
      <c r="Y423" s="237"/>
      <c r="Z423" s="237"/>
      <c r="AA423" s="237"/>
      <c r="AB423" s="237"/>
      <c r="AC423" s="237"/>
      <c r="AD423" s="237"/>
      <c r="AE423" s="237"/>
      <c r="AF423" s="237"/>
      <c r="AG423" s="237"/>
      <c r="AH423" s="237"/>
    </row>
    <row r="424" spans="1:34">
      <c r="A424" s="8"/>
      <c r="B424" s="8"/>
      <c r="C424" s="237"/>
      <c r="D424" s="237"/>
      <c r="E424" s="237"/>
      <c r="F424" s="237"/>
      <c r="G424" s="237"/>
      <c r="H424" s="237"/>
      <c r="I424" s="237"/>
      <c r="J424" s="237"/>
      <c r="K424" s="237"/>
      <c r="L424" s="237"/>
      <c r="M424" s="237"/>
      <c r="N424" s="237"/>
      <c r="O424" s="237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7"/>
      <c r="AB424" s="237"/>
      <c r="AC424" s="237"/>
      <c r="AD424" s="237"/>
      <c r="AE424" s="237"/>
      <c r="AF424" s="237"/>
      <c r="AG424" s="237"/>
      <c r="AH424" s="237"/>
    </row>
    <row r="425" spans="1:34">
      <c r="A425" s="8"/>
      <c r="B425" s="8"/>
      <c r="C425" s="237"/>
      <c r="D425" s="237"/>
      <c r="E425" s="237"/>
      <c r="F425" s="237"/>
      <c r="G425" s="237"/>
      <c r="H425" s="237"/>
      <c r="I425" s="237"/>
      <c r="J425" s="237"/>
      <c r="K425" s="237"/>
      <c r="L425" s="237"/>
      <c r="M425" s="237"/>
      <c r="N425" s="237"/>
      <c r="O425" s="237"/>
      <c r="Q425" s="237"/>
      <c r="R425" s="237"/>
      <c r="S425" s="237"/>
      <c r="T425" s="237"/>
      <c r="U425" s="237"/>
      <c r="V425" s="237"/>
      <c r="W425" s="237"/>
      <c r="X425" s="237"/>
      <c r="Y425" s="237"/>
      <c r="Z425" s="237"/>
      <c r="AA425" s="237"/>
      <c r="AB425" s="237"/>
      <c r="AC425" s="237"/>
      <c r="AD425" s="237"/>
      <c r="AE425" s="237"/>
      <c r="AF425" s="237"/>
      <c r="AG425" s="237"/>
      <c r="AH425" s="237"/>
    </row>
    <row r="426" spans="1:34">
      <c r="A426" s="8"/>
      <c r="B426" s="8"/>
      <c r="C426" s="237"/>
      <c r="D426" s="237"/>
      <c r="E426" s="237"/>
      <c r="F426" s="237"/>
      <c r="G426" s="237"/>
      <c r="H426" s="237"/>
      <c r="I426" s="237"/>
      <c r="J426" s="237"/>
      <c r="K426" s="237"/>
      <c r="L426" s="237"/>
      <c r="M426" s="237"/>
      <c r="N426" s="237"/>
      <c r="O426" s="237"/>
      <c r="Q426" s="237"/>
      <c r="R426" s="237"/>
      <c r="S426" s="237"/>
      <c r="T426" s="237"/>
      <c r="U426" s="237"/>
      <c r="V426" s="237"/>
      <c r="W426" s="237"/>
      <c r="X426" s="237"/>
      <c r="Y426" s="237"/>
      <c r="Z426" s="237"/>
      <c r="AA426" s="237"/>
      <c r="AB426" s="237"/>
      <c r="AC426" s="237"/>
      <c r="AD426" s="237"/>
      <c r="AE426" s="237"/>
      <c r="AF426" s="237"/>
      <c r="AG426" s="237"/>
      <c r="AH426" s="237"/>
    </row>
    <row r="427" spans="1:34">
      <c r="A427" s="8"/>
      <c r="B427" s="8"/>
      <c r="C427" s="237"/>
      <c r="D427" s="237"/>
      <c r="E427" s="237"/>
      <c r="F427" s="237"/>
      <c r="G427" s="237"/>
      <c r="H427" s="237"/>
      <c r="I427" s="237"/>
      <c r="J427" s="237"/>
      <c r="K427" s="237"/>
      <c r="L427" s="237"/>
      <c r="M427" s="237"/>
      <c r="N427" s="237"/>
      <c r="O427" s="237"/>
      <c r="Q427" s="237"/>
      <c r="R427" s="237"/>
      <c r="S427" s="237"/>
      <c r="T427" s="237"/>
      <c r="U427" s="237"/>
      <c r="V427" s="237"/>
      <c r="W427" s="237"/>
      <c r="X427" s="237"/>
      <c r="Y427" s="237"/>
      <c r="Z427" s="237"/>
      <c r="AA427" s="237"/>
      <c r="AB427" s="237"/>
      <c r="AC427" s="237"/>
      <c r="AD427" s="237"/>
      <c r="AE427" s="237"/>
      <c r="AF427" s="237"/>
      <c r="AG427" s="237"/>
      <c r="AH427" s="237"/>
    </row>
    <row r="428" spans="1:34">
      <c r="A428" s="8"/>
      <c r="B428" s="8"/>
      <c r="C428" s="237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237"/>
      <c r="O428" s="237"/>
      <c r="Q428" s="237"/>
      <c r="R428" s="237"/>
      <c r="S428" s="237"/>
      <c r="T428" s="237"/>
      <c r="U428" s="237"/>
      <c r="V428" s="237"/>
      <c r="W428" s="237"/>
      <c r="X428" s="237"/>
      <c r="Y428" s="237"/>
      <c r="Z428" s="237"/>
      <c r="AA428" s="237"/>
      <c r="AB428" s="237"/>
      <c r="AC428" s="237"/>
      <c r="AD428" s="237"/>
      <c r="AE428" s="237"/>
      <c r="AF428" s="237"/>
      <c r="AG428" s="237"/>
      <c r="AH428" s="237"/>
    </row>
    <row r="429" spans="1:34">
      <c r="A429" s="8"/>
      <c r="B429" s="8"/>
      <c r="C429" s="237"/>
      <c r="D429" s="237"/>
      <c r="E429" s="237"/>
      <c r="F429" s="237"/>
      <c r="G429" s="237"/>
      <c r="H429" s="237"/>
      <c r="I429" s="237"/>
      <c r="J429" s="237"/>
      <c r="K429" s="237"/>
      <c r="L429" s="237"/>
      <c r="M429" s="237"/>
      <c r="N429" s="237"/>
      <c r="O429" s="237"/>
      <c r="Q429" s="237"/>
      <c r="R429" s="237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37"/>
      <c r="AC429" s="237"/>
      <c r="AD429" s="237"/>
      <c r="AE429" s="237"/>
      <c r="AF429" s="237"/>
      <c r="AG429" s="237"/>
      <c r="AH429" s="237"/>
    </row>
    <row r="430" spans="1:34">
      <c r="A430" s="8"/>
      <c r="B430" s="8"/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37"/>
      <c r="O430" s="237"/>
      <c r="Q430" s="237"/>
      <c r="R430" s="237"/>
      <c r="S430" s="237"/>
      <c r="T430" s="237"/>
      <c r="U430" s="237"/>
      <c r="V430" s="237"/>
      <c r="W430" s="237"/>
      <c r="X430" s="237"/>
      <c r="Y430" s="237"/>
      <c r="Z430" s="237"/>
      <c r="AA430" s="237"/>
      <c r="AB430" s="237"/>
      <c r="AC430" s="237"/>
      <c r="AD430" s="237"/>
      <c r="AE430" s="237"/>
      <c r="AF430" s="237"/>
      <c r="AG430" s="237"/>
      <c r="AH430" s="237"/>
    </row>
    <row r="431" spans="1:34">
      <c r="A431" s="8"/>
      <c r="B431" s="8"/>
      <c r="C431" s="237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37"/>
      <c r="O431" s="237"/>
      <c r="Q431" s="237"/>
      <c r="R431" s="237"/>
      <c r="S431" s="237"/>
      <c r="T431" s="237"/>
      <c r="U431" s="237"/>
      <c r="V431" s="237"/>
      <c r="W431" s="237"/>
      <c r="X431" s="237"/>
      <c r="Y431" s="237"/>
      <c r="Z431" s="237"/>
      <c r="AA431" s="237"/>
      <c r="AB431" s="237"/>
      <c r="AC431" s="237"/>
      <c r="AD431" s="237"/>
      <c r="AE431" s="237"/>
      <c r="AF431" s="237"/>
      <c r="AG431" s="237"/>
      <c r="AH431" s="237"/>
    </row>
    <row r="432" spans="1:34">
      <c r="A432" s="8"/>
      <c r="B432" s="8"/>
      <c r="C432" s="237"/>
      <c r="D432" s="237"/>
      <c r="E432" s="237"/>
      <c r="F432" s="237"/>
      <c r="G432" s="237"/>
      <c r="H432" s="237"/>
      <c r="I432" s="237"/>
      <c r="J432" s="237"/>
      <c r="K432" s="237"/>
      <c r="L432" s="237"/>
      <c r="M432" s="237"/>
      <c r="N432" s="237"/>
      <c r="O432" s="237"/>
      <c r="Q432" s="237"/>
      <c r="R432" s="237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37"/>
      <c r="AC432" s="237"/>
      <c r="AD432" s="237"/>
      <c r="AE432" s="237"/>
      <c r="AF432" s="237"/>
      <c r="AG432" s="237"/>
      <c r="AH432" s="237"/>
    </row>
    <row r="433" spans="1:34">
      <c r="A433" s="8"/>
      <c r="B433" s="8"/>
      <c r="C433" s="237"/>
      <c r="D433" s="237"/>
      <c r="E433" s="237"/>
      <c r="F433" s="237"/>
      <c r="G433" s="237"/>
      <c r="H433" s="237"/>
      <c r="I433" s="237"/>
      <c r="J433" s="237"/>
      <c r="K433" s="237"/>
      <c r="L433" s="237"/>
      <c r="M433" s="237"/>
      <c r="N433" s="237"/>
      <c r="O433" s="237"/>
      <c r="Q433" s="237"/>
      <c r="R433" s="237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37"/>
      <c r="AC433" s="237"/>
      <c r="AD433" s="237"/>
      <c r="AE433" s="237"/>
      <c r="AF433" s="237"/>
      <c r="AG433" s="237"/>
      <c r="AH433" s="237"/>
    </row>
    <row r="434" spans="1:34">
      <c r="A434" s="8"/>
      <c r="B434" s="8"/>
      <c r="C434" s="237"/>
      <c r="D434" s="237"/>
      <c r="E434" s="237"/>
      <c r="F434" s="237"/>
      <c r="G434" s="237"/>
      <c r="H434" s="237"/>
      <c r="I434" s="237"/>
      <c r="J434" s="237"/>
      <c r="K434" s="237"/>
      <c r="L434" s="237"/>
      <c r="M434" s="237"/>
      <c r="N434" s="237"/>
      <c r="O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37"/>
      <c r="AC434" s="237"/>
      <c r="AD434" s="237"/>
      <c r="AE434" s="237"/>
      <c r="AF434" s="237"/>
      <c r="AG434" s="237"/>
      <c r="AH434" s="237"/>
    </row>
    <row r="435" spans="1:34">
      <c r="A435" s="8"/>
      <c r="B435" s="8"/>
      <c r="C435" s="237"/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37"/>
      <c r="O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37"/>
      <c r="AC435" s="237"/>
      <c r="AD435" s="237"/>
      <c r="AE435" s="237"/>
      <c r="AF435" s="237"/>
      <c r="AG435" s="237"/>
      <c r="AH435" s="237"/>
    </row>
    <row r="436" spans="1:34">
      <c r="A436" s="8"/>
      <c r="B436" s="8"/>
      <c r="C436" s="237"/>
      <c r="D436" s="237"/>
      <c r="E436" s="237"/>
      <c r="F436" s="237"/>
      <c r="G436" s="237"/>
      <c r="H436" s="237"/>
      <c r="I436" s="237"/>
      <c r="J436" s="237"/>
      <c r="K436" s="237"/>
      <c r="L436" s="237"/>
      <c r="M436" s="237"/>
      <c r="N436" s="237"/>
      <c r="O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37"/>
      <c r="AC436" s="237"/>
      <c r="AD436" s="237"/>
      <c r="AE436" s="237"/>
      <c r="AF436" s="237"/>
      <c r="AG436" s="237"/>
      <c r="AH436" s="237"/>
    </row>
    <row r="437" spans="1:34">
      <c r="A437" s="8"/>
      <c r="B437" s="8"/>
      <c r="C437" s="237"/>
      <c r="D437" s="237"/>
      <c r="E437" s="237"/>
      <c r="F437" s="237"/>
      <c r="G437" s="237"/>
      <c r="H437" s="237"/>
      <c r="I437" s="237"/>
      <c r="J437" s="237"/>
      <c r="K437" s="237"/>
      <c r="L437" s="237"/>
      <c r="M437" s="237"/>
      <c r="N437" s="237"/>
      <c r="O437" s="237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37"/>
      <c r="AC437" s="237"/>
      <c r="AD437" s="237"/>
      <c r="AE437" s="237"/>
      <c r="AF437" s="237"/>
      <c r="AG437" s="237"/>
      <c r="AH437" s="237"/>
    </row>
    <row r="438" spans="1:34">
      <c r="A438" s="8"/>
      <c r="B438" s="8"/>
      <c r="C438" s="237"/>
      <c r="D438" s="237"/>
      <c r="E438" s="237"/>
      <c r="F438" s="237"/>
      <c r="G438" s="237"/>
      <c r="H438" s="237"/>
      <c r="I438" s="237"/>
      <c r="J438" s="237"/>
      <c r="K438" s="237"/>
      <c r="L438" s="237"/>
      <c r="M438" s="237"/>
      <c r="N438" s="237"/>
      <c r="O438" s="237"/>
      <c r="Q438" s="237"/>
      <c r="R438" s="237"/>
      <c r="S438" s="237"/>
      <c r="T438" s="237"/>
      <c r="U438" s="237"/>
      <c r="V438" s="237"/>
      <c r="W438" s="237"/>
      <c r="X438" s="237"/>
      <c r="Y438" s="237"/>
      <c r="Z438" s="237"/>
      <c r="AA438" s="237"/>
      <c r="AB438" s="237"/>
      <c r="AC438" s="237"/>
      <c r="AD438" s="237"/>
      <c r="AE438" s="237"/>
      <c r="AF438" s="237"/>
      <c r="AG438" s="237"/>
      <c r="AH438" s="237"/>
    </row>
    <row r="439" spans="1:34">
      <c r="A439" s="8"/>
      <c r="B439" s="8"/>
      <c r="C439" s="237"/>
      <c r="D439" s="237"/>
      <c r="E439" s="237"/>
      <c r="F439" s="237"/>
      <c r="G439" s="237"/>
      <c r="H439" s="237"/>
      <c r="I439" s="237"/>
      <c r="J439" s="237"/>
      <c r="K439" s="237"/>
      <c r="L439" s="237"/>
      <c r="M439" s="237"/>
      <c r="N439" s="237"/>
      <c r="O439" s="237"/>
      <c r="Q439" s="237"/>
      <c r="R439" s="237"/>
      <c r="S439" s="237"/>
      <c r="T439" s="237"/>
      <c r="U439" s="237"/>
      <c r="V439" s="237"/>
      <c r="W439" s="237"/>
      <c r="X439" s="237"/>
      <c r="Y439" s="237"/>
      <c r="Z439" s="237"/>
      <c r="AA439" s="237"/>
      <c r="AB439" s="237"/>
      <c r="AC439" s="237"/>
      <c r="AD439" s="237"/>
      <c r="AE439" s="237"/>
      <c r="AF439" s="237"/>
      <c r="AG439" s="237"/>
      <c r="AH439" s="237"/>
    </row>
    <row r="440" spans="1:34">
      <c r="A440" s="8"/>
      <c r="B440" s="8"/>
      <c r="C440" s="237"/>
      <c r="D440" s="237"/>
      <c r="E440" s="237"/>
      <c r="F440" s="237"/>
      <c r="G440" s="237"/>
      <c r="H440" s="237"/>
      <c r="I440" s="237"/>
      <c r="J440" s="237"/>
      <c r="K440" s="237"/>
      <c r="L440" s="237"/>
      <c r="M440" s="237"/>
      <c r="N440" s="237"/>
      <c r="O440" s="237"/>
      <c r="Q440" s="237"/>
      <c r="R440" s="237"/>
      <c r="S440" s="237"/>
      <c r="T440" s="237"/>
      <c r="U440" s="237"/>
      <c r="V440" s="237"/>
      <c r="W440" s="237"/>
      <c r="X440" s="237"/>
      <c r="Y440" s="237"/>
      <c r="Z440" s="237"/>
      <c r="AA440" s="237"/>
      <c r="AB440" s="237"/>
      <c r="AC440" s="237"/>
      <c r="AD440" s="237"/>
      <c r="AE440" s="237"/>
      <c r="AF440" s="237"/>
      <c r="AG440" s="237"/>
      <c r="AH440" s="237"/>
    </row>
    <row r="441" spans="1:34">
      <c r="A441" s="8"/>
      <c r="B441" s="8"/>
      <c r="C441" s="237"/>
      <c r="D441" s="237"/>
      <c r="E441" s="237"/>
      <c r="F441" s="237"/>
      <c r="G441" s="237"/>
      <c r="H441" s="237"/>
      <c r="I441" s="237"/>
      <c r="J441" s="237"/>
      <c r="K441" s="237"/>
      <c r="L441" s="237"/>
      <c r="M441" s="237"/>
      <c r="N441" s="237"/>
      <c r="O441" s="237"/>
      <c r="Q441" s="237"/>
      <c r="R441" s="237"/>
      <c r="S441" s="237"/>
      <c r="T441" s="237"/>
      <c r="U441" s="237"/>
      <c r="V441" s="237"/>
      <c r="W441" s="237"/>
      <c r="X441" s="237"/>
      <c r="Y441" s="237"/>
      <c r="Z441" s="237"/>
      <c r="AA441" s="237"/>
      <c r="AB441" s="237"/>
      <c r="AC441" s="237"/>
      <c r="AD441" s="237"/>
      <c r="AE441" s="237"/>
      <c r="AF441" s="237"/>
      <c r="AG441" s="237"/>
      <c r="AH441" s="237"/>
    </row>
    <row r="442" spans="1:34">
      <c r="A442" s="8"/>
      <c r="B442" s="8"/>
      <c r="C442" s="237"/>
      <c r="D442" s="237"/>
      <c r="E442" s="237"/>
      <c r="F442" s="237"/>
      <c r="G442" s="237"/>
      <c r="H442" s="237"/>
      <c r="I442" s="237"/>
      <c r="J442" s="237"/>
      <c r="K442" s="237"/>
      <c r="L442" s="237"/>
      <c r="M442" s="237"/>
      <c r="N442" s="237"/>
      <c r="O442" s="237"/>
      <c r="Q442" s="237"/>
      <c r="R442" s="237"/>
      <c r="S442" s="237"/>
      <c r="T442" s="237"/>
      <c r="U442" s="237"/>
      <c r="V442" s="237"/>
      <c r="W442" s="237"/>
      <c r="X442" s="237"/>
      <c r="Y442" s="237"/>
      <c r="Z442" s="237"/>
      <c r="AA442" s="237"/>
      <c r="AB442" s="237"/>
      <c r="AC442" s="237"/>
      <c r="AD442" s="237"/>
      <c r="AE442" s="237"/>
      <c r="AF442" s="237"/>
      <c r="AG442" s="237"/>
      <c r="AH442" s="237"/>
    </row>
    <row r="443" spans="1:34">
      <c r="A443" s="8"/>
      <c r="B443" s="8"/>
      <c r="C443" s="237"/>
      <c r="D443" s="237"/>
      <c r="E443" s="237"/>
      <c r="F443" s="237"/>
      <c r="G443" s="237"/>
      <c r="H443" s="237"/>
      <c r="I443" s="237"/>
      <c r="J443" s="237"/>
      <c r="K443" s="237"/>
      <c r="L443" s="237"/>
      <c r="M443" s="237"/>
      <c r="N443" s="237"/>
      <c r="O443" s="237"/>
      <c r="Q443" s="237"/>
      <c r="R443" s="237"/>
      <c r="S443" s="237"/>
      <c r="T443" s="237"/>
      <c r="U443" s="237"/>
      <c r="V443" s="237"/>
      <c r="W443" s="237"/>
      <c r="X443" s="237"/>
      <c r="Y443" s="237"/>
      <c r="Z443" s="237"/>
      <c r="AA443" s="237"/>
      <c r="AB443" s="237"/>
      <c r="AC443" s="237"/>
      <c r="AD443" s="237"/>
      <c r="AE443" s="237"/>
      <c r="AF443" s="237"/>
      <c r="AG443" s="237"/>
      <c r="AH443" s="237"/>
    </row>
    <row r="444" spans="1:34">
      <c r="A444" s="8"/>
      <c r="B444" s="8"/>
      <c r="C444" s="237"/>
      <c r="D444" s="237"/>
      <c r="E444" s="237"/>
      <c r="F444" s="237"/>
      <c r="G444" s="237"/>
      <c r="H444" s="237"/>
      <c r="I444" s="237"/>
      <c r="J444" s="237"/>
      <c r="K444" s="237"/>
      <c r="L444" s="237"/>
      <c r="M444" s="237"/>
      <c r="N444" s="237"/>
      <c r="O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37"/>
      <c r="AC444" s="237"/>
      <c r="AD444" s="237"/>
      <c r="AE444" s="237"/>
      <c r="AF444" s="237"/>
      <c r="AG444" s="237"/>
      <c r="AH444" s="237"/>
    </row>
    <row r="445" spans="1:34">
      <c r="A445" s="8"/>
      <c r="B445" s="8"/>
      <c r="C445" s="237"/>
      <c r="D445" s="237"/>
      <c r="E445" s="237"/>
      <c r="F445" s="237"/>
      <c r="G445" s="237"/>
      <c r="H445" s="237"/>
      <c r="I445" s="237"/>
      <c r="J445" s="237"/>
      <c r="K445" s="237"/>
      <c r="L445" s="237"/>
      <c r="M445" s="237"/>
      <c r="N445" s="237"/>
      <c r="O445" s="237"/>
      <c r="Q445" s="237"/>
      <c r="R445" s="237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37"/>
      <c r="AC445" s="237"/>
      <c r="AD445" s="237"/>
      <c r="AE445" s="237"/>
      <c r="AF445" s="237"/>
      <c r="AG445" s="237"/>
      <c r="AH445" s="237"/>
    </row>
    <row r="446" spans="1:34">
      <c r="A446" s="8"/>
      <c r="B446" s="8"/>
      <c r="C446" s="237"/>
      <c r="D446" s="237"/>
      <c r="E446" s="237"/>
      <c r="F446" s="237"/>
      <c r="G446" s="237"/>
      <c r="H446" s="237"/>
      <c r="I446" s="237"/>
      <c r="J446" s="237"/>
      <c r="K446" s="237"/>
      <c r="L446" s="237"/>
      <c r="M446" s="237"/>
      <c r="N446" s="237"/>
      <c r="O446" s="237"/>
      <c r="Q446" s="237"/>
      <c r="R446" s="237"/>
      <c r="S446" s="237"/>
      <c r="T446" s="237"/>
      <c r="U446" s="237"/>
      <c r="V446" s="237"/>
      <c r="W446" s="237"/>
      <c r="X446" s="237"/>
      <c r="Y446" s="237"/>
      <c r="Z446" s="237"/>
      <c r="AA446" s="237"/>
      <c r="AB446" s="237"/>
      <c r="AC446" s="237"/>
      <c r="AD446" s="237"/>
      <c r="AE446" s="237"/>
      <c r="AF446" s="237"/>
      <c r="AG446" s="237"/>
      <c r="AH446" s="237"/>
    </row>
    <row r="447" spans="1:34">
      <c r="A447" s="8"/>
      <c r="B447" s="8"/>
      <c r="C447" s="237"/>
      <c r="D447" s="237"/>
      <c r="E447" s="237"/>
      <c r="F447" s="237"/>
      <c r="G447" s="237"/>
      <c r="H447" s="237"/>
      <c r="I447" s="237"/>
      <c r="J447" s="237"/>
      <c r="K447" s="237"/>
      <c r="L447" s="237"/>
      <c r="M447" s="237"/>
      <c r="N447" s="237"/>
      <c r="O447" s="237"/>
      <c r="Q447" s="237"/>
      <c r="R447" s="237"/>
      <c r="S447" s="237"/>
      <c r="T447" s="237"/>
      <c r="U447" s="237"/>
      <c r="V447" s="237"/>
      <c r="W447" s="237"/>
      <c r="X447" s="237"/>
      <c r="Y447" s="237"/>
      <c r="Z447" s="237"/>
      <c r="AA447" s="237"/>
      <c r="AB447" s="237"/>
      <c r="AC447" s="237"/>
      <c r="AD447" s="237"/>
      <c r="AE447" s="237"/>
      <c r="AF447" s="237"/>
      <c r="AG447" s="237"/>
      <c r="AH447" s="237"/>
    </row>
    <row r="448" spans="1:34">
      <c r="A448" s="8"/>
      <c r="B448" s="8"/>
      <c r="C448" s="237"/>
      <c r="D448" s="237"/>
      <c r="E448" s="237"/>
      <c r="F448" s="237"/>
      <c r="G448" s="237"/>
      <c r="H448" s="237"/>
      <c r="I448" s="237"/>
      <c r="J448" s="237"/>
      <c r="K448" s="237"/>
      <c r="L448" s="237"/>
      <c r="M448" s="237"/>
      <c r="N448" s="237"/>
      <c r="O448" s="237"/>
      <c r="Q448" s="237"/>
      <c r="R448" s="237"/>
      <c r="S448" s="237"/>
      <c r="T448" s="237"/>
      <c r="U448" s="237"/>
      <c r="V448" s="237"/>
      <c r="W448" s="237"/>
      <c r="X448" s="237"/>
      <c r="Y448" s="237"/>
      <c r="Z448" s="237"/>
      <c r="AA448" s="237"/>
      <c r="AB448" s="237"/>
      <c r="AC448" s="237"/>
      <c r="AD448" s="237"/>
      <c r="AE448" s="237"/>
      <c r="AF448" s="237"/>
      <c r="AG448" s="237"/>
      <c r="AH448" s="237"/>
    </row>
    <row r="449" spans="1:34">
      <c r="A449" s="8"/>
      <c r="B449" s="8"/>
      <c r="C449" s="237"/>
      <c r="D449" s="237"/>
      <c r="E449" s="237"/>
      <c r="F449" s="237"/>
      <c r="G449" s="237"/>
      <c r="H449" s="237"/>
      <c r="I449" s="237"/>
      <c r="J449" s="237"/>
      <c r="K449" s="237"/>
      <c r="L449" s="237"/>
      <c r="M449" s="237"/>
      <c r="N449" s="237"/>
      <c r="O449" s="237"/>
      <c r="Q449" s="237"/>
      <c r="R449" s="237"/>
      <c r="S449" s="237"/>
      <c r="T449" s="237"/>
      <c r="U449" s="237"/>
      <c r="V449" s="237"/>
      <c r="W449" s="237"/>
      <c r="X449" s="237"/>
      <c r="Y449" s="237"/>
      <c r="Z449" s="237"/>
      <c r="AA449" s="237"/>
      <c r="AB449" s="237"/>
      <c r="AC449" s="237"/>
      <c r="AD449" s="237"/>
      <c r="AE449" s="237"/>
      <c r="AF449" s="237"/>
      <c r="AG449" s="237"/>
      <c r="AH449" s="237"/>
    </row>
    <row r="450" spans="1:34">
      <c r="A450" s="8"/>
      <c r="B450" s="8"/>
      <c r="C450" s="237"/>
      <c r="D450" s="237"/>
      <c r="E450" s="237"/>
      <c r="F450" s="237"/>
      <c r="G450" s="237"/>
      <c r="H450" s="237"/>
      <c r="I450" s="237"/>
      <c r="J450" s="237"/>
      <c r="K450" s="237"/>
      <c r="L450" s="237"/>
      <c r="M450" s="237"/>
      <c r="N450" s="237"/>
      <c r="O450" s="237"/>
      <c r="Q450" s="237"/>
      <c r="R450" s="237"/>
      <c r="S450" s="237"/>
      <c r="T450" s="237"/>
      <c r="U450" s="237"/>
      <c r="V450" s="237"/>
      <c r="W450" s="237"/>
      <c r="X450" s="237"/>
      <c r="Y450" s="237"/>
      <c r="Z450" s="237"/>
      <c r="AA450" s="237"/>
      <c r="AB450" s="237"/>
      <c r="AC450" s="237"/>
      <c r="AD450" s="237"/>
      <c r="AE450" s="237"/>
      <c r="AF450" s="237"/>
      <c r="AG450" s="237"/>
      <c r="AH450" s="237"/>
    </row>
    <row r="451" spans="1:34">
      <c r="A451" s="8"/>
      <c r="B451" s="8"/>
      <c r="C451" s="237"/>
      <c r="D451" s="237"/>
      <c r="E451" s="237"/>
      <c r="F451" s="237"/>
      <c r="G451" s="237"/>
      <c r="H451" s="237"/>
      <c r="I451" s="237"/>
      <c r="J451" s="237"/>
      <c r="K451" s="237"/>
      <c r="L451" s="237"/>
      <c r="M451" s="237"/>
      <c r="N451" s="237"/>
      <c r="O451" s="237"/>
      <c r="Q451" s="237"/>
      <c r="R451" s="237"/>
      <c r="S451" s="237"/>
      <c r="T451" s="237"/>
      <c r="U451" s="237"/>
      <c r="V451" s="237"/>
      <c r="W451" s="237"/>
      <c r="X451" s="237"/>
      <c r="Y451" s="237"/>
      <c r="Z451" s="237"/>
      <c r="AA451" s="237"/>
      <c r="AB451" s="237"/>
      <c r="AC451" s="237"/>
      <c r="AD451" s="237"/>
      <c r="AE451" s="237"/>
      <c r="AF451" s="237"/>
      <c r="AG451" s="237"/>
      <c r="AH451" s="237"/>
    </row>
    <row r="452" spans="1:34">
      <c r="A452" s="8"/>
      <c r="B452" s="8"/>
      <c r="C452" s="237"/>
      <c r="D452" s="237"/>
      <c r="E452" s="237"/>
      <c r="F452" s="237"/>
      <c r="G452" s="237"/>
      <c r="H452" s="237"/>
      <c r="I452" s="237"/>
      <c r="J452" s="237"/>
      <c r="K452" s="237"/>
      <c r="L452" s="237"/>
      <c r="M452" s="237"/>
      <c r="N452" s="237"/>
      <c r="O452" s="237"/>
      <c r="Q452" s="237"/>
      <c r="R452" s="237"/>
      <c r="S452" s="237"/>
      <c r="T452" s="237"/>
      <c r="U452" s="237"/>
      <c r="V452" s="237"/>
      <c r="W452" s="237"/>
      <c r="X452" s="237"/>
      <c r="Y452" s="237"/>
      <c r="Z452" s="237"/>
      <c r="AA452" s="237"/>
      <c r="AB452" s="237"/>
      <c r="AC452" s="237"/>
      <c r="AD452" s="237"/>
      <c r="AE452" s="237"/>
      <c r="AF452" s="237"/>
      <c r="AG452" s="237"/>
      <c r="AH452" s="237"/>
    </row>
    <row r="453" spans="1:34">
      <c r="A453" s="8"/>
      <c r="B453" s="8"/>
      <c r="C453" s="237"/>
      <c r="D453" s="237"/>
      <c r="E453" s="237"/>
      <c r="F453" s="237"/>
      <c r="G453" s="237"/>
      <c r="H453" s="237"/>
      <c r="I453" s="237"/>
      <c r="J453" s="237"/>
      <c r="K453" s="237"/>
      <c r="L453" s="237"/>
      <c r="M453" s="237"/>
      <c r="N453" s="237"/>
      <c r="O453" s="237"/>
      <c r="Q453" s="237"/>
      <c r="R453" s="237"/>
      <c r="S453" s="237"/>
      <c r="T453" s="237"/>
      <c r="U453" s="237"/>
      <c r="V453" s="237"/>
      <c r="W453" s="237"/>
      <c r="X453" s="237"/>
      <c r="Y453" s="237"/>
      <c r="Z453" s="237"/>
      <c r="AA453" s="237"/>
      <c r="AB453" s="237"/>
      <c r="AC453" s="237"/>
      <c r="AD453" s="237"/>
      <c r="AE453" s="237"/>
      <c r="AF453" s="237"/>
      <c r="AG453" s="237"/>
      <c r="AH453" s="237"/>
    </row>
    <row r="454" spans="1:34">
      <c r="A454" s="8"/>
      <c r="B454" s="8"/>
      <c r="C454" s="237"/>
      <c r="D454" s="237"/>
      <c r="E454" s="237"/>
      <c r="F454" s="237"/>
      <c r="G454" s="237"/>
      <c r="H454" s="237"/>
      <c r="I454" s="237"/>
      <c r="J454" s="237"/>
      <c r="K454" s="237"/>
      <c r="L454" s="237"/>
      <c r="M454" s="237"/>
      <c r="N454" s="237"/>
      <c r="O454" s="237"/>
      <c r="Q454" s="237"/>
      <c r="R454" s="237"/>
      <c r="S454" s="237"/>
      <c r="T454" s="237"/>
      <c r="U454" s="237"/>
      <c r="V454" s="237"/>
      <c r="W454" s="237"/>
      <c r="X454" s="237"/>
      <c r="Y454" s="237"/>
      <c r="Z454" s="237"/>
      <c r="AA454" s="237"/>
      <c r="AB454" s="237"/>
      <c r="AC454" s="237"/>
      <c r="AD454" s="237"/>
      <c r="AE454" s="237"/>
      <c r="AF454" s="237"/>
      <c r="AG454" s="237"/>
      <c r="AH454" s="237"/>
    </row>
    <row r="455" spans="1:34">
      <c r="A455" s="8"/>
      <c r="B455" s="8"/>
      <c r="C455" s="237"/>
      <c r="D455" s="237"/>
      <c r="E455" s="237"/>
      <c r="F455" s="237"/>
      <c r="G455" s="237"/>
      <c r="H455" s="237"/>
      <c r="I455" s="237"/>
      <c r="J455" s="237"/>
      <c r="K455" s="237"/>
      <c r="L455" s="237"/>
      <c r="M455" s="237"/>
      <c r="N455" s="237"/>
      <c r="O455" s="237"/>
      <c r="Q455" s="237"/>
      <c r="R455" s="237"/>
      <c r="S455" s="237"/>
      <c r="T455" s="237"/>
      <c r="U455" s="237"/>
      <c r="V455" s="237"/>
      <c r="W455" s="237"/>
      <c r="X455" s="237"/>
      <c r="Y455" s="237"/>
      <c r="Z455" s="237"/>
      <c r="AA455" s="237"/>
      <c r="AB455" s="237"/>
      <c r="AC455" s="237"/>
      <c r="AD455" s="237"/>
      <c r="AE455" s="237"/>
      <c r="AF455" s="237"/>
      <c r="AG455" s="237"/>
      <c r="AH455" s="237"/>
    </row>
    <row r="456" spans="1:34">
      <c r="A456" s="8"/>
      <c r="B456" s="8"/>
      <c r="C456" s="237"/>
      <c r="D456" s="237"/>
      <c r="E456" s="237"/>
      <c r="F456" s="237"/>
      <c r="G456" s="237"/>
      <c r="H456" s="237"/>
      <c r="I456" s="237"/>
      <c r="J456" s="237"/>
      <c r="K456" s="237"/>
      <c r="L456" s="237"/>
      <c r="M456" s="237"/>
      <c r="N456" s="237"/>
      <c r="O456" s="237"/>
      <c r="Q456" s="237"/>
      <c r="R456" s="237"/>
      <c r="S456" s="237"/>
      <c r="T456" s="237"/>
      <c r="U456" s="237"/>
      <c r="V456" s="237"/>
      <c r="W456" s="237"/>
      <c r="X456" s="237"/>
      <c r="Y456" s="237"/>
      <c r="Z456" s="237"/>
      <c r="AA456" s="237"/>
      <c r="AB456" s="237"/>
      <c r="AC456" s="237"/>
      <c r="AD456" s="237"/>
      <c r="AE456" s="237"/>
      <c r="AF456" s="237"/>
      <c r="AG456" s="237"/>
      <c r="AH456" s="237"/>
    </row>
    <row r="457" spans="1:34">
      <c r="A457" s="8"/>
      <c r="B457" s="8"/>
      <c r="C457" s="237"/>
      <c r="D457" s="237"/>
      <c r="E457" s="237"/>
      <c r="F457" s="237"/>
      <c r="G457" s="237"/>
      <c r="H457" s="237"/>
      <c r="I457" s="237"/>
      <c r="J457" s="237"/>
      <c r="K457" s="237"/>
      <c r="L457" s="237"/>
      <c r="M457" s="237"/>
      <c r="N457" s="237"/>
      <c r="O457" s="237"/>
      <c r="Q457" s="237"/>
      <c r="R457" s="237"/>
      <c r="S457" s="237"/>
      <c r="T457" s="237"/>
      <c r="U457" s="237"/>
      <c r="V457" s="237"/>
      <c r="W457" s="237"/>
      <c r="X457" s="237"/>
      <c r="Y457" s="237"/>
      <c r="Z457" s="237"/>
      <c r="AA457" s="237"/>
      <c r="AB457" s="237"/>
      <c r="AC457" s="237"/>
      <c r="AD457" s="237"/>
      <c r="AE457" s="237"/>
      <c r="AF457" s="237"/>
      <c r="AG457" s="237"/>
      <c r="AH457" s="237"/>
    </row>
    <row r="458" spans="1:34">
      <c r="A458" s="8"/>
      <c r="B458" s="8"/>
      <c r="C458" s="237"/>
      <c r="D458" s="237"/>
      <c r="E458" s="237"/>
      <c r="F458" s="237"/>
      <c r="G458" s="237"/>
      <c r="H458" s="237"/>
      <c r="I458" s="237"/>
      <c r="J458" s="237"/>
      <c r="K458" s="237"/>
      <c r="L458" s="237"/>
      <c r="M458" s="237"/>
      <c r="N458" s="237"/>
      <c r="O458" s="237"/>
      <c r="Q458" s="237"/>
      <c r="R458" s="237"/>
      <c r="S458" s="237"/>
      <c r="T458" s="237"/>
      <c r="U458" s="237"/>
      <c r="V458" s="237"/>
      <c r="W458" s="237"/>
      <c r="X458" s="237"/>
      <c r="Y458" s="237"/>
      <c r="Z458" s="237"/>
      <c r="AA458" s="237"/>
      <c r="AB458" s="237"/>
      <c r="AC458" s="237"/>
      <c r="AD458" s="237"/>
      <c r="AE458" s="237"/>
      <c r="AF458" s="237"/>
      <c r="AG458" s="237"/>
      <c r="AH458" s="237"/>
    </row>
    <row r="459" spans="1:34">
      <c r="A459" s="8"/>
      <c r="B459" s="8"/>
      <c r="C459" s="237"/>
      <c r="D459" s="237"/>
      <c r="E459" s="237"/>
      <c r="F459" s="237"/>
      <c r="G459" s="237"/>
      <c r="H459" s="237"/>
      <c r="I459" s="237"/>
      <c r="J459" s="237"/>
      <c r="K459" s="237"/>
      <c r="L459" s="237"/>
      <c r="M459" s="237"/>
      <c r="N459" s="237"/>
      <c r="O459" s="237"/>
      <c r="Q459" s="237"/>
      <c r="R459" s="237"/>
      <c r="S459" s="237"/>
      <c r="T459" s="237"/>
      <c r="U459" s="237"/>
      <c r="V459" s="237"/>
      <c r="W459" s="237"/>
      <c r="X459" s="237"/>
      <c r="Y459" s="237"/>
      <c r="Z459" s="237"/>
      <c r="AA459" s="237"/>
      <c r="AB459" s="237"/>
      <c r="AC459" s="237"/>
      <c r="AD459" s="237"/>
      <c r="AE459" s="237"/>
      <c r="AF459" s="237"/>
      <c r="AG459" s="237"/>
      <c r="AH459" s="237"/>
    </row>
    <row r="460" spans="1:34">
      <c r="A460" s="8"/>
      <c r="B460" s="8"/>
      <c r="C460" s="237"/>
      <c r="D460" s="237"/>
      <c r="E460" s="237"/>
      <c r="F460" s="237"/>
      <c r="G460" s="237"/>
      <c r="H460" s="237"/>
      <c r="I460" s="237"/>
      <c r="J460" s="237"/>
      <c r="K460" s="237"/>
      <c r="L460" s="237"/>
      <c r="M460" s="237"/>
      <c r="N460" s="237"/>
      <c r="O460" s="237"/>
      <c r="Q460" s="237"/>
      <c r="R460" s="237"/>
      <c r="S460" s="237"/>
      <c r="T460" s="237"/>
      <c r="U460" s="237"/>
      <c r="V460" s="237"/>
      <c r="W460" s="237"/>
      <c r="X460" s="237"/>
      <c r="Y460" s="237"/>
      <c r="Z460" s="237"/>
      <c r="AA460" s="237"/>
      <c r="AB460" s="237"/>
      <c r="AC460" s="237"/>
      <c r="AD460" s="237"/>
      <c r="AE460" s="237"/>
      <c r="AF460" s="237"/>
      <c r="AG460" s="237"/>
      <c r="AH460" s="237"/>
    </row>
    <row r="461" spans="1:34">
      <c r="A461" s="8"/>
      <c r="B461" s="8"/>
      <c r="C461" s="237"/>
      <c r="D461" s="237"/>
      <c r="E461" s="237"/>
      <c r="F461" s="237"/>
      <c r="G461" s="237"/>
      <c r="H461" s="237"/>
      <c r="I461" s="237"/>
      <c r="J461" s="237"/>
      <c r="K461" s="237"/>
      <c r="L461" s="237"/>
      <c r="M461" s="237"/>
      <c r="N461" s="237"/>
      <c r="O461" s="237"/>
      <c r="Q461" s="237"/>
      <c r="R461" s="237"/>
      <c r="S461" s="237"/>
      <c r="T461" s="237"/>
      <c r="U461" s="237"/>
      <c r="V461" s="237"/>
      <c r="W461" s="237"/>
      <c r="X461" s="237"/>
      <c r="Y461" s="237"/>
      <c r="Z461" s="237"/>
      <c r="AA461" s="237"/>
      <c r="AB461" s="237"/>
      <c r="AC461" s="237"/>
      <c r="AD461" s="237"/>
      <c r="AE461" s="237"/>
      <c r="AF461" s="237"/>
      <c r="AG461" s="237"/>
      <c r="AH461" s="237"/>
    </row>
    <row r="462" spans="1:34">
      <c r="A462" s="8"/>
      <c r="B462" s="8"/>
      <c r="C462" s="237"/>
      <c r="D462" s="237"/>
      <c r="E462" s="237"/>
      <c r="F462" s="237"/>
      <c r="G462" s="237"/>
      <c r="H462" s="237"/>
      <c r="I462" s="237"/>
      <c r="J462" s="237"/>
      <c r="K462" s="237"/>
      <c r="L462" s="237"/>
      <c r="M462" s="237"/>
      <c r="N462" s="237"/>
      <c r="O462" s="237"/>
      <c r="Q462" s="237"/>
      <c r="R462" s="237"/>
      <c r="S462" s="237"/>
      <c r="T462" s="237"/>
      <c r="U462" s="237"/>
      <c r="V462" s="237"/>
      <c r="W462" s="237"/>
      <c r="X462" s="237"/>
      <c r="Y462" s="237"/>
      <c r="Z462" s="237"/>
      <c r="AA462" s="237"/>
      <c r="AB462" s="237"/>
      <c r="AC462" s="237"/>
      <c r="AD462" s="237"/>
      <c r="AE462" s="237"/>
      <c r="AF462" s="237"/>
      <c r="AG462" s="237"/>
      <c r="AH462" s="237"/>
    </row>
    <row r="463" spans="1:34">
      <c r="A463" s="8"/>
      <c r="B463" s="8"/>
      <c r="C463" s="237"/>
      <c r="D463" s="237"/>
      <c r="E463" s="237"/>
      <c r="F463" s="237"/>
      <c r="G463" s="237"/>
      <c r="H463" s="237"/>
      <c r="I463" s="237"/>
      <c r="J463" s="237"/>
      <c r="K463" s="237"/>
      <c r="L463" s="237"/>
      <c r="M463" s="237"/>
      <c r="N463" s="237"/>
      <c r="O463" s="237"/>
      <c r="Q463" s="237"/>
      <c r="R463" s="237"/>
      <c r="S463" s="237"/>
      <c r="T463" s="237"/>
      <c r="U463" s="237"/>
      <c r="V463" s="237"/>
      <c r="W463" s="237"/>
      <c r="X463" s="237"/>
      <c r="Y463" s="237"/>
      <c r="Z463" s="237"/>
      <c r="AA463" s="237"/>
      <c r="AB463" s="237"/>
      <c r="AC463" s="237"/>
      <c r="AD463" s="237"/>
      <c r="AE463" s="237"/>
      <c r="AF463" s="237"/>
      <c r="AG463" s="237"/>
      <c r="AH463" s="237"/>
    </row>
    <row r="464" spans="1:34">
      <c r="A464" s="8"/>
      <c r="B464" s="8"/>
      <c r="C464" s="237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237"/>
      <c r="O464" s="237"/>
      <c r="Q464" s="237"/>
      <c r="R464" s="237"/>
      <c r="S464" s="237"/>
      <c r="T464" s="237"/>
      <c r="U464" s="237"/>
      <c r="V464" s="237"/>
      <c r="W464" s="237"/>
      <c r="X464" s="237"/>
      <c r="Y464" s="237"/>
      <c r="Z464" s="237"/>
      <c r="AA464" s="237"/>
      <c r="AB464" s="237"/>
      <c r="AC464" s="237"/>
      <c r="AD464" s="237"/>
      <c r="AE464" s="237"/>
      <c r="AF464" s="237"/>
      <c r="AG464" s="237"/>
      <c r="AH464" s="237"/>
    </row>
    <row r="465" spans="1:34">
      <c r="A465" s="8"/>
      <c r="B465" s="8"/>
      <c r="C465" s="237"/>
      <c r="D465" s="237"/>
      <c r="E465" s="237"/>
      <c r="F465" s="237"/>
      <c r="G465" s="237"/>
      <c r="H465" s="237"/>
      <c r="I465" s="237"/>
      <c r="J465" s="237"/>
      <c r="K465" s="237"/>
      <c r="L465" s="237"/>
      <c r="M465" s="237"/>
      <c r="N465" s="237"/>
      <c r="O465" s="237"/>
      <c r="Q465" s="237"/>
      <c r="R465" s="237"/>
      <c r="S465" s="237"/>
      <c r="T465" s="237"/>
      <c r="U465" s="237"/>
      <c r="V465" s="237"/>
      <c r="W465" s="237"/>
      <c r="X465" s="237"/>
      <c r="Y465" s="237"/>
      <c r="Z465" s="237"/>
      <c r="AA465" s="237"/>
      <c r="AB465" s="237"/>
      <c r="AC465" s="237"/>
      <c r="AD465" s="237"/>
      <c r="AE465" s="237"/>
      <c r="AF465" s="237"/>
      <c r="AG465" s="237"/>
      <c r="AH465" s="237"/>
    </row>
    <row r="466" spans="1:34">
      <c r="A466" s="8"/>
      <c r="B466" s="8"/>
      <c r="C466" s="237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237"/>
      <c r="O466" s="237"/>
      <c r="Q466" s="237"/>
      <c r="R466" s="237"/>
      <c r="S466" s="237"/>
      <c r="T466" s="237"/>
      <c r="U466" s="237"/>
      <c r="V466" s="237"/>
      <c r="W466" s="237"/>
      <c r="X466" s="237"/>
      <c r="Y466" s="237"/>
      <c r="Z466" s="237"/>
      <c r="AA466" s="237"/>
      <c r="AB466" s="237"/>
      <c r="AC466" s="237"/>
      <c r="AD466" s="237"/>
      <c r="AE466" s="237"/>
      <c r="AF466" s="237"/>
      <c r="AG466" s="237"/>
      <c r="AH466" s="237"/>
    </row>
    <row r="467" spans="1:34">
      <c r="A467" s="8"/>
      <c r="B467" s="8"/>
      <c r="C467" s="237"/>
      <c r="D467" s="237"/>
      <c r="E467" s="237"/>
      <c r="F467" s="237"/>
      <c r="G467" s="237"/>
      <c r="H467" s="237"/>
      <c r="I467" s="237"/>
      <c r="J467" s="237"/>
      <c r="K467" s="237"/>
      <c r="L467" s="237"/>
      <c r="M467" s="237"/>
      <c r="N467" s="237"/>
      <c r="O467" s="237"/>
      <c r="Q467" s="237"/>
      <c r="R467" s="237"/>
      <c r="S467" s="237"/>
      <c r="T467" s="237"/>
      <c r="U467" s="237"/>
      <c r="V467" s="237"/>
      <c r="W467" s="237"/>
      <c r="X467" s="237"/>
      <c r="Y467" s="237"/>
      <c r="Z467" s="237"/>
      <c r="AA467" s="237"/>
      <c r="AB467" s="237"/>
      <c r="AC467" s="237"/>
      <c r="AD467" s="237"/>
      <c r="AE467" s="237"/>
      <c r="AF467" s="237"/>
      <c r="AG467" s="237"/>
      <c r="AH467" s="237"/>
    </row>
    <row r="468" spans="1:34">
      <c r="A468" s="8"/>
      <c r="B468" s="8"/>
      <c r="C468" s="237"/>
      <c r="D468" s="237"/>
      <c r="E468" s="237"/>
      <c r="F468" s="237"/>
      <c r="G468" s="237"/>
      <c r="H468" s="237"/>
      <c r="I468" s="237"/>
      <c r="J468" s="237"/>
      <c r="K468" s="237"/>
      <c r="L468" s="237"/>
      <c r="M468" s="237"/>
      <c r="N468" s="237"/>
      <c r="O468" s="237"/>
      <c r="Q468" s="237"/>
      <c r="R468" s="237"/>
      <c r="S468" s="237"/>
      <c r="T468" s="237"/>
      <c r="U468" s="237"/>
      <c r="V468" s="237"/>
      <c r="W468" s="237"/>
      <c r="X468" s="237"/>
      <c r="Y468" s="237"/>
      <c r="Z468" s="237"/>
      <c r="AA468" s="237"/>
      <c r="AB468" s="237"/>
      <c r="AC468" s="237"/>
      <c r="AD468" s="237"/>
      <c r="AE468" s="237"/>
      <c r="AF468" s="237"/>
      <c r="AG468" s="237"/>
      <c r="AH468" s="237"/>
    </row>
    <row r="469" spans="1:34">
      <c r="A469" s="8"/>
      <c r="B469" s="8"/>
      <c r="C469" s="237"/>
      <c r="D469" s="237"/>
      <c r="E469" s="237"/>
      <c r="F469" s="237"/>
      <c r="G469" s="237"/>
      <c r="H469" s="237"/>
      <c r="I469" s="237"/>
      <c r="J469" s="237"/>
      <c r="K469" s="237"/>
      <c r="L469" s="237"/>
      <c r="M469" s="237"/>
      <c r="N469" s="237"/>
      <c r="O469" s="237"/>
      <c r="Q469" s="237"/>
      <c r="R469" s="237"/>
      <c r="S469" s="237"/>
      <c r="T469" s="237"/>
      <c r="U469" s="237"/>
      <c r="V469" s="237"/>
      <c r="W469" s="237"/>
      <c r="X469" s="237"/>
      <c r="Y469" s="237"/>
      <c r="Z469" s="237"/>
      <c r="AA469" s="237"/>
      <c r="AB469" s="237"/>
      <c r="AC469" s="237"/>
      <c r="AD469" s="237"/>
      <c r="AE469" s="237"/>
      <c r="AF469" s="237"/>
      <c r="AG469" s="237"/>
      <c r="AH469" s="237"/>
    </row>
    <row r="470" spans="1:34">
      <c r="A470" s="8"/>
      <c r="B470" s="8"/>
      <c r="C470" s="237"/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37"/>
      <c r="O470" s="237"/>
      <c r="Q470" s="237"/>
      <c r="R470" s="237"/>
      <c r="S470" s="237"/>
      <c r="T470" s="237"/>
      <c r="U470" s="237"/>
      <c r="V470" s="237"/>
      <c r="W470" s="237"/>
      <c r="X470" s="237"/>
      <c r="Y470" s="237"/>
      <c r="Z470" s="237"/>
      <c r="AA470" s="237"/>
      <c r="AB470" s="237"/>
      <c r="AC470" s="237"/>
      <c r="AD470" s="237"/>
      <c r="AE470" s="237"/>
      <c r="AF470" s="237"/>
      <c r="AG470" s="237"/>
      <c r="AH470" s="237"/>
    </row>
    <row r="471" spans="1:34">
      <c r="A471" s="8"/>
      <c r="B471" s="8"/>
      <c r="C471" s="237"/>
      <c r="D471" s="237"/>
      <c r="E471" s="237"/>
      <c r="F471" s="237"/>
      <c r="G471" s="237"/>
      <c r="H471" s="237"/>
      <c r="I471" s="237"/>
      <c r="J471" s="237"/>
      <c r="K471" s="237"/>
      <c r="L471" s="237"/>
      <c r="M471" s="237"/>
      <c r="N471" s="237"/>
      <c r="O471" s="237"/>
      <c r="Q471" s="237"/>
      <c r="R471" s="237"/>
      <c r="S471" s="237"/>
      <c r="T471" s="237"/>
      <c r="U471" s="237"/>
      <c r="V471" s="237"/>
      <c r="W471" s="237"/>
      <c r="X471" s="237"/>
      <c r="Y471" s="237"/>
      <c r="Z471" s="237"/>
      <c r="AA471" s="237"/>
      <c r="AB471" s="237"/>
      <c r="AC471" s="237"/>
      <c r="AD471" s="237"/>
      <c r="AE471" s="237"/>
      <c r="AF471" s="237"/>
      <c r="AG471" s="237"/>
      <c r="AH471" s="237"/>
    </row>
    <row r="472" spans="1:34">
      <c r="A472" s="8"/>
      <c r="B472" s="8"/>
      <c r="C472" s="237"/>
      <c r="D472" s="237"/>
      <c r="E472" s="237"/>
      <c r="F472" s="237"/>
      <c r="G472" s="237"/>
      <c r="H472" s="237"/>
      <c r="I472" s="237"/>
      <c r="J472" s="237"/>
      <c r="K472" s="237"/>
      <c r="L472" s="237"/>
      <c r="M472" s="237"/>
      <c r="N472" s="237"/>
      <c r="O472" s="237"/>
      <c r="Q472" s="237"/>
      <c r="R472" s="237"/>
      <c r="S472" s="237"/>
      <c r="T472" s="237"/>
      <c r="U472" s="237"/>
      <c r="V472" s="237"/>
      <c r="W472" s="237"/>
      <c r="X472" s="237"/>
      <c r="Y472" s="237"/>
      <c r="Z472" s="237"/>
      <c r="AA472" s="237"/>
      <c r="AB472" s="237"/>
      <c r="AC472" s="237"/>
      <c r="AD472" s="237"/>
      <c r="AE472" s="237"/>
      <c r="AF472" s="237"/>
      <c r="AG472" s="237"/>
      <c r="AH472" s="237"/>
    </row>
    <row r="473" spans="1:34">
      <c r="A473" s="8"/>
      <c r="B473" s="8"/>
      <c r="C473" s="237"/>
      <c r="D473" s="237"/>
      <c r="E473" s="237"/>
      <c r="F473" s="237"/>
      <c r="G473" s="237"/>
      <c r="H473" s="237"/>
      <c r="I473" s="237"/>
      <c r="J473" s="237"/>
      <c r="K473" s="237"/>
      <c r="L473" s="237"/>
      <c r="M473" s="237"/>
      <c r="N473" s="237"/>
      <c r="O473" s="237"/>
      <c r="Q473" s="237"/>
      <c r="R473" s="237"/>
      <c r="S473" s="237"/>
      <c r="T473" s="237"/>
      <c r="U473" s="237"/>
      <c r="V473" s="237"/>
      <c r="W473" s="237"/>
      <c r="X473" s="237"/>
      <c r="Y473" s="237"/>
      <c r="Z473" s="237"/>
      <c r="AA473" s="237"/>
      <c r="AB473" s="237"/>
      <c r="AC473" s="237"/>
      <c r="AD473" s="237"/>
      <c r="AE473" s="237"/>
      <c r="AF473" s="237"/>
      <c r="AG473" s="237"/>
      <c r="AH473" s="237"/>
    </row>
    <row r="474" spans="1:34">
      <c r="A474" s="8"/>
      <c r="B474" s="8"/>
      <c r="C474" s="237"/>
      <c r="D474" s="237"/>
      <c r="E474" s="237"/>
      <c r="F474" s="237"/>
      <c r="G474" s="237"/>
      <c r="H474" s="237"/>
      <c r="I474" s="237"/>
      <c r="J474" s="237"/>
      <c r="K474" s="237"/>
      <c r="L474" s="237"/>
      <c r="M474" s="237"/>
      <c r="N474" s="237"/>
      <c r="O474" s="237"/>
      <c r="Q474" s="237"/>
      <c r="R474" s="237"/>
      <c r="S474" s="237"/>
      <c r="T474" s="237"/>
      <c r="U474" s="237"/>
      <c r="V474" s="237"/>
      <c r="W474" s="237"/>
      <c r="X474" s="237"/>
      <c r="Y474" s="237"/>
      <c r="Z474" s="237"/>
      <c r="AA474" s="237"/>
      <c r="AB474" s="237"/>
      <c r="AC474" s="237"/>
      <c r="AD474" s="237"/>
      <c r="AE474" s="237"/>
      <c r="AF474" s="237"/>
      <c r="AG474" s="237"/>
      <c r="AH474" s="237"/>
    </row>
    <row r="475" spans="1:34">
      <c r="A475" s="8"/>
      <c r="B475" s="8"/>
      <c r="C475" s="237"/>
      <c r="D475" s="237"/>
      <c r="E475" s="237"/>
      <c r="F475" s="237"/>
      <c r="G475" s="237"/>
      <c r="H475" s="237"/>
      <c r="I475" s="237"/>
      <c r="J475" s="237"/>
      <c r="K475" s="237"/>
      <c r="L475" s="237"/>
      <c r="M475" s="237"/>
      <c r="N475" s="237"/>
      <c r="O475" s="237"/>
      <c r="Q475" s="237"/>
      <c r="R475" s="237"/>
      <c r="S475" s="237"/>
      <c r="T475" s="237"/>
      <c r="U475" s="237"/>
      <c r="V475" s="237"/>
      <c r="W475" s="237"/>
      <c r="X475" s="237"/>
      <c r="Y475" s="237"/>
      <c r="Z475" s="237"/>
      <c r="AA475" s="237"/>
      <c r="AB475" s="237"/>
      <c r="AC475" s="237"/>
      <c r="AD475" s="237"/>
      <c r="AE475" s="237"/>
      <c r="AF475" s="237"/>
      <c r="AG475" s="237"/>
      <c r="AH475" s="237"/>
    </row>
    <row r="476" spans="1:34">
      <c r="A476" s="8"/>
      <c r="B476" s="8"/>
      <c r="C476" s="237"/>
      <c r="D476" s="237"/>
      <c r="E476" s="237"/>
      <c r="F476" s="237"/>
      <c r="G476" s="237"/>
      <c r="H476" s="237"/>
      <c r="I476" s="237"/>
      <c r="J476" s="237"/>
      <c r="K476" s="237"/>
      <c r="L476" s="237"/>
      <c r="M476" s="237"/>
      <c r="N476" s="237"/>
      <c r="O476" s="237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  <c r="AB476" s="237"/>
      <c r="AC476" s="237"/>
      <c r="AD476" s="237"/>
      <c r="AE476" s="237"/>
      <c r="AF476" s="237"/>
      <c r="AG476" s="237"/>
      <c r="AH476" s="237"/>
    </row>
    <row r="477" spans="1:34">
      <c r="A477" s="8"/>
      <c r="B477" s="8"/>
      <c r="C477" s="237"/>
      <c r="D477" s="237"/>
      <c r="E477" s="237"/>
      <c r="F477" s="237"/>
      <c r="G477" s="237"/>
      <c r="H477" s="237"/>
      <c r="I477" s="237"/>
      <c r="J477" s="237"/>
      <c r="K477" s="237"/>
      <c r="L477" s="237"/>
      <c r="M477" s="237"/>
      <c r="N477" s="237"/>
      <c r="O477" s="237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  <c r="AB477" s="237"/>
      <c r="AC477" s="237"/>
      <c r="AD477" s="237"/>
      <c r="AE477" s="237"/>
      <c r="AF477" s="237"/>
      <c r="AG477" s="237"/>
      <c r="AH477" s="237"/>
    </row>
    <row r="478" spans="1:34">
      <c r="A478" s="8"/>
      <c r="B478" s="8"/>
      <c r="C478" s="237"/>
      <c r="D478" s="237"/>
      <c r="E478" s="237"/>
      <c r="F478" s="237"/>
      <c r="G478" s="237"/>
      <c r="H478" s="237"/>
      <c r="I478" s="237"/>
      <c r="J478" s="237"/>
      <c r="K478" s="237"/>
      <c r="L478" s="237"/>
      <c r="M478" s="237"/>
      <c r="N478" s="237"/>
      <c r="O478" s="237"/>
      <c r="Q478" s="237"/>
      <c r="R478" s="237"/>
      <c r="S478" s="237"/>
      <c r="T478" s="237"/>
      <c r="U478" s="237"/>
      <c r="V478" s="237"/>
      <c r="W478" s="237"/>
      <c r="X478" s="237"/>
      <c r="Y478" s="237"/>
      <c r="Z478" s="237"/>
      <c r="AA478" s="237"/>
      <c r="AB478" s="237"/>
      <c r="AC478" s="237"/>
      <c r="AD478" s="237"/>
      <c r="AE478" s="237"/>
      <c r="AF478" s="237"/>
      <c r="AG478" s="237"/>
      <c r="AH478" s="237"/>
    </row>
    <row r="479" spans="1:34">
      <c r="A479" s="8"/>
      <c r="B479" s="8"/>
      <c r="C479" s="237"/>
      <c r="D479" s="237"/>
      <c r="E479" s="237"/>
      <c r="F479" s="237"/>
      <c r="G479" s="237"/>
      <c r="H479" s="237"/>
      <c r="I479" s="237"/>
      <c r="J479" s="237"/>
      <c r="K479" s="237"/>
      <c r="L479" s="237"/>
      <c r="M479" s="237"/>
      <c r="N479" s="237"/>
      <c r="O479" s="237"/>
      <c r="Q479" s="237"/>
      <c r="R479" s="237"/>
      <c r="S479" s="237"/>
      <c r="T479" s="237"/>
      <c r="U479" s="237"/>
      <c r="V479" s="237"/>
      <c r="W479" s="237"/>
      <c r="X479" s="237"/>
      <c r="Y479" s="237"/>
      <c r="Z479" s="237"/>
      <c r="AA479" s="237"/>
      <c r="AB479" s="237"/>
      <c r="AC479" s="237"/>
      <c r="AD479" s="237"/>
      <c r="AE479" s="237"/>
      <c r="AF479" s="237"/>
      <c r="AG479" s="237"/>
      <c r="AH479" s="237"/>
    </row>
    <row r="480" spans="1:34">
      <c r="A480" s="8"/>
      <c r="B480" s="8"/>
      <c r="C480" s="237"/>
      <c r="D480" s="237"/>
      <c r="E480" s="237"/>
      <c r="F480" s="237"/>
      <c r="G480" s="237"/>
      <c r="H480" s="237"/>
      <c r="I480" s="237"/>
      <c r="J480" s="237"/>
      <c r="K480" s="237"/>
      <c r="L480" s="237"/>
      <c r="M480" s="237"/>
      <c r="N480" s="237"/>
      <c r="O480" s="237"/>
      <c r="Q480" s="237"/>
      <c r="R480" s="237"/>
      <c r="S480" s="237"/>
      <c r="T480" s="237"/>
      <c r="U480" s="237"/>
      <c r="V480" s="237"/>
      <c r="W480" s="237"/>
      <c r="X480" s="237"/>
      <c r="Y480" s="237"/>
      <c r="Z480" s="237"/>
      <c r="AA480" s="237"/>
      <c r="AB480" s="237"/>
      <c r="AC480" s="237"/>
      <c r="AD480" s="237"/>
      <c r="AE480" s="237"/>
      <c r="AF480" s="237"/>
      <c r="AG480" s="237"/>
      <c r="AH480" s="237"/>
    </row>
    <row r="481" spans="1:34">
      <c r="A481" s="8"/>
      <c r="B481" s="8"/>
      <c r="C481" s="237"/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237"/>
      <c r="O481" s="237"/>
      <c r="Q481" s="237"/>
      <c r="R481" s="237"/>
      <c r="S481" s="237"/>
      <c r="T481" s="237"/>
      <c r="U481" s="237"/>
      <c r="V481" s="237"/>
      <c r="W481" s="237"/>
      <c r="X481" s="237"/>
      <c r="Y481" s="237"/>
      <c r="Z481" s="237"/>
      <c r="AA481" s="237"/>
      <c r="AB481" s="237"/>
      <c r="AC481" s="237"/>
      <c r="AD481" s="237"/>
      <c r="AE481" s="237"/>
      <c r="AF481" s="237"/>
      <c r="AG481" s="237"/>
      <c r="AH481" s="237"/>
    </row>
    <row r="482" spans="1:34">
      <c r="A482" s="8"/>
      <c r="B482" s="8"/>
      <c r="C482" s="237"/>
      <c r="D482" s="237"/>
      <c r="E482" s="237"/>
      <c r="F482" s="237"/>
      <c r="G482" s="237"/>
      <c r="H482" s="237"/>
      <c r="I482" s="237"/>
      <c r="J482" s="237"/>
      <c r="K482" s="237"/>
      <c r="L482" s="237"/>
      <c r="M482" s="237"/>
      <c r="N482" s="237"/>
      <c r="O482" s="237"/>
      <c r="Q482" s="237"/>
      <c r="R482" s="237"/>
      <c r="S482" s="237"/>
      <c r="T482" s="237"/>
      <c r="U482" s="237"/>
      <c r="V482" s="237"/>
      <c r="W482" s="237"/>
      <c r="X482" s="237"/>
      <c r="Y482" s="237"/>
      <c r="Z482" s="237"/>
      <c r="AA482" s="237"/>
      <c r="AB482" s="237"/>
      <c r="AC482" s="237"/>
      <c r="AD482" s="237"/>
      <c r="AE482" s="237"/>
      <c r="AF482" s="237"/>
      <c r="AG482" s="237"/>
      <c r="AH482" s="237"/>
    </row>
    <row r="483" spans="1:34">
      <c r="A483" s="8"/>
      <c r="B483" s="8"/>
      <c r="C483" s="237"/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237"/>
      <c r="O483" s="237"/>
      <c r="Q483" s="237"/>
      <c r="R483" s="237"/>
      <c r="S483" s="237"/>
      <c r="T483" s="237"/>
      <c r="U483" s="237"/>
      <c r="V483" s="237"/>
      <c r="W483" s="237"/>
      <c r="X483" s="237"/>
      <c r="Y483" s="237"/>
      <c r="Z483" s="237"/>
      <c r="AA483" s="237"/>
      <c r="AB483" s="237"/>
      <c r="AC483" s="237"/>
      <c r="AD483" s="237"/>
      <c r="AE483" s="237"/>
      <c r="AF483" s="237"/>
      <c r="AG483" s="237"/>
      <c r="AH483" s="237"/>
    </row>
    <row r="484" spans="1:34">
      <c r="A484" s="8"/>
      <c r="B484" s="8"/>
      <c r="C484" s="237"/>
      <c r="D484" s="237"/>
      <c r="E484" s="237"/>
      <c r="F484" s="237"/>
      <c r="G484" s="237"/>
      <c r="H484" s="237"/>
      <c r="I484" s="237"/>
      <c r="J484" s="237"/>
      <c r="K484" s="237"/>
      <c r="L484" s="237"/>
      <c r="M484" s="237"/>
      <c r="N484" s="237"/>
      <c r="O484" s="237"/>
      <c r="Q484" s="237"/>
      <c r="R484" s="237"/>
      <c r="S484" s="237"/>
      <c r="T484" s="237"/>
      <c r="U484" s="237"/>
      <c r="V484" s="237"/>
      <c r="W484" s="237"/>
      <c r="X484" s="237"/>
      <c r="Y484" s="237"/>
      <c r="Z484" s="237"/>
      <c r="AA484" s="237"/>
      <c r="AB484" s="237"/>
      <c r="AC484" s="237"/>
      <c r="AD484" s="237"/>
      <c r="AE484" s="237"/>
      <c r="AF484" s="237"/>
      <c r="AG484" s="237"/>
      <c r="AH484" s="237"/>
    </row>
    <row r="485" spans="1:34">
      <c r="A485" s="8"/>
      <c r="B485" s="8"/>
      <c r="C485" s="237"/>
      <c r="D485" s="237"/>
      <c r="E485" s="237"/>
      <c r="F485" s="237"/>
      <c r="G485" s="237"/>
      <c r="H485" s="237"/>
      <c r="I485" s="237"/>
      <c r="J485" s="237"/>
      <c r="K485" s="237"/>
      <c r="L485" s="237"/>
      <c r="M485" s="237"/>
      <c r="N485" s="237"/>
      <c r="O485" s="237"/>
      <c r="Q485" s="237"/>
      <c r="R485" s="237"/>
      <c r="S485" s="237"/>
      <c r="T485" s="237"/>
      <c r="U485" s="237"/>
      <c r="V485" s="237"/>
      <c r="W485" s="237"/>
      <c r="X485" s="237"/>
      <c r="Y485" s="237"/>
      <c r="Z485" s="237"/>
      <c r="AA485" s="237"/>
      <c r="AB485" s="237"/>
      <c r="AC485" s="237"/>
      <c r="AD485" s="237"/>
      <c r="AE485" s="237"/>
      <c r="AF485" s="237"/>
      <c r="AG485" s="237"/>
      <c r="AH485" s="237"/>
    </row>
    <row r="486" spans="1:34">
      <c r="A486" s="8"/>
      <c r="B486" s="8"/>
      <c r="C486" s="237"/>
      <c r="D486" s="237"/>
      <c r="E486" s="237"/>
      <c r="F486" s="237"/>
      <c r="G486" s="237"/>
      <c r="H486" s="237"/>
      <c r="I486" s="237"/>
      <c r="J486" s="237"/>
      <c r="K486" s="237"/>
      <c r="L486" s="237"/>
      <c r="M486" s="237"/>
      <c r="N486" s="237"/>
      <c r="O486" s="237"/>
      <c r="Q486" s="237"/>
      <c r="R486" s="237"/>
      <c r="S486" s="237"/>
      <c r="T486" s="237"/>
      <c r="U486" s="237"/>
      <c r="V486" s="237"/>
      <c r="W486" s="237"/>
      <c r="X486" s="237"/>
      <c r="Y486" s="237"/>
      <c r="Z486" s="237"/>
      <c r="AA486" s="237"/>
      <c r="AB486" s="237"/>
      <c r="AC486" s="237"/>
      <c r="AD486" s="237"/>
      <c r="AE486" s="237"/>
      <c r="AF486" s="237"/>
      <c r="AG486" s="237"/>
      <c r="AH486" s="237"/>
    </row>
    <row r="487" spans="1:34">
      <c r="A487" s="8"/>
      <c r="B487" s="8"/>
      <c r="C487" s="237"/>
      <c r="D487" s="237"/>
      <c r="E487" s="237"/>
      <c r="F487" s="237"/>
      <c r="G487" s="237"/>
      <c r="H487" s="237"/>
      <c r="I487" s="237"/>
      <c r="J487" s="237"/>
      <c r="K487" s="237"/>
      <c r="L487" s="237"/>
      <c r="M487" s="237"/>
      <c r="N487" s="237"/>
      <c r="O487" s="237"/>
      <c r="Q487" s="237"/>
      <c r="R487" s="237"/>
      <c r="S487" s="237"/>
      <c r="T487" s="237"/>
      <c r="U487" s="237"/>
      <c r="V487" s="237"/>
      <c r="W487" s="237"/>
      <c r="X487" s="237"/>
      <c r="Y487" s="237"/>
      <c r="Z487" s="237"/>
      <c r="AA487" s="237"/>
      <c r="AB487" s="237"/>
      <c r="AC487" s="237"/>
      <c r="AD487" s="237"/>
      <c r="AE487" s="237"/>
      <c r="AF487" s="237"/>
      <c r="AG487" s="237"/>
      <c r="AH487" s="237"/>
    </row>
    <row r="488" spans="1:34">
      <c r="A488" s="8"/>
      <c r="B488" s="8"/>
      <c r="C488" s="237"/>
      <c r="D488" s="237"/>
      <c r="E488" s="237"/>
      <c r="F488" s="237"/>
      <c r="G488" s="237"/>
      <c r="H488" s="237"/>
      <c r="I488" s="237"/>
      <c r="J488" s="237"/>
      <c r="K488" s="237"/>
      <c r="L488" s="237"/>
      <c r="M488" s="237"/>
      <c r="N488" s="237"/>
      <c r="O488" s="237"/>
      <c r="Q488" s="237"/>
      <c r="R488" s="237"/>
      <c r="S488" s="237"/>
      <c r="T488" s="237"/>
      <c r="U488" s="237"/>
      <c r="V488" s="237"/>
      <c r="W488" s="237"/>
      <c r="X488" s="237"/>
      <c r="Y488" s="237"/>
      <c r="Z488" s="237"/>
      <c r="AA488" s="237"/>
      <c r="AB488" s="237"/>
      <c r="AC488" s="237"/>
      <c r="AD488" s="237"/>
      <c r="AE488" s="237"/>
      <c r="AF488" s="237"/>
      <c r="AG488" s="237"/>
      <c r="AH488" s="237"/>
    </row>
    <row r="489" spans="1:34">
      <c r="A489" s="8"/>
      <c r="B489" s="8"/>
      <c r="C489" s="237"/>
      <c r="D489" s="237"/>
      <c r="E489" s="237"/>
      <c r="F489" s="237"/>
      <c r="G489" s="237"/>
      <c r="H489" s="237"/>
      <c r="I489" s="237"/>
      <c r="J489" s="237"/>
      <c r="K489" s="237"/>
      <c r="L489" s="237"/>
      <c r="M489" s="237"/>
      <c r="N489" s="237"/>
      <c r="O489" s="237"/>
      <c r="Q489" s="237"/>
      <c r="R489" s="237"/>
      <c r="S489" s="237"/>
      <c r="T489" s="237"/>
      <c r="U489" s="237"/>
      <c r="V489" s="237"/>
      <c r="W489" s="237"/>
      <c r="X489" s="237"/>
      <c r="Y489" s="237"/>
      <c r="Z489" s="237"/>
      <c r="AA489" s="237"/>
      <c r="AB489" s="237"/>
      <c r="AC489" s="237"/>
      <c r="AD489" s="237"/>
      <c r="AE489" s="237"/>
      <c r="AF489" s="237"/>
      <c r="AG489" s="237"/>
      <c r="AH489" s="237"/>
    </row>
    <row r="490" spans="1:34">
      <c r="A490" s="8"/>
      <c r="B490" s="8"/>
      <c r="C490" s="237"/>
      <c r="D490" s="237"/>
      <c r="E490" s="237"/>
      <c r="F490" s="237"/>
      <c r="G490" s="237"/>
      <c r="H490" s="237"/>
      <c r="I490" s="237"/>
      <c r="J490" s="237"/>
      <c r="K490" s="237"/>
      <c r="L490" s="237"/>
      <c r="M490" s="237"/>
      <c r="N490" s="237"/>
      <c r="O490" s="237"/>
      <c r="Q490" s="237"/>
      <c r="R490" s="237"/>
      <c r="S490" s="237"/>
      <c r="T490" s="237"/>
      <c r="U490" s="237"/>
      <c r="V490" s="237"/>
      <c r="W490" s="237"/>
      <c r="X490" s="237"/>
      <c r="Y490" s="237"/>
      <c r="Z490" s="237"/>
      <c r="AA490" s="237"/>
      <c r="AB490" s="237"/>
      <c r="AC490" s="237"/>
      <c r="AD490" s="237"/>
      <c r="AE490" s="237"/>
      <c r="AF490" s="237"/>
      <c r="AG490" s="237"/>
      <c r="AH490" s="237"/>
    </row>
    <row r="491" spans="1:34">
      <c r="A491" s="8"/>
      <c r="B491" s="8"/>
      <c r="C491" s="237"/>
      <c r="D491" s="237"/>
      <c r="E491" s="237"/>
      <c r="F491" s="237"/>
      <c r="G491" s="237"/>
      <c r="H491" s="237"/>
      <c r="I491" s="237"/>
      <c r="J491" s="237"/>
      <c r="K491" s="237"/>
      <c r="L491" s="237"/>
      <c r="M491" s="237"/>
      <c r="N491" s="237"/>
      <c r="O491" s="237"/>
      <c r="Q491" s="237"/>
      <c r="R491" s="237"/>
      <c r="S491" s="237"/>
      <c r="T491" s="237"/>
      <c r="U491" s="237"/>
      <c r="V491" s="237"/>
      <c r="W491" s="237"/>
      <c r="X491" s="237"/>
      <c r="Y491" s="237"/>
      <c r="Z491" s="237"/>
      <c r="AA491" s="237"/>
      <c r="AB491" s="237"/>
      <c r="AC491" s="237"/>
      <c r="AD491" s="237"/>
      <c r="AE491" s="237"/>
      <c r="AF491" s="237"/>
      <c r="AG491" s="237"/>
      <c r="AH491" s="237"/>
    </row>
    <row r="492" spans="1:34">
      <c r="A492" s="8"/>
      <c r="B492" s="8"/>
      <c r="C492" s="237"/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37"/>
      <c r="O492" s="237"/>
      <c r="Q492" s="237"/>
      <c r="R492" s="237"/>
      <c r="S492" s="237"/>
      <c r="T492" s="237"/>
      <c r="U492" s="237"/>
      <c r="V492" s="237"/>
      <c r="W492" s="237"/>
      <c r="X492" s="237"/>
      <c r="Y492" s="237"/>
      <c r="Z492" s="237"/>
      <c r="AA492" s="237"/>
      <c r="AB492" s="237"/>
      <c r="AC492" s="237"/>
      <c r="AD492" s="237"/>
      <c r="AE492" s="237"/>
      <c r="AF492" s="237"/>
      <c r="AG492" s="237"/>
      <c r="AH492" s="237"/>
    </row>
    <row r="493" spans="1:34">
      <c r="A493" s="8"/>
      <c r="B493" s="8"/>
      <c r="C493" s="237"/>
      <c r="D493" s="237"/>
      <c r="E493" s="237"/>
      <c r="F493" s="237"/>
      <c r="G493" s="237"/>
      <c r="H493" s="237"/>
      <c r="I493" s="237"/>
      <c r="J493" s="237"/>
      <c r="K493" s="237"/>
      <c r="L493" s="237"/>
      <c r="M493" s="237"/>
      <c r="N493" s="237"/>
      <c r="O493" s="237"/>
      <c r="Q493" s="237"/>
      <c r="R493" s="237"/>
      <c r="S493" s="237"/>
      <c r="T493" s="237"/>
      <c r="U493" s="237"/>
      <c r="V493" s="237"/>
      <c r="W493" s="237"/>
      <c r="X493" s="237"/>
      <c r="Y493" s="237"/>
      <c r="Z493" s="237"/>
      <c r="AA493" s="237"/>
      <c r="AB493" s="237"/>
      <c r="AC493" s="237"/>
      <c r="AD493" s="237"/>
      <c r="AE493" s="237"/>
      <c r="AF493" s="237"/>
      <c r="AG493" s="237"/>
      <c r="AH493" s="237"/>
    </row>
    <row r="494" spans="1:34">
      <c r="A494" s="8"/>
      <c r="B494" s="8"/>
      <c r="C494" s="237"/>
      <c r="D494" s="237"/>
      <c r="E494" s="237"/>
      <c r="F494" s="237"/>
      <c r="G494" s="237"/>
      <c r="H494" s="237"/>
      <c r="I494" s="237"/>
      <c r="J494" s="237"/>
      <c r="K494" s="237"/>
      <c r="L494" s="237"/>
      <c r="M494" s="237"/>
      <c r="N494" s="237"/>
      <c r="O494" s="237"/>
      <c r="Q494" s="237"/>
      <c r="R494" s="237"/>
      <c r="S494" s="237"/>
      <c r="T494" s="237"/>
      <c r="U494" s="237"/>
      <c r="V494" s="237"/>
      <c r="W494" s="237"/>
      <c r="X494" s="237"/>
      <c r="Y494" s="237"/>
      <c r="Z494" s="237"/>
      <c r="AA494" s="237"/>
      <c r="AB494" s="237"/>
      <c r="AC494" s="237"/>
      <c r="AD494" s="237"/>
      <c r="AE494" s="237"/>
      <c r="AF494" s="237"/>
      <c r="AG494" s="237"/>
      <c r="AH494" s="237"/>
    </row>
    <row r="495" spans="1:34">
      <c r="A495" s="8"/>
      <c r="B495" s="8"/>
      <c r="C495" s="237"/>
      <c r="D495" s="237"/>
      <c r="E495" s="237"/>
      <c r="F495" s="237"/>
      <c r="G495" s="237"/>
      <c r="H495" s="237"/>
      <c r="I495" s="237"/>
      <c r="J495" s="237"/>
      <c r="K495" s="237"/>
      <c r="L495" s="237"/>
      <c r="M495" s="237"/>
      <c r="N495" s="237"/>
      <c r="O495" s="237"/>
      <c r="Q495" s="237"/>
      <c r="R495" s="237"/>
      <c r="S495" s="237"/>
      <c r="T495" s="237"/>
      <c r="U495" s="237"/>
      <c r="V495" s="237"/>
      <c r="W495" s="237"/>
      <c r="X495" s="237"/>
      <c r="Y495" s="237"/>
      <c r="Z495" s="237"/>
      <c r="AA495" s="237"/>
      <c r="AB495" s="237"/>
      <c r="AC495" s="237"/>
      <c r="AD495" s="237"/>
      <c r="AE495" s="237"/>
      <c r="AF495" s="237"/>
      <c r="AG495" s="237"/>
      <c r="AH495" s="237"/>
    </row>
    <row r="496" spans="1:34">
      <c r="A496" s="8"/>
      <c r="B496" s="8"/>
      <c r="C496" s="237"/>
      <c r="D496" s="237"/>
      <c r="E496" s="237"/>
      <c r="F496" s="237"/>
      <c r="G496" s="237"/>
      <c r="H496" s="237"/>
      <c r="I496" s="237"/>
      <c r="J496" s="237"/>
      <c r="K496" s="237"/>
      <c r="L496" s="237"/>
      <c r="M496" s="237"/>
      <c r="N496" s="237"/>
      <c r="O496" s="237"/>
      <c r="Q496" s="237"/>
      <c r="R496" s="237"/>
      <c r="S496" s="237"/>
      <c r="T496" s="237"/>
      <c r="U496" s="237"/>
      <c r="V496" s="237"/>
      <c r="W496" s="237"/>
      <c r="X496" s="237"/>
      <c r="Y496" s="237"/>
      <c r="Z496" s="237"/>
      <c r="AA496" s="237"/>
      <c r="AB496" s="237"/>
      <c r="AC496" s="237"/>
      <c r="AD496" s="237"/>
      <c r="AE496" s="237"/>
      <c r="AF496" s="237"/>
      <c r="AG496" s="237"/>
      <c r="AH496" s="237"/>
    </row>
    <row r="497" spans="1:34">
      <c r="A497" s="8"/>
      <c r="B497" s="8"/>
      <c r="C497" s="237"/>
      <c r="D497" s="237"/>
      <c r="E497" s="237"/>
      <c r="F497" s="237"/>
      <c r="G497" s="237"/>
      <c r="H497" s="237"/>
      <c r="I497" s="237"/>
      <c r="J497" s="237"/>
      <c r="K497" s="237"/>
      <c r="L497" s="237"/>
      <c r="M497" s="237"/>
      <c r="N497" s="237"/>
      <c r="O497" s="237"/>
      <c r="Q497" s="237"/>
      <c r="R497" s="237"/>
      <c r="S497" s="237"/>
      <c r="T497" s="237"/>
      <c r="U497" s="237"/>
      <c r="V497" s="237"/>
      <c r="W497" s="237"/>
      <c r="X497" s="237"/>
      <c r="Y497" s="237"/>
      <c r="Z497" s="237"/>
      <c r="AA497" s="237"/>
      <c r="AB497" s="237"/>
      <c r="AC497" s="237"/>
      <c r="AD497" s="237"/>
      <c r="AE497" s="237"/>
      <c r="AF497" s="237"/>
      <c r="AG497" s="237"/>
      <c r="AH497" s="237"/>
    </row>
    <row r="498" spans="1:34">
      <c r="A498" s="8"/>
      <c r="B498" s="8"/>
      <c r="C498" s="237"/>
      <c r="D498" s="237"/>
      <c r="E498" s="237"/>
      <c r="F498" s="237"/>
      <c r="G498" s="237"/>
      <c r="H498" s="237"/>
      <c r="I498" s="237"/>
      <c r="J498" s="237"/>
      <c r="K498" s="237"/>
      <c r="L498" s="237"/>
      <c r="M498" s="237"/>
      <c r="N498" s="237"/>
      <c r="O498" s="237"/>
      <c r="Q498" s="237"/>
      <c r="R498" s="237"/>
      <c r="S498" s="237"/>
      <c r="T498" s="237"/>
      <c r="U498" s="237"/>
      <c r="V498" s="237"/>
      <c r="W498" s="237"/>
      <c r="X498" s="237"/>
      <c r="Y498" s="237"/>
      <c r="Z498" s="237"/>
      <c r="AA498" s="237"/>
      <c r="AB498" s="237"/>
      <c r="AC498" s="237"/>
      <c r="AD498" s="237"/>
      <c r="AE498" s="237"/>
      <c r="AF498" s="237"/>
      <c r="AG498" s="237"/>
      <c r="AH498" s="237"/>
    </row>
    <row r="499" spans="1:34">
      <c r="A499" s="8"/>
      <c r="B499" s="8"/>
      <c r="C499" s="237"/>
      <c r="D499" s="237"/>
      <c r="E499" s="237"/>
      <c r="F499" s="237"/>
      <c r="G499" s="237"/>
      <c r="H499" s="237"/>
      <c r="I499" s="237"/>
      <c r="J499" s="237"/>
      <c r="K499" s="237"/>
      <c r="L499" s="237"/>
      <c r="M499" s="237"/>
      <c r="N499" s="237"/>
      <c r="O499" s="237"/>
      <c r="Q499" s="237"/>
      <c r="R499" s="237"/>
      <c r="S499" s="237"/>
      <c r="T499" s="237"/>
      <c r="U499" s="237"/>
      <c r="V499" s="237"/>
      <c r="W499" s="237"/>
      <c r="X499" s="237"/>
      <c r="Y499" s="237"/>
      <c r="Z499" s="237"/>
      <c r="AA499" s="237"/>
      <c r="AB499" s="237"/>
      <c r="AC499" s="237"/>
      <c r="AD499" s="237"/>
      <c r="AE499" s="237"/>
      <c r="AF499" s="237"/>
      <c r="AG499" s="237"/>
      <c r="AH499" s="237"/>
    </row>
    <row r="500" spans="1:34">
      <c r="A500" s="8"/>
      <c r="B500" s="8"/>
      <c r="C500" s="237"/>
      <c r="D500" s="237"/>
      <c r="E500" s="237"/>
      <c r="F500" s="237"/>
      <c r="G500" s="237"/>
      <c r="H500" s="237"/>
      <c r="I500" s="237"/>
      <c r="J500" s="237"/>
      <c r="K500" s="237"/>
      <c r="L500" s="237"/>
      <c r="M500" s="237"/>
      <c r="N500" s="237"/>
      <c r="O500" s="237"/>
      <c r="Q500" s="237"/>
      <c r="R500" s="237"/>
      <c r="S500" s="237"/>
      <c r="T500" s="237"/>
      <c r="U500" s="237"/>
      <c r="V500" s="237"/>
      <c r="W500" s="237"/>
      <c r="X500" s="237"/>
      <c r="Y500" s="237"/>
      <c r="Z500" s="237"/>
      <c r="AA500" s="237"/>
      <c r="AB500" s="237"/>
      <c r="AC500" s="237"/>
      <c r="AD500" s="237"/>
      <c r="AE500" s="237"/>
      <c r="AF500" s="237"/>
      <c r="AG500" s="237"/>
      <c r="AH500" s="237"/>
    </row>
    <row r="501" spans="1:34">
      <c r="A501" s="8"/>
      <c r="B501" s="8"/>
      <c r="C501" s="237"/>
      <c r="D501" s="237"/>
      <c r="E501" s="237"/>
      <c r="F501" s="237"/>
      <c r="G501" s="237"/>
      <c r="H501" s="237"/>
      <c r="I501" s="237"/>
      <c r="J501" s="237"/>
      <c r="K501" s="237"/>
      <c r="L501" s="237"/>
      <c r="M501" s="237"/>
      <c r="N501" s="237"/>
      <c r="O501" s="237"/>
      <c r="Q501" s="237"/>
      <c r="R501" s="237"/>
      <c r="S501" s="237"/>
      <c r="T501" s="237"/>
      <c r="U501" s="237"/>
      <c r="V501" s="237"/>
      <c r="W501" s="237"/>
      <c r="X501" s="237"/>
      <c r="Y501" s="237"/>
      <c r="Z501" s="237"/>
      <c r="AA501" s="237"/>
      <c r="AB501" s="237"/>
      <c r="AC501" s="237"/>
      <c r="AD501" s="237"/>
      <c r="AE501" s="237"/>
      <c r="AF501" s="237"/>
      <c r="AG501" s="237"/>
      <c r="AH501" s="237"/>
    </row>
    <row r="502" spans="1:34">
      <c r="A502" s="8"/>
      <c r="B502" s="8"/>
      <c r="C502" s="237"/>
      <c r="D502" s="237"/>
      <c r="E502" s="237"/>
      <c r="F502" s="237"/>
      <c r="G502" s="237"/>
      <c r="H502" s="237"/>
      <c r="I502" s="237"/>
      <c r="J502" s="237"/>
      <c r="K502" s="237"/>
      <c r="L502" s="237"/>
      <c r="M502" s="237"/>
      <c r="N502" s="237"/>
      <c r="O502" s="237"/>
      <c r="Q502" s="237"/>
      <c r="R502" s="237"/>
      <c r="S502" s="237"/>
      <c r="T502" s="237"/>
      <c r="U502" s="237"/>
      <c r="V502" s="237"/>
      <c r="W502" s="237"/>
      <c r="X502" s="237"/>
      <c r="Y502" s="237"/>
      <c r="Z502" s="237"/>
      <c r="AA502" s="237"/>
      <c r="AB502" s="237"/>
      <c r="AC502" s="237"/>
      <c r="AD502" s="237"/>
      <c r="AE502" s="237"/>
      <c r="AF502" s="237"/>
      <c r="AG502" s="237"/>
      <c r="AH502" s="237"/>
    </row>
    <row r="503" spans="1:34">
      <c r="A503" s="8"/>
      <c r="B503" s="8"/>
      <c r="C503" s="237"/>
      <c r="D503" s="237"/>
      <c r="E503" s="237"/>
      <c r="F503" s="237"/>
      <c r="G503" s="237"/>
      <c r="H503" s="237"/>
      <c r="I503" s="237"/>
      <c r="J503" s="237"/>
      <c r="K503" s="237"/>
      <c r="L503" s="237"/>
      <c r="M503" s="237"/>
      <c r="N503" s="237"/>
      <c r="O503" s="237"/>
      <c r="Q503" s="237"/>
      <c r="R503" s="237"/>
      <c r="S503" s="237"/>
      <c r="T503" s="237"/>
      <c r="U503" s="237"/>
      <c r="V503" s="237"/>
      <c r="W503" s="237"/>
      <c r="X503" s="237"/>
      <c r="Y503" s="237"/>
      <c r="Z503" s="237"/>
      <c r="AA503" s="237"/>
      <c r="AB503" s="237"/>
      <c r="AC503" s="237"/>
      <c r="AD503" s="237"/>
      <c r="AE503" s="237"/>
      <c r="AF503" s="237"/>
      <c r="AG503" s="237"/>
      <c r="AH503" s="237"/>
    </row>
    <row r="504" spans="1:34">
      <c r="A504" s="8"/>
      <c r="B504" s="8"/>
      <c r="C504" s="237"/>
      <c r="D504" s="237"/>
      <c r="E504" s="237"/>
      <c r="F504" s="237"/>
      <c r="G504" s="237"/>
      <c r="H504" s="237"/>
      <c r="I504" s="237"/>
      <c r="J504" s="237"/>
      <c r="K504" s="237"/>
      <c r="L504" s="237"/>
      <c r="M504" s="237"/>
      <c r="N504" s="237"/>
      <c r="O504" s="237"/>
      <c r="Q504" s="237"/>
      <c r="R504" s="237"/>
      <c r="S504" s="237"/>
      <c r="T504" s="237"/>
      <c r="U504" s="237"/>
      <c r="V504" s="237"/>
      <c r="W504" s="237"/>
      <c r="X504" s="237"/>
      <c r="Y504" s="237"/>
      <c r="Z504" s="237"/>
      <c r="AA504" s="237"/>
      <c r="AB504" s="237"/>
      <c r="AC504" s="237"/>
      <c r="AD504" s="237"/>
      <c r="AE504" s="237"/>
      <c r="AF504" s="237"/>
      <c r="AG504" s="237"/>
      <c r="AH504" s="237"/>
    </row>
    <row r="505" spans="1:34">
      <c r="A505" s="8"/>
      <c r="B505" s="8"/>
      <c r="C505" s="237"/>
      <c r="D505" s="237"/>
      <c r="E505" s="237"/>
      <c r="F505" s="237"/>
      <c r="G505" s="237"/>
      <c r="H505" s="237"/>
      <c r="I505" s="237"/>
      <c r="J505" s="237"/>
      <c r="K505" s="237"/>
      <c r="L505" s="237"/>
      <c r="M505" s="237"/>
      <c r="N505" s="237"/>
      <c r="O505" s="237"/>
      <c r="Q505" s="237"/>
      <c r="R505" s="237"/>
      <c r="S505" s="237"/>
      <c r="T505" s="237"/>
      <c r="U505" s="237"/>
      <c r="V505" s="237"/>
      <c r="W505" s="237"/>
      <c r="X505" s="237"/>
      <c r="Y505" s="237"/>
      <c r="Z505" s="237"/>
      <c r="AA505" s="237"/>
      <c r="AB505" s="237"/>
      <c r="AC505" s="237"/>
      <c r="AD505" s="237"/>
      <c r="AE505" s="237"/>
      <c r="AF505" s="237"/>
      <c r="AG505" s="237"/>
      <c r="AH505" s="237"/>
    </row>
    <row r="506" spans="1:34">
      <c r="A506" s="8"/>
      <c r="B506" s="8"/>
      <c r="C506" s="237"/>
      <c r="D506" s="237"/>
      <c r="E506" s="237"/>
      <c r="F506" s="237"/>
      <c r="G506" s="237"/>
      <c r="H506" s="237"/>
      <c r="I506" s="237"/>
      <c r="J506" s="237"/>
      <c r="K506" s="237"/>
      <c r="L506" s="237"/>
      <c r="M506" s="237"/>
      <c r="N506" s="237"/>
      <c r="O506" s="237"/>
      <c r="Q506" s="237"/>
      <c r="R506" s="237"/>
      <c r="S506" s="237"/>
      <c r="T506" s="237"/>
      <c r="U506" s="237"/>
      <c r="V506" s="237"/>
      <c r="W506" s="237"/>
      <c r="X506" s="237"/>
      <c r="Y506" s="237"/>
      <c r="Z506" s="237"/>
      <c r="AA506" s="237"/>
      <c r="AB506" s="237"/>
      <c r="AC506" s="237"/>
      <c r="AD506" s="237"/>
      <c r="AE506" s="237"/>
      <c r="AF506" s="237"/>
      <c r="AG506" s="237"/>
      <c r="AH506" s="237"/>
    </row>
    <row r="507" spans="1:34">
      <c r="A507" s="8"/>
      <c r="B507" s="8"/>
      <c r="C507" s="237"/>
      <c r="D507" s="237"/>
      <c r="E507" s="237"/>
      <c r="F507" s="237"/>
      <c r="G507" s="237"/>
      <c r="H507" s="237"/>
      <c r="I507" s="237"/>
      <c r="J507" s="237"/>
      <c r="K507" s="237"/>
      <c r="L507" s="237"/>
      <c r="M507" s="237"/>
      <c r="N507" s="237"/>
      <c r="O507" s="237"/>
      <c r="Q507" s="237"/>
      <c r="R507" s="237"/>
      <c r="S507" s="237"/>
      <c r="T507" s="237"/>
      <c r="U507" s="237"/>
      <c r="V507" s="237"/>
      <c r="W507" s="237"/>
      <c r="X507" s="237"/>
      <c r="Y507" s="237"/>
      <c r="Z507" s="237"/>
      <c r="AA507" s="237"/>
      <c r="AB507" s="237"/>
      <c r="AC507" s="237"/>
      <c r="AD507" s="237"/>
      <c r="AE507" s="237"/>
      <c r="AF507" s="237"/>
      <c r="AG507" s="237"/>
      <c r="AH507" s="237"/>
    </row>
    <row r="508" spans="1:34">
      <c r="A508" s="8"/>
      <c r="B508" s="8"/>
      <c r="C508" s="237"/>
      <c r="D508" s="237"/>
      <c r="E508" s="237"/>
      <c r="F508" s="237"/>
      <c r="G508" s="237"/>
      <c r="H508" s="237"/>
      <c r="I508" s="237"/>
      <c r="J508" s="237"/>
      <c r="K508" s="237"/>
      <c r="L508" s="237"/>
      <c r="M508" s="237"/>
      <c r="N508" s="237"/>
      <c r="O508" s="237"/>
      <c r="Q508" s="237"/>
      <c r="R508" s="237"/>
      <c r="S508" s="237"/>
      <c r="T508" s="237"/>
      <c r="U508" s="237"/>
      <c r="V508" s="237"/>
      <c r="W508" s="237"/>
      <c r="X508" s="237"/>
      <c r="Y508" s="237"/>
      <c r="Z508" s="237"/>
      <c r="AA508" s="237"/>
      <c r="AB508" s="237"/>
      <c r="AC508" s="237"/>
      <c r="AD508" s="237"/>
      <c r="AE508" s="237"/>
      <c r="AF508" s="237"/>
      <c r="AG508" s="237"/>
      <c r="AH508" s="237"/>
    </row>
    <row r="509" spans="1:34">
      <c r="A509" s="8"/>
      <c r="B509" s="8"/>
      <c r="C509" s="237"/>
      <c r="D509" s="237"/>
      <c r="E509" s="237"/>
      <c r="F509" s="237"/>
      <c r="G509" s="237"/>
      <c r="H509" s="237"/>
      <c r="I509" s="237"/>
      <c r="J509" s="237"/>
      <c r="K509" s="237"/>
      <c r="L509" s="237"/>
      <c r="M509" s="237"/>
      <c r="N509" s="237"/>
      <c r="O509" s="237"/>
      <c r="Q509" s="237"/>
      <c r="R509" s="237"/>
      <c r="S509" s="237"/>
      <c r="T509" s="237"/>
      <c r="U509" s="237"/>
      <c r="V509" s="237"/>
      <c r="W509" s="237"/>
      <c r="X509" s="237"/>
      <c r="Y509" s="237"/>
      <c r="Z509" s="237"/>
      <c r="AA509" s="237"/>
      <c r="AB509" s="237"/>
      <c r="AC509" s="237"/>
      <c r="AD509" s="237"/>
      <c r="AE509" s="237"/>
      <c r="AF509" s="237"/>
      <c r="AG509" s="237"/>
      <c r="AH509" s="237"/>
    </row>
    <row r="510" spans="1:34">
      <c r="A510" s="8"/>
      <c r="B510" s="8"/>
      <c r="C510" s="237"/>
      <c r="D510" s="237"/>
      <c r="E510" s="237"/>
      <c r="F510" s="237"/>
      <c r="G510" s="237"/>
      <c r="H510" s="237"/>
      <c r="I510" s="237"/>
      <c r="J510" s="237"/>
      <c r="K510" s="237"/>
      <c r="L510" s="237"/>
      <c r="M510" s="237"/>
      <c r="N510" s="237"/>
      <c r="O510" s="237"/>
      <c r="Q510" s="237"/>
      <c r="R510" s="237"/>
      <c r="S510" s="237"/>
      <c r="T510" s="237"/>
      <c r="U510" s="237"/>
      <c r="V510" s="237"/>
      <c r="W510" s="237"/>
      <c r="X510" s="237"/>
      <c r="Y510" s="237"/>
      <c r="Z510" s="237"/>
      <c r="AA510" s="237"/>
      <c r="AB510" s="237"/>
      <c r="AC510" s="237"/>
      <c r="AD510" s="237"/>
      <c r="AE510" s="237"/>
      <c r="AF510" s="237"/>
      <c r="AG510" s="237"/>
      <c r="AH510" s="237"/>
    </row>
    <row r="511" spans="1:34">
      <c r="A511" s="8"/>
      <c r="B511" s="8"/>
      <c r="C511" s="237"/>
      <c r="D511" s="237"/>
      <c r="E511" s="237"/>
      <c r="F511" s="237"/>
      <c r="G511" s="237"/>
      <c r="H511" s="237"/>
      <c r="I511" s="237"/>
      <c r="J511" s="237"/>
      <c r="K511" s="237"/>
      <c r="L511" s="237"/>
      <c r="M511" s="237"/>
      <c r="N511" s="237"/>
      <c r="O511" s="237"/>
      <c r="Q511" s="237"/>
      <c r="R511" s="237"/>
      <c r="S511" s="237"/>
      <c r="T511" s="237"/>
      <c r="U511" s="237"/>
      <c r="V511" s="237"/>
      <c r="W511" s="237"/>
      <c r="X511" s="237"/>
      <c r="Y511" s="237"/>
      <c r="Z511" s="237"/>
      <c r="AA511" s="237"/>
      <c r="AB511" s="237"/>
      <c r="AC511" s="237"/>
      <c r="AD511" s="237"/>
      <c r="AE511" s="237"/>
      <c r="AF511" s="237"/>
      <c r="AG511" s="237"/>
      <c r="AH511" s="237"/>
    </row>
    <row r="512" spans="1:34">
      <c r="A512" s="8"/>
      <c r="B512" s="8"/>
      <c r="C512" s="237"/>
      <c r="D512" s="237"/>
      <c r="E512" s="237"/>
      <c r="F512" s="237"/>
      <c r="G512" s="237"/>
      <c r="H512" s="237"/>
      <c r="I512" s="237"/>
      <c r="J512" s="237"/>
      <c r="K512" s="237"/>
      <c r="L512" s="237"/>
      <c r="M512" s="237"/>
      <c r="N512" s="237"/>
      <c r="O512" s="237"/>
      <c r="Q512" s="237"/>
      <c r="R512" s="237"/>
      <c r="S512" s="237"/>
      <c r="T512" s="237"/>
      <c r="U512" s="237"/>
      <c r="V512" s="237"/>
      <c r="W512" s="237"/>
      <c r="X512" s="237"/>
      <c r="Y512" s="237"/>
      <c r="Z512" s="237"/>
      <c r="AA512" s="237"/>
      <c r="AB512" s="237"/>
      <c r="AC512" s="237"/>
      <c r="AD512" s="237"/>
      <c r="AE512" s="237"/>
      <c r="AF512" s="237"/>
      <c r="AG512" s="237"/>
      <c r="AH512" s="237"/>
    </row>
    <row r="513" spans="1:34">
      <c r="A513" s="8"/>
      <c r="B513" s="8"/>
      <c r="C513" s="237"/>
      <c r="D513" s="237"/>
      <c r="E513" s="237"/>
      <c r="F513" s="237"/>
      <c r="G513" s="237"/>
      <c r="H513" s="237"/>
      <c r="I513" s="237"/>
      <c r="J513" s="237"/>
      <c r="K513" s="237"/>
      <c r="L513" s="237"/>
      <c r="M513" s="237"/>
      <c r="N513" s="237"/>
      <c r="O513" s="237"/>
      <c r="Q513" s="237"/>
      <c r="R513" s="237"/>
      <c r="S513" s="237"/>
      <c r="T513" s="237"/>
      <c r="U513" s="237"/>
      <c r="V513" s="237"/>
      <c r="W513" s="237"/>
      <c r="X513" s="237"/>
      <c r="Y513" s="237"/>
      <c r="Z513" s="237"/>
      <c r="AA513" s="237"/>
      <c r="AB513" s="237"/>
      <c r="AC513" s="237"/>
      <c r="AD513" s="237"/>
      <c r="AE513" s="237"/>
      <c r="AF513" s="237"/>
      <c r="AG513" s="237"/>
      <c r="AH513" s="237"/>
    </row>
    <row r="514" spans="1:34">
      <c r="A514" s="8"/>
      <c r="B514" s="8"/>
      <c r="C514" s="237"/>
      <c r="D514" s="237"/>
      <c r="E514" s="237"/>
      <c r="F514" s="237"/>
      <c r="G514" s="237"/>
      <c r="H514" s="237"/>
      <c r="I514" s="237"/>
      <c r="J514" s="237"/>
      <c r="K514" s="237"/>
      <c r="L514" s="237"/>
      <c r="M514" s="237"/>
      <c r="N514" s="237"/>
      <c r="O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37"/>
      <c r="AC514" s="237"/>
      <c r="AD514" s="237"/>
      <c r="AE514" s="237"/>
      <c r="AF514" s="237"/>
      <c r="AG514" s="237"/>
      <c r="AH514" s="237"/>
    </row>
    <row r="515" spans="1:34">
      <c r="A515" s="8"/>
      <c r="B515" s="8"/>
      <c r="C515" s="237"/>
      <c r="D515" s="237"/>
      <c r="E515" s="237"/>
      <c r="F515" s="237"/>
      <c r="G515" s="237"/>
      <c r="H515" s="237"/>
      <c r="I515" s="237"/>
      <c r="J515" s="237"/>
      <c r="K515" s="237"/>
      <c r="L515" s="237"/>
      <c r="M515" s="237"/>
      <c r="N515" s="237"/>
      <c r="O515" s="237"/>
      <c r="Q515" s="237"/>
      <c r="R515" s="237"/>
      <c r="S515" s="237"/>
      <c r="T515" s="237"/>
      <c r="U515" s="237"/>
      <c r="V515" s="237"/>
      <c r="W515" s="237"/>
      <c r="X515" s="237"/>
      <c r="Y515" s="237"/>
      <c r="Z515" s="237"/>
      <c r="AA515" s="237"/>
      <c r="AB515" s="237"/>
      <c r="AC515" s="237"/>
      <c r="AD515" s="237"/>
      <c r="AE515" s="237"/>
      <c r="AF515" s="237"/>
      <c r="AG515" s="237"/>
      <c r="AH515" s="237"/>
    </row>
    <row r="516" spans="1:34">
      <c r="A516" s="8"/>
      <c r="B516" s="8"/>
      <c r="C516" s="237"/>
      <c r="D516" s="237"/>
      <c r="E516" s="237"/>
      <c r="F516" s="237"/>
      <c r="G516" s="237"/>
      <c r="H516" s="237"/>
      <c r="I516" s="237"/>
      <c r="J516" s="237"/>
      <c r="K516" s="237"/>
      <c r="L516" s="237"/>
      <c r="M516" s="237"/>
      <c r="N516" s="237"/>
      <c r="O516" s="237"/>
      <c r="Q516" s="237"/>
      <c r="R516" s="237"/>
      <c r="S516" s="237"/>
      <c r="T516" s="237"/>
      <c r="U516" s="237"/>
      <c r="V516" s="237"/>
      <c r="W516" s="237"/>
      <c r="X516" s="237"/>
      <c r="Y516" s="237"/>
      <c r="Z516" s="237"/>
      <c r="AA516" s="237"/>
      <c r="AB516" s="237"/>
      <c r="AC516" s="237"/>
      <c r="AD516" s="237"/>
      <c r="AE516" s="237"/>
      <c r="AF516" s="237"/>
      <c r="AG516" s="237"/>
      <c r="AH516" s="237"/>
    </row>
    <row r="517" spans="1:34">
      <c r="A517" s="8"/>
      <c r="B517" s="8"/>
      <c r="C517" s="237"/>
      <c r="D517" s="237"/>
      <c r="E517" s="237"/>
      <c r="F517" s="237"/>
      <c r="G517" s="237"/>
      <c r="H517" s="237"/>
      <c r="I517" s="237"/>
      <c r="J517" s="237"/>
      <c r="K517" s="237"/>
      <c r="L517" s="237"/>
      <c r="M517" s="237"/>
      <c r="N517" s="237"/>
      <c r="O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37"/>
      <c r="AC517" s="237"/>
      <c r="AD517" s="237"/>
      <c r="AE517" s="237"/>
      <c r="AF517" s="237"/>
      <c r="AG517" s="237"/>
      <c r="AH517" s="237"/>
    </row>
    <row r="518" spans="1:34">
      <c r="A518" s="8"/>
      <c r="B518" s="8"/>
      <c r="C518" s="237"/>
      <c r="D518" s="237"/>
      <c r="E518" s="237"/>
      <c r="F518" s="237"/>
      <c r="G518" s="237"/>
      <c r="H518" s="237"/>
      <c r="I518" s="237"/>
      <c r="J518" s="237"/>
      <c r="K518" s="237"/>
      <c r="L518" s="237"/>
      <c r="M518" s="237"/>
      <c r="N518" s="237"/>
      <c r="O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37"/>
      <c r="AC518" s="237"/>
      <c r="AD518" s="237"/>
      <c r="AE518" s="237"/>
      <c r="AF518" s="237"/>
      <c r="AG518" s="237"/>
      <c r="AH518" s="237"/>
    </row>
    <row r="519" spans="1:34">
      <c r="A519" s="8"/>
      <c r="B519" s="8"/>
      <c r="C519" s="237"/>
      <c r="D519" s="237"/>
      <c r="E519" s="237"/>
      <c r="F519" s="237"/>
      <c r="G519" s="237"/>
      <c r="H519" s="237"/>
      <c r="I519" s="237"/>
      <c r="J519" s="237"/>
      <c r="K519" s="237"/>
      <c r="L519" s="237"/>
      <c r="M519" s="237"/>
      <c r="N519" s="237"/>
      <c r="O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7"/>
      <c r="AD519" s="237"/>
      <c r="AE519" s="237"/>
      <c r="AF519" s="237"/>
      <c r="AG519" s="237"/>
      <c r="AH519" s="237"/>
    </row>
    <row r="520" spans="1:34">
      <c r="A520" s="8"/>
      <c r="B520" s="8"/>
      <c r="C520" s="237"/>
      <c r="D520" s="237"/>
      <c r="E520" s="237"/>
      <c r="F520" s="237"/>
      <c r="G520" s="237"/>
      <c r="H520" s="237"/>
      <c r="I520" s="237"/>
      <c r="J520" s="237"/>
      <c r="K520" s="237"/>
      <c r="L520" s="237"/>
      <c r="M520" s="237"/>
      <c r="N520" s="237"/>
      <c r="O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37"/>
      <c r="AC520" s="237"/>
      <c r="AD520" s="237"/>
      <c r="AE520" s="237"/>
      <c r="AF520" s="237"/>
      <c r="AG520" s="237"/>
      <c r="AH520" s="237"/>
    </row>
    <row r="521" spans="1:34">
      <c r="A521" s="8"/>
      <c r="B521" s="8"/>
      <c r="C521" s="237"/>
      <c r="D521" s="237"/>
      <c r="E521" s="237"/>
      <c r="F521" s="237"/>
      <c r="G521" s="237"/>
      <c r="H521" s="237"/>
      <c r="I521" s="237"/>
      <c r="J521" s="237"/>
      <c r="K521" s="237"/>
      <c r="L521" s="237"/>
      <c r="M521" s="237"/>
      <c r="N521" s="237"/>
      <c r="O521" s="237"/>
      <c r="Q521" s="237"/>
      <c r="R521" s="237"/>
      <c r="S521" s="237"/>
      <c r="T521" s="237"/>
      <c r="U521" s="237"/>
      <c r="V521" s="237"/>
      <c r="W521" s="237"/>
      <c r="X521" s="237"/>
      <c r="Y521" s="237"/>
      <c r="Z521" s="237"/>
      <c r="AA521" s="237"/>
      <c r="AB521" s="237"/>
      <c r="AC521" s="237"/>
      <c r="AD521" s="237"/>
      <c r="AE521" s="237"/>
      <c r="AF521" s="237"/>
      <c r="AG521" s="237"/>
      <c r="AH521" s="237"/>
    </row>
    <row r="522" spans="1:34">
      <c r="A522" s="8"/>
      <c r="B522" s="8"/>
      <c r="C522" s="237"/>
      <c r="D522" s="237"/>
      <c r="E522" s="237"/>
      <c r="F522" s="237"/>
      <c r="G522" s="237"/>
      <c r="H522" s="237"/>
      <c r="I522" s="237"/>
      <c r="J522" s="237"/>
      <c r="K522" s="237"/>
      <c r="L522" s="237"/>
      <c r="M522" s="237"/>
      <c r="N522" s="237"/>
      <c r="O522" s="237"/>
      <c r="Q522" s="237"/>
      <c r="R522" s="237"/>
      <c r="S522" s="237"/>
      <c r="T522" s="237"/>
      <c r="U522" s="237"/>
      <c r="V522" s="237"/>
      <c r="W522" s="237"/>
      <c r="X522" s="237"/>
      <c r="Y522" s="237"/>
      <c r="Z522" s="237"/>
      <c r="AA522" s="237"/>
      <c r="AB522" s="237"/>
      <c r="AC522" s="237"/>
      <c r="AD522" s="237"/>
      <c r="AE522" s="237"/>
      <c r="AF522" s="237"/>
      <c r="AG522" s="237"/>
      <c r="AH522" s="237"/>
    </row>
    <row r="523" spans="1:34">
      <c r="A523" s="8"/>
      <c r="B523" s="8"/>
      <c r="C523" s="237"/>
      <c r="D523" s="237"/>
      <c r="E523" s="237"/>
      <c r="F523" s="237"/>
      <c r="G523" s="237"/>
      <c r="H523" s="237"/>
      <c r="I523" s="237"/>
      <c r="J523" s="237"/>
      <c r="K523" s="237"/>
      <c r="L523" s="237"/>
      <c r="M523" s="237"/>
      <c r="N523" s="237"/>
      <c r="O523" s="237"/>
      <c r="Q523" s="237"/>
      <c r="R523" s="237"/>
      <c r="S523" s="237"/>
      <c r="T523" s="237"/>
      <c r="U523" s="237"/>
      <c r="V523" s="237"/>
      <c r="W523" s="237"/>
      <c r="X523" s="237"/>
      <c r="Y523" s="237"/>
      <c r="Z523" s="237"/>
      <c r="AA523" s="237"/>
      <c r="AB523" s="237"/>
      <c r="AC523" s="237"/>
      <c r="AD523" s="237"/>
      <c r="AE523" s="237"/>
      <c r="AF523" s="237"/>
      <c r="AG523" s="237"/>
      <c r="AH523" s="237"/>
    </row>
    <row r="524" spans="1:34">
      <c r="A524" s="8"/>
      <c r="B524" s="8"/>
      <c r="C524" s="237"/>
      <c r="D524" s="237"/>
      <c r="E524" s="237"/>
      <c r="F524" s="237"/>
      <c r="G524" s="237"/>
      <c r="H524" s="237"/>
      <c r="I524" s="237"/>
      <c r="J524" s="237"/>
      <c r="K524" s="237"/>
      <c r="L524" s="237"/>
      <c r="M524" s="237"/>
      <c r="N524" s="237"/>
      <c r="O524" s="237"/>
      <c r="Q524" s="237"/>
      <c r="R524" s="237"/>
      <c r="S524" s="237"/>
      <c r="T524" s="237"/>
      <c r="U524" s="237"/>
      <c r="V524" s="237"/>
      <c r="W524" s="237"/>
      <c r="X524" s="237"/>
      <c r="Y524" s="237"/>
      <c r="Z524" s="237"/>
      <c r="AA524" s="237"/>
      <c r="AB524" s="237"/>
      <c r="AC524" s="237"/>
      <c r="AD524" s="237"/>
      <c r="AE524" s="237"/>
      <c r="AF524" s="237"/>
      <c r="AG524" s="237"/>
      <c r="AH524" s="237"/>
    </row>
    <row r="525" spans="1:34">
      <c r="A525" s="8"/>
      <c r="B525" s="8"/>
      <c r="C525" s="237"/>
      <c r="D525" s="237"/>
      <c r="E525" s="237"/>
      <c r="F525" s="237"/>
      <c r="G525" s="237"/>
      <c r="H525" s="237"/>
      <c r="I525" s="237"/>
      <c r="J525" s="237"/>
      <c r="K525" s="237"/>
      <c r="L525" s="237"/>
      <c r="M525" s="237"/>
      <c r="N525" s="237"/>
      <c r="O525" s="237"/>
      <c r="Q525" s="237"/>
      <c r="R525" s="237"/>
      <c r="S525" s="237"/>
      <c r="T525" s="237"/>
      <c r="U525" s="237"/>
      <c r="V525" s="237"/>
      <c r="W525" s="237"/>
      <c r="X525" s="237"/>
      <c r="Y525" s="237"/>
      <c r="Z525" s="237"/>
      <c r="AA525" s="237"/>
      <c r="AB525" s="237"/>
      <c r="AC525" s="237"/>
      <c r="AD525" s="237"/>
      <c r="AE525" s="237"/>
      <c r="AF525" s="237"/>
      <c r="AG525" s="237"/>
      <c r="AH525" s="237"/>
    </row>
    <row r="526" spans="1:34">
      <c r="A526" s="8"/>
      <c r="B526" s="8"/>
      <c r="C526" s="237"/>
      <c r="D526" s="237"/>
      <c r="E526" s="237"/>
      <c r="F526" s="237"/>
      <c r="G526" s="237"/>
      <c r="H526" s="237"/>
      <c r="I526" s="237"/>
      <c r="J526" s="237"/>
      <c r="K526" s="237"/>
      <c r="L526" s="237"/>
      <c r="M526" s="237"/>
      <c r="N526" s="237"/>
      <c r="O526" s="237"/>
      <c r="Q526" s="237"/>
      <c r="R526" s="237"/>
      <c r="S526" s="237"/>
      <c r="T526" s="237"/>
      <c r="U526" s="237"/>
      <c r="V526" s="237"/>
      <c r="W526" s="237"/>
      <c r="X526" s="237"/>
      <c r="Y526" s="237"/>
      <c r="Z526" s="237"/>
      <c r="AA526" s="237"/>
      <c r="AB526" s="237"/>
      <c r="AC526" s="237"/>
      <c r="AD526" s="237"/>
      <c r="AE526" s="237"/>
      <c r="AF526" s="237"/>
      <c r="AG526" s="237"/>
      <c r="AH526" s="237"/>
    </row>
    <row r="527" spans="1:34">
      <c r="A527" s="8"/>
      <c r="B527" s="8"/>
      <c r="C527" s="237"/>
      <c r="D527" s="237"/>
      <c r="E527" s="237"/>
      <c r="F527" s="237"/>
      <c r="G527" s="237"/>
      <c r="H527" s="237"/>
      <c r="I527" s="237"/>
      <c r="J527" s="237"/>
      <c r="K527" s="237"/>
      <c r="L527" s="237"/>
      <c r="M527" s="237"/>
      <c r="N527" s="237"/>
      <c r="O527" s="237"/>
      <c r="Q527" s="237"/>
      <c r="R527" s="237"/>
      <c r="S527" s="237"/>
      <c r="T527" s="237"/>
      <c r="U527" s="237"/>
      <c r="V527" s="237"/>
      <c r="W527" s="237"/>
      <c r="X527" s="237"/>
      <c r="Y527" s="237"/>
      <c r="Z527" s="237"/>
      <c r="AA527" s="237"/>
      <c r="AB527" s="237"/>
      <c r="AC527" s="237"/>
      <c r="AD527" s="237"/>
      <c r="AE527" s="237"/>
      <c r="AF527" s="237"/>
      <c r="AG527" s="237"/>
      <c r="AH527" s="237"/>
    </row>
    <row r="528" spans="1:34">
      <c r="A528" s="8"/>
      <c r="B528" s="8"/>
      <c r="C528" s="237"/>
      <c r="D528" s="237"/>
      <c r="E528" s="237"/>
      <c r="F528" s="237"/>
      <c r="G528" s="237"/>
      <c r="H528" s="237"/>
      <c r="I528" s="237"/>
      <c r="J528" s="237"/>
      <c r="K528" s="237"/>
      <c r="L528" s="237"/>
      <c r="M528" s="237"/>
      <c r="N528" s="237"/>
      <c r="O528" s="237"/>
      <c r="Q528" s="237"/>
      <c r="R528" s="237"/>
      <c r="S528" s="237"/>
      <c r="T528" s="237"/>
      <c r="U528" s="237"/>
      <c r="V528" s="237"/>
      <c r="W528" s="237"/>
      <c r="X528" s="237"/>
      <c r="Y528" s="237"/>
      <c r="Z528" s="237"/>
      <c r="AA528" s="237"/>
      <c r="AB528" s="237"/>
      <c r="AC528" s="237"/>
      <c r="AD528" s="237"/>
      <c r="AE528" s="237"/>
      <c r="AF528" s="237"/>
      <c r="AG528" s="237"/>
      <c r="AH528" s="237"/>
    </row>
    <row r="529" spans="1:34">
      <c r="A529" s="8"/>
      <c r="B529" s="8"/>
      <c r="C529" s="237"/>
      <c r="D529" s="237"/>
      <c r="E529" s="237"/>
      <c r="F529" s="237"/>
      <c r="G529" s="237"/>
      <c r="H529" s="237"/>
      <c r="I529" s="237"/>
      <c r="J529" s="237"/>
      <c r="K529" s="237"/>
      <c r="L529" s="237"/>
      <c r="M529" s="237"/>
      <c r="N529" s="237"/>
      <c r="O529" s="237"/>
      <c r="Q529" s="237"/>
      <c r="R529" s="237"/>
      <c r="S529" s="237"/>
      <c r="T529" s="237"/>
      <c r="U529" s="237"/>
      <c r="V529" s="237"/>
      <c r="W529" s="237"/>
      <c r="X529" s="237"/>
      <c r="Y529" s="237"/>
      <c r="Z529" s="237"/>
      <c r="AA529" s="237"/>
      <c r="AB529" s="237"/>
      <c r="AC529" s="237"/>
      <c r="AD529" s="237"/>
      <c r="AE529" s="237"/>
      <c r="AF529" s="237"/>
      <c r="AG529" s="237"/>
      <c r="AH529" s="237"/>
    </row>
    <row r="530" spans="1:34">
      <c r="A530" s="8"/>
      <c r="B530" s="8"/>
      <c r="C530" s="237"/>
      <c r="D530" s="237"/>
      <c r="E530" s="237"/>
      <c r="F530" s="237"/>
      <c r="G530" s="237"/>
      <c r="H530" s="237"/>
      <c r="I530" s="237"/>
      <c r="J530" s="237"/>
      <c r="K530" s="237"/>
      <c r="L530" s="237"/>
      <c r="M530" s="237"/>
      <c r="N530" s="237"/>
      <c r="O530" s="237"/>
      <c r="Q530" s="237"/>
      <c r="R530" s="237"/>
      <c r="S530" s="237"/>
      <c r="T530" s="237"/>
      <c r="U530" s="237"/>
      <c r="V530" s="237"/>
      <c r="W530" s="237"/>
      <c r="X530" s="237"/>
      <c r="Y530" s="237"/>
      <c r="Z530" s="237"/>
      <c r="AA530" s="237"/>
      <c r="AB530" s="237"/>
      <c r="AC530" s="237"/>
      <c r="AD530" s="237"/>
      <c r="AE530" s="237"/>
      <c r="AF530" s="237"/>
      <c r="AG530" s="237"/>
      <c r="AH530" s="237"/>
    </row>
    <row r="531" spans="1:34">
      <c r="A531" s="8"/>
      <c r="B531" s="8"/>
      <c r="C531" s="237"/>
      <c r="D531" s="237"/>
      <c r="E531" s="237"/>
      <c r="F531" s="237"/>
      <c r="G531" s="237"/>
      <c r="H531" s="237"/>
      <c r="I531" s="237"/>
      <c r="J531" s="237"/>
      <c r="K531" s="237"/>
      <c r="L531" s="237"/>
      <c r="M531" s="237"/>
      <c r="N531" s="237"/>
      <c r="O531" s="237"/>
      <c r="Q531" s="237"/>
      <c r="R531" s="237"/>
      <c r="S531" s="237"/>
      <c r="T531" s="237"/>
      <c r="U531" s="237"/>
      <c r="V531" s="237"/>
      <c r="W531" s="237"/>
      <c r="X531" s="237"/>
      <c r="Y531" s="237"/>
      <c r="Z531" s="237"/>
      <c r="AA531" s="237"/>
      <c r="AB531" s="237"/>
      <c r="AC531" s="237"/>
      <c r="AD531" s="237"/>
      <c r="AE531" s="237"/>
      <c r="AF531" s="237"/>
      <c r="AG531" s="237"/>
      <c r="AH531" s="237"/>
    </row>
    <row r="532" spans="1:34">
      <c r="A532" s="8"/>
      <c r="B532" s="8"/>
      <c r="C532" s="237"/>
      <c r="D532" s="237"/>
      <c r="E532" s="237"/>
      <c r="F532" s="237"/>
      <c r="G532" s="237"/>
      <c r="H532" s="237"/>
      <c r="I532" s="237"/>
      <c r="J532" s="237"/>
      <c r="K532" s="237"/>
      <c r="L532" s="237"/>
      <c r="M532" s="237"/>
      <c r="N532" s="237"/>
      <c r="O532" s="237"/>
      <c r="Q532" s="237"/>
      <c r="R532" s="237"/>
      <c r="S532" s="237"/>
      <c r="T532" s="237"/>
      <c r="U532" s="237"/>
      <c r="V532" s="237"/>
      <c r="W532" s="237"/>
      <c r="X532" s="237"/>
      <c r="Y532" s="237"/>
      <c r="Z532" s="237"/>
      <c r="AA532" s="237"/>
      <c r="AB532" s="237"/>
      <c r="AC532" s="237"/>
      <c r="AD532" s="237"/>
      <c r="AE532" s="237"/>
      <c r="AF532" s="237"/>
      <c r="AG532" s="237"/>
      <c r="AH532" s="237"/>
    </row>
    <row r="533" spans="1:34">
      <c r="A533" s="8"/>
      <c r="B533" s="8"/>
      <c r="C533" s="237"/>
      <c r="D533" s="237"/>
      <c r="E533" s="237"/>
      <c r="F533" s="237"/>
      <c r="G533" s="237"/>
      <c r="H533" s="237"/>
      <c r="I533" s="237"/>
      <c r="J533" s="237"/>
      <c r="K533" s="237"/>
      <c r="L533" s="237"/>
      <c r="M533" s="237"/>
      <c r="N533" s="237"/>
      <c r="O533" s="237"/>
      <c r="Q533" s="237"/>
      <c r="R533" s="237"/>
      <c r="S533" s="237"/>
      <c r="T533" s="237"/>
      <c r="U533" s="237"/>
      <c r="V533" s="237"/>
      <c r="W533" s="237"/>
      <c r="X533" s="237"/>
      <c r="Y533" s="237"/>
      <c r="Z533" s="237"/>
      <c r="AA533" s="237"/>
      <c r="AB533" s="237"/>
      <c r="AC533" s="237"/>
      <c r="AD533" s="237"/>
      <c r="AE533" s="237"/>
      <c r="AF533" s="237"/>
      <c r="AG533" s="237"/>
      <c r="AH533" s="237"/>
    </row>
    <row r="534" spans="1:34">
      <c r="A534" s="8"/>
      <c r="B534" s="8"/>
      <c r="C534" s="237"/>
      <c r="D534" s="237"/>
      <c r="E534" s="237"/>
      <c r="F534" s="237"/>
      <c r="G534" s="237"/>
      <c r="H534" s="237"/>
      <c r="I534" s="237"/>
      <c r="J534" s="237"/>
      <c r="K534" s="237"/>
      <c r="L534" s="237"/>
      <c r="M534" s="237"/>
      <c r="N534" s="237"/>
      <c r="O534" s="237"/>
      <c r="Q534" s="237"/>
      <c r="R534" s="237"/>
      <c r="S534" s="237"/>
      <c r="T534" s="237"/>
      <c r="U534" s="237"/>
      <c r="V534" s="237"/>
      <c r="W534" s="237"/>
      <c r="X534" s="237"/>
      <c r="Y534" s="237"/>
      <c r="Z534" s="237"/>
      <c r="AA534" s="237"/>
      <c r="AB534" s="237"/>
      <c r="AC534" s="237"/>
      <c r="AD534" s="237"/>
      <c r="AE534" s="237"/>
      <c r="AF534" s="237"/>
      <c r="AG534" s="237"/>
      <c r="AH534" s="237"/>
    </row>
    <row r="535" spans="1:34">
      <c r="A535" s="8"/>
      <c r="B535" s="8"/>
      <c r="C535" s="237"/>
      <c r="D535" s="237"/>
      <c r="E535" s="237"/>
      <c r="F535" s="237"/>
      <c r="G535" s="237"/>
      <c r="H535" s="237"/>
      <c r="I535" s="237"/>
      <c r="J535" s="237"/>
      <c r="K535" s="237"/>
      <c r="L535" s="237"/>
      <c r="M535" s="237"/>
      <c r="N535" s="237"/>
      <c r="O535" s="237"/>
      <c r="Q535" s="237"/>
      <c r="R535" s="237"/>
      <c r="S535" s="237"/>
      <c r="T535" s="237"/>
      <c r="U535" s="237"/>
      <c r="V535" s="237"/>
      <c r="W535" s="237"/>
      <c r="X535" s="237"/>
      <c r="Y535" s="237"/>
      <c r="Z535" s="237"/>
      <c r="AA535" s="237"/>
      <c r="AB535" s="237"/>
      <c r="AC535" s="237"/>
      <c r="AD535" s="237"/>
      <c r="AE535" s="237"/>
      <c r="AF535" s="237"/>
      <c r="AG535" s="237"/>
      <c r="AH535" s="237"/>
    </row>
    <row r="536" spans="1:34">
      <c r="A536" s="8"/>
      <c r="B536" s="8"/>
      <c r="C536" s="237"/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237"/>
      <c r="O536" s="237"/>
      <c r="Q536" s="237"/>
      <c r="R536" s="237"/>
      <c r="S536" s="237"/>
      <c r="T536" s="237"/>
      <c r="U536" s="237"/>
      <c r="V536" s="237"/>
      <c r="W536" s="237"/>
      <c r="X536" s="237"/>
      <c r="Y536" s="237"/>
      <c r="Z536" s="237"/>
      <c r="AA536" s="237"/>
      <c r="AB536" s="237"/>
      <c r="AC536" s="237"/>
      <c r="AD536" s="237"/>
      <c r="AE536" s="237"/>
      <c r="AF536" s="237"/>
      <c r="AG536" s="237"/>
      <c r="AH536" s="237"/>
    </row>
    <row r="537" spans="1:34">
      <c r="A537" s="8"/>
      <c r="B537" s="8"/>
      <c r="C537" s="237"/>
      <c r="D537" s="237"/>
      <c r="E537" s="237"/>
      <c r="F537" s="237"/>
      <c r="G537" s="237"/>
      <c r="H537" s="237"/>
      <c r="I537" s="237"/>
      <c r="J537" s="237"/>
      <c r="K537" s="237"/>
      <c r="L537" s="237"/>
      <c r="M537" s="237"/>
      <c r="N537" s="237"/>
      <c r="O537" s="237"/>
      <c r="Q537" s="237"/>
      <c r="R537" s="237"/>
      <c r="S537" s="237"/>
      <c r="T537" s="237"/>
      <c r="U537" s="237"/>
      <c r="V537" s="237"/>
      <c r="W537" s="237"/>
      <c r="X537" s="237"/>
      <c r="Y537" s="237"/>
      <c r="Z537" s="237"/>
      <c r="AA537" s="237"/>
      <c r="AB537" s="237"/>
      <c r="AC537" s="237"/>
      <c r="AD537" s="237"/>
      <c r="AE537" s="237"/>
      <c r="AF537" s="237"/>
      <c r="AG537" s="237"/>
      <c r="AH537" s="237"/>
    </row>
    <row r="538" spans="1:34">
      <c r="A538" s="8"/>
      <c r="B538" s="8"/>
      <c r="C538" s="237"/>
      <c r="D538" s="237"/>
      <c r="E538" s="237"/>
      <c r="F538" s="237"/>
      <c r="G538" s="237"/>
      <c r="H538" s="237"/>
      <c r="I538" s="237"/>
      <c r="J538" s="237"/>
      <c r="K538" s="237"/>
      <c r="L538" s="237"/>
      <c r="M538" s="237"/>
      <c r="N538" s="237"/>
      <c r="O538" s="237"/>
      <c r="Q538" s="237"/>
      <c r="R538" s="237"/>
      <c r="S538" s="237"/>
      <c r="T538" s="237"/>
      <c r="U538" s="237"/>
      <c r="V538" s="237"/>
      <c r="W538" s="237"/>
      <c r="X538" s="237"/>
      <c r="Y538" s="237"/>
      <c r="Z538" s="237"/>
      <c r="AA538" s="237"/>
      <c r="AB538" s="237"/>
      <c r="AC538" s="237"/>
      <c r="AD538" s="237"/>
      <c r="AE538" s="237"/>
      <c r="AF538" s="237"/>
      <c r="AG538" s="237"/>
      <c r="AH538" s="237"/>
    </row>
    <row r="539" spans="1:34">
      <c r="A539" s="8"/>
      <c r="B539" s="8"/>
      <c r="C539" s="237"/>
      <c r="D539" s="237"/>
      <c r="E539" s="237"/>
      <c r="F539" s="237"/>
      <c r="G539" s="237"/>
      <c r="H539" s="237"/>
      <c r="I539" s="237"/>
      <c r="J539" s="237"/>
      <c r="K539" s="237"/>
      <c r="L539" s="237"/>
      <c r="M539" s="237"/>
      <c r="N539" s="237"/>
      <c r="O539" s="237"/>
      <c r="Q539" s="237"/>
      <c r="R539" s="237"/>
      <c r="S539" s="237"/>
      <c r="T539" s="237"/>
      <c r="U539" s="237"/>
      <c r="V539" s="237"/>
      <c r="W539" s="237"/>
      <c r="X539" s="237"/>
      <c r="Y539" s="237"/>
      <c r="Z539" s="237"/>
      <c r="AA539" s="237"/>
      <c r="AB539" s="237"/>
      <c r="AC539" s="237"/>
      <c r="AD539" s="237"/>
      <c r="AE539" s="237"/>
      <c r="AF539" s="237"/>
      <c r="AG539" s="237"/>
      <c r="AH539" s="237"/>
    </row>
    <row r="540" spans="1:34">
      <c r="A540" s="8"/>
      <c r="B540" s="8"/>
      <c r="C540" s="237"/>
      <c r="D540" s="237"/>
      <c r="E540" s="237"/>
      <c r="F540" s="237"/>
      <c r="G540" s="237"/>
      <c r="H540" s="237"/>
      <c r="I540" s="237"/>
      <c r="J540" s="237"/>
      <c r="K540" s="237"/>
      <c r="L540" s="237"/>
      <c r="M540" s="237"/>
      <c r="N540" s="237"/>
      <c r="O540" s="237"/>
      <c r="Q540" s="237"/>
      <c r="R540" s="237"/>
      <c r="S540" s="237"/>
      <c r="T540" s="237"/>
      <c r="U540" s="237"/>
      <c r="V540" s="237"/>
      <c r="W540" s="237"/>
      <c r="X540" s="237"/>
      <c r="Y540" s="237"/>
      <c r="Z540" s="237"/>
      <c r="AA540" s="237"/>
      <c r="AB540" s="237"/>
      <c r="AC540" s="237"/>
      <c r="AD540" s="237"/>
      <c r="AE540" s="237"/>
      <c r="AF540" s="237"/>
      <c r="AG540" s="237"/>
      <c r="AH540" s="237"/>
    </row>
    <row r="541" spans="1:34">
      <c r="A541" s="8"/>
      <c r="B541" s="8"/>
      <c r="C541" s="237"/>
      <c r="D541" s="237"/>
      <c r="E541" s="237"/>
      <c r="F541" s="237"/>
      <c r="G541" s="237"/>
      <c r="H541" s="237"/>
      <c r="I541" s="237"/>
      <c r="J541" s="237"/>
      <c r="K541" s="237"/>
      <c r="L541" s="237"/>
      <c r="M541" s="237"/>
      <c r="N541" s="237"/>
      <c r="O541" s="237"/>
      <c r="Q541" s="237"/>
      <c r="R541" s="237"/>
      <c r="S541" s="237"/>
      <c r="T541" s="237"/>
      <c r="U541" s="237"/>
      <c r="V541" s="237"/>
      <c r="W541" s="237"/>
      <c r="X541" s="237"/>
      <c r="Y541" s="237"/>
      <c r="Z541" s="237"/>
      <c r="AA541" s="237"/>
      <c r="AB541" s="237"/>
      <c r="AC541" s="237"/>
      <c r="AD541" s="237"/>
      <c r="AE541" s="237"/>
      <c r="AF541" s="237"/>
      <c r="AG541" s="237"/>
      <c r="AH541" s="237"/>
    </row>
    <row r="542" spans="1:34">
      <c r="A542" s="8"/>
      <c r="B542" s="8"/>
      <c r="C542" s="237"/>
      <c r="D542" s="237"/>
      <c r="E542" s="237"/>
      <c r="F542" s="237"/>
      <c r="G542" s="237"/>
      <c r="H542" s="237"/>
      <c r="I542" s="237"/>
      <c r="J542" s="237"/>
      <c r="K542" s="237"/>
      <c r="L542" s="237"/>
      <c r="M542" s="237"/>
      <c r="N542" s="237"/>
      <c r="O542" s="237"/>
      <c r="Q542" s="237"/>
      <c r="R542" s="237"/>
      <c r="S542" s="237"/>
      <c r="T542" s="237"/>
      <c r="U542" s="237"/>
      <c r="V542" s="237"/>
      <c r="W542" s="237"/>
      <c r="X542" s="237"/>
      <c r="Y542" s="237"/>
      <c r="Z542" s="237"/>
      <c r="AA542" s="237"/>
      <c r="AB542" s="237"/>
      <c r="AC542" s="237"/>
      <c r="AD542" s="237"/>
      <c r="AE542" s="237"/>
      <c r="AF542" s="237"/>
      <c r="AG542" s="237"/>
      <c r="AH542" s="237"/>
    </row>
    <row r="543" spans="1:34">
      <c r="A543" s="8"/>
      <c r="B543" s="8"/>
      <c r="C543" s="237"/>
      <c r="D543" s="237"/>
      <c r="E543" s="237"/>
      <c r="F543" s="237"/>
      <c r="G543" s="237"/>
      <c r="H543" s="237"/>
      <c r="I543" s="237"/>
      <c r="J543" s="237"/>
      <c r="K543" s="237"/>
      <c r="L543" s="237"/>
      <c r="M543" s="237"/>
      <c r="N543" s="237"/>
      <c r="O543" s="237"/>
      <c r="Q543" s="237"/>
      <c r="R543" s="237"/>
      <c r="S543" s="237"/>
      <c r="T543" s="237"/>
      <c r="U543" s="237"/>
      <c r="V543" s="237"/>
      <c r="W543" s="237"/>
      <c r="X543" s="237"/>
      <c r="Y543" s="237"/>
      <c r="Z543" s="237"/>
      <c r="AA543" s="237"/>
      <c r="AB543" s="237"/>
      <c r="AC543" s="237"/>
      <c r="AD543" s="237"/>
      <c r="AE543" s="237"/>
      <c r="AF543" s="237"/>
      <c r="AG543" s="237"/>
      <c r="AH543" s="237"/>
    </row>
    <row r="544" spans="1:34">
      <c r="A544" s="8"/>
      <c r="B544" s="8"/>
      <c r="C544" s="237"/>
      <c r="D544" s="237"/>
      <c r="E544" s="237"/>
      <c r="F544" s="237"/>
      <c r="G544" s="237"/>
      <c r="H544" s="237"/>
      <c r="I544" s="237"/>
      <c r="J544" s="237"/>
      <c r="K544" s="237"/>
      <c r="L544" s="237"/>
      <c r="M544" s="237"/>
      <c r="N544" s="237"/>
      <c r="O544" s="237"/>
      <c r="Q544" s="237"/>
      <c r="R544" s="237"/>
      <c r="S544" s="237"/>
      <c r="T544" s="237"/>
      <c r="U544" s="237"/>
      <c r="V544" s="237"/>
      <c r="W544" s="237"/>
      <c r="X544" s="237"/>
      <c r="Y544" s="237"/>
      <c r="Z544" s="237"/>
      <c r="AA544" s="237"/>
      <c r="AB544" s="237"/>
      <c r="AC544" s="237"/>
      <c r="AD544" s="237"/>
      <c r="AE544" s="237"/>
      <c r="AF544" s="237"/>
      <c r="AG544" s="237"/>
      <c r="AH544" s="237"/>
    </row>
    <row r="545" spans="1:34">
      <c r="A545" s="8"/>
      <c r="B545" s="8"/>
      <c r="C545" s="237"/>
      <c r="D545" s="237"/>
      <c r="E545" s="237"/>
      <c r="F545" s="237"/>
      <c r="G545" s="237"/>
      <c r="H545" s="237"/>
      <c r="I545" s="237"/>
      <c r="J545" s="237"/>
      <c r="K545" s="237"/>
      <c r="L545" s="237"/>
      <c r="M545" s="237"/>
      <c r="N545" s="237"/>
      <c r="O545" s="237"/>
      <c r="Q545" s="237"/>
      <c r="R545" s="237"/>
      <c r="S545" s="237"/>
      <c r="T545" s="237"/>
      <c r="U545" s="237"/>
      <c r="V545" s="237"/>
      <c r="W545" s="237"/>
      <c r="X545" s="237"/>
      <c r="Y545" s="237"/>
      <c r="Z545" s="237"/>
      <c r="AA545" s="237"/>
      <c r="AB545" s="237"/>
      <c r="AC545" s="237"/>
      <c r="AD545" s="237"/>
      <c r="AE545" s="237"/>
      <c r="AF545" s="237"/>
      <c r="AG545" s="237"/>
      <c r="AH545" s="237"/>
    </row>
    <row r="546" spans="1:34">
      <c r="A546" s="8"/>
      <c r="B546" s="8"/>
      <c r="C546" s="237"/>
      <c r="D546" s="237"/>
      <c r="E546" s="237"/>
      <c r="F546" s="237"/>
      <c r="G546" s="237"/>
      <c r="H546" s="237"/>
      <c r="I546" s="237"/>
      <c r="J546" s="237"/>
      <c r="K546" s="237"/>
      <c r="L546" s="237"/>
      <c r="M546" s="237"/>
      <c r="N546" s="237"/>
      <c r="O546" s="237"/>
      <c r="Q546" s="237"/>
      <c r="R546" s="237"/>
      <c r="S546" s="237"/>
      <c r="T546" s="237"/>
      <c r="U546" s="237"/>
      <c r="V546" s="237"/>
      <c r="W546" s="237"/>
      <c r="X546" s="237"/>
      <c r="Y546" s="237"/>
      <c r="Z546" s="237"/>
      <c r="AA546" s="237"/>
      <c r="AB546" s="237"/>
      <c r="AC546" s="237"/>
      <c r="AD546" s="237"/>
      <c r="AE546" s="237"/>
      <c r="AF546" s="237"/>
      <c r="AG546" s="237"/>
      <c r="AH546" s="237"/>
    </row>
    <row r="547" spans="1:34">
      <c r="A547" s="8"/>
      <c r="B547" s="8"/>
      <c r="C547" s="237"/>
      <c r="D547" s="237"/>
      <c r="E547" s="237"/>
      <c r="F547" s="237"/>
      <c r="G547" s="237"/>
      <c r="H547" s="237"/>
      <c r="I547" s="237"/>
      <c r="J547" s="237"/>
      <c r="K547" s="237"/>
      <c r="L547" s="237"/>
      <c r="M547" s="237"/>
      <c r="N547" s="237"/>
      <c r="O547" s="237"/>
      <c r="Q547" s="237"/>
      <c r="R547" s="237"/>
      <c r="S547" s="237"/>
      <c r="T547" s="237"/>
      <c r="U547" s="237"/>
      <c r="V547" s="237"/>
      <c r="W547" s="237"/>
      <c r="X547" s="237"/>
      <c r="Y547" s="237"/>
      <c r="Z547" s="237"/>
      <c r="AA547" s="237"/>
      <c r="AB547" s="237"/>
      <c r="AC547" s="237"/>
      <c r="AD547" s="237"/>
      <c r="AE547" s="237"/>
      <c r="AF547" s="237"/>
      <c r="AG547" s="237"/>
      <c r="AH547" s="237"/>
    </row>
    <row r="548" spans="1:34">
      <c r="A548" s="8"/>
      <c r="B548" s="8"/>
      <c r="C548" s="237"/>
      <c r="D548" s="237"/>
      <c r="E548" s="237"/>
      <c r="F548" s="237"/>
      <c r="G548" s="237"/>
      <c r="H548" s="237"/>
      <c r="I548" s="237"/>
      <c r="J548" s="237"/>
      <c r="K548" s="237"/>
      <c r="L548" s="237"/>
      <c r="M548" s="237"/>
      <c r="N548" s="237"/>
      <c r="O548" s="237"/>
      <c r="Q548" s="237"/>
      <c r="R548" s="237"/>
      <c r="S548" s="237"/>
      <c r="T548" s="237"/>
      <c r="U548" s="237"/>
      <c r="V548" s="237"/>
      <c r="W548" s="237"/>
      <c r="X548" s="237"/>
      <c r="Y548" s="237"/>
      <c r="Z548" s="237"/>
      <c r="AA548" s="237"/>
      <c r="AB548" s="237"/>
      <c r="AC548" s="237"/>
      <c r="AD548" s="237"/>
      <c r="AE548" s="237"/>
      <c r="AF548" s="237"/>
      <c r="AG548" s="237"/>
      <c r="AH548" s="237"/>
    </row>
    <row r="549" spans="1:34">
      <c r="A549" s="8"/>
      <c r="B549" s="8"/>
      <c r="C549" s="237"/>
      <c r="D549" s="237"/>
      <c r="E549" s="237"/>
      <c r="F549" s="237"/>
      <c r="G549" s="237"/>
      <c r="H549" s="237"/>
      <c r="I549" s="237"/>
      <c r="J549" s="237"/>
      <c r="K549" s="237"/>
      <c r="L549" s="237"/>
      <c r="M549" s="237"/>
      <c r="N549" s="237"/>
      <c r="O549" s="237"/>
      <c r="Q549" s="237"/>
      <c r="R549" s="237"/>
      <c r="S549" s="237"/>
      <c r="T549" s="237"/>
      <c r="U549" s="237"/>
      <c r="V549" s="237"/>
      <c r="W549" s="237"/>
      <c r="X549" s="237"/>
      <c r="Y549" s="237"/>
      <c r="Z549" s="237"/>
      <c r="AA549" s="237"/>
      <c r="AB549" s="237"/>
      <c r="AC549" s="237"/>
      <c r="AD549" s="237"/>
      <c r="AE549" s="237"/>
      <c r="AF549" s="237"/>
      <c r="AG549" s="237"/>
      <c r="AH549" s="237"/>
    </row>
    <row r="550" spans="1:34">
      <c r="A550" s="8"/>
      <c r="B550" s="8"/>
      <c r="C550" s="237"/>
      <c r="D550" s="237"/>
      <c r="E550" s="237"/>
      <c r="F550" s="237"/>
      <c r="G550" s="237"/>
      <c r="H550" s="237"/>
      <c r="I550" s="237"/>
      <c r="J550" s="237"/>
      <c r="K550" s="237"/>
      <c r="L550" s="237"/>
      <c r="M550" s="237"/>
      <c r="N550" s="237"/>
      <c r="O550" s="237"/>
      <c r="Q550" s="237"/>
      <c r="R550" s="237"/>
      <c r="S550" s="237"/>
      <c r="T550" s="237"/>
      <c r="U550" s="237"/>
      <c r="V550" s="237"/>
      <c r="W550" s="237"/>
      <c r="X550" s="237"/>
      <c r="Y550" s="237"/>
      <c r="Z550" s="237"/>
      <c r="AA550" s="237"/>
      <c r="AB550" s="237"/>
      <c r="AC550" s="237"/>
      <c r="AD550" s="237"/>
      <c r="AE550" s="237"/>
      <c r="AF550" s="237"/>
      <c r="AG550" s="237"/>
      <c r="AH550" s="237"/>
    </row>
    <row r="551" spans="1:34">
      <c r="A551" s="8"/>
      <c r="B551" s="8"/>
      <c r="C551" s="237"/>
      <c r="D551" s="237"/>
      <c r="E551" s="237"/>
      <c r="F551" s="237"/>
      <c r="G551" s="237"/>
      <c r="H551" s="237"/>
      <c r="I551" s="237"/>
      <c r="J551" s="237"/>
      <c r="K551" s="237"/>
      <c r="L551" s="237"/>
      <c r="M551" s="237"/>
      <c r="N551" s="237"/>
      <c r="O551" s="237"/>
      <c r="Q551" s="237"/>
      <c r="R551" s="237"/>
      <c r="S551" s="237"/>
      <c r="T551" s="237"/>
      <c r="U551" s="237"/>
      <c r="V551" s="237"/>
      <c r="W551" s="237"/>
      <c r="X551" s="237"/>
      <c r="Y551" s="237"/>
      <c r="Z551" s="237"/>
      <c r="AA551" s="237"/>
      <c r="AB551" s="237"/>
      <c r="AC551" s="237"/>
      <c r="AD551" s="237"/>
      <c r="AE551" s="237"/>
      <c r="AF551" s="237"/>
      <c r="AG551" s="237"/>
      <c r="AH551" s="237"/>
    </row>
    <row r="552" spans="1:34">
      <c r="A552" s="8"/>
      <c r="B552" s="8"/>
      <c r="C552" s="237"/>
      <c r="D552" s="237"/>
      <c r="E552" s="237"/>
      <c r="F552" s="237"/>
      <c r="G552" s="237"/>
      <c r="H552" s="237"/>
      <c r="I552" s="237"/>
      <c r="J552" s="237"/>
      <c r="K552" s="237"/>
      <c r="L552" s="237"/>
      <c r="M552" s="237"/>
      <c r="N552" s="237"/>
      <c r="O552" s="237"/>
      <c r="Q552" s="237"/>
      <c r="R552" s="237"/>
      <c r="S552" s="237"/>
      <c r="T552" s="237"/>
      <c r="U552" s="237"/>
      <c r="V552" s="237"/>
      <c r="W552" s="237"/>
      <c r="X552" s="237"/>
      <c r="Y552" s="237"/>
      <c r="Z552" s="237"/>
      <c r="AA552" s="237"/>
      <c r="AB552" s="237"/>
      <c r="AC552" s="237"/>
      <c r="AD552" s="237"/>
      <c r="AE552" s="237"/>
      <c r="AF552" s="237"/>
      <c r="AG552" s="237"/>
      <c r="AH552" s="237"/>
    </row>
    <row r="553" spans="1:34">
      <c r="A553" s="8"/>
      <c r="B553" s="8"/>
      <c r="C553" s="237"/>
      <c r="D553" s="237"/>
      <c r="E553" s="237"/>
      <c r="F553" s="237"/>
      <c r="G553" s="237"/>
      <c r="H553" s="237"/>
      <c r="I553" s="237"/>
      <c r="J553" s="237"/>
      <c r="K553" s="237"/>
      <c r="L553" s="237"/>
      <c r="M553" s="237"/>
      <c r="N553" s="237"/>
      <c r="O553" s="237"/>
      <c r="Q553" s="237"/>
      <c r="R553" s="237"/>
      <c r="S553" s="237"/>
      <c r="T553" s="237"/>
      <c r="U553" s="237"/>
      <c r="V553" s="237"/>
      <c r="W553" s="237"/>
      <c r="X553" s="237"/>
      <c r="Y553" s="237"/>
      <c r="Z553" s="237"/>
      <c r="AA553" s="237"/>
      <c r="AB553" s="237"/>
      <c r="AC553" s="237"/>
      <c r="AD553" s="237"/>
      <c r="AE553" s="237"/>
      <c r="AF553" s="237"/>
      <c r="AG553" s="237"/>
      <c r="AH553" s="237"/>
    </row>
    <row r="554" spans="1:34">
      <c r="A554" s="8"/>
      <c r="B554" s="8"/>
      <c r="C554" s="237"/>
      <c r="D554" s="237"/>
      <c r="E554" s="237"/>
      <c r="F554" s="237"/>
      <c r="G554" s="237"/>
      <c r="H554" s="237"/>
      <c r="I554" s="237"/>
      <c r="J554" s="237"/>
      <c r="K554" s="237"/>
      <c r="L554" s="237"/>
      <c r="M554" s="237"/>
      <c r="N554" s="237"/>
      <c r="O554" s="237"/>
      <c r="Q554" s="237"/>
      <c r="R554" s="237"/>
      <c r="S554" s="237"/>
      <c r="T554" s="237"/>
      <c r="U554" s="237"/>
      <c r="V554" s="237"/>
      <c r="W554" s="237"/>
      <c r="X554" s="237"/>
      <c r="Y554" s="237"/>
      <c r="Z554" s="237"/>
      <c r="AA554" s="237"/>
      <c r="AB554" s="237"/>
      <c r="AC554" s="237"/>
      <c r="AD554" s="237"/>
      <c r="AE554" s="237"/>
      <c r="AF554" s="237"/>
      <c r="AG554" s="237"/>
      <c r="AH554" s="237"/>
    </row>
    <row r="555" spans="1:34">
      <c r="A555" s="8"/>
      <c r="B555" s="8"/>
      <c r="C555" s="237"/>
      <c r="D555" s="237"/>
      <c r="E555" s="237"/>
      <c r="F555" s="237"/>
      <c r="G555" s="237"/>
      <c r="H555" s="237"/>
      <c r="I555" s="237"/>
      <c r="J555" s="237"/>
      <c r="K555" s="237"/>
      <c r="L555" s="237"/>
      <c r="M555" s="237"/>
      <c r="N555" s="237"/>
      <c r="O555" s="237"/>
      <c r="Q555" s="237"/>
      <c r="R555" s="237"/>
      <c r="S555" s="237"/>
      <c r="T555" s="237"/>
      <c r="U555" s="237"/>
      <c r="V555" s="237"/>
      <c r="W555" s="237"/>
      <c r="X555" s="237"/>
      <c r="Y555" s="237"/>
      <c r="Z555" s="237"/>
      <c r="AA555" s="237"/>
      <c r="AB555" s="237"/>
      <c r="AC555" s="237"/>
      <c r="AD555" s="237"/>
      <c r="AE555" s="237"/>
      <c r="AF555" s="237"/>
      <c r="AG555" s="237"/>
      <c r="AH555" s="237"/>
    </row>
    <row r="556" spans="1:34">
      <c r="A556" s="8"/>
      <c r="B556" s="8"/>
      <c r="C556" s="237"/>
      <c r="D556" s="237"/>
      <c r="E556" s="237"/>
      <c r="F556" s="237"/>
      <c r="G556" s="237"/>
      <c r="H556" s="237"/>
      <c r="I556" s="237"/>
      <c r="J556" s="237"/>
      <c r="K556" s="237"/>
      <c r="L556" s="237"/>
      <c r="M556" s="237"/>
      <c r="N556" s="237"/>
      <c r="O556" s="237"/>
      <c r="Q556" s="237"/>
      <c r="R556" s="237"/>
      <c r="S556" s="237"/>
      <c r="T556" s="237"/>
      <c r="U556" s="237"/>
      <c r="V556" s="237"/>
      <c r="W556" s="237"/>
      <c r="X556" s="237"/>
      <c r="Y556" s="237"/>
      <c r="Z556" s="237"/>
      <c r="AA556" s="237"/>
      <c r="AB556" s="237"/>
      <c r="AC556" s="237"/>
      <c r="AD556" s="237"/>
      <c r="AE556" s="237"/>
      <c r="AF556" s="237"/>
      <c r="AG556" s="237"/>
      <c r="AH556" s="237"/>
    </row>
    <row r="557" spans="1:34">
      <c r="A557" s="8"/>
      <c r="B557" s="8"/>
      <c r="C557" s="237"/>
      <c r="D557" s="237"/>
      <c r="E557" s="237"/>
      <c r="F557" s="237"/>
      <c r="G557" s="237"/>
      <c r="H557" s="237"/>
      <c r="I557" s="237"/>
      <c r="J557" s="237"/>
      <c r="K557" s="237"/>
      <c r="L557" s="237"/>
      <c r="M557" s="237"/>
      <c r="N557" s="237"/>
      <c r="O557" s="237"/>
      <c r="Q557" s="237"/>
      <c r="R557" s="237"/>
      <c r="S557" s="237"/>
      <c r="T557" s="237"/>
      <c r="U557" s="237"/>
      <c r="V557" s="237"/>
      <c r="W557" s="237"/>
      <c r="X557" s="237"/>
      <c r="Y557" s="237"/>
      <c r="Z557" s="237"/>
      <c r="AA557" s="237"/>
      <c r="AB557" s="237"/>
      <c r="AC557" s="237"/>
      <c r="AD557" s="237"/>
      <c r="AE557" s="237"/>
      <c r="AF557" s="237"/>
      <c r="AG557" s="237"/>
      <c r="AH557" s="237"/>
    </row>
    <row r="558" spans="1:34">
      <c r="A558" s="8"/>
      <c r="B558" s="8"/>
      <c r="C558" s="237"/>
      <c r="D558" s="237"/>
      <c r="E558" s="237"/>
      <c r="F558" s="237"/>
      <c r="G558" s="237"/>
      <c r="H558" s="237"/>
      <c r="I558" s="237"/>
      <c r="J558" s="237"/>
      <c r="K558" s="237"/>
      <c r="L558" s="237"/>
      <c r="M558" s="237"/>
      <c r="N558" s="237"/>
      <c r="O558" s="237"/>
      <c r="Q558" s="237"/>
      <c r="R558" s="237"/>
      <c r="S558" s="237"/>
      <c r="T558" s="237"/>
      <c r="U558" s="237"/>
      <c r="V558" s="237"/>
      <c r="W558" s="237"/>
      <c r="X558" s="237"/>
      <c r="Y558" s="237"/>
      <c r="Z558" s="237"/>
      <c r="AA558" s="237"/>
      <c r="AB558" s="237"/>
      <c r="AC558" s="237"/>
      <c r="AD558" s="237"/>
      <c r="AE558" s="237"/>
      <c r="AF558" s="237"/>
      <c r="AG558" s="237"/>
      <c r="AH558" s="237"/>
    </row>
    <row r="559" spans="1:34">
      <c r="A559" s="8"/>
      <c r="B559" s="8"/>
      <c r="C559" s="237"/>
      <c r="D559" s="237"/>
      <c r="E559" s="237"/>
      <c r="F559" s="237"/>
      <c r="G559" s="237"/>
      <c r="H559" s="237"/>
      <c r="I559" s="237"/>
      <c r="J559" s="237"/>
      <c r="K559" s="237"/>
      <c r="L559" s="237"/>
      <c r="M559" s="237"/>
      <c r="N559" s="237"/>
      <c r="O559" s="237"/>
      <c r="Q559" s="237"/>
      <c r="R559" s="237"/>
      <c r="S559" s="237"/>
      <c r="T559" s="237"/>
      <c r="U559" s="237"/>
      <c r="V559" s="237"/>
      <c r="W559" s="237"/>
      <c r="X559" s="237"/>
      <c r="Y559" s="237"/>
      <c r="Z559" s="237"/>
      <c r="AA559" s="237"/>
      <c r="AB559" s="237"/>
      <c r="AC559" s="237"/>
      <c r="AD559" s="237"/>
      <c r="AE559" s="237"/>
      <c r="AF559" s="237"/>
      <c r="AG559" s="237"/>
      <c r="AH559" s="237"/>
    </row>
    <row r="560" spans="1:34">
      <c r="A560" s="8"/>
      <c r="B560" s="8"/>
      <c r="C560" s="237"/>
      <c r="D560" s="237"/>
      <c r="E560" s="237"/>
      <c r="F560" s="237"/>
      <c r="G560" s="237"/>
      <c r="H560" s="237"/>
      <c r="I560" s="237"/>
      <c r="J560" s="237"/>
      <c r="K560" s="237"/>
      <c r="L560" s="237"/>
      <c r="M560" s="237"/>
      <c r="N560" s="237"/>
      <c r="O560" s="237"/>
      <c r="Q560" s="237"/>
      <c r="R560" s="237"/>
      <c r="S560" s="237"/>
      <c r="T560" s="237"/>
      <c r="U560" s="237"/>
      <c r="V560" s="237"/>
      <c r="W560" s="237"/>
      <c r="X560" s="237"/>
      <c r="Y560" s="237"/>
      <c r="Z560" s="237"/>
      <c r="AA560" s="237"/>
      <c r="AB560" s="237"/>
      <c r="AC560" s="237"/>
      <c r="AD560" s="237"/>
      <c r="AE560" s="237"/>
      <c r="AF560" s="237"/>
      <c r="AG560" s="237"/>
      <c r="AH560" s="237"/>
    </row>
    <row r="561" spans="1:34">
      <c r="A561" s="8"/>
      <c r="B561" s="8"/>
      <c r="C561" s="237"/>
      <c r="D561" s="237"/>
      <c r="E561" s="237"/>
      <c r="F561" s="237"/>
      <c r="G561" s="237"/>
      <c r="H561" s="237"/>
      <c r="I561" s="237"/>
      <c r="J561" s="237"/>
      <c r="K561" s="237"/>
      <c r="L561" s="237"/>
      <c r="M561" s="237"/>
      <c r="N561" s="237"/>
      <c r="O561" s="237"/>
      <c r="Q561" s="237"/>
      <c r="R561" s="237"/>
      <c r="S561" s="237"/>
      <c r="T561" s="237"/>
      <c r="U561" s="237"/>
      <c r="V561" s="237"/>
      <c r="W561" s="237"/>
      <c r="X561" s="237"/>
      <c r="Y561" s="237"/>
      <c r="Z561" s="237"/>
      <c r="AA561" s="237"/>
      <c r="AB561" s="237"/>
      <c r="AC561" s="237"/>
      <c r="AD561" s="237"/>
      <c r="AE561" s="237"/>
      <c r="AF561" s="237"/>
      <c r="AG561" s="237"/>
      <c r="AH561" s="237"/>
    </row>
    <row r="562" spans="1:34">
      <c r="A562" s="8"/>
      <c r="B562" s="8"/>
      <c r="C562" s="237"/>
      <c r="D562" s="237"/>
      <c r="E562" s="237"/>
      <c r="F562" s="237"/>
      <c r="G562" s="237"/>
      <c r="H562" s="237"/>
      <c r="I562" s="237"/>
      <c r="J562" s="237"/>
      <c r="K562" s="237"/>
      <c r="L562" s="237"/>
      <c r="M562" s="237"/>
      <c r="N562" s="237"/>
      <c r="O562" s="237"/>
      <c r="Q562" s="237"/>
      <c r="R562" s="237"/>
      <c r="S562" s="237"/>
      <c r="T562" s="237"/>
      <c r="U562" s="237"/>
      <c r="V562" s="237"/>
      <c r="W562" s="237"/>
      <c r="X562" s="237"/>
      <c r="Y562" s="237"/>
      <c r="Z562" s="237"/>
      <c r="AA562" s="237"/>
      <c r="AB562" s="237"/>
      <c r="AC562" s="237"/>
      <c r="AD562" s="237"/>
      <c r="AE562" s="237"/>
      <c r="AF562" s="237"/>
      <c r="AG562" s="237"/>
      <c r="AH562" s="237"/>
    </row>
    <row r="563" spans="1:34">
      <c r="A563" s="8"/>
      <c r="B563" s="8"/>
      <c r="C563" s="237"/>
      <c r="D563" s="237"/>
      <c r="E563" s="237"/>
      <c r="F563" s="237"/>
      <c r="G563" s="237"/>
      <c r="H563" s="237"/>
      <c r="I563" s="237"/>
      <c r="J563" s="237"/>
      <c r="K563" s="237"/>
      <c r="L563" s="237"/>
      <c r="M563" s="237"/>
      <c r="N563" s="237"/>
      <c r="O563" s="237"/>
      <c r="Q563" s="237"/>
      <c r="R563" s="237"/>
      <c r="S563" s="237"/>
      <c r="T563" s="237"/>
      <c r="U563" s="237"/>
      <c r="V563" s="237"/>
      <c r="W563" s="237"/>
      <c r="X563" s="237"/>
      <c r="Y563" s="237"/>
      <c r="Z563" s="237"/>
      <c r="AA563" s="237"/>
      <c r="AB563" s="237"/>
      <c r="AC563" s="237"/>
      <c r="AD563" s="237"/>
      <c r="AE563" s="237"/>
      <c r="AF563" s="237"/>
      <c r="AG563" s="237"/>
      <c r="AH563" s="237"/>
    </row>
    <row r="564" spans="1:34">
      <c r="A564" s="8"/>
      <c r="B564" s="8"/>
      <c r="C564" s="237"/>
      <c r="D564" s="237"/>
      <c r="E564" s="237"/>
      <c r="F564" s="237"/>
      <c r="G564" s="237"/>
      <c r="H564" s="237"/>
      <c r="I564" s="237"/>
      <c r="J564" s="237"/>
      <c r="K564" s="237"/>
      <c r="L564" s="237"/>
      <c r="M564" s="237"/>
      <c r="N564" s="237"/>
      <c r="O564" s="237"/>
      <c r="Q564" s="237"/>
      <c r="R564" s="237"/>
      <c r="S564" s="237"/>
      <c r="T564" s="237"/>
      <c r="U564" s="237"/>
      <c r="V564" s="237"/>
      <c r="W564" s="237"/>
      <c r="X564" s="237"/>
      <c r="Y564" s="237"/>
      <c r="Z564" s="237"/>
      <c r="AA564" s="237"/>
      <c r="AB564" s="237"/>
      <c r="AC564" s="237"/>
      <c r="AD564" s="237"/>
      <c r="AE564" s="237"/>
      <c r="AF564" s="237"/>
      <c r="AG564" s="237"/>
      <c r="AH564" s="237"/>
    </row>
    <row r="565" spans="1:34">
      <c r="A565" s="8"/>
      <c r="B565" s="8"/>
      <c r="C565" s="237"/>
      <c r="D565" s="237"/>
      <c r="E565" s="237"/>
      <c r="F565" s="237"/>
      <c r="G565" s="237"/>
      <c r="H565" s="237"/>
      <c r="I565" s="237"/>
      <c r="J565" s="237"/>
      <c r="K565" s="237"/>
      <c r="L565" s="237"/>
      <c r="M565" s="237"/>
      <c r="N565" s="237"/>
      <c r="O565" s="237"/>
      <c r="Q565" s="237"/>
      <c r="R565" s="237"/>
      <c r="S565" s="237"/>
      <c r="T565" s="237"/>
      <c r="U565" s="237"/>
      <c r="V565" s="237"/>
      <c r="W565" s="237"/>
      <c r="X565" s="237"/>
      <c r="Y565" s="237"/>
      <c r="Z565" s="237"/>
      <c r="AA565" s="237"/>
      <c r="AB565" s="237"/>
      <c r="AC565" s="237"/>
      <c r="AD565" s="237"/>
      <c r="AE565" s="237"/>
      <c r="AF565" s="237"/>
      <c r="AG565" s="237"/>
      <c r="AH565" s="237"/>
    </row>
    <row r="566" spans="1:34">
      <c r="A566" s="8"/>
      <c r="B566" s="8"/>
      <c r="C566" s="237"/>
      <c r="D566" s="237"/>
      <c r="E566" s="237"/>
      <c r="F566" s="237"/>
      <c r="G566" s="237"/>
      <c r="H566" s="237"/>
      <c r="I566" s="237"/>
      <c r="J566" s="237"/>
      <c r="K566" s="237"/>
      <c r="L566" s="237"/>
      <c r="M566" s="237"/>
      <c r="N566" s="237"/>
      <c r="O566" s="237"/>
      <c r="Q566" s="237"/>
      <c r="R566" s="237"/>
      <c r="S566" s="237"/>
      <c r="T566" s="237"/>
      <c r="U566" s="237"/>
      <c r="V566" s="237"/>
      <c r="W566" s="237"/>
      <c r="X566" s="237"/>
      <c r="Y566" s="237"/>
      <c r="Z566" s="237"/>
      <c r="AA566" s="237"/>
      <c r="AB566" s="237"/>
      <c r="AC566" s="237"/>
      <c r="AD566" s="237"/>
      <c r="AE566" s="237"/>
      <c r="AF566" s="237"/>
      <c r="AG566" s="237"/>
      <c r="AH566" s="237"/>
    </row>
    <row r="567" spans="1:34">
      <c r="A567" s="8"/>
      <c r="B567" s="8"/>
      <c r="C567" s="237"/>
      <c r="D567" s="237"/>
      <c r="E567" s="237"/>
      <c r="F567" s="237"/>
      <c r="G567" s="237"/>
      <c r="H567" s="237"/>
      <c r="I567" s="237"/>
      <c r="J567" s="237"/>
      <c r="K567" s="237"/>
      <c r="L567" s="237"/>
      <c r="M567" s="237"/>
      <c r="N567" s="237"/>
      <c r="O567" s="237"/>
      <c r="Q567" s="237"/>
      <c r="R567" s="237"/>
      <c r="S567" s="237"/>
      <c r="T567" s="237"/>
      <c r="U567" s="237"/>
      <c r="V567" s="237"/>
      <c r="W567" s="237"/>
      <c r="X567" s="237"/>
      <c r="Y567" s="237"/>
      <c r="Z567" s="237"/>
      <c r="AA567" s="237"/>
      <c r="AB567" s="237"/>
      <c r="AC567" s="237"/>
      <c r="AD567" s="237"/>
      <c r="AE567" s="237"/>
      <c r="AF567" s="237"/>
      <c r="AG567" s="237"/>
      <c r="AH567" s="237"/>
    </row>
    <row r="568" spans="1:34">
      <c r="A568" s="8"/>
      <c r="B568" s="8"/>
      <c r="C568" s="237"/>
      <c r="D568" s="237"/>
      <c r="E568" s="237"/>
      <c r="F568" s="237"/>
      <c r="G568" s="237"/>
      <c r="H568" s="237"/>
      <c r="I568" s="237"/>
      <c r="J568" s="237"/>
      <c r="K568" s="237"/>
      <c r="L568" s="237"/>
      <c r="M568" s="237"/>
      <c r="N568" s="237"/>
      <c r="O568" s="237"/>
      <c r="Q568" s="237"/>
      <c r="R568" s="237"/>
      <c r="S568" s="237"/>
      <c r="T568" s="237"/>
      <c r="U568" s="237"/>
      <c r="V568" s="237"/>
      <c r="W568" s="237"/>
      <c r="X568" s="237"/>
      <c r="Y568" s="237"/>
      <c r="Z568" s="237"/>
      <c r="AA568" s="237"/>
      <c r="AB568" s="237"/>
      <c r="AC568" s="237"/>
      <c r="AD568" s="237"/>
      <c r="AE568" s="237"/>
      <c r="AF568" s="237"/>
      <c r="AG568" s="237"/>
      <c r="AH568" s="237"/>
    </row>
    <row r="569" spans="1:34">
      <c r="A569" s="8"/>
      <c r="B569" s="8"/>
      <c r="C569" s="237"/>
      <c r="D569" s="237"/>
      <c r="E569" s="237"/>
      <c r="F569" s="237"/>
      <c r="G569" s="237"/>
      <c r="H569" s="237"/>
      <c r="I569" s="237"/>
      <c r="J569" s="237"/>
      <c r="K569" s="237"/>
      <c r="L569" s="237"/>
      <c r="M569" s="237"/>
      <c r="N569" s="237"/>
      <c r="O569" s="237"/>
      <c r="Q569" s="237"/>
      <c r="R569" s="237"/>
      <c r="S569" s="237"/>
      <c r="T569" s="237"/>
      <c r="U569" s="237"/>
      <c r="V569" s="237"/>
      <c r="W569" s="237"/>
      <c r="X569" s="237"/>
      <c r="Y569" s="237"/>
      <c r="Z569" s="237"/>
      <c r="AA569" s="237"/>
      <c r="AB569" s="237"/>
      <c r="AC569" s="237"/>
      <c r="AD569" s="237"/>
      <c r="AE569" s="237"/>
      <c r="AF569" s="237"/>
      <c r="AG569" s="237"/>
      <c r="AH569" s="237"/>
    </row>
    <row r="570" spans="1:34">
      <c r="A570" s="8"/>
      <c r="B570" s="8"/>
      <c r="C570" s="237"/>
      <c r="D570" s="237"/>
      <c r="E570" s="237"/>
      <c r="F570" s="237"/>
      <c r="G570" s="237"/>
      <c r="H570" s="237"/>
      <c r="I570" s="237"/>
      <c r="J570" s="237"/>
      <c r="K570" s="237"/>
      <c r="L570" s="237"/>
      <c r="M570" s="237"/>
      <c r="N570" s="237"/>
      <c r="O570" s="237"/>
      <c r="Q570" s="237"/>
      <c r="R570" s="237"/>
      <c r="S570" s="237"/>
      <c r="T570" s="237"/>
      <c r="U570" s="237"/>
      <c r="V570" s="237"/>
      <c r="W570" s="237"/>
      <c r="X570" s="237"/>
      <c r="Y570" s="237"/>
      <c r="Z570" s="237"/>
      <c r="AA570" s="237"/>
      <c r="AB570" s="237"/>
      <c r="AC570" s="237"/>
      <c r="AD570" s="237"/>
      <c r="AE570" s="237"/>
      <c r="AF570" s="237"/>
      <c r="AG570" s="237"/>
      <c r="AH570" s="237"/>
    </row>
    <row r="571" spans="1:34">
      <c r="A571" s="8"/>
      <c r="B571" s="8"/>
      <c r="C571" s="237"/>
      <c r="D571" s="237"/>
      <c r="E571" s="237"/>
      <c r="F571" s="237"/>
      <c r="G571" s="237"/>
      <c r="H571" s="237"/>
      <c r="I571" s="237"/>
      <c r="J571" s="237"/>
      <c r="K571" s="237"/>
      <c r="L571" s="237"/>
      <c r="M571" s="237"/>
      <c r="N571" s="237"/>
      <c r="O571" s="237"/>
      <c r="Q571" s="237"/>
      <c r="R571" s="237"/>
      <c r="S571" s="237"/>
      <c r="T571" s="237"/>
      <c r="U571" s="237"/>
      <c r="V571" s="237"/>
      <c r="W571" s="237"/>
      <c r="X571" s="237"/>
      <c r="Y571" s="237"/>
      <c r="Z571" s="237"/>
      <c r="AA571" s="237"/>
      <c r="AB571" s="237"/>
      <c r="AC571" s="237"/>
      <c r="AD571" s="237"/>
      <c r="AE571" s="237"/>
      <c r="AF571" s="237"/>
      <c r="AG571" s="237"/>
      <c r="AH571" s="237"/>
    </row>
    <row r="572" spans="1:34">
      <c r="A572" s="8"/>
      <c r="B572" s="8"/>
      <c r="C572" s="237"/>
      <c r="D572" s="237"/>
      <c r="E572" s="237"/>
      <c r="F572" s="237"/>
      <c r="G572" s="237"/>
      <c r="H572" s="237"/>
      <c r="I572" s="237"/>
      <c r="J572" s="237"/>
      <c r="K572" s="237"/>
      <c r="L572" s="237"/>
      <c r="M572" s="237"/>
      <c r="N572" s="237"/>
      <c r="O572" s="237"/>
      <c r="Q572" s="237"/>
      <c r="R572" s="237"/>
      <c r="S572" s="237"/>
      <c r="T572" s="237"/>
      <c r="U572" s="237"/>
      <c r="V572" s="237"/>
      <c r="W572" s="237"/>
      <c r="X572" s="237"/>
      <c r="Y572" s="237"/>
      <c r="Z572" s="237"/>
      <c r="AA572" s="237"/>
      <c r="AB572" s="237"/>
      <c r="AC572" s="237"/>
      <c r="AD572" s="237"/>
      <c r="AE572" s="237"/>
      <c r="AF572" s="237"/>
      <c r="AG572" s="237"/>
      <c r="AH572" s="237"/>
    </row>
    <row r="573" spans="1:34">
      <c r="A573" s="8"/>
      <c r="B573" s="8"/>
      <c r="C573" s="237"/>
      <c r="D573" s="237"/>
      <c r="E573" s="237"/>
      <c r="F573" s="237"/>
      <c r="G573" s="237"/>
      <c r="H573" s="237"/>
      <c r="I573" s="237"/>
      <c r="J573" s="237"/>
      <c r="K573" s="237"/>
      <c r="L573" s="237"/>
      <c r="M573" s="237"/>
      <c r="N573" s="237"/>
      <c r="O573" s="237"/>
      <c r="Q573" s="237"/>
      <c r="R573" s="237"/>
      <c r="S573" s="237"/>
      <c r="T573" s="237"/>
      <c r="U573" s="237"/>
      <c r="V573" s="237"/>
      <c r="W573" s="237"/>
      <c r="X573" s="237"/>
      <c r="Y573" s="237"/>
      <c r="Z573" s="237"/>
      <c r="AA573" s="237"/>
      <c r="AB573" s="237"/>
      <c r="AC573" s="237"/>
      <c r="AD573" s="237"/>
      <c r="AE573" s="237"/>
      <c r="AF573" s="237"/>
      <c r="AG573" s="237"/>
      <c r="AH573" s="237"/>
    </row>
    <row r="574" spans="1:34">
      <c r="A574" s="8"/>
      <c r="B574" s="8"/>
      <c r="C574" s="237"/>
      <c r="D574" s="237"/>
      <c r="E574" s="237"/>
      <c r="F574" s="237"/>
      <c r="G574" s="237"/>
      <c r="H574" s="237"/>
      <c r="I574" s="237"/>
      <c r="J574" s="237"/>
      <c r="K574" s="237"/>
      <c r="L574" s="237"/>
      <c r="M574" s="237"/>
      <c r="N574" s="237"/>
      <c r="O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37"/>
      <c r="AC574" s="237"/>
      <c r="AD574" s="237"/>
      <c r="AE574" s="237"/>
      <c r="AF574" s="237"/>
      <c r="AG574" s="237"/>
      <c r="AH574" s="237"/>
    </row>
    <row r="575" spans="1:34">
      <c r="A575" s="8"/>
      <c r="B575" s="8"/>
      <c r="C575" s="237"/>
      <c r="D575" s="237"/>
      <c r="E575" s="237"/>
      <c r="F575" s="237"/>
      <c r="G575" s="237"/>
      <c r="H575" s="237"/>
      <c r="I575" s="237"/>
      <c r="J575" s="237"/>
      <c r="K575" s="237"/>
      <c r="L575" s="237"/>
      <c r="M575" s="237"/>
      <c r="N575" s="237"/>
      <c r="O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37"/>
      <c r="AC575" s="237"/>
      <c r="AD575" s="237"/>
      <c r="AE575" s="237"/>
      <c r="AF575" s="237"/>
      <c r="AG575" s="237"/>
      <c r="AH575" s="237"/>
    </row>
    <row r="576" spans="1:34">
      <c r="A576" s="8"/>
      <c r="B576" s="8"/>
      <c r="C576" s="237"/>
      <c r="D576" s="237"/>
      <c r="E576" s="237"/>
      <c r="F576" s="237"/>
      <c r="G576" s="237"/>
      <c r="H576" s="237"/>
      <c r="I576" s="237"/>
      <c r="J576" s="237"/>
      <c r="K576" s="237"/>
      <c r="L576" s="237"/>
      <c r="M576" s="237"/>
      <c r="N576" s="237"/>
      <c r="O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37"/>
      <c r="AC576" s="237"/>
      <c r="AD576" s="237"/>
      <c r="AE576" s="237"/>
      <c r="AF576" s="237"/>
      <c r="AG576" s="237"/>
      <c r="AH576" s="237"/>
    </row>
    <row r="577" spans="1:34">
      <c r="A577" s="8"/>
      <c r="B577" s="8"/>
      <c r="C577" s="237"/>
      <c r="D577" s="237"/>
      <c r="E577" s="237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37"/>
      <c r="AE577" s="237"/>
      <c r="AF577" s="237"/>
      <c r="AG577" s="237"/>
      <c r="AH577" s="237"/>
    </row>
    <row r="578" spans="1:34">
      <c r="A578" s="8"/>
      <c r="B578" s="8"/>
      <c r="C578" s="237"/>
      <c r="D578" s="237"/>
      <c r="E578" s="237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37"/>
      <c r="AE578" s="237"/>
      <c r="AF578" s="237"/>
      <c r="AG578" s="237"/>
      <c r="AH578" s="237"/>
    </row>
    <row r="579" spans="1:34">
      <c r="A579" s="8"/>
      <c r="B579" s="8"/>
      <c r="C579" s="237"/>
      <c r="D579" s="237"/>
      <c r="E579" s="237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</row>
    <row r="580" spans="1:34">
      <c r="A580" s="8"/>
      <c r="B580" s="8"/>
      <c r="C580" s="237"/>
      <c r="D580" s="237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37"/>
      <c r="AE580" s="237"/>
      <c r="AF580" s="237"/>
      <c r="AG580" s="237"/>
      <c r="AH580" s="237"/>
    </row>
    <row r="581" spans="1:34">
      <c r="A581" s="8"/>
      <c r="B581" s="8"/>
      <c r="C581" s="237"/>
      <c r="D581" s="237"/>
      <c r="E581" s="237"/>
      <c r="F581" s="237"/>
      <c r="G581" s="237"/>
      <c r="H581" s="237"/>
      <c r="I581" s="237"/>
      <c r="J581" s="237"/>
      <c r="K581" s="237"/>
      <c r="L581" s="237"/>
      <c r="M581" s="237"/>
      <c r="N581" s="237"/>
      <c r="O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37"/>
      <c r="AC581" s="237"/>
      <c r="AD581" s="237"/>
      <c r="AE581" s="237"/>
      <c r="AF581" s="237"/>
      <c r="AG581" s="237"/>
      <c r="AH581" s="237"/>
    </row>
    <row r="582" spans="1:34">
      <c r="A582" s="8"/>
      <c r="B582" s="8"/>
      <c r="C582" s="237"/>
      <c r="D582" s="237"/>
      <c r="E582" s="237"/>
      <c r="F582" s="237"/>
      <c r="G582" s="237"/>
      <c r="H582" s="237"/>
      <c r="I582" s="237"/>
      <c r="J582" s="237"/>
      <c r="K582" s="237"/>
      <c r="L582" s="237"/>
      <c r="M582" s="237"/>
      <c r="N582" s="237"/>
      <c r="O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37"/>
      <c r="AC582" s="237"/>
      <c r="AD582" s="237"/>
      <c r="AE582" s="237"/>
      <c r="AF582" s="237"/>
      <c r="AG582" s="237"/>
      <c r="AH582" s="237"/>
    </row>
    <row r="583" spans="1:34">
      <c r="A583" s="8"/>
      <c r="B583" s="8"/>
      <c r="C583" s="237"/>
      <c r="D583" s="237"/>
      <c r="E583" s="237"/>
      <c r="F583" s="237"/>
      <c r="G583" s="237"/>
      <c r="H583" s="237"/>
      <c r="I583" s="237"/>
      <c r="J583" s="237"/>
      <c r="K583" s="237"/>
      <c r="L583" s="237"/>
      <c r="M583" s="237"/>
      <c r="N583" s="237"/>
      <c r="O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37"/>
      <c r="AC583" s="237"/>
      <c r="AD583" s="237"/>
      <c r="AE583" s="237"/>
      <c r="AF583" s="237"/>
      <c r="AG583" s="237"/>
      <c r="AH583" s="237"/>
    </row>
    <row r="584" spans="1:34">
      <c r="A584" s="8"/>
      <c r="B584" s="8"/>
      <c r="C584" s="237"/>
      <c r="D584" s="237"/>
      <c r="E584" s="237"/>
      <c r="F584" s="237"/>
      <c r="G584" s="237"/>
      <c r="H584" s="237"/>
      <c r="I584" s="237"/>
      <c r="J584" s="237"/>
      <c r="K584" s="237"/>
      <c r="L584" s="237"/>
      <c r="M584" s="237"/>
      <c r="N584" s="237"/>
      <c r="O584" s="237"/>
      <c r="Q584" s="237"/>
      <c r="R584" s="237"/>
      <c r="S584" s="237"/>
      <c r="T584" s="237"/>
      <c r="U584" s="237"/>
      <c r="V584" s="237"/>
      <c r="W584" s="237"/>
      <c r="X584" s="237"/>
      <c r="Y584" s="237"/>
      <c r="Z584" s="237"/>
      <c r="AA584" s="237"/>
      <c r="AB584" s="237"/>
      <c r="AC584" s="237"/>
      <c r="AD584" s="237"/>
      <c r="AE584" s="237"/>
      <c r="AF584" s="237"/>
      <c r="AG584" s="237"/>
      <c r="AH584" s="237"/>
    </row>
    <row r="585" spans="1:34">
      <c r="A585" s="8"/>
      <c r="B585" s="8"/>
      <c r="C585" s="237"/>
      <c r="D585" s="237"/>
      <c r="E585" s="237"/>
      <c r="F585" s="237"/>
      <c r="G585" s="237"/>
      <c r="H585" s="237"/>
      <c r="I585" s="237"/>
      <c r="J585" s="237"/>
      <c r="K585" s="237"/>
      <c r="L585" s="237"/>
      <c r="M585" s="237"/>
      <c r="N585" s="237"/>
      <c r="O585" s="237"/>
      <c r="Q585" s="237"/>
      <c r="R585" s="237"/>
      <c r="S585" s="237"/>
      <c r="T585" s="237"/>
      <c r="U585" s="237"/>
      <c r="V585" s="237"/>
      <c r="W585" s="237"/>
      <c r="X585" s="237"/>
      <c r="Y585" s="237"/>
      <c r="Z585" s="237"/>
      <c r="AA585" s="237"/>
      <c r="AB585" s="237"/>
      <c r="AC585" s="237"/>
      <c r="AD585" s="237"/>
      <c r="AE585" s="237"/>
      <c r="AF585" s="237"/>
      <c r="AG585" s="237"/>
      <c r="AH585" s="237"/>
    </row>
    <row r="586" spans="1:34">
      <c r="A586" s="8"/>
      <c r="B586" s="8"/>
      <c r="C586" s="237"/>
      <c r="D586" s="237"/>
      <c r="E586" s="237"/>
      <c r="F586" s="237"/>
      <c r="G586" s="237"/>
      <c r="H586" s="237"/>
      <c r="I586" s="237"/>
      <c r="J586" s="237"/>
      <c r="K586" s="237"/>
      <c r="L586" s="237"/>
      <c r="M586" s="237"/>
      <c r="N586" s="237"/>
      <c r="O586" s="237"/>
      <c r="Q586" s="237"/>
      <c r="R586" s="237"/>
      <c r="S586" s="237"/>
      <c r="T586" s="237"/>
      <c r="U586" s="237"/>
      <c r="V586" s="237"/>
      <c r="W586" s="237"/>
      <c r="X586" s="237"/>
      <c r="Y586" s="237"/>
      <c r="Z586" s="237"/>
      <c r="AA586" s="237"/>
      <c r="AB586" s="237"/>
      <c r="AC586" s="237"/>
      <c r="AD586" s="237"/>
      <c r="AE586" s="237"/>
      <c r="AF586" s="237"/>
      <c r="AG586" s="237"/>
      <c r="AH586" s="237"/>
    </row>
    <row r="587" spans="1:34">
      <c r="A587" s="8"/>
      <c r="B587" s="8"/>
      <c r="C587" s="237"/>
      <c r="D587" s="237"/>
      <c r="E587" s="237"/>
      <c r="F587" s="237"/>
      <c r="G587" s="237"/>
      <c r="H587" s="237"/>
      <c r="I587" s="237"/>
      <c r="J587" s="237"/>
      <c r="K587" s="237"/>
      <c r="L587" s="237"/>
      <c r="M587" s="237"/>
      <c r="N587" s="237"/>
      <c r="O587" s="237"/>
      <c r="Q587" s="237"/>
      <c r="R587" s="237"/>
      <c r="S587" s="237"/>
      <c r="T587" s="237"/>
      <c r="U587" s="237"/>
      <c r="V587" s="237"/>
      <c r="W587" s="237"/>
      <c r="X587" s="237"/>
      <c r="Y587" s="237"/>
      <c r="Z587" s="237"/>
      <c r="AA587" s="237"/>
      <c r="AB587" s="237"/>
      <c r="AC587" s="237"/>
      <c r="AD587" s="237"/>
      <c r="AE587" s="237"/>
      <c r="AF587" s="237"/>
      <c r="AG587" s="237"/>
      <c r="AH587" s="237"/>
    </row>
    <row r="588" spans="1:34">
      <c r="A588" s="8"/>
      <c r="B588" s="8"/>
      <c r="C588" s="237"/>
      <c r="D588" s="237"/>
      <c r="E588" s="237"/>
      <c r="F588" s="237"/>
      <c r="G588" s="237"/>
      <c r="H588" s="237"/>
      <c r="I588" s="237"/>
      <c r="J588" s="237"/>
      <c r="K588" s="237"/>
      <c r="L588" s="237"/>
      <c r="M588" s="237"/>
      <c r="N588" s="237"/>
      <c r="O588" s="237"/>
      <c r="Q588" s="237"/>
      <c r="R588" s="237"/>
      <c r="S588" s="237"/>
      <c r="T588" s="237"/>
      <c r="U588" s="237"/>
      <c r="V588" s="237"/>
      <c r="W588" s="237"/>
      <c r="X588" s="237"/>
      <c r="Y588" s="237"/>
      <c r="Z588" s="237"/>
      <c r="AA588" s="237"/>
      <c r="AB588" s="237"/>
      <c r="AC588" s="237"/>
      <c r="AD588" s="237"/>
      <c r="AE588" s="237"/>
      <c r="AF588" s="237"/>
      <c r="AG588" s="237"/>
      <c r="AH588" s="237"/>
    </row>
    <row r="589" spans="1:34">
      <c r="A589" s="8"/>
      <c r="B589" s="8"/>
      <c r="C589" s="237"/>
      <c r="D589" s="237"/>
      <c r="E589" s="237"/>
      <c r="F589" s="237"/>
      <c r="G589" s="237"/>
      <c r="H589" s="237"/>
      <c r="I589" s="237"/>
      <c r="J589" s="237"/>
      <c r="K589" s="237"/>
      <c r="L589" s="237"/>
      <c r="M589" s="237"/>
      <c r="N589" s="237"/>
      <c r="O589" s="237"/>
      <c r="Q589" s="237"/>
      <c r="R589" s="237"/>
      <c r="S589" s="237"/>
      <c r="T589" s="237"/>
      <c r="U589" s="237"/>
      <c r="V589" s="237"/>
      <c r="W589" s="237"/>
      <c r="X589" s="237"/>
      <c r="Y589" s="237"/>
      <c r="Z589" s="237"/>
      <c r="AA589" s="237"/>
      <c r="AB589" s="237"/>
      <c r="AC589" s="237"/>
      <c r="AD589" s="237"/>
      <c r="AE589" s="237"/>
      <c r="AF589" s="237"/>
      <c r="AG589" s="237"/>
      <c r="AH589" s="237"/>
    </row>
    <row r="590" spans="1:34">
      <c r="A590" s="8"/>
      <c r="B590" s="8"/>
      <c r="C590" s="237"/>
      <c r="D590" s="237"/>
      <c r="E590" s="237"/>
      <c r="F590" s="237"/>
      <c r="G590" s="237"/>
      <c r="H590" s="237"/>
      <c r="I590" s="237"/>
      <c r="J590" s="237"/>
      <c r="K590" s="237"/>
      <c r="L590" s="237"/>
      <c r="M590" s="237"/>
      <c r="N590" s="237"/>
      <c r="O590" s="237"/>
      <c r="Q590" s="237"/>
      <c r="R590" s="237"/>
      <c r="S590" s="237"/>
      <c r="T590" s="237"/>
      <c r="U590" s="237"/>
      <c r="V590" s="237"/>
      <c r="W590" s="237"/>
      <c r="X590" s="237"/>
      <c r="Y590" s="237"/>
      <c r="Z590" s="237"/>
      <c r="AA590" s="237"/>
      <c r="AB590" s="237"/>
      <c r="AC590" s="237"/>
      <c r="AD590" s="237"/>
      <c r="AE590" s="237"/>
      <c r="AF590" s="237"/>
      <c r="AG590" s="237"/>
      <c r="AH590" s="237"/>
    </row>
    <row r="591" spans="1:34">
      <c r="A591" s="8"/>
      <c r="B591" s="8"/>
      <c r="C591" s="237"/>
      <c r="D591" s="237"/>
      <c r="E591" s="237"/>
      <c r="F591" s="237"/>
      <c r="G591" s="237"/>
      <c r="H591" s="237"/>
      <c r="I591" s="237"/>
      <c r="J591" s="237"/>
      <c r="K591" s="237"/>
      <c r="L591" s="237"/>
      <c r="M591" s="237"/>
      <c r="N591" s="237"/>
      <c r="O591" s="237"/>
      <c r="Q591" s="237"/>
      <c r="R591" s="237"/>
      <c r="S591" s="237"/>
      <c r="T591" s="237"/>
      <c r="U591" s="237"/>
      <c r="V591" s="237"/>
      <c r="W591" s="237"/>
      <c r="X591" s="237"/>
      <c r="Y591" s="237"/>
      <c r="Z591" s="237"/>
      <c r="AA591" s="237"/>
      <c r="AB591" s="237"/>
      <c r="AC591" s="237"/>
      <c r="AD591" s="237"/>
      <c r="AE591" s="237"/>
      <c r="AF591" s="237"/>
      <c r="AG591" s="237"/>
      <c r="AH591" s="237"/>
    </row>
    <row r="592" spans="1:34">
      <c r="A592" s="8"/>
      <c r="B592" s="8"/>
      <c r="C592" s="237"/>
      <c r="D592" s="237"/>
      <c r="E592" s="237"/>
      <c r="F592" s="237"/>
      <c r="G592" s="237"/>
      <c r="H592" s="237"/>
      <c r="I592" s="237"/>
      <c r="J592" s="237"/>
      <c r="K592" s="237"/>
      <c r="L592" s="237"/>
      <c r="M592" s="237"/>
      <c r="N592" s="237"/>
      <c r="O592" s="237"/>
      <c r="Q592" s="237"/>
      <c r="R592" s="237"/>
      <c r="S592" s="237"/>
      <c r="T592" s="237"/>
      <c r="U592" s="237"/>
      <c r="V592" s="237"/>
      <c r="W592" s="237"/>
      <c r="X592" s="237"/>
      <c r="Y592" s="237"/>
      <c r="Z592" s="237"/>
      <c r="AA592" s="237"/>
      <c r="AB592" s="237"/>
      <c r="AC592" s="237"/>
      <c r="AD592" s="237"/>
      <c r="AE592" s="237"/>
      <c r="AF592" s="237"/>
      <c r="AG592" s="237"/>
      <c r="AH592" s="237"/>
    </row>
    <row r="593" spans="1:34">
      <c r="A593" s="8"/>
      <c r="B593" s="8"/>
      <c r="C593" s="237"/>
      <c r="D593" s="237"/>
      <c r="E593" s="237"/>
      <c r="F593" s="237"/>
      <c r="G593" s="237"/>
      <c r="H593" s="237"/>
      <c r="I593" s="237"/>
      <c r="J593" s="237"/>
      <c r="K593" s="237"/>
      <c r="L593" s="237"/>
      <c r="M593" s="237"/>
      <c r="N593" s="237"/>
      <c r="O593" s="237"/>
      <c r="Q593" s="237"/>
      <c r="R593" s="237"/>
      <c r="S593" s="237"/>
      <c r="T593" s="237"/>
      <c r="U593" s="237"/>
      <c r="V593" s="237"/>
      <c r="W593" s="237"/>
      <c r="X593" s="237"/>
      <c r="Y593" s="237"/>
      <c r="Z593" s="237"/>
      <c r="AA593" s="237"/>
      <c r="AB593" s="237"/>
      <c r="AC593" s="237"/>
      <c r="AD593" s="237"/>
      <c r="AE593" s="237"/>
      <c r="AF593" s="237"/>
      <c r="AG593" s="237"/>
      <c r="AH593" s="237"/>
    </row>
    <row r="594" spans="1:34">
      <c r="A594" s="8"/>
      <c r="B594" s="8"/>
      <c r="C594" s="237"/>
      <c r="D594" s="237"/>
      <c r="E594" s="237"/>
      <c r="F594" s="237"/>
      <c r="G594" s="237"/>
      <c r="H594" s="237"/>
      <c r="I594" s="237"/>
      <c r="J594" s="237"/>
      <c r="K594" s="237"/>
      <c r="L594" s="237"/>
      <c r="M594" s="237"/>
      <c r="N594" s="237"/>
      <c r="O594" s="237"/>
      <c r="Q594" s="237"/>
      <c r="R594" s="237"/>
      <c r="S594" s="237"/>
      <c r="T594" s="237"/>
      <c r="U594" s="237"/>
      <c r="V594" s="237"/>
      <c r="W594" s="237"/>
      <c r="X594" s="237"/>
      <c r="Y594" s="237"/>
      <c r="Z594" s="237"/>
      <c r="AA594" s="237"/>
      <c r="AB594" s="237"/>
      <c r="AC594" s="237"/>
      <c r="AD594" s="237"/>
      <c r="AE594" s="237"/>
      <c r="AF594" s="237"/>
      <c r="AG594" s="237"/>
      <c r="AH594" s="237"/>
    </row>
    <row r="595" spans="1:34">
      <c r="A595" s="8"/>
      <c r="B595" s="8"/>
      <c r="C595" s="237"/>
      <c r="D595" s="237"/>
      <c r="E595" s="237"/>
      <c r="F595" s="237"/>
      <c r="G595" s="237"/>
      <c r="H595" s="237"/>
      <c r="I595" s="237"/>
      <c r="J595" s="237"/>
      <c r="K595" s="237"/>
      <c r="L595" s="237"/>
      <c r="M595" s="237"/>
      <c r="N595" s="237"/>
      <c r="O595" s="237"/>
      <c r="Q595" s="237"/>
      <c r="R595" s="237"/>
      <c r="S595" s="237"/>
      <c r="T595" s="237"/>
      <c r="U595" s="237"/>
      <c r="V595" s="237"/>
      <c r="W595" s="237"/>
      <c r="X595" s="237"/>
      <c r="Y595" s="237"/>
      <c r="Z595" s="237"/>
      <c r="AA595" s="237"/>
      <c r="AB595" s="237"/>
      <c r="AC595" s="237"/>
      <c r="AD595" s="237"/>
      <c r="AE595" s="237"/>
      <c r="AF595" s="237"/>
      <c r="AG595" s="237"/>
      <c r="AH595" s="237"/>
    </row>
    <row r="596" spans="1:34">
      <c r="A596" s="8"/>
      <c r="B596" s="8"/>
      <c r="C596" s="237"/>
      <c r="D596" s="237"/>
      <c r="E596" s="237"/>
      <c r="F596" s="237"/>
      <c r="G596" s="237"/>
      <c r="H596" s="237"/>
      <c r="I596" s="237"/>
      <c r="J596" s="237"/>
      <c r="K596" s="237"/>
      <c r="L596" s="237"/>
      <c r="M596" s="237"/>
      <c r="N596" s="237"/>
      <c r="O596" s="237"/>
      <c r="Q596" s="237"/>
      <c r="R596" s="237"/>
      <c r="S596" s="237"/>
      <c r="T596" s="237"/>
      <c r="U596" s="237"/>
      <c r="V596" s="237"/>
      <c r="W596" s="237"/>
      <c r="X596" s="237"/>
      <c r="Y596" s="237"/>
      <c r="Z596" s="237"/>
      <c r="AA596" s="237"/>
      <c r="AB596" s="237"/>
      <c r="AC596" s="237"/>
      <c r="AD596" s="237"/>
      <c r="AE596" s="237"/>
      <c r="AF596" s="237"/>
      <c r="AG596" s="237"/>
      <c r="AH596" s="237"/>
    </row>
    <row r="597" spans="1:34">
      <c r="A597" s="8"/>
      <c r="B597" s="8"/>
      <c r="C597" s="237"/>
      <c r="D597" s="237"/>
      <c r="E597" s="237"/>
      <c r="F597" s="237"/>
      <c r="G597" s="237"/>
      <c r="H597" s="237"/>
      <c r="I597" s="237"/>
      <c r="J597" s="237"/>
      <c r="K597" s="237"/>
      <c r="L597" s="237"/>
      <c r="M597" s="237"/>
      <c r="N597" s="237"/>
      <c r="O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37"/>
      <c r="AC597" s="237"/>
      <c r="AD597" s="237"/>
      <c r="AE597" s="237"/>
      <c r="AF597" s="237"/>
      <c r="AG597" s="237"/>
      <c r="AH597" s="237"/>
    </row>
    <row r="598" spans="1:34">
      <c r="A598" s="8"/>
      <c r="B598" s="8"/>
      <c r="C598" s="237"/>
      <c r="D598" s="237"/>
      <c r="E598" s="237"/>
      <c r="F598" s="237"/>
      <c r="G598" s="237"/>
      <c r="H598" s="237"/>
      <c r="I598" s="237"/>
      <c r="J598" s="237"/>
      <c r="K598" s="237"/>
      <c r="L598" s="237"/>
      <c r="M598" s="237"/>
      <c r="N598" s="237"/>
      <c r="O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37"/>
      <c r="AC598" s="237"/>
      <c r="AD598" s="237"/>
      <c r="AE598" s="237"/>
      <c r="AF598" s="237"/>
      <c r="AG598" s="237"/>
      <c r="AH598" s="237"/>
    </row>
    <row r="599" spans="1:34">
      <c r="A599" s="8"/>
      <c r="B599" s="8"/>
      <c r="C599" s="237"/>
      <c r="D599" s="237"/>
      <c r="E599" s="237"/>
      <c r="F599" s="237"/>
      <c r="G599" s="237"/>
      <c r="H599" s="237"/>
      <c r="I599" s="237"/>
      <c r="J599" s="237"/>
      <c r="K599" s="237"/>
      <c r="L599" s="237"/>
      <c r="M599" s="237"/>
      <c r="N599" s="237"/>
      <c r="O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37"/>
      <c r="AC599" s="237"/>
      <c r="AD599" s="237"/>
      <c r="AE599" s="237"/>
      <c r="AF599" s="237"/>
      <c r="AG599" s="237"/>
      <c r="AH599" s="237"/>
    </row>
    <row r="600" spans="1:34">
      <c r="A600" s="8"/>
      <c r="B600" s="8"/>
      <c r="C600" s="237"/>
      <c r="D600" s="237"/>
      <c r="E600" s="237"/>
      <c r="F600" s="237"/>
      <c r="G600" s="237"/>
      <c r="H600" s="237"/>
      <c r="I600" s="237"/>
      <c r="J600" s="237"/>
      <c r="K600" s="237"/>
      <c r="L600" s="237"/>
      <c r="M600" s="237"/>
      <c r="N600" s="237"/>
      <c r="O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37"/>
      <c r="AC600" s="237"/>
      <c r="AD600" s="237"/>
      <c r="AE600" s="237"/>
      <c r="AF600" s="237"/>
      <c r="AG600" s="237"/>
      <c r="AH600" s="237"/>
    </row>
    <row r="601" spans="1:34">
      <c r="A601" s="8"/>
      <c r="B601" s="8"/>
      <c r="C601" s="237"/>
      <c r="D601" s="237"/>
      <c r="E601" s="237"/>
      <c r="F601" s="237"/>
      <c r="G601" s="237"/>
      <c r="H601" s="237"/>
      <c r="I601" s="237"/>
      <c r="J601" s="237"/>
      <c r="K601" s="237"/>
      <c r="L601" s="237"/>
      <c r="M601" s="237"/>
      <c r="N601" s="237"/>
      <c r="O601" s="237"/>
      <c r="Q601" s="237"/>
      <c r="R601" s="237"/>
      <c r="S601" s="237"/>
      <c r="T601" s="237"/>
      <c r="U601" s="237"/>
      <c r="V601" s="237"/>
      <c r="W601" s="237"/>
      <c r="X601" s="237"/>
      <c r="Y601" s="237"/>
      <c r="Z601" s="237"/>
      <c r="AA601" s="237"/>
      <c r="AB601" s="237"/>
      <c r="AC601" s="237"/>
      <c r="AD601" s="237"/>
      <c r="AE601" s="237"/>
      <c r="AF601" s="237"/>
      <c r="AG601" s="237"/>
      <c r="AH601" s="237"/>
    </row>
    <row r="602" spans="1:34">
      <c r="A602" s="8"/>
      <c r="B602" s="8"/>
      <c r="C602" s="237"/>
      <c r="D602" s="237"/>
      <c r="E602" s="237"/>
      <c r="F602" s="237"/>
      <c r="G602" s="237"/>
      <c r="H602" s="237"/>
      <c r="I602" s="237"/>
      <c r="J602" s="237"/>
      <c r="K602" s="237"/>
      <c r="L602" s="237"/>
      <c r="M602" s="237"/>
      <c r="N602" s="237"/>
      <c r="O602" s="237"/>
      <c r="Q602" s="237"/>
      <c r="R602" s="237"/>
      <c r="S602" s="237"/>
      <c r="T602" s="237"/>
      <c r="U602" s="237"/>
      <c r="V602" s="237"/>
      <c r="W602" s="237"/>
      <c r="X602" s="237"/>
      <c r="Y602" s="237"/>
      <c r="Z602" s="237"/>
      <c r="AA602" s="237"/>
      <c r="AB602" s="237"/>
      <c r="AC602" s="237"/>
      <c r="AD602" s="237"/>
      <c r="AE602" s="237"/>
      <c r="AF602" s="237"/>
      <c r="AG602" s="237"/>
      <c r="AH602" s="237"/>
    </row>
    <row r="603" spans="1:34">
      <c r="A603" s="8"/>
      <c r="B603" s="8"/>
      <c r="C603" s="237"/>
      <c r="D603" s="237"/>
      <c r="E603" s="237"/>
      <c r="F603" s="237"/>
      <c r="G603" s="237"/>
      <c r="H603" s="237"/>
      <c r="I603" s="237"/>
      <c r="J603" s="237"/>
      <c r="K603" s="237"/>
      <c r="L603" s="237"/>
      <c r="M603" s="237"/>
      <c r="N603" s="237"/>
      <c r="O603" s="237"/>
      <c r="Q603" s="237"/>
      <c r="R603" s="237"/>
      <c r="S603" s="237"/>
      <c r="T603" s="237"/>
      <c r="U603" s="237"/>
      <c r="V603" s="237"/>
      <c r="W603" s="237"/>
      <c r="X603" s="237"/>
      <c r="Y603" s="237"/>
      <c r="Z603" s="237"/>
      <c r="AA603" s="237"/>
      <c r="AB603" s="237"/>
      <c r="AC603" s="237"/>
      <c r="AD603" s="237"/>
      <c r="AE603" s="237"/>
      <c r="AF603" s="237"/>
      <c r="AG603" s="237"/>
      <c r="AH603" s="237"/>
    </row>
    <row r="604" spans="1:34">
      <c r="A604" s="8"/>
      <c r="B604" s="8"/>
      <c r="C604" s="237"/>
      <c r="D604" s="237"/>
      <c r="E604" s="237"/>
      <c r="F604" s="237"/>
      <c r="G604" s="237"/>
      <c r="H604" s="237"/>
      <c r="I604" s="237"/>
      <c r="J604" s="237"/>
      <c r="K604" s="237"/>
      <c r="L604" s="237"/>
      <c r="M604" s="237"/>
      <c r="N604" s="237"/>
      <c r="O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37"/>
      <c r="AC604" s="237"/>
      <c r="AD604" s="237"/>
      <c r="AE604" s="237"/>
      <c r="AF604" s="237"/>
      <c r="AG604" s="237"/>
      <c r="AH604" s="237"/>
    </row>
    <row r="605" spans="1:34">
      <c r="A605" s="8"/>
      <c r="B605" s="8"/>
      <c r="C605" s="237"/>
      <c r="D605" s="237"/>
      <c r="E605" s="237"/>
      <c r="F605" s="237"/>
      <c r="G605" s="237"/>
      <c r="H605" s="237"/>
      <c r="I605" s="237"/>
      <c r="J605" s="237"/>
      <c r="K605" s="237"/>
      <c r="L605" s="237"/>
      <c r="M605" s="237"/>
      <c r="N605" s="237"/>
      <c r="O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37"/>
      <c r="AC605" s="237"/>
      <c r="AD605" s="237"/>
      <c r="AE605" s="237"/>
      <c r="AF605" s="237"/>
      <c r="AG605" s="237"/>
      <c r="AH605" s="237"/>
    </row>
    <row r="606" spans="1:34">
      <c r="A606" s="8"/>
      <c r="B606" s="8"/>
      <c r="C606" s="237"/>
      <c r="D606" s="237"/>
      <c r="E606" s="237"/>
      <c r="F606" s="237"/>
      <c r="G606" s="237"/>
      <c r="H606" s="237"/>
      <c r="I606" s="237"/>
      <c r="J606" s="237"/>
      <c r="K606" s="237"/>
      <c r="L606" s="237"/>
      <c r="M606" s="237"/>
      <c r="N606" s="237"/>
      <c r="O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37"/>
      <c r="AC606" s="237"/>
      <c r="AD606" s="237"/>
      <c r="AE606" s="237"/>
      <c r="AF606" s="237"/>
      <c r="AG606" s="237"/>
      <c r="AH606" s="237"/>
    </row>
    <row r="607" spans="1:34">
      <c r="A607" s="8"/>
      <c r="B607" s="8"/>
      <c r="C607" s="237"/>
      <c r="D607" s="237"/>
      <c r="E607" s="237"/>
      <c r="F607" s="237"/>
      <c r="G607" s="237"/>
      <c r="H607" s="237"/>
      <c r="I607" s="237"/>
      <c r="J607" s="237"/>
      <c r="K607" s="237"/>
      <c r="L607" s="237"/>
      <c r="M607" s="237"/>
      <c r="N607" s="237"/>
      <c r="O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37"/>
      <c r="AC607" s="237"/>
      <c r="AD607" s="237"/>
      <c r="AE607" s="237"/>
      <c r="AF607" s="237"/>
      <c r="AG607" s="237"/>
      <c r="AH607" s="237"/>
    </row>
    <row r="608" spans="1:34">
      <c r="A608" s="8"/>
      <c r="B608" s="8"/>
      <c r="C608" s="237"/>
      <c r="D608" s="237"/>
      <c r="E608" s="237"/>
      <c r="F608" s="237"/>
      <c r="G608" s="237"/>
      <c r="H608" s="237"/>
      <c r="I608" s="237"/>
      <c r="J608" s="237"/>
      <c r="K608" s="237"/>
      <c r="L608" s="237"/>
      <c r="M608" s="237"/>
      <c r="N608" s="237"/>
      <c r="O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37"/>
      <c r="AC608" s="237"/>
      <c r="AD608" s="237"/>
      <c r="AE608" s="237"/>
      <c r="AF608" s="237"/>
      <c r="AG608" s="237"/>
      <c r="AH608" s="237"/>
    </row>
    <row r="609" spans="1:34">
      <c r="A609" s="8"/>
      <c r="B609" s="8"/>
      <c r="C609" s="237"/>
      <c r="D609" s="237"/>
      <c r="E609" s="237"/>
      <c r="F609" s="237"/>
      <c r="G609" s="237"/>
      <c r="H609" s="237"/>
      <c r="I609" s="237"/>
      <c r="J609" s="237"/>
      <c r="K609" s="237"/>
      <c r="L609" s="237"/>
      <c r="M609" s="237"/>
      <c r="N609" s="237"/>
      <c r="O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37"/>
      <c r="AC609" s="237"/>
      <c r="AD609" s="237"/>
      <c r="AE609" s="237"/>
      <c r="AF609" s="237"/>
      <c r="AG609" s="237"/>
      <c r="AH609" s="237"/>
    </row>
    <row r="610" spans="1:34">
      <c r="A610" s="8"/>
      <c r="B610" s="8"/>
      <c r="C610" s="237"/>
      <c r="D610" s="237"/>
      <c r="E610" s="237"/>
      <c r="F610" s="237"/>
      <c r="G610" s="237"/>
      <c r="H610" s="237"/>
      <c r="I610" s="237"/>
      <c r="J610" s="237"/>
      <c r="K610" s="237"/>
      <c r="L610" s="237"/>
      <c r="M610" s="237"/>
      <c r="N610" s="237"/>
      <c r="O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37"/>
      <c r="AE610" s="237"/>
      <c r="AF610" s="237"/>
      <c r="AG610" s="237"/>
      <c r="AH610" s="237"/>
    </row>
    <row r="611" spans="1:34">
      <c r="A611" s="8"/>
      <c r="B611" s="8"/>
      <c r="C611" s="237"/>
      <c r="D611" s="237"/>
      <c r="E611" s="237"/>
      <c r="F611" s="237"/>
      <c r="G611" s="237"/>
      <c r="H611" s="237"/>
      <c r="I611" s="237"/>
      <c r="J611" s="237"/>
      <c r="K611" s="237"/>
      <c r="L611" s="237"/>
      <c r="M611" s="237"/>
      <c r="N611" s="237"/>
      <c r="O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37"/>
      <c r="AC611" s="237"/>
      <c r="AD611" s="237"/>
      <c r="AE611" s="237"/>
      <c r="AF611" s="237"/>
      <c r="AG611" s="237"/>
      <c r="AH611" s="237"/>
    </row>
    <row r="612" spans="1:34">
      <c r="A612" s="8"/>
      <c r="B612" s="8"/>
      <c r="C612" s="237"/>
      <c r="D612" s="237"/>
      <c r="E612" s="237"/>
      <c r="F612" s="237"/>
      <c r="G612" s="237"/>
      <c r="H612" s="237"/>
      <c r="I612" s="237"/>
      <c r="J612" s="237"/>
      <c r="K612" s="237"/>
      <c r="L612" s="237"/>
      <c r="M612" s="237"/>
      <c r="N612" s="237"/>
      <c r="O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37"/>
      <c r="AC612" s="237"/>
      <c r="AD612" s="237"/>
      <c r="AE612" s="237"/>
      <c r="AF612" s="237"/>
      <c r="AG612" s="237"/>
      <c r="AH612" s="237"/>
    </row>
    <row r="613" spans="1:34">
      <c r="A613" s="8"/>
      <c r="B613" s="8"/>
      <c r="C613" s="237"/>
      <c r="D613" s="237"/>
      <c r="E613" s="237"/>
      <c r="F613" s="237"/>
      <c r="G613" s="237"/>
      <c r="H613" s="237"/>
      <c r="I613" s="237"/>
      <c r="J613" s="237"/>
      <c r="K613" s="237"/>
      <c r="L613" s="237"/>
      <c r="M613" s="237"/>
      <c r="N613" s="237"/>
      <c r="O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37"/>
      <c r="AC613" s="237"/>
      <c r="AD613" s="237"/>
      <c r="AE613" s="237"/>
      <c r="AF613" s="237"/>
      <c r="AG613" s="237"/>
      <c r="AH613" s="237"/>
    </row>
    <row r="614" spans="1:34">
      <c r="A614" s="8"/>
      <c r="B614" s="8"/>
      <c r="C614" s="237"/>
      <c r="D614" s="237"/>
      <c r="E614" s="237"/>
      <c r="F614" s="237"/>
      <c r="G614" s="237"/>
      <c r="H614" s="237"/>
      <c r="I614" s="237"/>
      <c r="J614" s="237"/>
      <c r="K614" s="237"/>
      <c r="L614" s="237"/>
      <c r="M614" s="237"/>
      <c r="N614" s="237"/>
      <c r="O614" s="237"/>
      <c r="Q614" s="237"/>
      <c r="R614" s="237"/>
      <c r="S614" s="237"/>
      <c r="T614" s="237"/>
      <c r="U614" s="237"/>
      <c r="V614" s="237"/>
      <c r="W614" s="237"/>
      <c r="X614" s="237"/>
      <c r="Y614" s="237"/>
      <c r="Z614" s="237"/>
      <c r="AA614" s="237"/>
      <c r="AB614" s="237"/>
      <c r="AC614" s="237"/>
      <c r="AD614" s="237"/>
      <c r="AE614" s="237"/>
      <c r="AF614" s="237"/>
      <c r="AG614" s="237"/>
      <c r="AH614" s="237"/>
    </row>
    <row r="615" spans="1:34">
      <c r="A615" s="8"/>
      <c r="B615" s="8"/>
      <c r="C615" s="237"/>
      <c r="D615" s="237"/>
      <c r="E615" s="237"/>
      <c r="F615" s="237"/>
      <c r="G615" s="237"/>
      <c r="H615" s="237"/>
      <c r="I615" s="237"/>
      <c r="J615" s="237"/>
      <c r="K615" s="237"/>
      <c r="L615" s="237"/>
      <c r="M615" s="237"/>
      <c r="N615" s="237"/>
      <c r="O615" s="237"/>
      <c r="Q615" s="237"/>
      <c r="R615" s="237"/>
      <c r="S615" s="237"/>
      <c r="T615" s="237"/>
      <c r="U615" s="237"/>
      <c r="V615" s="237"/>
      <c r="W615" s="237"/>
      <c r="X615" s="237"/>
      <c r="Y615" s="237"/>
      <c r="Z615" s="237"/>
      <c r="AA615" s="237"/>
      <c r="AB615" s="237"/>
      <c r="AC615" s="237"/>
      <c r="AD615" s="237"/>
      <c r="AE615" s="237"/>
      <c r="AF615" s="237"/>
      <c r="AG615" s="237"/>
      <c r="AH615" s="237"/>
    </row>
    <row r="616" spans="1:34">
      <c r="A616" s="8"/>
      <c r="B616" s="8"/>
      <c r="C616" s="237"/>
      <c r="D616" s="237"/>
      <c r="E616" s="237"/>
      <c r="F616" s="237"/>
      <c r="G616" s="237"/>
      <c r="H616" s="237"/>
      <c r="I616" s="237"/>
      <c r="J616" s="237"/>
      <c r="K616" s="237"/>
      <c r="L616" s="237"/>
      <c r="M616" s="237"/>
      <c r="N616" s="237"/>
      <c r="O616" s="237"/>
      <c r="Q616" s="237"/>
      <c r="R616" s="237"/>
      <c r="S616" s="237"/>
      <c r="T616" s="237"/>
      <c r="U616" s="237"/>
      <c r="V616" s="237"/>
      <c r="W616" s="237"/>
      <c r="X616" s="237"/>
      <c r="Y616" s="237"/>
      <c r="Z616" s="237"/>
      <c r="AA616" s="237"/>
      <c r="AB616" s="237"/>
      <c r="AC616" s="237"/>
      <c r="AD616" s="237"/>
      <c r="AE616" s="237"/>
      <c r="AF616" s="237"/>
      <c r="AG616" s="237"/>
      <c r="AH616" s="237"/>
    </row>
    <row r="617" spans="1:34">
      <c r="A617" s="8"/>
      <c r="B617" s="8"/>
      <c r="C617" s="237"/>
      <c r="D617" s="237"/>
      <c r="E617" s="237"/>
      <c r="F617" s="237"/>
      <c r="G617" s="237"/>
      <c r="H617" s="237"/>
      <c r="I617" s="237"/>
      <c r="J617" s="237"/>
      <c r="K617" s="237"/>
      <c r="L617" s="237"/>
      <c r="M617" s="237"/>
      <c r="N617" s="237"/>
      <c r="O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37"/>
      <c r="AE617" s="237"/>
      <c r="AF617" s="237"/>
      <c r="AG617" s="237"/>
      <c r="AH617" s="237"/>
    </row>
    <row r="618" spans="1:34">
      <c r="A618" s="8"/>
      <c r="B618" s="8"/>
      <c r="C618" s="237"/>
      <c r="D618" s="237"/>
      <c r="E618" s="237"/>
      <c r="F618" s="237"/>
      <c r="G618" s="237"/>
      <c r="H618" s="237"/>
      <c r="I618" s="237"/>
      <c r="J618" s="237"/>
      <c r="K618" s="237"/>
      <c r="L618" s="237"/>
      <c r="M618" s="237"/>
      <c r="N618" s="237"/>
      <c r="O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37"/>
      <c r="AE618" s="237"/>
      <c r="AF618" s="237"/>
      <c r="AG618" s="237"/>
      <c r="AH618" s="237"/>
    </row>
    <row r="619" spans="1:34">
      <c r="A619" s="8"/>
      <c r="B619" s="8"/>
      <c r="C619" s="237"/>
      <c r="D619" s="237"/>
      <c r="E619" s="237"/>
      <c r="F619" s="237"/>
      <c r="G619" s="237"/>
      <c r="H619" s="237"/>
      <c r="I619" s="237"/>
      <c r="J619" s="237"/>
      <c r="K619" s="237"/>
      <c r="L619" s="237"/>
      <c r="M619" s="237"/>
      <c r="N619" s="237"/>
      <c r="O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37"/>
      <c r="AE619" s="237"/>
      <c r="AF619" s="237"/>
      <c r="AG619" s="237"/>
      <c r="AH619" s="237"/>
    </row>
    <row r="620" spans="1:34">
      <c r="A620" s="8"/>
      <c r="B620" s="8"/>
      <c r="C620" s="237"/>
      <c r="D620" s="237"/>
      <c r="E620" s="237"/>
      <c r="F620" s="237"/>
      <c r="G620" s="237"/>
      <c r="H620" s="237"/>
      <c r="I620" s="237"/>
      <c r="J620" s="237"/>
      <c r="K620" s="237"/>
      <c r="L620" s="237"/>
      <c r="M620" s="237"/>
      <c r="N620" s="237"/>
      <c r="O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37"/>
      <c r="AE620" s="237"/>
      <c r="AF620" s="237"/>
      <c r="AG620" s="237"/>
      <c r="AH620" s="237"/>
    </row>
    <row r="621" spans="1:34">
      <c r="A621" s="8"/>
      <c r="B621" s="8"/>
      <c r="C621" s="237"/>
      <c r="D621" s="237"/>
      <c r="E621" s="237"/>
      <c r="F621" s="237"/>
      <c r="G621" s="237"/>
      <c r="H621" s="237"/>
      <c r="I621" s="237"/>
      <c r="J621" s="237"/>
      <c r="K621" s="237"/>
      <c r="L621" s="237"/>
      <c r="M621" s="237"/>
      <c r="N621" s="237"/>
      <c r="O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37"/>
      <c r="AC621" s="237"/>
      <c r="AD621" s="237"/>
      <c r="AE621" s="237"/>
      <c r="AF621" s="237"/>
      <c r="AG621" s="237"/>
      <c r="AH621" s="237"/>
    </row>
    <row r="622" spans="1:34">
      <c r="A622" s="8"/>
      <c r="B622" s="8"/>
      <c r="C622" s="237"/>
      <c r="D622" s="237"/>
      <c r="E622" s="237"/>
      <c r="F622" s="237"/>
      <c r="G622" s="237"/>
      <c r="H622" s="237"/>
      <c r="I622" s="237"/>
      <c r="J622" s="237"/>
      <c r="K622" s="237"/>
      <c r="L622" s="237"/>
      <c r="M622" s="237"/>
      <c r="N622" s="237"/>
      <c r="O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37"/>
      <c r="AC622" s="237"/>
      <c r="AD622" s="237"/>
      <c r="AE622" s="237"/>
      <c r="AF622" s="237"/>
      <c r="AG622" s="237"/>
      <c r="AH622" s="237"/>
    </row>
    <row r="623" spans="1:34">
      <c r="A623" s="8"/>
      <c r="B623" s="8"/>
      <c r="C623" s="237"/>
      <c r="D623" s="237"/>
      <c r="E623" s="237"/>
      <c r="F623" s="237"/>
      <c r="G623" s="237"/>
      <c r="H623" s="237"/>
      <c r="I623" s="237"/>
      <c r="J623" s="237"/>
      <c r="K623" s="237"/>
      <c r="L623" s="237"/>
      <c r="M623" s="237"/>
      <c r="N623" s="237"/>
      <c r="O623" s="237"/>
      <c r="Q623" s="237"/>
      <c r="R623" s="237"/>
      <c r="S623" s="237"/>
      <c r="T623" s="237"/>
      <c r="U623" s="237"/>
      <c r="V623" s="237"/>
      <c r="W623" s="237"/>
      <c r="X623" s="237"/>
      <c r="Y623" s="237"/>
      <c r="Z623" s="237"/>
      <c r="AA623" s="237"/>
      <c r="AB623" s="237"/>
      <c r="AC623" s="237"/>
      <c r="AD623" s="237"/>
      <c r="AE623" s="237"/>
      <c r="AF623" s="237"/>
      <c r="AG623" s="237"/>
      <c r="AH623" s="237"/>
    </row>
    <row r="624" spans="1:34">
      <c r="A624" s="8"/>
      <c r="B624" s="8"/>
      <c r="C624" s="237"/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37"/>
      <c r="O624" s="237"/>
      <c r="Q624" s="237"/>
      <c r="R624" s="237"/>
      <c r="S624" s="237"/>
      <c r="T624" s="237"/>
      <c r="U624" s="237"/>
      <c r="V624" s="237"/>
      <c r="W624" s="237"/>
      <c r="X624" s="237"/>
      <c r="Y624" s="237"/>
      <c r="Z624" s="237"/>
      <c r="AA624" s="237"/>
      <c r="AB624" s="237"/>
      <c r="AC624" s="237"/>
      <c r="AD624" s="237"/>
      <c r="AE624" s="237"/>
      <c r="AF624" s="237"/>
      <c r="AG624" s="237"/>
      <c r="AH624" s="237"/>
    </row>
    <row r="625" spans="1:34">
      <c r="A625" s="8"/>
      <c r="B625" s="8"/>
      <c r="C625" s="237"/>
      <c r="D625" s="237"/>
      <c r="E625" s="237"/>
      <c r="F625" s="237"/>
      <c r="G625" s="237"/>
      <c r="H625" s="237"/>
      <c r="I625" s="237"/>
      <c r="J625" s="237"/>
      <c r="K625" s="237"/>
      <c r="L625" s="237"/>
      <c r="M625" s="237"/>
      <c r="N625" s="237"/>
      <c r="O625" s="237"/>
      <c r="Q625" s="237"/>
      <c r="R625" s="237"/>
      <c r="S625" s="237"/>
      <c r="T625" s="237"/>
      <c r="U625" s="237"/>
      <c r="V625" s="237"/>
      <c r="W625" s="237"/>
      <c r="X625" s="237"/>
      <c r="Y625" s="237"/>
      <c r="Z625" s="237"/>
      <c r="AA625" s="237"/>
      <c r="AB625" s="237"/>
      <c r="AC625" s="237"/>
      <c r="AD625" s="237"/>
      <c r="AE625" s="237"/>
      <c r="AF625" s="237"/>
      <c r="AG625" s="237"/>
      <c r="AH625" s="237"/>
    </row>
    <row r="626" spans="1:34">
      <c r="A626" s="8"/>
      <c r="B626" s="8"/>
      <c r="C626" s="237"/>
      <c r="D626" s="237"/>
      <c r="E626" s="237"/>
      <c r="F626" s="237"/>
      <c r="G626" s="237"/>
      <c r="H626" s="237"/>
      <c r="I626" s="237"/>
      <c r="J626" s="237"/>
      <c r="K626" s="237"/>
      <c r="L626" s="237"/>
      <c r="M626" s="237"/>
      <c r="N626" s="237"/>
      <c r="O626" s="237"/>
      <c r="Q626" s="237"/>
      <c r="R626" s="237"/>
      <c r="S626" s="237"/>
      <c r="T626" s="237"/>
      <c r="U626" s="237"/>
      <c r="V626" s="237"/>
      <c r="W626" s="237"/>
      <c r="X626" s="237"/>
      <c r="Y626" s="237"/>
      <c r="Z626" s="237"/>
      <c r="AA626" s="237"/>
      <c r="AB626" s="237"/>
      <c r="AC626" s="237"/>
      <c r="AD626" s="237"/>
      <c r="AE626" s="237"/>
      <c r="AF626" s="237"/>
      <c r="AG626" s="237"/>
      <c r="AH626" s="237"/>
    </row>
    <row r="627" spans="1:34">
      <c r="A627" s="8"/>
      <c r="B627" s="8"/>
      <c r="C627" s="237"/>
      <c r="D627" s="237"/>
      <c r="E627" s="237"/>
      <c r="F627" s="237"/>
      <c r="G627" s="237"/>
      <c r="H627" s="237"/>
      <c r="I627" s="237"/>
      <c r="J627" s="237"/>
      <c r="K627" s="237"/>
      <c r="L627" s="237"/>
      <c r="M627" s="237"/>
      <c r="N627" s="237"/>
      <c r="O627" s="237"/>
      <c r="Q627" s="237"/>
      <c r="R627" s="237"/>
      <c r="S627" s="237"/>
      <c r="T627" s="237"/>
      <c r="U627" s="237"/>
      <c r="V627" s="237"/>
      <c r="W627" s="237"/>
      <c r="X627" s="237"/>
      <c r="Y627" s="237"/>
      <c r="Z627" s="237"/>
      <c r="AA627" s="237"/>
      <c r="AB627" s="237"/>
      <c r="AC627" s="237"/>
      <c r="AD627" s="237"/>
      <c r="AE627" s="237"/>
      <c r="AF627" s="237"/>
      <c r="AG627" s="237"/>
      <c r="AH627" s="237"/>
    </row>
    <row r="628" spans="1:34">
      <c r="A628" s="8"/>
      <c r="B628" s="8"/>
      <c r="C628" s="237"/>
      <c r="D628" s="237"/>
      <c r="E628" s="237"/>
      <c r="F628" s="237"/>
      <c r="G628" s="237"/>
      <c r="H628" s="237"/>
      <c r="I628" s="237"/>
      <c r="J628" s="237"/>
      <c r="K628" s="237"/>
      <c r="L628" s="237"/>
      <c r="M628" s="237"/>
      <c r="N628" s="237"/>
      <c r="O628" s="237"/>
      <c r="Q628" s="237"/>
      <c r="R628" s="237"/>
      <c r="S628" s="237"/>
      <c r="T628" s="237"/>
      <c r="U628" s="237"/>
      <c r="V628" s="237"/>
      <c r="W628" s="237"/>
      <c r="X628" s="237"/>
      <c r="Y628" s="237"/>
      <c r="Z628" s="237"/>
      <c r="AA628" s="237"/>
      <c r="AB628" s="237"/>
      <c r="AC628" s="237"/>
      <c r="AD628" s="237"/>
      <c r="AE628" s="237"/>
      <c r="AF628" s="237"/>
      <c r="AG628" s="237"/>
      <c r="AH628" s="237"/>
    </row>
    <row r="629" spans="1:34">
      <c r="A629" s="8"/>
      <c r="B629" s="8"/>
      <c r="C629" s="237"/>
      <c r="D629" s="237"/>
      <c r="E629" s="237"/>
      <c r="F629" s="237"/>
      <c r="G629" s="237"/>
      <c r="H629" s="237"/>
      <c r="I629" s="237"/>
      <c r="J629" s="237"/>
      <c r="K629" s="237"/>
      <c r="L629" s="237"/>
      <c r="M629" s="237"/>
      <c r="N629" s="237"/>
      <c r="O629" s="237"/>
      <c r="Q629" s="237"/>
      <c r="R629" s="237"/>
      <c r="S629" s="237"/>
      <c r="T629" s="237"/>
      <c r="U629" s="237"/>
      <c r="V629" s="237"/>
      <c r="W629" s="237"/>
      <c r="X629" s="237"/>
      <c r="Y629" s="237"/>
      <c r="Z629" s="237"/>
      <c r="AA629" s="237"/>
      <c r="AB629" s="237"/>
      <c r="AC629" s="237"/>
      <c r="AD629" s="237"/>
      <c r="AE629" s="237"/>
      <c r="AF629" s="237"/>
      <c r="AG629" s="237"/>
      <c r="AH629" s="237"/>
    </row>
    <row r="630" spans="1:34">
      <c r="A630" s="8"/>
      <c r="B630" s="8"/>
      <c r="C630" s="237"/>
      <c r="D630" s="237"/>
      <c r="E630" s="237"/>
      <c r="F630" s="237"/>
      <c r="G630" s="237"/>
      <c r="H630" s="237"/>
      <c r="I630" s="237"/>
      <c r="J630" s="237"/>
      <c r="K630" s="237"/>
      <c r="L630" s="237"/>
      <c r="M630" s="237"/>
      <c r="N630" s="237"/>
      <c r="O630" s="237"/>
      <c r="Q630" s="237"/>
      <c r="R630" s="237"/>
      <c r="S630" s="237"/>
      <c r="T630" s="237"/>
      <c r="U630" s="237"/>
      <c r="V630" s="237"/>
      <c r="W630" s="237"/>
      <c r="X630" s="237"/>
      <c r="Y630" s="237"/>
      <c r="Z630" s="237"/>
      <c r="AA630" s="237"/>
      <c r="AB630" s="237"/>
      <c r="AC630" s="237"/>
      <c r="AD630" s="237"/>
      <c r="AE630" s="237"/>
      <c r="AF630" s="237"/>
      <c r="AG630" s="237"/>
      <c r="AH630" s="237"/>
    </row>
    <row r="631" spans="1:34">
      <c r="A631" s="8"/>
      <c r="B631" s="8"/>
      <c r="C631" s="237"/>
      <c r="D631" s="237"/>
      <c r="E631" s="237"/>
      <c r="F631" s="237"/>
      <c r="G631" s="237"/>
      <c r="H631" s="237"/>
      <c r="I631" s="237"/>
      <c r="J631" s="237"/>
      <c r="K631" s="237"/>
      <c r="L631" s="237"/>
      <c r="M631" s="237"/>
      <c r="N631" s="237"/>
      <c r="O631" s="237"/>
      <c r="Q631" s="237"/>
      <c r="R631" s="237"/>
      <c r="S631" s="237"/>
      <c r="T631" s="237"/>
      <c r="U631" s="237"/>
      <c r="V631" s="237"/>
      <c r="W631" s="237"/>
      <c r="X631" s="237"/>
      <c r="Y631" s="237"/>
      <c r="Z631" s="237"/>
      <c r="AA631" s="237"/>
      <c r="AB631" s="237"/>
      <c r="AC631" s="237"/>
      <c r="AD631" s="237"/>
      <c r="AE631" s="237"/>
      <c r="AF631" s="237"/>
      <c r="AG631" s="237"/>
      <c r="AH631" s="237"/>
    </row>
    <row r="632" spans="1:34">
      <c r="A632" s="8"/>
      <c r="B632" s="8"/>
      <c r="C632" s="237"/>
      <c r="D632" s="237"/>
      <c r="E632" s="237"/>
      <c r="F632" s="237"/>
      <c r="G632" s="237"/>
      <c r="H632" s="237"/>
      <c r="I632" s="237"/>
      <c r="J632" s="237"/>
      <c r="K632" s="237"/>
      <c r="L632" s="237"/>
      <c r="M632" s="237"/>
      <c r="N632" s="237"/>
      <c r="O632" s="237"/>
      <c r="Q632" s="237"/>
      <c r="R632" s="237"/>
      <c r="S632" s="237"/>
      <c r="T632" s="237"/>
      <c r="U632" s="237"/>
      <c r="V632" s="237"/>
      <c r="W632" s="237"/>
      <c r="X632" s="237"/>
      <c r="Y632" s="237"/>
      <c r="Z632" s="237"/>
      <c r="AA632" s="237"/>
      <c r="AB632" s="237"/>
      <c r="AC632" s="237"/>
      <c r="AD632" s="237"/>
      <c r="AE632" s="237"/>
      <c r="AF632" s="237"/>
      <c r="AG632" s="237"/>
      <c r="AH632" s="237"/>
    </row>
    <row r="633" spans="1:34">
      <c r="A633" s="8"/>
      <c r="B633" s="8"/>
      <c r="C633" s="237"/>
      <c r="D633" s="237"/>
      <c r="E633" s="237"/>
      <c r="F633" s="237"/>
      <c r="G633" s="237"/>
      <c r="H633" s="237"/>
      <c r="I633" s="237"/>
      <c r="J633" s="237"/>
      <c r="K633" s="237"/>
      <c r="L633" s="237"/>
      <c r="M633" s="237"/>
      <c r="N633" s="237"/>
      <c r="O633" s="237"/>
      <c r="Q633" s="237"/>
      <c r="R633" s="237"/>
      <c r="S633" s="237"/>
      <c r="T633" s="237"/>
      <c r="U633" s="237"/>
      <c r="V633" s="237"/>
      <c r="W633" s="237"/>
      <c r="X633" s="237"/>
      <c r="Y633" s="237"/>
      <c r="Z633" s="237"/>
      <c r="AA633" s="237"/>
      <c r="AB633" s="237"/>
      <c r="AC633" s="237"/>
      <c r="AD633" s="237"/>
      <c r="AE633" s="237"/>
      <c r="AF633" s="237"/>
      <c r="AG633" s="237"/>
      <c r="AH633" s="237"/>
    </row>
    <row r="634" spans="1:34">
      <c r="A634" s="8"/>
      <c r="B634" s="8"/>
      <c r="C634" s="237"/>
      <c r="D634" s="237"/>
      <c r="E634" s="237"/>
      <c r="F634" s="237"/>
      <c r="G634" s="237"/>
      <c r="H634" s="237"/>
      <c r="I634" s="237"/>
      <c r="J634" s="237"/>
      <c r="K634" s="237"/>
      <c r="L634" s="237"/>
      <c r="M634" s="237"/>
      <c r="N634" s="237"/>
      <c r="O634" s="237"/>
      <c r="Q634" s="237"/>
      <c r="R634" s="237"/>
      <c r="S634" s="237"/>
      <c r="T634" s="237"/>
      <c r="U634" s="237"/>
      <c r="V634" s="237"/>
      <c r="W634" s="237"/>
      <c r="X634" s="237"/>
      <c r="Y634" s="237"/>
      <c r="Z634" s="237"/>
      <c r="AA634" s="237"/>
      <c r="AB634" s="237"/>
      <c r="AC634" s="237"/>
      <c r="AD634" s="237"/>
      <c r="AE634" s="237"/>
      <c r="AF634" s="237"/>
      <c r="AG634" s="237"/>
      <c r="AH634" s="237"/>
    </row>
    <row r="635" spans="1:34">
      <c r="A635" s="8"/>
      <c r="B635" s="8"/>
      <c r="C635" s="237"/>
      <c r="D635" s="237"/>
      <c r="E635" s="237"/>
      <c r="F635" s="237"/>
      <c r="G635" s="237"/>
      <c r="H635" s="237"/>
      <c r="I635" s="237"/>
      <c r="J635" s="237"/>
      <c r="K635" s="237"/>
      <c r="L635" s="237"/>
      <c r="M635" s="237"/>
      <c r="N635" s="237"/>
      <c r="O635" s="237"/>
      <c r="Q635" s="237"/>
      <c r="R635" s="237"/>
      <c r="S635" s="237"/>
      <c r="T635" s="237"/>
      <c r="U635" s="237"/>
      <c r="V635" s="237"/>
      <c r="W635" s="237"/>
      <c r="X635" s="237"/>
      <c r="Y635" s="237"/>
      <c r="Z635" s="237"/>
      <c r="AA635" s="237"/>
      <c r="AB635" s="237"/>
      <c r="AC635" s="237"/>
      <c r="AD635" s="237"/>
      <c r="AE635" s="237"/>
      <c r="AF635" s="237"/>
      <c r="AG635" s="237"/>
      <c r="AH635" s="237"/>
    </row>
    <row r="636" spans="1:34">
      <c r="A636" s="8"/>
      <c r="B636" s="8"/>
      <c r="C636" s="237"/>
      <c r="D636" s="237"/>
      <c r="E636" s="237"/>
      <c r="F636" s="237"/>
      <c r="G636" s="237"/>
      <c r="H636" s="237"/>
      <c r="I636" s="237"/>
      <c r="J636" s="237"/>
      <c r="K636" s="237"/>
      <c r="L636" s="237"/>
      <c r="M636" s="237"/>
      <c r="N636" s="237"/>
      <c r="O636" s="237"/>
      <c r="Q636" s="237"/>
      <c r="R636" s="237"/>
      <c r="S636" s="237"/>
      <c r="T636" s="237"/>
      <c r="U636" s="237"/>
      <c r="V636" s="237"/>
      <c r="W636" s="237"/>
      <c r="X636" s="237"/>
      <c r="Y636" s="237"/>
      <c r="Z636" s="237"/>
      <c r="AA636" s="237"/>
      <c r="AB636" s="237"/>
      <c r="AC636" s="237"/>
      <c r="AD636" s="237"/>
      <c r="AE636" s="237"/>
      <c r="AF636" s="237"/>
      <c r="AG636" s="237"/>
      <c r="AH636" s="237"/>
    </row>
    <row r="637" spans="1:34">
      <c r="A637" s="8"/>
      <c r="B637" s="8"/>
      <c r="C637" s="237"/>
      <c r="D637" s="237"/>
      <c r="E637" s="237"/>
      <c r="F637" s="237"/>
      <c r="G637" s="237"/>
      <c r="H637" s="237"/>
      <c r="I637" s="237"/>
      <c r="J637" s="237"/>
      <c r="K637" s="237"/>
      <c r="L637" s="237"/>
      <c r="M637" s="237"/>
      <c r="N637" s="237"/>
      <c r="O637" s="237"/>
      <c r="Q637" s="237"/>
      <c r="R637" s="237"/>
      <c r="S637" s="237"/>
      <c r="T637" s="237"/>
      <c r="U637" s="237"/>
      <c r="V637" s="237"/>
      <c r="W637" s="237"/>
      <c r="X637" s="237"/>
      <c r="Y637" s="237"/>
      <c r="Z637" s="237"/>
      <c r="AA637" s="237"/>
      <c r="AB637" s="237"/>
      <c r="AC637" s="237"/>
      <c r="AD637" s="237"/>
      <c r="AE637" s="237"/>
      <c r="AF637" s="237"/>
      <c r="AG637" s="237"/>
      <c r="AH637" s="237"/>
    </row>
    <row r="638" spans="1:34">
      <c r="A638" s="8"/>
      <c r="B638" s="8"/>
      <c r="C638" s="237"/>
      <c r="D638" s="237"/>
      <c r="E638" s="237"/>
      <c r="F638" s="237"/>
      <c r="G638" s="237"/>
      <c r="H638" s="237"/>
      <c r="I638" s="237"/>
      <c r="J638" s="237"/>
      <c r="K638" s="237"/>
      <c r="L638" s="237"/>
      <c r="M638" s="237"/>
      <c r="N638" s="237"/>
      <c r="O638" s="237"/>
      <c r="Q638" s="237"/>
      <c r="R638" s="237"/>
      <c r="S638" s="237"/>
      <c r="T638" s="237"/>
      <c r="U638" s="237"/>
      <c r="V638" s="237"/>
      <c r="W638" s="237"/>
      <c r="X638" s="237"/>
      <c r="Y638" s="237"/>
      <c r="Z638" s="237"/>
      <c r="AA638" s="237"/>
      <c r="AB638" s="237"/>
      <c r="AC638" s="237"/>
      <c r="AD638" s="237"/>
      <c r="AE638" s="237"/>
      <c r="AF638" s="237"/>
      <c r="AG638" s="237"/>
      <c r="AH638" s="237"/>
    </row>
    <row r="639" spans="1:34">
      <c r="A639" s="8"/>
      <c r="B639" s="8"/>
      <c r="C639" s="237"/>
      <c r="D639" s="237"/>
      <c r="E639" s="237"/>
      <c r="F639" s="237"/>
      <c r="G639" s="237"/>
      <c r="H639" s="237"/>
      <c r="I639" s="237"/>
      <c r="J639" s="237"/>
      <c r="K639" s="237"/>
      <c r="L639" s="237"/>
      <c r="M639" s="237"/>
      <c r="N639" s="237"/>
      <c r="O639" s="237"/>
      <c r="Q639" s="237"/>
      <c r="R639" s="237"/>
      <c r="S639" s="237"/>
      <c r="T639" s="237"/>
      <c r="U639" s="237"/>
      <c r="V639" s="237"/>
      <c r="W639" s="237"/>
      <c r="X639" s="237"/>
      <c r="Y639" s="237"/>
      <c r="Z639" s="237"/>
      <c r="AA639" s="237"/>
      <c r="AB639" s="237"/>
      <c r="AC639" s="237"/>
      <c r="AD639" s="237"/>
      <c r="AE639" s="237"/>
      <c r="AF639" s="237"/>
      <c r="AG639" s="237"/>
      <c r="AH639" s="237"/>
    </row>
    <row r="640" spans="1:34">
      <c r="A640" s="8"/>
      <c r="B640" s="8"/>
      <c r="C640" s="237"/>
      <c r="D640" s="237"/>
      <c r="E640" s="237"/>
      <c r="F640" s="237"/>
      <c r="G640" s="237"/>
      <c r="H640" s="237"/>
      <c r="I640" s="237"/>
      <c r="J640" s="237"/>
      <c r="K640" s="237"/>
      <c r="L640" s="237"/>
      <c r="M640" s="237"/>
      <c r="N640" s="237"/>
      <c r="O640" s="237"/>
      <c r="Q640" s="237"/>
      <c r="R640" s="237"/>
      <c r="S640" s="237"/>
      <c r="T640" s="237"/>
      <c r="U640" s="237"/>
      <c r="V640" s="237"/>
      <c r="W640" s="237"/>
      <c r="X640" s="237"/>
      <c r="Y640" s="237"/>
      <c r="Z640" s="237"/>
      <c r="AA640" s="237"/>
      <c r="AB640" s="237"/>
      <c r="AC640" s="237"/>
      <c r="AD640" s="237"/>
      <c r="AE640" s="237"/>
      <c r="AF640" s="237"/>
      <c r="AG640" s="237"/>
      <c r="AH640" s="237"/>
    </row>
    <row r="641" spans="1:34">
      <c r="A641" s="8"/>
      <c r="B641" s="8"/>
      <c r="C641" s="237"/>
      <c r="D641" s="237"/>
      <c r="E641" s="237"/>
      <c r="F641" s="237"/>
      <c r="G641" s="237"/>
      <c r="H641" s="237"/>
      <c r="I641" s="237"/>
      <c r="J641" s="237"/>
      <c r="K641" s="237"/>
      <c r="L641" s="237"/>
      <c r="M641" s="237"/>
      <c r="N641" s="237"/>
      <c r="O641" s="237"/>
      <c r="Q641" s="237"/>
      <c r="R641" s="237"/>
      <c r="S641" s="237"/>
      <c r="T641" s="237"/>
      <c r="U641" s="237"/>
      <c r="V641" s="237"/>
      <c r="W641" s="237"/>
      <c r="X641" s="237"/>
      <c r="Y641" s="237"/>
      <c r="Z641" s="237"/>
      <c r="AA641" s="237"/>
      <c r="AB641" s="237"/>
      <c r="AC641" s="237"/>
      <c r="AD641" s="237"/>
      <c r="AE641" s="237"/>
      <c r="AF641" s="237"/>
      <c r="AG641" s="237"/>
      <c r="AH641" s="237"/>
    </row>
    <row r="642" spans="1:34">
      <c r="A642" s="8"/>
      <c r="B642" s="8"/>
      <c r="C642" s="237"/>
      <c r="D642" s="237"/>
      <c r="E642" s="237"/>
      <c r="F642" s="237"/>
      <c r="G642" s="237"/>
      <c r="H642" s="237"/>
      <c r="I642" s="237"/>
      <c r="J642" s="237"/>
      <c r="K642" s="237"/>
      <c r="L642" s="237"/>
      <c r="M642" s="237"/>
      <c r="N642" s="237"/>
      <c r="O642" s="237"/>
      <c r="Q642" s="237"/>
      <c r="R642" s="237"/>
      <c r="S642" s="237"/>
      <c r="T642" s="237"/>
      <c r="U642" s="237"/>
      <c r="V642" s="237"/>
      <c r="W642" s="237"/>
      <c r="X642" s="237"/>
      <c r="Y642" s="237"/>
      <c r="Z642" s="237"/>
      <c r="AA642" s="237"/>
      <c r="AB642" s="237"/>
      <c r="AC642" s="237"/>
      <c r="AD642" s="237"/>
      <c r="AE642" s="237"/>
      <c r="AF642" s="237"/>
      <c r="AG642" s="237"/>
      <c r="AH642" s="237"/>
    </row>
    <row r="643" spans="1:34">
      <c r="A643" s="8"/>
      <c r="B643" s="8"/>
      <c r="C643" s="237"/>
      <c r="D643" s="237"/>
      <c r="E643" s="237"/>
      <c r="F643" s="237"/>
      <c r="G643" s="237"/>
      <c r="H643" s="237"/>
      <c r="I643" s="237"/>
      <c r="J643" s="237"/>
      <c r="K643" s="237"/>
      <c r="L643" s="237"/>
      <c r="M643" s="237"/>
      <c r="N643" s="237"/>
      <c r="O643" s="237"/>
      <c r="Q643" s="237"/>
      <c r="R643" s="237"/>
      <c r="S643" s="237"/>
      <c r="T643" s="237"/>
      <c r="U643" s="237"/>
      <c r="V643" s="237"/>
      <c r="W643" s="237"/>
      <c r="X643" s="237"/>
      <c r="Y643" s="237"/>
      <c r="Z643" s="237"/>
      <c r="AA643" s="237"/>
      <c r="AB643" s="237"/>
      <c r="AC643" s="237"/>
      <c r="AD643" s="237"/>
      <c r="AE643" s="237"/>
      <c r="AF643" s="237"/>
      <c r="AG643" s="237"/>
      <c r="AH643" s="237"/>
    </row>
    <row r="644" spans="1:34">
      <c r="A644" s="8"/>
      <c r="B644" s="8"/>
      <c r="C644" s="237"/>
      <c r="D644" s="237"/>
      <c r="E644" s="237"/>
      <c r="F644" s="237"/>
      <c r="G644" s="237"/>
      <c r="H644" s="237"/>
      <c r="I644" s="237"/>
      <c r="J644" s="237"/>
      <c r="K644" s="237"/>
      <c r="L644" s="237"/>
      <c r="M644" s="237"/>
      <c r="N644" s="237"/>
      <c r="O644" s="237"/>
      <c r="Q644" s="237"/>
      <c r="R644" s="237"/>
      <c r="S644" s="237"/>
      <c r="T644" s="237"/>
      <c r="U644" s="237"/>
      <c r="V644" s="237"/>
      <c r="W644" s="237"/>
      <c r="X644" s="237"/>
      <c r="Y644" s="237"/>
      <c r="Z644" s="237"/>
      <c r="AA644" s="237"/>
      <c r="AB644" s="237"/>
      <c r="AC644" s="237"/>
      <c r="AD644" s="237"/>
      <c r="AE644" s="237"/>
      <c r="AF644" s="237"/>
      <c r="AG644" s="237"/>
      <c r="AH644" s="237"/>
    </row>
    <row r="645" spans="1:34">
      <c r="A645" s="8"/>
      <c r="B645" s="8"/>
      <c r="C645" s="237"/>
      <c r="D645" s="237"/>
      <c r="E645" s="237"/>
      <c r="F645" s="237"/>
      <c r="G645" s="237"/>
      <c r="H645" s="237"/>
      <c r="I645" s="237"/>
      <c r="J645" s="237"/>
      <c r="K645" s="237"/>
      <c r="L645" s="237"/>
      <c r="M645" s="237"/>
      <c r="N645" s="237"/>
      <c r="O645" s="237"/>
      <c r="Q645" s="237"/>
      <c r="R645" s="237"/>
      <c r="S645" s="237"/>
      <c r="T645" s="237"/>
      <c r="U645" s="237"/>
      <c r="V645" s="237"/>
      <c r="W645" s="237"/>
      <c r="X645" s="237"/>
      <c r="Y645" s="237"/>
      <c r="Z645" s="237"/>
      <c r="AA645" s="237"/>
      <c r="AB645" s="237"/>
      <c r="AC645" s="237"/>
      <c r="AD645" s="237"/>
      <c r="AE645" s="237"/>
      <c r="AF645" s="237"/>
      <c r="AG645" s="237"/>
      <c r="AH645" s="237"/>
    </row>
    <row r="646" spans="1:34">
      <c r="A646" s="8"/>
      <c r="B646" s="8"/>
      <c r="C646" s="237"/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37"/>
      <c r="O646" s="237"/>
      <c r="Q646" s="237"/>
      <c r="R646" s="237"/>
      <c r="S646" s="237"/>
      <c r="T646" s="237"/>
      <c r="U646" s="237"/>
      <c r="V646" s="237"/>
      <c r="W646" s="237"/>
      <c r="X646" s="237"/>
      <c r="Y646" s="237"/>
      <c r="Z646" s="237"/>
      <c r="AA646" s="237"/>
      <c r="AB646" s="237"/>
      <c r="AC646" s="237"/>
      <c r="AD646" s="237"/>
      <c r="AE646" s="237"/>
      <c r="AF646" s="237"/>
      <c r="AG646" s="237"/>
      <c r="AH646" s="237"/>
    </row>
    <row r="647" spans="1:34">
      <c r="A647" s="8"/>
      <c r="B647" s="8"/>
      <c r="C647" s="237"/>
      <c r="D647" s="237"/>
      <c r="E647" s="237"/>
      <c r="F647" s="237"/>
      <c r="G647" s="237"/>
      <c r="H647" s="237"/>
      <c r="I647" s="237"/>
      <c r="J647" s="237"/>
      <c r="K647" s="237"/>
      <c r="L647" s="237"/>
      <c r="M647" s="237"/>
      <c r="N647" s="237"/>
      <c r="O647" s="237"/>
      <c r="Q647" s="237"/>
      <c r="R647" s="237"/>
      <c r="S647" s="237"/>
      <c r="T647" s="237"/>
      <c r="U647" s="237"/>
      <c r="V647" s="237"/>
      <c r="W647" s="237"/>
      <c r="X647" s="237"/>
      <c r="Y647" s="237"/>
      <c r="Z647" s="237"/>
      <c r="AA647" s="237"/>
      <c r="AB647" s="237"/>
      <c r="AC647" s="237"/>
      <c r="AD647" s="237"/>
      <c r="AE647" s="237"/>
      <c r="AF647" s="237"/>
      <c r="AG647" s="237"/>
      <c r="AH647" s="237"/>
    </row>
    <row r="648" spans="1:34">
      <c r="A648" s="8"/>
      <c r="B648" s="8"/>
      <c r="C648" s="237"/>
      <c r="D648" s="237"/>
      <c r="E648" s="237"/>
      <c r="F648" s="237"/>
      <c r="G648" s="237"/>
      <c r="H648" s="237"/>
      <c r="I648" s="237"/>
      <c r="J648" s="237"/>
      <c r="K648" s="237"/>
      <c r="L648" s="237"/>
      <c r="M648" s="237"/>
      <c r="N648" s="237"/>
      <c r="O648" s="237"/>
      <c r="Q648" s="237"/>
      <c r="R648" s="237"/>
      <c r="S648" s="237"/>
      <c r="T648" s="237"/>
      <c r="U648" s="237"/>
      <c r="V648" s="237"/>
      <c r="W648" s="237"/>
      <c r="X648" s="237"/>
      <c r="Y648" s="237"/>
      <c r="Z648" s="237"/>
      <c r="AA648" s="237"/>
      <c r="AB648" s="237"/>
      <c r="AC648" s="237"/>
      <c r="AD648" s="237"/>
      <c r="AE648" s="237"/>
      <c r="AF648" s="237"/>
      <c r="AG648" s="237"/>
      <c r="AH648" s="237"/>
    </row>
    <row r="649" spans="1:34">
      <c r="A649" s="8"/>
      <c r="B649" s="8"/>
      <c r="C649" s="237"/>
      <c r="D649" s="237"/>
      <c r="E649" s="237"/>
      <c r="F649" s="237"/>
      <c r="G649" s="237"/>
      <c r="H649" s="237"/>
      <c r="I649" s="237"/>
      <c r="J649" s="237"/>
      <c r="K649" s="237"/>
      <c r="L649" s="237"/>
      <c r="M649" s="237"/>
      <c r="N649" s="237"/>
      <c r="O649" s="237"/>
      <c r="Q649" s="237"/>
      <c r="R649" s="237"/>
      <c r="S649" s="237"/>
      <c r="T649" s="237"/>
      <c r="U649" s="237"/>
      <c r="V649" s="237"/>
      <c r="W649" s="237"/>
      <c r="X649" s="237"/>
      <c r="Y649" s="237"/>
      <c r="Z649" s="237"/>
      <c r="AA649" s="237"/>
      <c r="AB649" s="237"/>
      <c r="AC649" s="237"/>
      <c r="AD649" s="237"/>
      <c r="AE649" s="237"/>
      <c r="AF649" s="237"/>
      <c r="AG649" s="237"/>
      <c r="AH649" s="237"/>
    </row>
    <row r="650" spans="1:34">
      <c r="A650" s="8"/>
      <c r="B650" s="8"/>
      <c r="C650" s="237"/>
      <c r="D650" s="237"/>
      <c r="E650" s="237"/>
      <c r="F650" s="237"/>
      <c r="G650" s="237"/>
      <c r="H650" s="237"/>
      <c r="I650" s="237"/>
      <c r="J650" s="237"/>
      <c r="K650" s="237"/>
      <c r="L650" s="237"/>
      <c r="M650" s="237"/>
      <c r="N650" s="237"/>
      <c r="O650" s="237"/>
      <c r="Q650" s="237"/>
      <c r="R650" s="237"/>
      <c r="S650" s="237"/>
      <c r="T650" s="237"/>
      <c r="U650" s="237"/>
      <c r="V650" s="237"/>
      <c r="W650" s="237"/>
      <c r="X650" s="237"/>
      <c r="Y650" s="237"/>
      <c r="Z650" s="237"/>
      <c r="AA650" s="237"/>
      <c r="AB650" s="237"/>
      <c r="AC650" s="237"/>
      <c r="AD650" s="237"/>
      <c r="AE650" s="237"/>
      <c r="AF650" s="237"/>
      <c r="AG650" s="237"/>
      <c r="AH650" s="237"/>
    </row>
    <row r="651" spans="1:34">
      <c r="A651" s="8"/>
      <c r="B651" s="8"/>
      <c r="C651" s="237"/>
      <c r="D651" s="237"/>
      <c r="E651" s="237"/>
      <c r="F651" s="237"/>
      <c r="G651" s="237"/>
      <c r="H651" s="237"/>
      <c r="I651" s="237"/>
      <c r="J651" s="237"/>
      <c r="K651" s="237"/>
      <c r="L651" s="237"/>
      <c r="M651" s="237"/>
      <c r="N651" s="237"/>
      <c r="O651" s="237"/>
      <c r="Q651" s="237"/>
      <c r="R651" s="237"/>
      <c r="S651" s="237"/>
      <c r="T651" s="237"/>
      <c r="U651" s="237"/>
      <c r="V651" s="237"/>
      <c r="W651" s="237"/>
      <c r="X651" s="237"/>
      <c r="Y651" s="237"/>
      <c r="Z651" s="237"/>
      <c r="AA651" s="237"/>
      <c r="AB651" s="237"/>
      <c r="AC651" s="237"/>
      <c r="AD651" s="237"/>
      <c r="AE651" s="237"/>
      <c r="AF651" s="237"/>
      <c r="AG651" s="237"/>
      <c r="AH651" s="237"/>
    </row>
    <row r="652" spans="1:34">
      <c r="A652" s="8"/>
      <c r="B652" s="8"/>
      <c r="C652" s="237"/>
      <c r="D652" s="237"/>
      <c r="E652" s="237"/>
      <c r="F652" s="237"/>
      <c r="G652" s="237"/>
      <c r="H652" s="237"/>
      <c r="I652" s="237"/>
      <c r="J652" s="237"/>
      <c r="K652" s="237"/>
      <c r="L652" s="237"/>
      <c r="M652" s="237"/>
      <c r="N652" s="237"/>
      <c r="O652" s="237"/>
      <c r="Q652" s="237"/>
      <c r="R652" s="237"/>
      <c r="S652" s="237"/>
      <c r="T652" s="237"/>
      <c r="U652" s="237"/>
      <c r="V652" s="237"/>
      <c r="W652" s="237"/>
      <c r="X652" s="237"/>
      <c r="Y652" s="237"/>
      <c r="Z652" s="237"/>
      <c r="AA652" s="237"/>
      <c r="AB652" s="237"/>
      <c r="AC652" s="237"/>
      <c r="AD652" s="237"/>
      <c r="AE652" s="237"/>
      <c r="AF652" s="237"/>
      <c r="AG652" s="237"/>
      <c r="AH652" s="237"/>
    </row>
    <row r="653" spans="1:34">
      <c r="A653" s="8"/>
      <c r="B653" s="8"/>
      <c r="C653" s="237"/>
      <c r="D653" s="237"/>
      <c r="E653" s="237"/>
      <c r="F653" s="237"/>
      <c r="G653" s="237"/>
      <c r="H653" s="237"/>
      <c r="I653" s="237"/>
      <c r="J653" s="237"/>
      <c r="K653" s="237"/>
      <c r="L653" s="237"/>
      <c r="M653" s="237"/>
      <c r="N653" s="237"/>
      <c r="O653" s="237"/>
      <c r="Q653" s="237"/>
      <c r="R653" s="237"/>
      <c r="S653" s="237"/>
      <c r="T653" s="237"/>
      <c r="U653" s="237"/>
      <c r="V653" s="237"/>
      <c r="W653" s="237"/>
      <c r="X653" s="237"/>
      <c r="Y653" s="237"/>
      <c r="Z653" s="237"/>
      <c r="AA653" s="237"/>
      <c r="AB653" s="237"/>
      <c r="AC653" s="237"/>
      <c r="AD653" s="237"/>
      <c r="AE653" s="237"/>
      <c r="AF653" s="237"/>
      <c r="AG653" s="237"/>
      <c r="AH653" s="237"/>
    </row>
    <row r="654" spans="1:34">
      <c r="A654" s="8"/>
      <c r="B654" s="8"/>
      <c r="C654" s="237"/>
      <c r="D654" s="237"/>
      <c r="E654" s="237"/>
      <c r="F654" s="237"/>
      <c r="G654" s="237"/>
      <c r="H654" s="237"/>
      <c r="I654" s="237"/>
      <c r="J654" s="237"/>
      <c r="K654" s="237"/>
      <c r="L654" s="237"/>
      <c r="M654" s="237"/>
      <c r="N654" s="237"/>
      <c r="O654" s="237"/>
      <c r="Q654" s="237"/>
      <c r="R654" s="237"/>
      <c r="S654" s="237"/>
      <c r="T654" s="237"/>
      <c r="U654" s="237"/>
      <c r="V654" s="237"/>
      <c r="W654" s="237"/>
      <c r="X654" s="237"/>
      <c r="Y654" s="237"/>
      <c r="Z654" s="237"/>
      <c r="AA654" s="237"/>
      <c r="AB654" s="237"/>
      <c r="AC654" s="237"/>
      <c r="AD654" s="237"/>
      <c r="AE654" s="237"/>
      <c r="AF654" s="237"/>
      <c r="AG654" s="237"/>
      <c r="AH654" s="237"/>
    </row>
    <row r="655" spans="1:34">
      <c r="A655" s="8"/>
      <c r="B655" s="8"/>
      <c r="C655" s="237"/>
      <c r="D655" s="237"/>
      <c r="E655" s="237"/>
      <c r="F655" s="237"/>
      <c r="G655" s="237"/>
      <c r="H655" s="237"/>
      <c r="I655" s="237"/>
      <c r="J655" s="237"/>
      <c r="K655" s="237"/>
      <c r="L655" s="237"/>
      <c r="M655" s="237"/>
      <c r="N655" s="237"/>
      <c r="O655" s="237"/>
      <c r="Q655" s="237"/>
      <c r="R655" s="237"/>
      <c r="S655" s="237"/>
      <c r="T655" s="237"/>
      <c r="U655" s="237"/>
      <c r="V655" s="237"/>
      <c r="W655" s="237"/>
      <c r="X655" s="237"/>
      <c r="Y655" s="237"/>
      <c r="Z655" s="237"/>
      <c r="AA655" s="237"/>
      <c r="AB655" s="237"/>
      <c r="AC655" s="237"/>
      <c r="AD655" s="237"/>
      <c r="AE655" s="237"/>
      <c r="AF655" s="237"/>
      <c r="AG655" s="237"/>
      <c r="AH655" s="237"/>
    </row>
    <row r="656" spans="1:34">
      <c r="A656" s="8"/>
      <c r="B656" s="8"/>
      <c r="C656" s="237"/>
      <c r="D656" s="237"/>
      <c r="E656" s="237"/>
      <c r="F656" s="237"/>
      <c r="G656" s="237"/>
      <c r="H656" s="237"/>
      <c r="I656" s="237"/>
      <c r="J656" s="237"/>
      <c r="K656" s="237"/>
      <c r="L656" s="237"/>
      <c r="M656" s="237"/>
      <c r="N656" s="237"/>
      <c r="O656" s="237"/>
      <c r="Q656" s="237"/>
      <c r="R656" s="237"/>
      <c r="S656" s="237"/>
      <c r="T656" s="237"/>
      <c r="U656" s="237"/>
      <c r="V656" s="237"/>
      <c r="W656" s="237"/>
      <c r="X656" s="237"/>
      <c r="Y656" s="237"/>
      <c r="Z656" s="237"/>
      <c r="AA656" s="237"/>
      <c r="AB656" s="237"/>
      <c r="AC656" s="237"/>
      <c r="AD656" s="237"/>
      <c r="AE656" s="237"/>
      <c r="AF656" s="237"/>
      <c r="AG656" s="237"/>
      <c r="AH656" s="237"/>
    </row>
    <row r="657" spans="1:34">
      <c r="A657" s="8"/>
      <c r="B657" s="8"/>
      <c r="C657" s="237"/>
      <c r="D657" s="237"/>
      <c r="E657" s="237"/>
      <c r="F657" s="237"/>
      <c r="G657" s="237"/>
      <c r="H657" s="237"/>
      <c r="I657" s="237"/>
      <c r="J657" s="237"/>
      <c r="K657" s="237"/>
      <c r="L657" s="237"/>
      <c r="M657" s="237"/>
      <c r="N657" s="237"/>
      <c r="O657" s="237"/>
      <c r="Q657" s="237"/>
      <c r="R657" s="237"/>
      <c r="S657" s="237"/>
      <c r="T657" s="237"/>
      <c r="U657" s="237"/>
      <c r="V657" s="237"/>
      <c r="W657" s="237"/>
      <c r="X657" s="237"/>
      <c r="Y657" s="237"/>
      <c r="Z657" s="237"/>
      <c r="AA657" s="237"/>
      <c r="AB657" s="237"/>
      <c r="AC657" s="237"/>
      <c r="AD657" s="237"/>
      <c r="AE657" s="237"/>
      <c r="AF657" s="237"/>
      <c r="AG657" s="237"/>
      <c r="AH657" s="237"/>
    </row>
    <row r="658" spans="1:34">
      <c r="A658" s="8"/>
      <c r="B658" s="8"/>
      <c r="C658" s="237"/>
      <c r="D658" s="237"/>
      <c r="E658" s="237"/>
      <c r="F658" s="237"/>
      <c r="G658" s="237"/>
      <c r="H658" s="237"/>
      <c r="I658" s="237"/>
      <c r="J658" s="237"/>
      <c r="K658" s="237"/>
      <c r="L658" s="237"/>
      <c r="M658" s="237"/>
      <c r="N658" s="237"/>
      <c r="O658" s="237"/>
      <c r="Q658" s="237"/>
      <c r="R658" s="237"/>
      <c r="S658" s="237"/>
      <c r="T658" s="237"/>
      <c r="U658" s="237"/>
      <c r="V658" s="237"/>
      <c r="W658" s="237"/>
      <c r="X658" s="237"/>
      <c r="Y658" s="237"/>
      <c r="Z658" s="237"/>
      <c r="AA658" s="237"/>
      <c r="AB658" s="237"/>
      <c r="AC658" s="237"/>
      <c r="AD658" s="237"/>
      <c r="AE658" s="237"/>
      <c r="AF658" s="237"/>
      <c r="AG658" s="237"/>
      <c r="AH658" s="237"/>
    </row>
    <row r="659" spans="1:34">
      <c r="A659" s="8"/>
      <c r="B659" s="8"/>
      <c r="C659" s="237"/>
      <c r="D659" s="237"/>
      <c r="E659" s="237"/>
      <c r="F659" s="237"/>
      <c r="G659" s="237"/>
      <c r="H659" s="237"/>
      <c r="I659" s="237"/>
      <c r="J659" s="237"/>
      <c r="K659" s="237"/>
      <c r="L659" s="237"/>
      <c r="M659" s="237"/>
      <c r="N659" s="237"/>
      <c r="O659" s="237"/>
      <c r="Q659" s="237"/>
      <c r="R659" s="237"/>
      <c r="S659" s="237"/>
      <c r="T659" s="237"/>
      <c r="U659" s="237"/>
      <c r="V659" s="237"/>
      <c r="W659" s="237"/>
      <c r="X659" s="237"/>
      <c r="Y659" s="237"/>
      <c r="Z659" s="237"/>
      <c r="AA659" s="237"/>
      <c r="AB659" s="237"/>
      <c r="AC659" s="237"/>
      <c r="AD659" s="237"/>
      <c r="AE659" s="237"/>
      <c r="AF659" s="237"/>
      <c r="AG659" s="237"/>
      <c r="AH659" s="237"/>
    </row>
    <row r="660" spans="1:34">
      <c r="A660" s="8"/>
      <c r="B660" s="8"/>
      <c r="C660" s="237"/>
      <c r="D660" s="237"/>
      <c r="E660" s="237"/>
      <c r="F660" s="237"/>
      <c r="G660" s="237"/>
      <c r="H660" s="237"/>
      <c r="I660" s="237"/>
      <c r="J660" s="237"/>
      <c r="K660" s="237"/>
      <c r="L660" s="237"/>
      <c r="M660" s="237"/>
      <c r="N660" s="237"/>
      <c r="O660" s="237"/>
      <c r="Q660" s="237"/>
      <c r="R660" s="237"/>
      <c r="S660" s="237"/>
      <c r="T660" s="237"/>
      <c r="U660" s="237"/>
      <c r="V660" s="237"/>
      <c r="W660" s="237"/>
      <c r="X660" s="237"/>
      <c r="Y660" s="237"/>
      <c r="Z660" s="237"/>
      <c r="AA660" s="237"/>
      <c r="AB660" s="237"/>
      <c r="AC660" s="237"/>
      <c r="AD660" s="237"/>
      <c r="AE660" s="237"/>
      <c r="AF660" s="237"/>
      <c r="AG660" s="237"/>
      <c r="AH660" s="237"/>
    </row>
    <row r="661" spans="1:34">
      <c r="A661" s="8"/>
      <c r="B661" s="8"/>
      <c r="C661" s="237"/>
      <c r="D661" s="237"/>
      <c r="E661" s="237"/>
      <c r="F661" s="237"/>
      <c r="G661" s="237"/>
      <c r="H661" s="237"/>
      <c r="I661" s="237"/>
      <c r="J661" s="237"/>
      <c r="K661" s="237"/>
      <c r="L661" s="237"/>
      <c r="M661" s="237"/>
      <c r="N661" s="237"/>
      <c r="O661" s="237"/>
      <c r="Q661" s="237"/>
      <c r="R661" s="237"/>
      <c r="S661" s="237"/>
      <c r="T661" s="237"/>
      <c r="U661" s="237"/>
      <c r="V661" s="237"/>
      <c r="W661" s="237"/>
      <c r="X661" s="237"/>
      <c r="Y661" s="237"/>
      <c r="Z661" s="237"/>
      <c r="AA661" s="237"/>
      <c r="AB661" s="237"/>
      <c r="AC661" s="237"/>
      <c r="AD661" s="237"/>
      <c r="AE661" s="237"/>
      <c r="AF661" s="237"/>
      <c r="AG661" s="237"/>
      <c r="AH661" s="237"/>
    </row>
    <row r="662" spans="1:34">
      <c r="A662" s="8"/>
      <c r="B662" s="8"/>
      <c r="C662" s="237"/>
      <c r="D662" s="237"/>
      <c r="E662" s="237"/>
      <c r="F662" s="237"/>
      <c r="G662" s="237"/>
      <c r="H662" s="237"/>
      <c r="I662" s="237"/>
      <c r="J662" s="237"/>
      <c r="K662" s="237"/>
      <c r="L662" s="237"/>
      <c r="M662" s="237"/>
      <c r="N662" s="237"/>
      <c r="O662" s="237"/>
      <c r="Q662" s="237"/>
      <c r="R662" s="237"/>
      <c r="S662" s="237"/>
      <c r="T662" s="237"/>
      <c r="U662" s="237"/>
      <c r="V662" s="237"/>
      <c r="W662" s="237"/>
      <c r="X662" s="237"/>
      <c r="Y662" s="237"/>
      <c r="Z662" s="237"/>
      <c r="AA662" s="237"/>
      <c r="AB662" s="237"/>
      <c r="AC662" s="237"/>
      <c r="AD662" s="237"/>
      <c r="AE662" s="237"/>
      <c r="AF662" s="237"/>
      <c r="AG662" s="237"/>
      <c r="AH662" s="237"/>
    </row>
    <row r="663" spans="1:34">
      <c r="A663" s="8"/>
      <c r="B663" s="8"/>
      <c r="C663" s="237"/>
      <c r="D663" s="237"/>
      <c r="E663" s="237"/>
      <c r="F663" s="237"/>
      <c r="G663" s="237"/>
      <c r="H663" s="237"/>
      <c r="I663" s="237"/>
      <c r="J663" s="237"/>
      <c r="K663" s="237"/>
      <c r="L663" s="237"/>
      <c r="M663" s="237"/>
      <c r="N663" s="237"/>
      <c r="O663" s="237"/>
      <c r="Q663" s="237"/>
      <c r="R663" s="237"/>
      <c r="S663" s="237"/>
      <c r="T663" s="237"/>
      <c r="U663" s="237"/>
      <c r="V663" s="237"/>
      <c r="W663" s="237"/>
      <c r="X663" s="237"/>
      <c r="Y663" s="237"/>
      <c r="Z663" s="237"/>
      <c r="AA663" s="237"/>
      <c r="AB663" s="237"/>
      <c r="AC663" s="237"/>
      <c r="AD663" s="237"/>
      <c r="AE663" s="237"/>
      <c r="AF663" s="237"/>
      <c r="AG663" s="237"/>
      <c r="AH663" s="237"/>
    </row>
    <row r="664" spans="1:34">
      <c r="A664" s="8"/>
      <c r="B664" s="8"/>
      <c r="C664" s="237"/>
      <c r="D664" s="237"/>
      <c r="E664" s="237"/>
      <c r="F664" s="237"/>
      <c r="G664" s="237"/>
      <c r="H664" s="237"/>
      <c r="I664" s="237"/>
      <c r="J664" s="237"/>
      <c r="K664" s="237"/>
      <c r="L664" s="237"/>
      <c r="M664" s="237"/>
      <c r="N664" s="237"/>
      <c r="O664" s="237"/>
      <c r="Q664" s="237"/>
      <c r="R664" s="237"/>
      <c r="S664" s="237"/>
      <c r="T664" s="237"/>
      <c r="U664" s="237"/>
      <c r="V664" s="237"/>
      <c r="W664" s="237"/>
      <c r="X664" s="237"/>
      <c r="Y664" s="237"/>
      <c r="Z664" s="237"/>
      <c r="AA664" s="237"/>
      <c r="AB664" s="237"/>
      <c r="AC664" s="237"/>
      <c r="AD664" s="237"/>
      <c r="AE664" s="237"/>
      <c r="AF664" s="237"/>
      <c r="AG664" s="237"/>
      <c r="AH664" s="237"/>
    </row>
    <row r="665" spans="1:34">
      <c r="A665" s="8"/>
      <c r="B665" s="8"/>
      <c r="C665" s="237"/>
      <c r="D665" s="237"/>
      <c r="E665" s="237"/>
      <c r="F665" s="237"/>
      <c r="G665" s="237"/>
      <c r="H665" s="237"/>
      <c r="I665" s="237"/>
      <c r="J665" s="237"/>
      <c r="K665" s="237"/>
      <c r="L665" s="237"/>
      <c r="M665" s="237"/>
      <c r="N665" s="237"/>
      <c r="O665" s="237"/>
      <c r="Q665" s="237"/>
      <c r="R665" s="237"/>
      <c r="S665" s="237"/>
      <c r="T665" s="237"/>
      <c r="U665" s="237"/>
      <c r="V665" s="237"/>
      <c r="W665" s="237"/>
      <c r="X665" s="237"/>
      <c r="Y665" s="237"/>
      <c r="Z665" s="237"/>
      <c r="AA665" s="237"/>
      <c r="AB665" s="237"/>
      <c r="AC665" s="237"/>
      <c r="AD665" s="237"/>
      <c r="AE665" s="237"/>
      <c r="AF665" s="237"/>
      <c r="AG665" s="237"/>
      <c r="AH665" s="237"/>
    </row>
    <row r="666" spans="1:34">
      <c r="A666" s="8"/>
      <c r="B666" s="8"/>
      <c r="C666" s="237"/>
      <c r="D666" s="237"/>
      <c r="E666" s="237"/>
      <c r="F666" s="237"/>
      <c r="G666" s="237"/>
      <c r="H666" s="237"/>
      <c r="I666" s="237"/>
      <c r="J666" s="237"/>
      <c r="K666" s="237"/>
      <c r="L666" s="237"/>
      <c r="M666" s="237"/>
      <c r="N666" s="237"/>
      <c r="O666" s="237"/>
      <c r="Q666" s="237"/>
      <c r="R666" s="237"/>
      <c r="S666" s="237"/>
      <c r="T666" s="237"/>
      <c r="U666" s="237"/>
      <c r="V666" s="237"/>
      <c r="W666" s="237"/>
      <c r="X666" s="237"/>
      <c r="Y666" s="237"/>
      <c r="Z666" s="237"/>
      <c r="AA666" s="237"/>
      <c r="AB666" s="237"/>
      <c r="AC666" s="237"/>
      <c r="AD666" s="237"/>
      <c r="AE666" s="237"/>
      <c r="AF666" s="237"/>
      <c r="AG666" s="237"/>
      <c r="AH666" s="237"/>
    </row>
    <row r="667" spans="1:34">
      <c r="A667" s="8"/>
      <c r="B667" s="8"/>
      <c r="C667" s="237"/>
      <c r="D667" s="237"/>
      <c r="E667" s="237"/>
      <c r="F667" s="237"/>
      <c r="G667" s="237"/>
      <c r="H667" s="237"/>
      <c r="I667" s="237"/>
      <c r="J667" s="237"/>
      <c r="K667" s="237"/>
      <c r="L667" s="237"/>
      <c r="M667" s="237"/>
      <c r="N667" s="237"/>
      <c r="O667" s="237"/>
      <c r="Q667" s="237"/>
      <c r="R667" s="237"/>
      <c r="S667" s="237"/>
      <c r="T667" s="237"/>
      <c r="U667" s="237"/>
      <c r="V667" s="237"/>
      <c r="W667" s="237"/>
      <c r="X667" s="237"/>
      <c r="Y667" s="237"/>
      <c r="Z667" s="237"/>
      <c r="AA667" s="237"/>
      <c r="AB667" s="237"/>
      <c r="AC667" s="237"/>
      <c r="AD667" s="237"/>
      <c r="AE667" s="237"/>
      <c r="AF667" s="237"/>
      <c r="AG667" s="237"/>
      <c r="AH667" s="237"/>
    </row>
    <row r="668" spans="1:34">
      <c r="A668" s="8"/>
      <c r="B668" s="8"/>
      <c r="C668" s="237"/>
      <c r="D668" s="237"/>
      <c r="E668" s="237"/>
      <c r="F668" s="237"/>
      <c r="G668" s="237"/>
      <c r="H668" s="237"/>
      <c r="I668" s="237"/>
      <c r="J668" s="237"/>
      <c r="K668" s="237"/>
      <c r="L668" s="237"/>
      <c r="M668" s="237"/>
      <c r="N668" s="237"/>
      <c r="O668" s="237"/>
      <c r="Q668" s="237"/>
      <c r="R668" s="237"/>
      <c r="S668" s="237"/>
      <c r="T668" s="237"/>
      <c r="U668" s="237"/>
      <c r="V668" s="237"/>
      <c r="W668" s="237"/>
      <c r="X668" s="237"/>
      <c r="Y668" s="237"/>
      <c r="Z668" s="237"/>
      <c r="AA668" s="237"/>
      <c r="AB668" s="237"/>
      <c r="AC668" s="237"/>
      <c r="AD668" s="237"/>
      <c r="AE668" s="237"/>
      <c r="AF668" s="237"/>
      <c r="AG668" s="237"/>
      <c r="AH668" s="237"/>
    </row>
    <row r="669" spans="1:34">
      <c r="A669" s="8"/>
      <c r="B669" s="8"/>
      <c r="C669" s="237"/>
      <c r="D669" s="237"/>
      <c r="E669" s="237"/>
      <c r="F669" s="237"/>
      <c r="G669" s="237"/>
      <c r="H669" s="237"/>
      <c r="I669" s="237"/>
      <c r="J669" s="237"/>
      <c r="K669" s="237"/>
      <c r="L669" s="237"/>
      <c r="M669" s="237"/>
      <c r="N669" s="237"/>
      <c r="O669" s="237"/>
      <c r="Q669" s="237"/>
      <c r="R669" s="237"/>
      <c r="S669" s="237"/>
      <c r="T669" s="237"/>
      <c r="U669" s="237"/>
      <c r="V669" s="237"/>
      <c r="W669" s="237"/>
      <c r="X669" s="237"/>
      <c r="Y669" s="237"/>
      <c r="Z669" s="237"/>
      <c r="AA669" s="237"/>
      <c r="AB669" s="237"/>
      <c r="AC669" s="237"/>
      <c r="AD669" s="237"/>
      <c r="AE669" s="237"/>
      <c r="AF669" s="237"/>
      <c r="AG669" s="237"/>
      <c r="AH669" s="237"/>
    </row>
    <row r="670" spans="1:34">
      <c r="A670" s="8"/>
      <c r="B670" s="8"/>
      <c r="C670" s="237"/>
      <c r="D670" s="237"/>
      <c r="E670" s="237"/>
      <c r="F670" s="237"/>
      <c r="G670" s="237"/>
      <c r="H670" s="237"/>
      <c r="I670" s="237"/>
      <c r="J670" s="237"/>
      <c r="K670" s="237"/>
      <c r="L670" s="237"/>
      <c r="M670" s="237"/>
      <c r="N670" s="237"/>
      <c r="O670" s="237"/>
      <c r="Q670" s="237"/>
      <c r="R670" s="237"/>
      <c r="S670" s="237"/>
      <c r="T670" s="237"/>
      <c r="U670" s="237"/>
      <c r="V670" s="237"/>
      <c r="W670" s="237"/>
      <c r="X670" s="237"/>
      <c r="Y670" s="237"/>
      <c r="Z670" s="237"/>
      <c r="AA670" s="237"/>
      <c r="AB670" s="237"/>
      <c r="AC670" s="237"/>
      <c r="AD670" s="237"/>
      <c r="AE670" s="237"/>
      <c r="AF670" s="237"/>
      <c r="AG670" s="237"/>
      <c r="AH670" s="237"/>
    </row>
    <row r="671" spans="1:34">
      <c r="A671" s="8"/>
      <c r="B671" s="8"/>
      <c r="C671" s="237"/>
      <c r="D671" s="237"/>
      <c r="E671" s="237"/>
      <c r="F671" s="237"/>
      <c r="G671" s="237"/>
      <c r="H671" s="237"/>
      <c r="I671" s="237"/>
      <c r="J671" s="237"/>
      <c r="K671" s="237"/>
      <c r="L671" s="237"/>
      <c r="M671" s="237"/>
      <c r="N671" s="237"/>
      <c r="O671" s="237"/>
      <c r="Q671" s="237"/>
      <c r="R671" s="237"/>
      <c r="S671" s="237"/>
      <c r="T671" s="237"/>
      <c r="U671" s="237"/>
      <c r="V671" s="237"/>
      <c r="W671" s="237"/>
      <c r="X671" s="237"/>
      <c r="Y671" s="237"/>
      <c r="Z671" s="237"/>
      <c r="AA671" s="237"/>
      <c r="AB671" s="237"/>
      <c r="AC671" s="237"/>
      <c r="AD671" s="237"/>
      <c r="AE671" s="237"/>
      <c r="AF671" s="237"/>
      <c r="AG671" s="237"/>
      <c r="AH671" s="237"/>
    </row>
    <row r="672" spans="1:34">
      <c r="A672" s="8"/>
      <c r="B672" s="8"/>
      <c r="C672" s="237"/>
      <c r="D672" s="237"/>
      <c r="E672" s="237"/>
      <c r="F672" s="237"/>
      <c r="G672" s="237"/>
      <c r="H672" s="237"/>
      <c r="I672" s="237"/>
      <c r="J672" s="237"/>
      <c r="K672" s="237"/>
      <c r="L672" s="237"/>
      <c r="M672" s="237"/>
      <c r="N672" s="237"/>
      <c r="O672" s="237"/>
      <c r="Q672" s="237"/>
      <c r="R672" s="237"/>
      <c r="S672" s="237"/>
      <c r="T672" s="237"/>
      <c r="U672" s="237"/>
      <c r="V672" s="237"/>
      <c r="W672" s="237"/>
      <c r="X672" s="237"/>
      <c r="Y672" s="237"/>
      <c r="Z672" s="237"/>
      <c r="AA672" s="237"/>
      <c r="AB672" s="237"/>
      <c r="AC672" s="237"/>
      <c r="AD672" s="237"/>
      <c r="AE672" s="237"/>
      <c r="AF672" s="237"/>
      <c r="AG672" s="237"/>
      <c r="AH672" s="237"/>
    </row>
    <row r="673" spans="1:34">
      <c r="A673" s="8"/>
      <c r="B673" s="8"/>
      <c r="C673" s="237"/>
      <c r="D673" s="237"/>
      <c r="E673" s="237"/>
      <c r="F673" s="237"/>
      <c r="G673" s="237"/>
      <c r="H673" s="237"/>
      <c r="I673" s="237"/>
      <c r="J673" s="237"/>
      <c r="K673" s="237"/>
      <c r="L673" s="237"/>
      <c r="M673" s="237"/>
      <c r="N673" s="237"/>
      <c r="O673" s="237"/>
      <c r="Q673" s="237"/>
      <c r="R673" s="237"/>
      <c r="S673" s="237"/>
      <c r="T673" s="237"/>
      <c r="U673" s="237"/>
      <c r="V673" s="237"/>
      <c r="W673" s="237"/>
      <c r="X673" s="237"/>
      <c r="Y673" s="237"/>
      <c r="Z673" s="237"/>
      <c r="AA673" s="237"/>
      <c r="AB673" s="237"/>
      <c r="AC673" s="237"/>
      <c r="AD673" s="237"/>
      <c r="AE673" s="237"/>
      <c r="AF673" s="237"/>
      <c r="AG673" s="237"/>
      <c r="AH673" s="237"/>
    </row>
    <row r="674" spans="1:34">
      <c r="A674" s="8"/>
      <c r="B674" s="8"/>
      <c r="C674" s="237"/>
      <c r="D674" s="237"/>
      <c r="E674" s="237"/>
      <c r="F674" s="237"/>
      <c r="G674" s="237"/>
      <c r="H674" s="237"/>
      <c r="I674" s="237"/>
      <c r="J674" s="237"/>
      <c r="K674" s="237"/>
      <c r="L674" s="237"/>
      <c r="M674" s="237"/>
      <c r="N674" s="237"/>
      <c r="O674" s="237"/>
      <c r="Q674" s="237"/>
      <c r="R674" s="237"/>
      <c r="S674" s="237"/>
      <c r="T674" s="237"/>
      <c r="U674" s="237"/>
      <c r="V674" s="237"/>
      <c r="W674" s="237"/>
      <c r="X674" s="237"/>
      <c r="Y674" s="237"/>
      <c r="Z674" s="237"/>
      <c r="AA674" s="237"/>
      <c r="AB674" s="237"/>
      <c r="AC674" s="237"/>
      <c r="AD674" s="237"/>
      <c r="AE674" s="237"/>
      <c r="AF674" s="237"/>
      <c r="AG674" s="237"/>
      <c r="AH674" s="237"/>
    </row>
    <row r="675" spans="1:34">
      <c r="A675" s="8"/>
      <c r="B675" s="8"/>
      <c r="C675" s="237"/>
      <c r="D675" s="237"/>
      <c r="E675" s="237"/>
      <c r="F675" s="237"/>
      <c r="G675" s="237"/>
      <c r="H675" s="237"/>
      <c r="I675" s="237"/>
      <c r="J675" s="237"/>
      <c r="K675" s="237"/>
      <c r="L675" s="237"/>
      <c r="M675" s="237"/>
      <c r="N675" s="237"/>
      <c r="O675" s="237"/>
      <c r="Q675" s="237"/>
      <c r="R675" s="237"/>
      <c r="S675" s="237"/>
      <c r="T675" s="237"/>
      <c r="U675" s="237"/>
      <c r="V675" s="237"/>
      <c r="W675" s="237"/>
      <c r="X675" s="237"/>
      <c r="Y675" s="237"/>
      <c r="Z675" s="237"/>
      <c r="AA675" s="237"/>
      <c r="AB675" s="237"/>
      <c r="AC675" s="237"/>
      <c r="AD675" s="237"/>
      <c r="AE675" s="237"/>
      <c r="AF675" s="237"/>
      <c r="AG675" s="237"/>
      <c r="AH675" s="237"/>
    </row>
    <row r="676" spans="1:34">
      <c r="A676" s="8"/>
      <c r="B676" s="8"/>
      <c r="C676" s="237"/>
      <c r="D676" s="237"/>
      <c r="E676" s="237"/>
      <c r="F676" s="237"/>
      <c r="G676" s="237"/>
      <c r="H676" s="237"/>
      <c r="I676" s="237"/>
      <c r="J676" s="237"/>
      <c r="K676" s="237"/>
      <c r="L676" s="237"/>
      <c r="M676" s="237"/>
      <c r="N676" s="237"/>
      <c r="O676" s="237"/>
      <c r="Q676" s="237"/>
      <c r="R676" s="237"/>
      <c r="S676" s="237"/>
      <c r="T676" s="237"/>
      <c r="U676" s="237"/>
      <c r="V676" s="237"/>
      <c r="W676" s="237"/>
      <c r="X676" s="237"/>
      <c r="Y676" s="237"/>
      <c r="Z676" s="237"/>
      <c r="AA676" s="237"/>
      <c r="AB676" s="237"/>
      <c r="AC676" s="237"/>
      <c r="AD676" s="237"/>
      <c r="AE676" s="237"/>
      <c r="AF676" s="237"/>
      <c r="AG676" s="237"/>
      <c r="AH676" s="237"/>
    </row>
    <row r="677" spans="1:34">
      <c r="A677" s="8"/>
      <c r="B677" s="8"/>
      <c r="C677" s="237"/>
      <c r="D677" s="237"/>
      <c r="E677" s="237"/>
      <c r="F677" s="237"/>
      <c r="G677" s="237"/>
      <c r="H677" s="237"/>
      <c r="I677" s="237"/>
      <c r="J677" s="237"/>
      <c r="K677" s="237"/>
      <c r="L677" s="237"/>
      <c r="M677" s="237"/>
      <c r="N677" s="237"/>
      <c r="O677" s="237"/>
      <c r="Q677" s="237"/>
      <c r="R677" s="237"/>
      <c r="S677" s="237"/>
      <c r="T677" s="237"/>
      <c r="U677" s="237"/>
      <c r="V677" s="237"/>
      <c r="W677" s="237"/>
      <c r="X677" s="237"/>
      <c r="Y677" s="237"/>
      <c r="Z677" s="237"/>
      <c r="AA677" s="237"/>
      <c r="AB677" s="237"/>
      <c r="AC677" s="237"/>
      <c r="AD677" s="237"/>
      <c r="AE677" s="237"/>
      <c r="AF677" s="237"/>
      <c r="AG677" s="237"/>
      <c r="AH677" s="237"/>
    </row>
    <row r="678" spans="1:34">
      <c r="A678" s="8"/>
      <c r="B678" s="8"/>
      <c r="C678" s="237"/>
      <c r="D678" s="237"/>
      <c r="E678" s="237"/>
      <c r="F678" s="237"/>
      <c r="G678" s="237"/>
      <c r="H678" s="237"/>
      <c r="I678" s="237"/>
      <c r="J678" s="237"/>
      <c r="K678" s="237"/>
      <c r="L678" s="237"/>
      <c r="M678" s="237"/>
      <c r="N678" s="237"/>
      <c r="O678" s="237"/>
      <c r="Q678" s="237"/>
      <c r="R678" s="237"/>
      <c r="S678" s="237"/>
      <c r="T678" s="237"/>
      <c r="U678" s="237"/>
      <c r="V678" s="237"/>
      <c r="W678" s="237"/>
      <c r="X678" s="237"/>
      <c r="Y678" s="237"/>
      <c r="Z678" s="237"/>
      <c r="AA678" s="237"/>
      <c r="AB678" s="237"/>
      <c r="AC678" s="237"/>
      <c r="AD678" s="237"/>
      <c r="AE678" s="237"/>
      <c r="AF678" s="237"/>
      <c r="AG678" s="237"/>
      <c r="AH678" s="237"/>
    </row>
    <row r="679" spans="1:34">
      <c r="A679" s="8"/>
      <c r="B679" s="8"/>
      <c r="C679" s="237"/>
      <c r="D679" s="237"/>
      <c r="E679" s="237"/>
      <c r="F679" s="237"/>
      <c r="G679" s="237"/>
      <c r="H679" s="237"/>
      <c r="I679" s="237"/>
      <c r="J679" s="237"/>
      <c r="K679" s="237"/>
      <c r="L679" s="237"/>
      <c r="M679" s="237"/>
      <c r="N679" s="237"/>
      <c r="O679" s="237"/>
      <c r="Q679" s="237"/>
      <c r="R679" s="237"/>
      <c r="S679" s="237"/>
      <c r="T679" s="237"/>
      <c r="U679" s="237"/>
      <c r="V679" s="237"/>
      <c r="W679" s="237"/>
      <c r="X679" s="237"/>
      <c r="Y679" s="237"/>
      <c r="Z679" s="237"/>
      <c r="AA679" s="237"/>
      <c r="AB679" s="237"/>
      <c r="AC679" s="237"/>
      <c r="AD679" s="237"/>
      <c r="AE679" s="237"/>
      <c r="AF679" s="237"/>
      <c r="AG679" s="237"/>
      <c r="AH679" s="237"/>
    </row>
    <row r="680" spans="1:34">
      <c r="A680" s="8"/>
      <c r="B680" s="8"/>
      <c r="C680" s="237"/>
      <c r="D680" s="237"/>
      <c r="E680" s="237"/>
      <c r="F680" s="237"/>
      <c r="G680" s="237"/>
      <c r="H680" s="237"/>
      <c r="I680" s="237"/>
      <c r="J680" s="237"/>
      <c r="K680" s="237"/>
      <c r="L680" s="237"/>
      <c r="M680" s="237"/>
      <c r="N680" s="237"/>
      <c r="O680" s="237"/>
      <c r="Q680" s="237"/>
      <c r="R680" s="237"/>
      <c r="S680" s="237"/>
      <c r="T680" s="237"/>
      <c r="U680" s="237"/>
      <c r="V680" s="237"/>
      <c r="W680" s="237"/>
      <c r="X680" s="237"/>
      <c r="Y680" s="237"/>
      <c r="Z680" s="237"/>
      <c r="AA680" s="237"/>
      <c r="AB680" s="237"/>
      <c r="AC680" s="237"/>
      <c r="AD680" s="237"/>
      <c r="AE680" s="237"/>
      <c r="AF680" s="237"/>
      <c r="AG680" s="237"/>
      <c r="AH680" s="237"/>
    </row>
    <row r="681" spans="1:34">
      <c r="A681" s="8"/>
      <c r="B681" s="8"/>
      <c r="C681" s="237"/>
      <c r="D681" s="237"/>
      <c r="E681" s="237"/>
      <c r="F681" s="237"/>
      <c r="G681" s="237"/>
      <c r="H681" s="237"/>
      <c r="I681" s="237"/>
      <c r="J681" s="237"/>
      <c r="K681" s="237"/>
      <c r="L681" s="237"/>
      <c r="M681" s="237"/>
      <c r="N681" s="237"/>
      <c r="O681" s="237"/>
      <c r="Q681" s="237"/>
      <c r="R681" s="237"/>
      <c r="S681" s="237"/>
      <c r="T681" s="237"/>
      <c r="U681" s="237"/>
      <c r="V681" s="237"/>
      <c r="W681" s="237"/>
      <c r="X681" s="237"/>
      <c r="Y681" s="237"/>
      <c r="Z681" s="237"/>
      <c r="AA681" s="237"/>
      <c r="AB681" s="237"/>
      <c r="AC681" s="237"/>
      <c r="AD681" s="237"/>
      <c r="AE681" s="237"/>
      <c r="AF681" s="237"/>
      <c r="AG681" s="237"/>
      <c r="AH681" s="237"/>
    </row>
    <row r="682" spans="1:34">
      <c r="A682" s="8"/>
      <c r="B682" s="8"/>
      <c r="C682" s="237"/>
      <c r="D682" s="237"/>
      <c r="E682" s="237"/>
      <c r="F682" s="237"/>
      <c r="G682" s="237"/>
      <c r="H682" s="237"/>
      <c r="I682" s="237"/>
      <c r="J682" s="237"/>
      <c r="K682" s="237"/>
      <c r="L682" s="237"/>
      <c r="M682" s="237"/>
      <c r="N682" s="237"/>
      <c r="O682" s="237"/>
      <c r="Q682" s="237"/>
      <c r="R682" s="237"/>
      <c r="S682" s="237"/>
      <c r="T682" s="237"/>
      <c r="U682" s="237"/>
      <c r="V682" s="237"/>
      <c r="W682" s="237"/>
      <c r="X682" s="237"/>
      <c r="Y682" s="237"/>
      <c r="Z682" s="237"/>
      <c r="AA682" s="237"/>
      <c r="AB682" s="237"/>
      <c r="AC682" s="237"/>
      <c r="AD682" s="237"/>
      <c r="AE682" s="237"/>
      <c r="AF682" s="237"/>
      <c r="AG682" s="237"/>
      <c r="AH682" s="237"/>
    </row>
    <row r="683" spans="1:34">
      <c r="A683" s="8"/>
      <c r="B683" s="8"/>
      <c r="C683" s="237"/>
      <c r="D683" s="237"/>
      <c r="E683" s="237"/>
      <c r="F683" s="237"/>
      <c r="G683" s="237"/>
      <c r="H683" s="237"/>
      <c r="I683" s="237"/>
      <c r="J683" s="237"/>
      <c r="K683" s="237"/>
      <c r="L683" s="237"/>
      <c r="M683" s="237"/>
      <c r="N683" s="237"/>
      <c r="O683" s="237"/>
      <c r="Q683" s="237"/>
      <c r="R683" s="237"/>
      <c r="S683" s="237"/>
      <c r="T683" s="237"/>
      <c r="U683" s="237"/>
      <c r="V683" s="237"/>
      <c r="W683" s="237"/>
      <c r="X683" s="237"/>
      <c r="Y683" s="237"/>
      <c r="Z683" s="237"/>
      <c r="AA683" s="237"/>
      <c r="AB683" s="237"/>
      <c r="AC683" s="237"/>
      <c r="AD683" s="237"/>
      <c r="AE683" s="237"/>
      <c r="AF683" s="237"/>
      <c r="AG683" s="237"/>
      <c r="AH683" s="237"/>
    </row>
    <row r="684" spans="1:34">
      <c r="A684" s="8"/>
      <c r="B684" s="8"/>
      <c r="C684" s="237"/>
      <c r="D684" s="237"/>
      <c r="E684" s="237"/>
      <c r="F684" s="237"/>
      <c r="G684" s="237"/>
      <c r="H684" s="237"/>
      <c r="I684" s="237"/>
      <c r="J684" s="237"/>
      <c r="K684" s="237"/>
      <c r="L684" s="237"/>
      <c r="M684" s="237"/>
      <c r="N684" s="237"/>
      <c r="O684" s="237"/>
      <c r="Q684" s="237"/>
      <c r="R684" s="237"/>
      <c r="S684" s="237"/>
      <c r="T684" s="237"/>
      <c r="U684" s="237"/>
      <c r="V684" s="237"/>
      <c r="W684" s="237"/>
      <c r="X684" s="237"/>
      <c r="Y684" s="237"/>
      <c r="Z684" s="237"/>
      <c r="AA684" s="237"/>
      <c r="AB684" s="237"/>
      <c r="AC684" s="237"/>
      <c r="AD684" s="237"/>
      <c r="AE684" s="237"/>
      <c r="AF684" s="237"/>
      <c r="AG684" s="237"/>
      <c r="AH684" s="237"/>
    </row>
    <row r="685" spans="1:34">
      <c r="A685" s="8"/>
      <c r="B685" s="8"/>
      <c r="C685" s="237"/>
      <c r="D685" s="237"/>
      <c r="E685" s="237"/>
      <c r="F685" s="237"/>
      <c r="G685" s="237"/>
      <c r="H685" s="237"/>
      <c r="I685" s="237"/>
      <c r="J685" s="237"/>
      <c r="K685" s="237"/>
      <c r="L685" s="237"/>
      <c r="M685" s="237"/>
      <c r="N685" s="237"/>
      <c r="O685" s="237"/>
      <c r="Q685" s="237"/>
      <c r="R685" s="237"/>
      <c r="S685" s="237"/>
      <c r="T685" s="237"/>
      <c r="U685" s="237"/>
      <c r="V685" s="237"/>
      <c r="W685" s="237"/>
      <c r="X685" s="237"/>
      <c r="Y685" s="237"/>
      <c r="Z685" s="237"/>
      <c r="AA685" s="237"/>
      <c r="AB685" s="237"/>
      <c r="AC685" s="237"/>
      <c r="AD685" s="237"/>
      <c r="AE685" s="237"/>
      <c r="AF685" s="237"/>
      <c r="AG685" s="237"/>
      <c r="AH685" s="237"/>
    </row>
    <row r="686" spans="1:34">
      <c r="A686" s="8"/>
      <c r="B686" s="8"/>
      <c r="C686" s="237"/>
      <c r="D686" s="237"/>
      <c r="E686" s="237"/>
      <c r="F686" s="237"/>
      <c r="G686" s="237"/>
      <c r="H686" s="237"/>
      <c r="I686" s="237"/>
      <c r="J686" s="237"/>
      <c r="K686" s="237"/>
      <c r="L686" s="237"/>
      <c r="M686" s="237"/>
      <c r="N686" s="237"/>
      <c r="O686" s="237"/>
      <c r="Q686" s="237"/>
      <c r="R686" s="237"/>
      <c r="S686" s="237"/>
      <c r="T686" s="237"/>
      <c r="U686" s="237"/>
      <c r="V686" s="237"/>
      <c r="W686" s="237"/>
      <c r="X686" s="237"/>
      <c r="Y686" s="237"/>
      <c r="Z686" s="237"/>
      <c r="AA686" s="237"/>
      <c r="AB686" s="237"/>
      <c r="AC686" s="237"/>
      <c r="AD686" s="237"/>
      <c r="AE686" s="237"/>
      <c r="AF686" s="237"/>
      <c r="AG686" s="237"/>
      <c r="AH686" s="237"/>
    </row>
    <row r="687" spans="1:34">
      <c r="A687" s="8"/>
      <c r="B687" s="8"/>
      <c r="C687" s="237"/>
      <c r="D687" s="237"/>
      <c r="E687" s="237"/>
      <c r="F687" s="237"/>
      <c r="G687" s="237"/>
      <c r="H687" s="237"/>
      <c r="I687" s="237"/>
      <c r="J687" s="237"/>
      <c r="K687" s="237"/>
      <c r="L687" s="237"/>
      <c r="M687" s="237"/>
      <c r="N687" s="237"/>
      <c r="O687" s="237"/>
      <c r="Q687" s="237"/>
      <c r="R687" s="237"/>
      <c r="S687" s="237"/>
      <c r="T687" s="237"/>
      <c r="U687" s="237"/>
      <c r="V687" s="237"/>
      <c r="W687" s="237"/>
      <c r="X687" s="237"/>
      <c r="Y687" s="237"/>
      <c r="Z687" s="237"/>
      <c r="AA687" s="237"/>
      <c r="AB687" s="237"/>
      <c r="AC687" s="237"/>
      <c r="AD687" s="237"/>
      <c r="AE687" s="237"/>
      <c r="AF687" s="237"/>
      <c r="AG687" s="237"/>
      <c r="AH687" s="237"/>
    </row>
    <row r="688" spans="1:34">
      <c r="A688" s="8"/>
      <c r="B688" s="8"/>
      <c r="C688" s="237"/>
      <c r="D688" s="237"/>
      <c r="E688" s="237"/>
      <c r="F688" s="237"/>
      <c r="G688" s="237"/>
      <c r="H688" s="237"/>
      <c r="I688" s="237"/>
      <c r="J688" s="237"/>
      <c r="K688" s="237"/>
      <c r="L688" s="237"/>
      <c r="M688" s="237"/>
      <c r="N688" s="237"/>
      <c r="O688" s="237"/>
      <c r="Q688" s="237"/>
      <c r="R688" s="237"/>
      <c r="S688" s="237"/>
      <c r="T688" s="237"/>
      <c r="U688" s="237"/>
      <c r="V688" s="237"/>
      <c r="W688" s="237"/>
      <c r="X688" s="237"/>
      <c r="Y688" s="237"/>
      <c r="Z688" s="237"/>
      <c r="AA688" s="237"/>
      <c r="AB688" s="237"/>
      <c r="AC688" s="237"/>
      <c r="AD688" s="237"/>
      <c r="AE688" s="237"/>
      <c r="AF688" s="237"/>
      <c r="AG688" s="237"/>
      <c r="AH688" s="237"/>
    </row>
    <row r="689" spans="1:34">
      <c r="A689" s="8"/>
      <c r="B689" s="8"/>
      <c r="C689" s="237"/>
      <c r="D689" s="237"/>
      <c r="E689" s="237"/>
      <c r="F689" s="237"/>
      <c r="G689" s="237"/>
      <c r="H689" s="237"/>
      <c r="I689" s="237"/>
      <c r="J689" s="237"/>
      <c r="K689" s="237"/>
      <c r="L689" s="237"/>
      <c r="M689" s="237"/>
      <c r="N689" s="237"/>
      <c r="O689" s="237"/>
      <c r="Q689" s="237"/>
      <c r="R689" s="237"/>
      <c r="S689" s="237"/>
      <c r="T689" s="237"/>
      <c r="U689" s="237"/>
      <c r="V689" s="237"/>
      <c r="W689" s="237"/>
      <c r="X689" s="237"/>
      <c r="Y689" s="237"/>
      <c r="Z689" s="237"/>
      <c r="AA689" s="237"/>
      <c r="AB689" s="237"/>
      <c r="AC689" s="237"/>
      <c r="AD689" s="237"/>
      <c r="AE689" s="237"/>
      <c r="AF689" s="237"/>
      <c r="AG689" s="237"/>
      <c r="AH689" s="237"/>
    </row>
    <row r="690" spans="1:34">
      <c r="A690" s="8"/>
      <c r="B690" s="8"/>
      <c r="C690" s="237"/>
      <c r="D690" s="237"/>
      <c r="E690" s="237"/>
      <c r="F690" s="237"/>
      <c r="G690" s="237"/>
      <c r="H690" s="237"/>
      <c r="I690" s="237"/>
      <c r="J690" s="237"/>
      <c r="K690" s="237"/>
      <c r="L690" s="237"/>
      <c r="M690" s="237"/>
      <c r="N690" s="237"/>
      <c r="O690" s="237"/>
      <c r="Q690" s="237"/>
      <c r="R690" s="237"/>
      <c r="S690" s="237"/>
      <c r="T690" s="237"/>
      <c r="U690" s="237"/>
      <c r="V690" s="237"/>
      <c r="W690" s="237"/>
      <c r="X690" s="237"/>
      <c r="Y690" s="237"/>
      <c r="Z690" s="237"/>
      <c r="AA690" s="237"/>
      <c r="AB690" s="237"/>
      <c r="AC690" s="237"/>
      <c r="AD690" s="237"/>
      <c r="AE690" s="237"/>
      <c r="AF690" s="237"/>
      <c r="AG690" s="237"/>
      <c r="AH690" s="237"/>
    </row>
    <row r="691" spans="1:34">
      <c r="A691" s="8"/>
      <c r="B691" s="8"/>
      <c r="C691" s="237"/>
      <c r="D691" s="237"/>
      <c r="E691" s="237"/>
      <c r="F691" s="237"/>
      <c r="G691" s="237"/>
      <c r="H691" s="237"/>
      <c r="I691" s="237"/>
      <c r="J691" s="237"/>
      <c r="K691" s="237"/>
      <c r="L691" s="237"/>
      <c r="M691" s="237"/>
      <c r="N691" s="237"/>
      <c r="O691" s="237"/>
      <c r="Q691" s="237"/>
      <c r="R691" s="237"/>
      <c r="S691" s="237"/>
      <c r="T691" s="237"/>
      <c r="U691" s="237"/>
      <c r="V691" s="237"/>
      <c r="W691" s="237"/>
      <c r="X691" s="237"/>
      <c r="Y691" s="237"/>
      <c r="Z691" s="237"/>
      <c r="AA691" s="237"/>
      <c r="AB691" s="237"/>
      <c r="AC691" s="237"/>
      <c r="AD691" s="237"/>
      <c r="AE691" s="237"/>
      <c r="AF691" s="237"/>
      <c r="AG691" s="237"/>
      <c r="AH691" s="237"/>
    </row>
    <row r="692" spans="1:34">
      <c r="A692" s="8"/>
      <c r="B692" s="8"/>
      <c r="C692" s="237"/>
      <c r="D692" s="237"/>
      <c r="E692" s="237"/>
      <c r="F692" s="237"/>
      <c r="G692" s="237"/>
      <c r="H692" s="237"/>
      <c r="I692" s="237"/>
      <c r="J692" s="237"/>
      <c r="K692" s="237"/>
      <c r="L692" s="237"/>
      <c r="M692" s="237"/>
      <c r="N692" s="237"/>
      <c r="O692" s="237"/>
      <c r="Q692" s="237"/>
      <c r="R692" s="237"/>
      <c r="S692" s="237"/>
      <c r="T692" s="237"/>
      <c r="U692" s="237"/>
      <c r="V692" s="237"/>
      <c r="W692" s="237"/>
      <c r="X692" s="237"/>
      <c r="Y692" s="237"/>
      <c r="Z692" s="237"/>
      <c r="AA692" s="237"/>
      <c r="AB692" s="237"/>
      <c r="AC692" s="237"/>
      <c r="AD692" s="237"/>
      <c r="AE692" s="237"/>
      <c r="AF692" s="237"/>
      <c r="AG692" s="237"/>
      <c r="AH692" s="237"/>
    </row>
    <row r="693" spans="1:34">
      <c r="A693" s="8"/>
      <c r="B693" s="8"/>
      <c r="C693" s="237"/>
      <c r="D693" s="237"/>
      <c r="E693" s="237"/>
      <c r="F693" s="237"/>
      <c r="G693" s="237"/>
      <c r="H693" s="237"/>
      <c r="I693" s="237"/>
      <c r="J693" s="237"/>
      <c r="K693" s="237"/>
      <c r="L693" s="237"/>
      <c r="M693" s="237"/>
      <c r="N693" s="237"/>
      <c r="O693" s="237"/>
      <c r="Q693" s="237"/>
      <c r="R693" s="237"/>
      <c r="S693" s="237"/>
      <c r="T693" s="237"/>
      <c r="U693" s="237"/>
      <c r="V693" s="237"/>
      <c r="W693" s="237"/>
      <c r="X693" s="237"/>
      <c r="Y693" s="237"/>
      <c r="Z693" s="237"/>
      <c r="AA693" s="237"/>
      <c r="AB693" s="237"/>
      <c r="AC693" s="237"/>
      <c r="AD693" s="237"/>
      <c r="AE693" s="237"/>
      <c r="AF693" s="237"/>
      <c r="AG693" s="237"/>
      <c r="AH693" s="237"/>
    </row>
    <row r="694" spans="1:34">
      <c r="A694" s="8"/>
      <c r="B694" s="8"/>
      <c r="C694" s="237"/>
      <c r="D694" s="237"/>
      <c r="E694" s="237"/>
      <c r="F694" s="237"/>
      <c r="G694" s="237"/>
      <c r="H694" s="237"/>
      <c r="I694" s="237"/>
      <c r="J694" s="237"/>
      <c r="K694" s="237"/>
      <c r="L694" s="237"/>
      <c r="M694" s="237"/>
      <c r="N694" s="237"/>
      <c r="O694" s="237"/>
      <c r="Q694" s="237"/>
      <c r="R694" s="237"/>
      <c r="S694" s="237"/>
      <c r="T694" s="237"/>
      <c r="U694" s="237"/>
      <c r="V694" s="237"/>
      <c r="W694" s="237"/>
      <c r="X694" s="237"/>
      <c r="Y694" s="237"/>
      <c r="Z694" s="237"/>
      <c r="AA694" s="237"/>
      <c r="AB694" s="237"/>
      <c r="AC694" s="237"/>
      <c r="AD694" s="237"/>
      <c r="AE694" s="237"/>
      <c r="AF694" s="237"/>
      <c r="AG694" s="237"/>
      <c r="AH694" s="237"/>
    </row>
    <row r="695" spans="1:34">
      <c r="A695" s="8"/>
      <c r="B695" s="8"/>
      <c r="C695" s="237"/>
      <c r="D695" s="237"/>
      <c r="E695" s="237"/>
      <c r="F695" s="237"/>
      <c r="G695" s="237"/>
      <c r="H695" s="237"/>
      <c r="I695" s="237"/>
      <c r="J695" s="237"/>
      <c r="K695" s="237"/>
      <c r="L695" s="237"/>
      <c r="M695" s="237"/>
      <c r="N695" s="237"/>
      <c r="O695" s="237"/>
      <c r="Q695" s="237"/>
      <c r="R695" s="237"/>
      <c r="S695" s="237"/>
      <c r="T695" s="237"/>
      <c r="U695" s="237"/>
      <c r="V695" s="237"/>
      <c r="W695" s="237"/>
      <c r="X695" s="237"/>
      <c r="Y695" s="237"/>
      <c r="Z695" s="237"/>
      <c r="AA695" s="237"/>
      <c r="AB695" s="237"/>
      <c r="AC695" s="237"/>
      <c r="AD695" s="237"/>
      <c r="AE695" s="237"/>
      <c r="AF695" s="237"/>
      <c r="AG695" s="237"/>
      <c r="AH695" s="237"/>
    </row>
    <row r="696" spans="1:34">
      <c r="A696" s="8"/>
      <c r="B696" s="8"/>
      <c r="C696" s="237"/>
      <c r="D696" s="237"/>
      <c r="E696" s="237"/>
      <c r="F696" s="237"/>
      <c r="G696" s="237"/>
      <c r="H696" s="237"/>
      <c r="I696" s="237"/>
      <c r="J696" s="237"/>
      <c r="K696" s="237"/>
      <c r="L696" s="237"/>
      <c r="M696" s="237"/>
      <c r="N696" s="237"/>
      <c r="O696" s="237"/>
      <c r="Q696" s="237"/>
      <c r="R696" s="237"/>
      <c r="S696" s="237"/>
      <c r="T696" s="237"/>
      <c r="U696" s="237"/>
      <c r="V696" s="237"/>
      <c r="W696" s="237"/>
      <c r="X696" s="237"/>
      <c r="Y696" s="237"/>
      <c r="Z696" s="237"/>
      <c r="AA696" s="237"/>
      <c r="AB696" s="237"/>
      <c r="AC696" s="237"/>
      <c r="AD696" s="237"/>
      <c r="AE696" s="237"/>
      <c r="AF696" s="237"/>
      <c r="AG696" s="237"/>
      <c r="AH696" s="237"/>
    </row>
    <row r="697" spans="1:34">
      <c r="A697" s="8"/>
      <c r="B697" s="8"/>
      <c r="C697" s="237"/>
      <c r="D697" s="237"/>
      <c r="E697" s="237"/>
      <c r="F697" s="237"/>
      <c r="G697" s="237"/>
      <c r="H697" s="237"/>
      <c r="I697" s="237"/>
      <c r="J697" s="237"/>
      <c r="K697" s="237"/>
      <c r="L697" s="237"/>
      <c r="M697" s="237"/>
      <c r="N697" s="237"/>
      <c r="O697" s="237"/>
      <c r="Q697" s="237"/>
      <c r="R697" s="237"/>
      <c r="S697" s="237"/>
      <c r="T697" s="237"/>
      <c r="U697" s="237"/>
      <c r="V697" s="237"/>
      <c r="W697" s="237"/>
      <c r="X697" s="237"/>
      <c r="Y697" s="237"/>
      <c r="Z697" s="237"/>
      <c r="AA697" s="237"/>
      <c r="AB697" s="237"/>
      <c r="AC697" s="237"/>
      <c r="AD697" s="237"/>
      <c r="AE697" s="237"/>
      <c r="AF697" s="237"/>
      <c r="AG697" s="237"/>
      <c r="AH697" s="237"/>
    </row>
    <row r="698" spans="1:34">
      <c r="A698" s="8"/>
      <c r="B698" s="8"/>
      <c r="C698" s="237"/>
      <c r="D698" s="237"/>
      <c r="E698" s="237"/>
      <c r="F698" s="237"/>
      <c r="G698" s="237"/>
      <c r="H698" s="237"/>
      <c r="I698" s="237"/>
      <c r="J698" s="237"/>
      <c r="K698" s="237"/>
      <c r="L698" s="237"/>
      <c r="M698" s="237"/>
      <c r="N698" s="237"/>
      <c r="O698" s="237"/>
      <c r="Q698" s="237"/>
      <c r="R698" s="237"/>
      <c r="S698" s="237"/>
      <c r="T698" s="237"/>
      <c r="U698" s="237"/>
      <c r="V698" s="237"/>
      <c r="W698" s="237"/>
      <c r="X698" s="237"/>
      <c r="Y698" s="237"/>
      <c r="Z698" s="237"/>
      <c r="AA698" s="237"/>
      <c r="AB698" s="237"/>
      <c r="AC698" s="237"/>
      <c r="AD698" s="237"/>
      <c r="AE698" s="237"/>
      <c r="AF698" s="237"/>
      <c r="AG698" s="237"/>
      <c r="AH698" s="237"/>
    </row>
    <row r="699" spans="1:34">
      <c r="A699" s="8"/>
      <c r="B699" s="8"/>
      <c r="C699" s="237"/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237"/>
      <c r="O699" s="237"/>
      <c r="Q699" s="237"/>
      <c r="R699" s="237"/>
      <c r="S699" s="237"/>
      <c r="T699" s="237"/>
      <c r="U699" s="237"/>
      <c r="V699" s="237"/>
      <c r="W699" s="237"/>
      <c r="X699" s="237"/>
      <c r="Y699" s="237"/>
      <c r="Z699" s="237"/>
      <c r="AA699" s="237"/>
      <c r="AB699" s="237"/>
      <c r="AC699" s="237"/>
      <c r="AD699" s="237"/>
      <c r="AE699" s="237"/>
      <c r="AF699" s="237"/>
      <c r="AG699" s="237"/>
      <c r="AH699" s="237"/>
    </row>
    <row r="700" spans="1:34">
      <c r="A700" s="8"/>
      <c r="B700" s="8"/>
      <c r="C700" s="237"/>
      <c r="D700" s="237"/>
      <c r="E700" s="237"/>
      <c r="F700" s="237"/>
      <c r="G700" s="237"/>
      <c r="H700" s="237"/>
      <c r="I700" s="237"/>
      <c r="J700" s="237"/>
      <c r="K700" s="237"/>
      <c r="L700" s="237"/>
      <c r="M700" s="237"/>
      <c r="N700" s="237"/>
      <c r="O700" s="237"/>
      <c r="Q700" s="237"/>
      <c r="R700" s="237"/>
      <c r="S700" s="237"/>
      <c r="T700" s="237"/>
      <c r="U700" s="237"/>
      <c r="V700" s="237"/>
      <c r="W700" s="237"/>
      <c r="X700" s="237"/>
      <c r="Y700" s="237"/>
      <c r="Z700" s="237"/>
      <c r="AA700" s="237"/>
      <c r="AB700" s="237"/>
      <c r="AC700" s="237"/>
      <c r="AD700" s="237"/>
      <c r="AE700" s="237"/>
      <c r="AF700" s="237"/>
      <c r="AG700" s="237"/>
      <c r="AH700" s="237"/>
    </row>
    <row r="701" spans="1:34">
      <c r="A701" s="8"/>
      <c r="B701" s="8"/>
      <c r="C701" s="237"/>
      <c r="D701" s="237"/>
      <c r="E701" s="237"/>
      <c r="F701" s="237"/>
      <c r="G701" s="237"/>
      <c r="H701" s="237"/>
      <c r="I701" s="237"/>
      <c r="J701" s="237"/>
      <c r="K701" s="237"/>
      <c r="L701" s="237"/>
      <c r="M701" s="237"/>
      <c r="N701" s="237"/>
      <c r="O701" s="237"/>
      <c r="Q701" s="237"/>
      <c r="R701" s="237"/>
      <c r="S701" s="237"/>
      <c r="T701" s="237"/>
      <c r="U701" s="237"/>
      <c r="V701" s="237"/>
      <c r="W701" s="237"/>
      <c r="X701" s="237"/>
      <c r="Y701" s="237"/>
      <c r="Z701" s="237"/>
      <c r="AA701" s="237"/>
      <c r="AB701" s="237"/>
      <c r="AC701" s="237"/>
      <c r="AD701" s="237"/>
      <c r="AE701" s="237"/>
      <c r="AF701" s="237"/>
      <c r="AG701" s="237"/>
      <c r="AH701" s="237"/>
    </row>
    <row r="702" spans="1:34">
      <c r="A702" s="8"/>
      <c r="B702" s="8"/>
      <c r="C702" s="237"/>
      <c r="D702" s="237"/>
      <c r="E702" s="237"/>
      <c r="F702" s="237"/>
      <c r="G702" s="237"/>
      <c r="H702" s="237"/>
      <c r="I702" s="237"/>
      <c r="J702" s="237"/>
      <c r="K702" s="237"/>
      <c r="L702" s="237"/>
      <c r="M702" s="237"/>
      <c r="N702" s="237"/>
      <c r="O702" s="237"/>
      <c r="Q702" s="237"/>
      <c r="R702" s="237"/>
      <c r="S702" s="237"/>
      <c r="T702" s="237"/>
      <c r="U702" s="237"/>
      <c r="V702" s="237"/>
      <c r="W702" s="237"/>
      <c r="X702" s="237"/>
      <c r="Y702" s="237"/>
      <c r="Z702" s="237"/>
      <c r="AA702" s="237"/>
      <c r="AB702" s="237"/>
      <c r="AC702" s="237"/>
      <c r="AD702" s="237"/>
      <c r="AE702" s="237"/>
      <c r="AF702" s="237"/>
      <c r="AG702" s="237"/>
      <c r="AH702" s="237"/>
    </row>
    <row r="703" spans="1:34">
      <c r="A703" s="8"/>
      <c r="B703" s="8"/>
      <c r="C703" s="237"/>
      <c r="D703" s="237"/>
      <c r="E703" s="237"/>
      <c r="F703" s="237"/>
      <c r="G703" s="237"/>
      <c r="H703" s="237"/>
      <c r="I703" s="237"/>
      <c r="J703" s="237"/>
      <c r="K703" s="237"/>
      <c r="L703" s="237"/>
      <c r="M703" s="237"/>
      <c r="N703" s="237"/>
      <c r="O703" s="237"/>
      <c r="Q703" s="237"/>
      <c r="R703" s="237"/>
      <c r="S703" s="237"/>
      <c r="T703" s="237"/>
      <c r="U703" s="237"/>
      <c r="V703" s="237"/>
      <c r="W703" s="237"/>
      <c r="X703" s="237"/>
      <c r="Y703" s="237"/>
      <c r="Z703" s="237"/>
      <c r="AA703" s="237"/>
      <c r="AB703" s="237"/>
      <c r="AC703" s="237"/>
      <c r="AD703" s="237"/>
      <c r="AE703" s="237"/>
      <c r="AF703" s="237"/>
      <c r="AG703" s="237"/>
      <c r="AH703" s="237"/>
    </row>
    <row r="704" spans="1:34">
      <c r="A704" s="8"/>
      <c r="B704" s="8"/>
      <c r="C704" s="237"/>
      <c r="D704" s="237"/>
      <c r="E704" s="237"/>
      <c r="F704" s="237"/>
      <c r="G704" s="237"/>
      <c r="H704" s="237"/>
      <c r="I704" s="237"/>
      <c r="J704" s="237"/>
      <c r="K704" s="237"/>
      <c r="L704" s="237"/>
      <c r="M704" s="237"/>
      <c r="N704" s="237"/>
      <c r="O704" s="237"/>
      <c r="Q704" s="237"/>
      <c r="R704" s="237"/>
      <c r="S704" s="237"/>
      <c r="T704" s="237"/>
      <c r="U704" s="237"/>
      <c r="V704" s="237"/>
      <c r="W704" s="237"/>
      <c r="X704" s="237"/>
      <c r="Y704" s="237"/>
      <c r="Z704" s="237"/>
      <c r="AA704" s="237"/>
      <c r="AB704" s="237"/>
      <c r="AC704" s="237"/>
      <c r="AD704" s="237"/>
      <c r="AE704" s="237"/>
      <c r="AF704" s="237"/>
      <c r="AG704" s="237"/>
      <c r="AH704" s="237"/>
    </row>
    <row r="705" spans="1:34">
      <c r="A705" s="8"/>
      <c r="B705" s="8"/>
      <c r="C705" s="237"/>
      <c r="D705" s="237"/>
      <c r="E705" s="237"/>
      <c r="F705" s="237"/>
      <c r="G705" s="237"/>
      <c r="H705" s="237"/>
      <c r="I705" s="237"/>
      <c r="J705" s="237"/>
      <c r="K705" s="237"/>
      <c r="L705" s="237"/>
      <c r="M705" s="237"/>
      <c r="N705" s="237"/>
      <c r="O705" s="237"/>
      <c r="Q705" s="237"/>
      <c r="R705" s="237"/>
      <c r="S705" s="237"/>
      <c r="T705" s="237"/>
      <c r="U705" s="237"/>
      <c r="V705" s="237"/>
      <c r="W705" s="237"/>
      <c r="X705" s="237"/>
      <c r="Y705" s="237"/>
      <c r="Z705" s="237"/>
      <c r="AA705" s="237"/>
      <c r="AB705" s="237"/>
      <c r="AC705" s="237"/>
      <c r="AD705" s="237"/>
      <c r="AE705" s="237"/>
      <c r="AF705" s="237"/>
      <c r="AG705" s="237"/>
      <c r="AH705" s="237"/>
    </row>
    <row r="706" spans="1:34">
      <c r="A706" s="8"/>
      <c r="B706" s="8"/>
      <c r="C706" s="237"/>
      <c r="D706" s="237"/>
      <c r="E706" s="237"/>
      <c r="F706" s="237"/>
      <c r="G706" s="237"/>
      <c r="H706" s="237"/>
      <c r="I706" s="237"/>
      <c r="J706" s="237"/>
      <c r="K706" s="237"/>
      <c r="L706" s="237"/>
      <c r="M706" s="237"/>
      <c r="N706" s="237"/>
      <c r="O706" s="237"/>
      <c r="Q706" s="237"/>
      <c r="R706" s="237"/>
      <c r="S706" s="237"/>
      <c r="T706" s="237"/>
      <c r="U706" s="237"/>
      <c r="V706" s="237"/>
      <c r="W706" s="237"/>
      <c r="X706" s="237"/>
      <c r="Y706" s="237"/>
      <c r="Z706" s="237"/>
      <c r="AA706" s="237"/>
      <c r="AB706" s="237"/>
      <c r="AC706" s="237"/>
      <c r="AD706" s="237"/>
      <c r="AE706" s="237"/>
      <c r="AF706" s="237"/>
      <c r="AG706" s="237"/>
      <c r="AH706" s="237"/>
    </row>
    <row r="707" spans="1:34">
      <c r="A707" s="8"/>
      <c r="B707" s="8"/>
      <c r="C707" s="237"/>
      <c r="D707" s="237"/>
      <c r="E707" s="237"/>
      <c r="F707" s="237"/>
      <c r="G707" s="237"/>
      <c r="H707" s="237"/>
      <c r="I707" s="237"/>
      <c r="J707" s="237"/>
      <c r="K707" s="237"/>
      <c r="L707" s="237"/>
      <c r="M707" s="237"/>
      <c r="N707" s="237"/>
      <c r="O707" s="237"/>
      <c r="Q707" s="237"/>
      <c r="R707" s="237"/>
      <c r="S707" s="237"/>
      <c r="T707" s="237"/>
      <c r="U707" s="237"/>
      <c r="V707" s="237"/>
      <c r="W707" s="237"/>
      <c r="X707" s="237"/>
      <c r="Y707" s="237"/>
      <c r="Z707" s="237"/>
      <c r="AA707" s="237"/>
      <c r="AB707" s="237"/>
      <c r="AC707" s="237"/>
      <c r="AD707" s="237"/>
      <c r="AE707" s="237"/>
      <c r="AF707" s="237"/>
      <c r="AG707" s="237"/>
      <c r="AH707" s="237"/>
    </row>
    <row r="708" spans="1:34">
      <c r="A708" s="8"/>
      <c r="B708" s="8"/>
      <c r="C708" s="237"/>
      <c r="D708" s="237"/>
      <c r="E708" s="237"/>
      <c r="F708" s="237"/>
      <c r="G708" s="237"/>
      <c r="H708" s="237"/>
      <c r="I708" s="237"/>
      <c r="J708" s="237"/>
      <c r="K708" s="237"/>
      <c r="L708" s="237"/>
      <c r="M708" s="237"/>
      <c r="N708" s="237"/>
      <c r="O708" s="237"/>
      <c r="Q708" s="237"/>
      <c r="R708" s="237"/>
      <c r="S708" s="237"/>
      <c r="T708" s="237"/>
      <c r="U708" s="237"/>
      <c r="V708" s="237"/>
      <c r="W708" s="237"/>
      <c r="X708" s="237"/>
      <c r="Y708" s="237"/>
      <c r="Z708" s="237"/>
      <c r="AA708" s="237"/>
      <c r="AB708" s="237"/>
      <c r="AC708" s="237"/>
      <c r="AD708" s="237"/>
      <c r="AE708" s="237"/>
      <c r="AF708" s="237"/>
      <c r="AG708" s="237"/>
      <c r="AH708" s="237"/>
    </row>
    <row r="709" spans="1:34">
      <c r="A709" s="8"/>
      <c r="B709" s="8"/>
      <c r="C709" s="237"/>
      <c r="D709" s="237"/>
      <c r="E709" s="237"/>
      <c r="F709" s="237"/>
      <c r="G709" s="237"/>
      <c r="H709" s="237"/>
      <c r="I709" s="237"/>
      <c r="J709" s="237"/>
      <c r="K709" s="237"/>
      <c r="L709" s="237"/>
      <c r="M709" s="237"/>
      <c r="N709" s="237"/>
      <c r="O709" s="237"/>
      <c r="Q709" s="237"/>
      <c r="R709" s="237"/>
      <c r="S709" s="237"/>
      <c r="T709" s="237"/>
      <c r="U709" s="237"/>
      <c r="V709" s="237"/>
      <c r="W709" s="237"/>
      <c r="X709" s="237"/>
      <c r="Y709" s="237"/>
      <c r="Z709" s="237"/>
      <c r="AA709" s="237"/>
      <c r="AB709" s="237"/>
      <c r="AC709" s="237"/>
      <c r="AD709" s="237"/>
      <c r="AE709" s="237"/>
      <c r="AF709" s="237"/>
      <c r="AG709" s="237"/>
      <c r="AH709" s="237"/>
    </row>
    <row r="710" spans="1:34">
      <c r="A710" s="8"/>
      <c r="B710" s="8"/>
      <c r="C710" s="237"/>
      <c r="D710" s="237"/>
      <c r="E710" s="237"/>
      <c r="F710" s="237"/>
      <c r="G710" s="237"/>
      <c r="H710" s="237"/>
      <c r="I710" s="237"/>
      <c r="J710" s="237"/>
      <c r="K710" s="237"/>
      <c r="L710" s="237"/>
      <c r="M710" s="237"/>
      <c r="N710" s="237"/>
      <c r="O710" s="237"/>
      <c r="Q710" s="237"/>
      <c r="R710" s="237"/>
      <c r="S710" s="237"/>
      <c r="T710" s="237"/>
      <c r="U710" s="237"/>
      <c r="V710" s="237"/>
      <c r="W710" s="237"/>
      <c r="X710" s="237"/>
      <c r="Y710" s="237"/>
      <c r="Z710" s="237"/>
      <c r="AA710" s="237"/>
      <c r="AB710" s="237"/>
      <c r="AC710" s="237"/>
      <c r="AD710" s="237"/>
      <c r="AE710" s="237"/>
      <c r="AF710" s="237"/>
      <c r="AG710" s="237"/>
      <c r="AH710" s="237"/>
    </row>
    <row r="711" spans="1:34">
      <c r="A711" s="8"/>
      <c r="B711" s="8"/>
      <c r="C711" s="237"/>
      <c r="D711" s="237"/>
      <c r="E711" s="237"/>
      <c r="F711" s="237"/>
      <c r="G711" s="237"/>
      <c r="H711" s="237"/>
      <c r="I711" s="237"/>
      <c r="J711" s="237"/>
      <c r="K711" s="237"/>
      <c r="L711" s="237"/>
      <c r="M711" s="237"/>
      <c r="N711" s="237"/>
      <c r="O711" s="237"/>
      <c r="Q711" s="237"/>
      <c r="R711" s="237"/>
      <c r="S711" s="237"/>
      <c r="T711" s="237"/>
      <c r="U711" s="237"/>
      <c r="V711" s="237"/>
      <c r="W711" s="237"/>
      <c r="X711" s="237"/>
      <c r="Y711" s="237"/>
      <c r="Z711" s="237"/>
      <c r="AA711" s="237"/>
      <c r="AB711" s="237"/>
      <c r="AC711" s="237"/>
      <c r="AD711" s="237"/>
      <c r="AE711" s="237"/>
      <c r="AF711" s="237"/>
      <c r="AG711" s="237"/>
      <c r="AH711" s="237"/>
    </row>
    <row r="712" spans="1:34">
      <c r="A712" s="8"/>
      <c r="B712" s="8"/>
      <c r="C712" s="237"/>
      <c r="D712" s="237"/>
      <c r="E712" s="237"/>
      <c r="F712" s="237"/>
      <c r="G712" s="237"/>
      <c r="H712" s="237"/>
      <c r="I712" s="237"/>
      <c r="J712" s="237"/>
      <c r="K712" s="237"/>
      <c r="L712" s="237"/>
      <c r="M712" s="237"/>
      <c r="N712" s="237"/>
      <c r="O712" s="237"/>
      <c r="Q712" s="237"/>
      <c r="R712" s="237"/>
      <c r="S712" s="237"/>
      <c r="T712" s="237"/>
      <c r="U712" s="237"/>
      <c r="V712" s="237"/>
      <c r="W712" s="237"/>
      <c r="X712" s="237"/>
      <c r="Y712" s="237"/>
      <c r="Z712" s="237"/>
      <c r="AA712" s="237"/>
      <c r="AB712" s="237"/>
      <c r="AC712" s="237"/>
      <c r="AD712" s="237"/>
      <c r="AE712" s="237"/>
      <c r="AF712" s="237"/>
      <c r="AG712" s="237"/>
      <c r="AH712" s="237"/>
    </row>
    <row r="713" spans="1:34">
      <c r="A713" s="8"/>
      <c r="B713" s="8"/>
      <c r="C713" s="237"/>
      <c r="D713" s="237"/>
      <c r="E713" s="237"/>
      <c r="F713" s="237"/>
      <c r="G713" s="237"/>
      <c r="H713" s="237"/>
      <c r="I713" s="237"/>
      <c r="J713" s="237"/>
      <c r="K713" s="237"/>
      <c r="L713" s="237"/>
      <c r="M713" s="237"/>
      <c r="N713" s="237"/>
      <c r="O713" s="237"/>
      <c r="Q713" s="237"/>
      <c r="R713" s="237"/>
      <c r="S713" s="237"/>
      <c r="T713" s="237"/>
      <c r="U713" s="237"/>
      <c r="V713" s="237"/>
      <c r="W713" s="237"/>
      <c r="X713" s="237"/>
      <c r="Y713" s="237"/>
      <c r="Z713" s="237"/>
      <c r="AA713" s="237"/>
      <c r="AB713" s="237"/>
      <c r="AC713" s="237"/>
      <c r="AD713" s="237"/>
      <c r="AE713" s="237"/>
      <c r="AF713" s="237"/>
      <c r="AG713" s="237"/>
      <c r="AH713" s="237"/>
    </row>
    <row r="714" spans="1:34">
      <c r="A714" s="8"/>
      <c r="B714" s="8"/>
      <c r="C714" s="237"/>
      <c r="D714" s="237"/>
      <c r="E714" s="237"/>
      <c r="F714" s="237"/>
      <c r="G714" s="237"/>
      <c r="H714" s="237"/>
      <c r="I714" s="237"/>
      <c r="J714" s="237"/>
      <c r="K714" s="237"/>
      <c r="L714" s="237"/>
      <c r="M714" s="237"/>
      <c r="N714" s="237"/>
      <c r="O714" s="237"/>
      <c r="Q714" s="237"/>
      <c r="R714" s="237"/>
      <c r="S714" s="237"/>
      <c r="T714" s="237"/>
      <c r="U714" s="237"/>
      <c r="V714" s="237"/>
      <c r="W714" s="237"/>
      <c r="X714" s="237"/>
      <c r="Y714" s="237"/>
      <c r="Z714" s="237"/>
      <c r="AA714" s="237"/>
      <c r="AB714" s="237"/>
      <c r="AC714" s="237"/>
      <c r="AD714" s="237"/>
      <c r="AE714" s="237"/>
      <c r="AF714" s="237"/>
      <c r="AG714" s="237"/>
      <c r="AH714" s="237"/>
    </row>
    <row r="715" spans="1:34">
      <c r="A715" s="8"/>
      <c r="B715" s="8"/>
      <c r="C715" s="237"/>
      <c r="D715" s="237"/>
      <c r="E715" s="237"/>
      <c r="F715" s="237"/>
      <c r="G715" s="237"/>
      <c r="H715" s="237"/>
      <c r="I715" s="237"/>
      <c r="J715" s="237"/>
      <c r="K715" s="237"/>
      <c r="L715" s="237"/>
      <c r="M715" s="237"/>
      <c r="N715" s="237"/>
      <c r="O715" s="237"/>
      <c r="Q715" s="237"/>
      <c r="R715" s="237"/>
      <c r="S715" s="237"/>
      <c r="T715" s="237"/>
      <c r="U715" s="237"/>
      <c r="V715" s="237"/>
      <c r="W715" s="237"/>
      <c r="X715" s="237"/>
      <c r="Y715" s="237"/>
      <c r="Z715" s="237"/>
      <c r="AA715" s="237"/>
      <c r="AB715" s="237"/>
      <c r="AC715" s="237"/>
      <c r="AD715" s="237"/>
      <c r="AE715" s="237"/>
      <c r="AF715" s="237"/>
      <c r="AG715" s="237"/>
      <c r="AH715" s="237"/>
    </row>
    <row r="716" spans="1:34">
      <c r="A716" s="8"/>
      <c r="B716" s="8"/>
      <c r="C716" s="237"/>
      <c r="D716" s="237"/>
      <c r="E716" s="237"/>
      <c r="F716" s="237"/>
      <c r="G716" s="237"/>
      <c r="H716" s="237"/>
      <c r="I716" s="237"/>
      <c r="J716" s="237"/>
      <c r="K716" s="237"/>
      <c r="L716" s="237"/>
      <c r="M716" s="237"/>
      <c r="N716" s="237"/>
      <c r="O716" s="237"/>
      <c r="Q716" s="237"/>
      <c r="R716" s="237"/>
      <c r="S716" s="237"/>
      <c r="T716" s="237"/>
      <c r="U716" s="237"/>
      <c r="V716" s="237"/>
      <c r="W716" s="237"/>
      <c r="X716" s="237"/>
      <c r="Y716" s="237"/>
      <c r="Z716" s="237"/>
      <c r="AA716" s="237"/>
      <c r="AB716" s="237"/>
      <c r="AC716" s="237"/>
      <c r="AD716" s="237"/>
      <c r="AE716" s="237"/>
      <c r="AF716" s="237"/>
      <c r="AG716" s="237"/>
      <c r="AH716" s="237"/>
    </row>
    <row r="717" spans="1:34">
      <c r="A717" s="8"/>
      <c r="B717" s="8"/>
      <c r="C717" s="237"/>
      <c r="D717" s="237"/>
      <c r="E717" s="237"/>
      <c r="F717" s="237"/>
      <c r="G717" s="237"/>
      <c r="H717" s="237"/>
      <c r="I717" s="237"/>
      <c r="J717" s="237"/>
      <c r="K717" s="237"/>
      <c r="L717" s="237"/>
      <c r="M717" s="237"/>
      <c r="N717" s="237"/>
      <c r="O717" s="237"/>
      <c r="Q717" s="237"/>
      <c r="R717" s="237"/>
      <c r="S717" s="237"/>
      <c r="T717" s="237"/>
      <c r="U717" s="237"/>
      <c r="V717" s="237"/>
      <c r="W717" s="237"/>
      <c r="X717" s="237"/>
      <c r="Y717" s="237"/>
      <c r="Z717" s="237"/>
      <c r="AA717" s="237"/>
      <c r="AB717" s="237"/>
      <c r="AC717" s="237"/>
      <c r="AD717" s="237"/>
      <c r="AE717" s="237"/>
      <c r="AF717" s="237"/>
      <c r="AG717" s="237"/>
      <c r="AH717" s="237"/>
    </row>
    <row r="718" spans="1:34">
      <c r="A718" s="8"/>
      <c r="B718" s="8"/>
      <c r="C718" s="237"/>
      <c r="D718" s="237"/>
      <c r="E718" s="237"/>
      <c r="F718" s="237"/>
      <c r="G718" s="237"/>
      <c r="H718" s="237"/>
      <c r="I718" s="237"/>
      <c r="J718" s="237"/>
      <c r="K718" s="237"/>
      <c r="L718" s="237"/>
      <c r="M718" s="237"/>
      <c r="N718" s="237"/>
      <c r="O718" s="237"/>
      <c r="Q718" s="237"/>
      <c r="R718" s="237"/>
      <c r="S718" s="237"/>
      <c r="T718" s="237"/>
      <c r="U718" s="237"/>
      <c r="V718" s="237"/>
      <c r="W718" s="237"/>
      <c r="X718" s="237"/>
      <c r="Y718" s="237"/>
      <c r="Z718" s="237"/>
      <c r="AA718" s="237"/>
      <c r="AB718" s="237"/>
      <c r="AC718" s="237"/>
      <c r="AD718" s="237"/>
      <c r="AE718" s="237"/>
      <c r="AF718" s="237"/>
      <c r="AG718" s="237"/>
      <c r="AH718" s="237"/>
    </row>
    <row r="719" spans="1:34">
      <c r="A719" s="8"/>
      <c r="B719" s="8"/>
      <c r="C719" s="237"/>
      <c r="D719" s="237"/>
      <c r="E719" s="237"/>
      <c r="F719" s="237"/>
      <c r="G719" s="237"/>
      <c r="H719" s="237"/>
      <c r="I719" s="237"/>
      <c r="J719" s="237"/>
      <c r="K719" s="237"/>
      <c r="L719" s="237"/>
      <c r="M719" s="237"/>
      <c r="N719" s="237"/>
      <c r="O719" s="237"/>
      <c r="Q719" s="237"/>
      <c r="R719" s="237"/>
      <c r="S719" s="237"/>
      <c r="T719" s="237"/>
      <c r="U719" s="237"/>
      <c r="V719" s="237"/>
      <c r="W719" s="237"/>
      <c r="X719" s="237"/>
      <c r="Y719" s="237"/>
      <c r="Z719" s="237"/>
      <c r="AA719" s="237"/>
      <c r="AB719" s="237"/>
      <c r="AC719" s="237"/>
      <c r="AD719" s="237"/>
      <c r="AE719" s="237"/>
      <c r="AF719" s="237"/>
      <c r="AG719" s="237"/>
      <c r="AH719" s="237"/>
    </row>
    <row r="720" spans="1:34">
      <c r="A720" s="8"/>
      <c r="B720" s="8"/>
      <c r="C720" s="237"/>
      <c r="D720" s="237"/>
      <c r="E720" s="237"/>
      <c r="F720" s="237"/>
      <c r="G720" s="237"/>
      <c r="H720" s="237"/>
      <c r="I720" s="237"/>
      <c r="J720" s="237"/>
      <c r="K720" s="237"/>
      <c r="L720" s="237"/>
      <c r="M720" s="237"/>
      <c r="N720" s="237"/>
      <c r="O720" s="237"/>
      <c r="Q720" s="237"/>
      <c r="R720" s="237"/>
      <c r="S720" s="237"/>
      <c r="T720" s="237"/>
      <c r="U720" s="237"/>
      <c r="V720" s="237"/>
      <c r="W720" s="237"/>
      <c r="X720" s="237"/>
      <c r="Y720" s="237"/>
      <c r="Z720" s="237"/>
      <c r="AA720" s="237"/>
      <c r="AB720" s="237"/>
      <c r="AC720" s="237"/>
      <c r="AD720" s="237"/>
      <c r="AE720" s="237"/>
      <c r="AF720" s="237"/>
      <c r="AG720" s="237"/>
      <c r="AH720" s="237"/>
    </row>
    <row r="721" spans="1:34">
      <c r="A721" s="8"/>
      <c r="B721" s="8"/>
      <c r="C721" s="237"/>
      <c r="D721" s="237"/>
      <c r="E721" s="237"/>
      <c r="F721" s="237"/>
      <c r="G721" s="237"/>
      <c r="H721" s="237"/>
      <c r="I721" s="237"/>
      <c r="J721" s="237"/>
      <c r="K721" s="237"/>
      <c r="L721" s="237"/>
      <c r="M721" s="237"/>
      <c r="N721" s="237"/>
      <c r="O721" s="237"/>
      <c r="Q721" s="237"/>
      <c r="R721" s="237"/>
      <c r="S721" s="237"/>
      <c r="T721" s="237"/>
      <c r="U721" s="237"/>
      <c r="V721" s="237"/>
      <c r="W721" s="237"/>
      <c r="X721" s="237"/>
      <c r="Y721" s="237"/>
      <c r="Z721" s="237"/>
      <c r="AA721" s="237"/>
      <c r="AB721" s="237"/>
      <c r="AC721" s="237"/>
      <c r="AD721" s="237"/>
      <c r="AE721" s="237"/>
      <c r="AF721" s="237"/>
      <c r="AG721" s="237"/>
      <c r="AH721" s="237"/>
    </row>
    <row r="722" spans="1:34">
      <c r="A722" s="8"/>
      <c r="B722" s="8"/>
      <c r="C722" s="237"/>
      <c r="D722" s="237"/>
      <c r="E722" s="237"/>
      <c r="F722" s="237"/>
      <c r="G722" s="237"/>
      <c r="H722" s="237"/>
      <c r="I722" s="237"/>
      <c r="J722" s="237"/>
      <c r="K722" s="237"/>
      <c r="L722" s="237"/>
      <c r="M722" s="237"/>
      <c r="N722" s="237"/>
      <c r="O722" s="237"/>
      <c r="Q722" s="237"/>
      <c r="R722" s="237"/>
      <c r="S722" s="237"/>
      <c r="T722" s="237"/>
      <c r="U722" s="237"/>
      <c r="V722" s="237"/>
      <c r="W722" s="237"/>
      <c r="X722" s="237"/>
      <c r="Y722" s="237"/>
      <c r="Z722" s="237"/>
      <c r="AA722" s="237"/>
      <c r="AB722" s="237"/>
      <c r="AC722" s="237"/>
      <c r="AD722" s="237"/>
      <c r="AE722" s="237"/>
      <c r="AF722" s="237"/>
      <c r="AG722" s="237"/>
      <c r="AH722" s="237"/>
    </row>
    <row r="723" spans="1:34">
      <c r="A723" s="8"/>
      <c r="B723" s="8"/>
      <c r="C723" s="237"/>
      <c r="D723" s="237"/>
      <c r="E723" s="237"/>
      <c r="F723" s="237"/>
      <c r="G723" s="237"/>
      <c r="H723" s="237"/>
      <c r="I723" s="237"/>
      <c r="J723" s="237"/>
      <c r="K723" s="237"/>
      <c r="L723" s="237"/>
      <c r="M723" s="237"/>
      <c r="N723" s="237"/>
      <c r="O723" s="237"/>
      <c r="Q723" s="237"/>
      <c r="R723" s="237"/>
      <c r="S723" s="237"/>
      <c r="T723" s="237"/>
      <c r="U723" s="237"/>
      <c r="V723" s="237"/>
      <c r="W723" s="237"/>
      <c r="X723" s="237"/>
      <c r="Y723" s="237"/>
      <c r="Z723" s="237"/>
      <c r="AA723" s="237"/>
      <c r="AB723" s="237"/>
      <c r="AC723" s="237"/>
      <c r="AD723" s="237"/>
      <c r="AE723" s="237"/>
      <c r="AF723" s="237"/>
      <c r="AG723" s="237"/>
      <c r="AH723" s="237"/>
    </row>
    <row r="724" spans="1:34">
      <c r="A724" s="8"/>
      <c r="B724" s="8"/>
      <c r="C724" s="237"/>
      <c r="D724" s="237"/>
      <c r="E724" s="237"/>
      <c r="F724" s="237"/>
      <c r="G724" s="237"/>
      <c r="H724" s="237"/>
      <c r="I724" s="237"/>
      <c r="J724" s="237"/>
      <c r="K724" s="237"/>
      <c r="L724" s="237"/>
      <c r="M724" s="237"/>
      <c r="N724" s="237"/>
      <c r="O724" s="237"/>
      <c r="Q724" s="237"/>
      <c r="R724" s="237"/>
      <c r="S724" s="237"/>
      <c r="T724" s="237"/>
      <c r="U724" s="237"/>
      <c r="V724" s="237"/>
      <c r="W724" s="237"/>
      <c r="X724" s="237"/>
      <c r="Y724" s="237"/>
      <c r="Z724" s="237"/>
      <c r="AA724" s="237"/>
      <c r="AB724" s="237"/>
      <c r="AC724" s="237"/>
      <c r="AD724" s="237"/>
      <c r="AE724" s="237"/>
      <c r="AF724" s="237"/>
      <c r="AG724" s="237"/>
      <c r="AH724" s="237"/>
    </row>
    <row r="725" spans="1:34">
      <c r="A725" s="8"/>
      <c r="B725" s="8"/>
      <c r="C725" s="237"/>
      <c r="D725" s="237"/>
      <c r="E725" s="237"/>
      <c r="F725" s="237"/>
      <c r="G725" s="237"/>
      <c r="H725" s="237"/>
      <c r="I725" s="237"/>
      <c r="J725" s="237"/>
      <c r="K725" s="237"/>
      <c r="L725" s="237"/>
      <c r="M725" s="237"/>
      <c r="N725" s="237"/>
      <c r="O725" s="237"/>
      <c r="Q725" s="237"/>
      <c r="R725" s="237"/>
      <c r="S725" s="237"/>
      <c r="T725" s="237"/>
      <c r="U725" s="237"/>
      <c r="V725" s="237"/>
      <c r="W725" s="237"/>
      <c r="X725" s="237"/>
      <c r="Y725" s="237"/>
      <c r="Z725" s="237"/>
      <c r="AA725" s="237"/>
      <c r="AB725" s="237"/>
      <c r="AC725" s="237"/>
      <c r="AD725" s="237"/>
      <c r="AE725" s="237"/>
      <c r="AF725" s="237"/>
      <c r="AG725" s="237"/>
      <c r="AH725" s="237"/>
    </row>
    <row r="726" spans="1:34">
      <c r="A726" s="8"/>
      <c r="B726" s="8"/>
      <c r="C726" s="237"/>
      <c r="D726" s="237"/>
      <c r="E726" s="237"/>
      <c r="F726" s="237"/>
      <c r="G726" s="237"/>
      <c r="H726" s="237"/>
      <c r="I726" s="237"/>
      <c r="J726" s="237"/>
      <c r="K726" s="237"/>
      <c r="L726" s="237"/>
      <c r="M726" s="237"/>
      <c r="N726" s="237"/>
      <c r="O726" s="237"/>
      <c r="Q726" s="237"/>
      <c r="R726" s="237"/>
      <c r="S726" s="237"/>
      <c r="T726" s="237"/>
      <c r="U726" s="237"/>
      <c r="V726" s="237"/>
      <c r="W726" s="237"/>
      <c r="X726" s="237"/>
      <c r="Y726" s="237"/>
      <c r="Z726" s="237"/>
      <c r="AA726" s="237"/>
      <c r="AB726" s="237"/>
      <c r="AC726" s="237"/>
      <c r="AD726" s="237"/>
      <c r="AE726" s="237"/>
      <c r="AF726" s="237"/>
      <c r="AG726" s="237"/>
      <c r="AH726" s="237"/>
    </row>
    <row r="727" spans="1:34">
      <c r="A727" s="8"/>
      <c r="B727" s="8"/>
      <c r="C727" s="237"/>
      <c r="D727" s="237"/>
      <c r="E727" s="237"/>
      <c r="F727" s="237"/>
      <c r="G727" s="237"/>
      <c r="H727" s="237"/>
      <c r="I727" s="237"/>
      <c r="J727" s="237"/>
      <c r="K727" s="237"/>
      <c r="L727" s="237"/>
      <c r="M727" s="237"/>
      <c r="N727" s="237"/>
      <c r="O727" s="237"/>
      <c r="Q727" s="237"/>
      <c r="R727" s="237"/>
      <c r="S727" s="237"/>
      <c r="T727" s="237"/>
      <c r="U727" s="237"/>
      <c r="V727" s="237"/>
      <c r="W727" s="237"/>
      <c r="X727" s="237"/>
      <c r="Y727" s="237"/>
      <c r="Z727" s="237"/>
      <c r="AA727" s="237"/>
      <c r="AB727" s="237"/>
      <c r="AC727" s="237"/>
      <c r="AD727" s="237"/>
      <c r="AE727" s="237"/>
      <c r="AF727" s="237"/>
      <c r="AG727" s="237"/>
      <c r="AH727" s="237"/>
    </row>
    <row r="728" spans="1:34">
      <c r="A728" s="8"/>
      <c r="B728" s="8"/>
      <c r="C728" s="237"/>
      <c r="D728" s="237"/>
      <c r="E728" s="237"/>
      <c r="F728" s="237"/>
      <c r="G728" s="237"/>
      <c r="H728" s="237"/>
      <c r="I728" s="237"/>
      <c r="J728" s="237"/>
      <c r="K728" s="237"/>
      <c r="L728" s="237"/>
      <c r="M728" s="237"/>
      <c r="N728" s="237"/>
      <c r="O728" s="237"/>
      <c r="Q728" s="237"/>
      <c r="R728" s="237"/>
      <c r="S728" s="237"/>
      <c r="T728" s="237"/>
      <c r="U728" s="237"/>
      <c r="V728" s="237"/>
      <c r="W728" s="237"/>
      <c r="X728" s="237"/>
      <c r="Y728" s="237"/>
      <c r="Z728" s="237"/>
      <c r="AA728" s="237"/>
      <c r="AB728" s="237"/>
      <c r="AC728" s="237"/>
      <c r="AD728" s="237"/>
      <c r="AE728" s="237"/>
      <c r="AF728" s="237"/>
      <c r="AG728" s="237"/>
      <c r="AH728" s="237"/>
    </row>
    <row r="729" spans="1:34">
      <c r="A729" s="8"/>
      <c r="B729" s="8"/>
      <c r="C729" s="237"/>
      <c r="D729" s="237"/>
      <c r="E729" s="237"/>
      <c r="F729" s="237"/>
      <c r="G729" s="237"/>
      <c r="H729" s="237"/>
      <c r="I729" s="237"/>
      <c r="J729" s="237"/>
      <c r="K729" s="237"/>
      <c r="L729" s="237"/>
      <c r="M729" s="237"/>
      <c r="N729" s="237"/>
      <c r="O729" s="237"/>
      <c r="Q729" s="237"/>
      <c r="R729" s="237"/>
      <c r="S729" s="237"/>
      <c r="T729" s="237"/>
      <c r="U729" s="237"/>
      <c r="V729" s="237"/>
      <c r="W729" s="237"/>
      <c r="X729" s="237"/>
      <c r="Y729" s="237"/>
      <c r="Z729" s="237"/>
      <c r="AA729" s="237"/>
      <c r="AB729" s="237"/>
      <c r="AC729" s="237"/>
      <c r="AD729" s="237"/>
      <c r="AE729" s="237"/>
      <c r="AF729" s="237"/>
      <c r="AG729" s="237"/>
      <c r="AH729" s="237"/>
    </row>
    <row r="730" spans="1:34">
      <c r="A730" s="8"/>
      <c r="B730" s="8"/>
      <c r="C730" s="237"/>
      <c r="D730" s="237"/>
      <c r="E730" s="237"/>
      <c r="F730" s="237"/>
      <c r="G730" s="237"/>
      <c r="H730" s="237"/>
      <c r="I730" s="237"/>
      <c r="J730" s="237"/>
      <c r="K730" s="237"/>
      <c r="L730" s="237"/>
      <c r="M730" s="237"/>
      <c r="N730" s="237"/>
      <c r="O730" s="237"/>
      <c r="Q730" s="237"/>
      <c r="R730" s="237"/>
      <c r="S730" s="237"/>
      <c r="T730" s="237"/>
      <c r="U730" s="237"/>
      <c r="V730" s="237"/>
      <c r="W730" s="237"/>
      <c r="X730" s="237"/>
      <c r="Y730" s="237"/>
      <c r="Z730" s="237"/>
      <c r="AA730" s="237"/>
      <c r="AB730" s="237"/>
      <c r="AC730" s="237"/>
      <c r="AD730" s="237"/>
      <c r="AE730" s="237"/>
      <c r="AF730" s="237"/>
      <c r="AG730" s="237"/>
      <c r="AH730" s="237"/>
    </row>
    <row r="731" spans="1:34">
      <c r="A731" s="8"/>
      <c r="B731" s="8"/>
      <c r="C731" s="237"/>
      <c r="D731" s="237"/>
      <c r="E731" s="237"/>
      <c r="F731" s="237"/>
      <c r="G731" s="237"/>
      <c r="H731" s="237"/>
      <c r="I731" s="237"/>
      <c r="J731" s="237"/>
      <c r="K731" s="237"/>
      <c r="L731" s="237"/>
      <c r="M731" s="237"/>
      <c r="N731" s="237"/>
      <c r="O731" s="237"/>
      <c r="Q731" s="237"/>
      <c r="R731" s="237"/>
      <c r="S731" s="237"/>
      <c r="T731" s="237"/>
      <c r="U731" s="237"/>
      <c r="V731" s="237"/>
      <c r="W731" s="237"/>
      <c r="X731" s="237"/>
      <c r="Y731" s="237"/>
      <c r="Z731" s="237"/>
      <c r="AA731" s="237"/>
      <c r="AB731" s="237"/>
      <c r="AC731" s="237"/>
      <c r="AD731" s="237"/>
      <c r="AE731" s="237"/>
      <c r="AF731" s="237"/>
      <c r="AG731" s="237"/>
      <c r="AH731" s="237"/>
    </row>
    <row r="732" spans="1:34">
      <c r="A732" s="8"/>
      <c r="B732" s="8"/>
      <c r="C732" s="237"/>
      <c r="D732" s="237"/>
      <c r="E732" s="237"/>
      <c r="F732" s="237"/>
      <c r="G732" s="237"/>
      <c r="H732" s="237"/>
      <c r="I732" s="237"/>
      <c r="J732" s="237"/>
      <c r="K732" s="237"/>
      <c r="L732" s="237"/>
      <c r="M732" s="237"/>
      <c r="N732" s="237"/>
      <c r="O732" s="237"/>
      <c r="Q732" s="237"/>
      <c r="R732" s="237"/>
      <c r="S732" s="237"/>
      <c r="T732" s="237"/>
      <c r="U732" s="237"/>
      <c r="V732" s="237"/>
      <c r="W732" s="237"/>
      <c r="X732" s="237"/>
      <c r="Y732" s="237"/>
      <c r="Z732" s="237"/>
      <c r="AA732" s="237"/>
      <c r="AB732" s="237"/>
      <c r="AC732" s="237"/>
      <c r="AD732" s="237"/>
      <c r="AE732" s="237"/>
      <c r="AF732" s="237"/>
      <c r="AG732" s="237"/>
      <c r="AH732" s="237"/>
    </row>
    <row r="733" spans="1:34">
      <c r="A733" s="8"/>
      <c r="B733" s="8"/>
      <c r="C733" s="237"/>
      <c r="D733" s="237"/>
      <c r="E733" s="237"/>
      <c r="F733" s="237"/>
      <c r="G733" s="237"/>
      <c r="H733" s="237"/>
      <c r="I733" s="237"/>
      <c r="J733" s="237"/>
      <c r="K733" s="237"/>
      <c r="L733" s="237"/>
      <c r="M733" s="237"/>
      <c r="N733" s="237"/>
      <c r="O733" s="237"/>
      <c r="Q733" s="237"/>
      <c r="R733" s="237"/>
      <c r="S733" s="237"/>
      <c r="T733" s="237"/>
      <c r="U733" s="237"/>
      <c r="V733" s="237"/>
      <c r="W733" s="237"/>
      <c r="X733" s="237"/>
      <c r="Y733" s="237"/>
      <c r="Z733" s="237"/>
      <c r="AA733" s="237"/>
      <c r="AB733" s="237"/>
      <c r="AC733" s="237"/>
      <c r="AD733" s="237"/>
      <c r="AE733" s="237"/>
      <c r="AF733" s="237"/>
      <c r="AG733" s="237"/>
      <c r="AH733" s="237"/>
    </row>
    <row r="734" spans="1:34">
      <c r="A734" s="8"/>
      <c r="B734" s="8"/>
      <c r="C734" s="237"/>
      <c r="D734" s="237"/>
      <c r="E734" s="237"/>
      <c r="F734" s="237"/>
      <c r="G734" s="237"/>
      <c r="H734" s="237"/>
      <c r="I734" s="237"/>
      <c r="J734" s="237"/>
      <c r="K734" s="237"/>
      <c r="L734" s="237"/>
      <c r="M734" s="237"/>
      <c r="N734" s="237"/>
      <c r="O734" s="237"/>
      <c r="Q734" s="237"/>
      <c r="R734" s="237"/>
      <c r="S734" s="237"/>
      <c r="T734" s="237"/>
      <c r="U734" s="237"/>
      <c r="V734" s="237"/>
      <c r="W734" s="237"/>
      <c r="X734" s="237"/>
      <c r="Y734" s="237"/>
      <c r="Z734" s="237"/>
      <c r="AA734" s="237"/>
      <c r="AB734" s="237"/>
      <c r="AC734" s="237"/>
      <c r="AD734" s="237"/>
      <c r="AE734" s="237"/>
      <c r="AF734" s="237"/>
      <c r="AG734" s="237"/>
      <c r="AH734" s="237"/>
    </row>
    <row r="735" spans="1:34">
      <c r="A735" s="8"/>
      <c r="B735" s="8"/>
      <c r="C735" s="237"/>
      <c r="D735" s="237"/>
      <c r="E735" s="237"/>
      <c r="F735" s="237"/>
      <c r="G735" s="237"/>
      <c r="H735" s="237"/>
      <c r="I735" s="237"/>
      <c r="J735" s="237"/>
      <c r="K735" s="237"/>
      <c r="L735" s="237"/>
      <c r="M735" s="237"/>
      <c r="N735" s="237"/>
      <c r="O735" s="237"/>
      <c r="Q735" s="237"/>
      <c r="R735" s="237"/>
      <c r="S735" s="237"/>
      <c r="T735" s="237"/>
      <c r="U735" s="237"/>
      <c r="V735" s="237"/>
      <c r="W735" s="237"/>
      <c r="X735" s="237"/>
      <c r="Y735" s="237"/>
      <c r="Z735" s="237"/>
      <c r="AA735" s="237"/>
      <c r="AB735" s="237"/>
      <c r="AC735" s="237"/>
      <c r="AD735" s="237"/>
      <c r="AE735" s="237"/>
      <c r="AF735" s="237"/>
      <c r="AG735" s="237"/>
      <c r="AH735" s="237"/>
    </row>
    <row r="736" spans="1:34">
      <c r="A736" s="8"/>
      <c r="B736" s="8"/>
      <c r="C736" s="237"/>
      <c r="D736" s="237"/>
      <c r="E736" s="237"/>
      <c r="F736" s="237"/>
      <c r="G736" s="237"/>
      <c r="H736" s="237"/>
      <c r="I736" s="237"/>
      <c r="J736" s="237"/>
      <c r="K736" s="237"/>
      <c r="L736" s="237"/>
      <c r="M736" s="237"/>
      <c r="N736" s="237"/>
      <c r="O736" s="237"/>
      <c r="Q736" s="237"/>
      <c r="R736" s="237"/>
      <c r="S736" s="237"/>
      <c r="T736" s="237"/>
      <c r="U736" s="237"/>
      <c r="V736" s="237"/>
      <c r="W736" s="237"/>
      <c r="X736" s="237"/>
      <c r="Y736" s="237"/>
      <c r="Z736" s="237"/>
      <c r="AA736" s="237"/>
      <c r="AB736" s="237"/>
      <c r="AC736" s="237"/>
      <c r="AD736" s="237"/>
      <c r="AE736" s="237"/>
      <c r="AF736" s="237"/>
      <c r="AG736" s="237"/>
      <c r="AH736" s="237"/>
    </row>
    <row r="737" spans="1:34">
      <c r="A737" s="8"/>
      <c r="B737" s="8"/>
      <c r="C737" s="237"/>
      <c r="D737" s="237"/>
      <c r="E737" s="237"/>
      <c r="F737" s="237"/>
      <c r="G737" s="237"/>
      <c r="H737" s="237"/>
      <c r="I737" s="237"/>
      <c r="J737" s="237"/>
      <c r="K737" s="237"/>
      <c r="L737" s="237"/>
      <c r="M737" s="237"/>
      <c r="N737" s="237"/>
      <c r="O737" s="237"/>
      <c r="Q737" s="237"/>
      <c r="R737" s="237"/>
      <c r="S737" s="237"/>
      <c r="T737" s="237"/>
      <c r="U737" s="237"/>
      <c r="V737" s="237"/>
      <c r="W737" s="237"/>
      <c r="X737" s="237"/>
      <c r="Y737" s="237"/>
      <c r="Z737" s="237"/>
      <c r="AA737" s="237"/>
      <c r="AB737" s="237"/>
      <c r="AC737" s="237"/>
      <c r="AD737" s="237"/>
      <c r="AE737" s="237"/>
      <c r="AF737" s="237"/>
      <c r="AG737" s="237"/>
      <c r="AH737" s="237"/>
    </row>
    <row r="738" spans="1:34">
      <c r="A738" s="8"/>
      <c r="B738" s="8"/>
      <c r="C738" s="237"/>
      <c r="D738" s="237"/>
      <c r="E738" s="237"/>
      <c r="F738" s="237"/>
      <c r="G738" s="237"/>
      <c r="H738" s="237"/>
      <c r="I738" s="237"/>
      <c r="J738" s="237"/>
      <c r="K738" s="237"/>
      <c r="L738" s="237"/>
      <c r="M738" s="237"/>
      <c r="N738" s="237"/>
      <c r="O738" s="237"/>
      <c r="Q738" s="237"/>
      <c r="R738" s="237"/>
      <c r="S738" s="237"/>
      <c r="T738" s="237"/>
      <c r="U738" s="237"/>
      <c r="V738" s="237"/>
      <c r="W738" s="237"/>
      <c r="X738" s="237"/>
      <c r="Y738" s="237"/>
      <c r="Z738" s="237"/>
      <c r="AA738" s="237"/>
      <c r="AB738" s="237"/>
      <c r="AC738" s="237"/>
      <c r="AD738" s="237"/>
      <c r="AE738" s="237"/>
      <c r="AF738" s="237"/>
      <c r="AG738" s="237"/>
      <c r="AH738" s="237"/>
    </row>
    <row r="739" spans="1:34">
      <c r="A739" s="8"/>
      <c r="B739" s="8"/>
      <c r="C739" s="237"/>
      <c r="D739" s="237"/>
      <c r="E739" s="237"/>
      <c r="F739" s="237"/>
      <c r="G739" s="237"/>
      <c r="H739" s="237"/>
      <c r="I739" s="237"/>
      <c r="J739" s="237"/>
      <c r="K739" s="237"/>
      <c r="L739" s="237"/>
      <c r="M739" s="237"/>
      <c r="N739" s="237"/>
      <c r="O739" s="237"/>
      <c r="Q739" s="237"/>
      <c r="R739" s="237"/>
      <c r="S739" s="237"/>
      <c r="T739" s="237"/>
      <c r="U739" s="237"/>
      <c r="V739" s="237"/>
      <c r="W739" s="237"/>
      <c r="X739" s="237"/>
      <c r="Y739" s="237"/>
      <c r="Z739" s="237"/>
      <c r="AA739" s="237"/>
      <c r="AB739" s="237"/>
      <c r="AC739" s="237"/>
      <c r="AD739" s="237"/>
      <c r="AE739" s="237"/>
      <c r="AF739" s="237"/>
      <c r="AG739" s="237"/>
      <c r="AH739" s="237"/>
    </row>
    <row r="740" spans="1:34">
      <c r="A740" s="8"/>
      <c r="B740" s="8"/>
      <c r="C740" s="237"/>
      <c r="D740" s="237"/>
      <c r="E740" s="237"/>
      <c r="F740" s="237"/>
      <c r="G740" s="237"/>
      <c r="H740" s="237"/>
      <c r="I740" s="237"/>
      <c r="J740" s="237"/>
      <c r="K740" s="237"/>
      <c r="L740" s="237"/>
      <c r="M740" s="237"/>
      <c r="N740" s="237"/>
      <c r="O740" s="237"/>
      <c r="Q740" s="237"/>
      <c r="R740" s="237"/>
      <c r="S740" s="237"/>
      <c r="T740" s="237"/>
      <c r="U740" s="237"/>
      <c r="V740" s="237"/>
      <c r="W740" s="237"/>
      <c r="X740" s="237"/>
      <c r="Y740" s="237"/>
      <c r="Z740" s="237"/>
      <c r="AA740" s="237"/>
      <c r="AB740" s="237"/>
      <c r="AC740" s="237"/>
      <c r="AD740" s="237"/>
      <c r="AE740" s="237"/>
      <c r="AF740" s="237"/>
      <c r="AG740" s="237"/>
      <c r="AH740" s="237"/>
    </row>
    <row r="741" spans="1:34">
      <c r="A741" s="8"/>
      <c r="B741" s="8"/>
      <c r="C741" s="237"/>
      <c r="D741" s="237"/>
      <c r="E741" s="237"/>
      <c r="F741" s="237"/>
      <c r="G741" s="237"/>
      <c r="H741" s="237"/>
      <c r="I741" s="237"/>
      <c r="J741" s="237"/>
      <c r="K741" s="237"/>
      <c r="L741" s="237"/>
      <c r="M741" s="237"/>
      <c r="N741" s="237"/>
      <c r="O741" s="237"/>
      <c r="Q741" s="237"/>
      <c r="R741" s="237"/>
      <c r="S741" s="237"/>
      <c r="T741" s="237"/>
      <c r="U741" s="237"/>
      <c r="V741" s="237"/>
      <c r="W741" s="237"/>
      <c r="X741" s="237"/>
      <c r="Y741" s="237"/>
      <c r="Z741" s="237"/>
      <c r="AA741" s="237"/>
      <c r="AB741" s="237"/>
      <c r="AC741" s="237"/>
      <c r="AD741" s="237"/>
      <c r="AE741" s="237"/>
      <c r="AF741" s="237"/>
      <c r="AG741" s="237"/>
      <c r="AH741" s="237"/>
    </row>
    <row r="742" spans="1:34">
      <c r="A742" s="8"/>
      <c r="B742" s="8"/>
      <c r="C742" s="237"/>
      <c r="D742" s="237"/>
      <c r="E742" s="237"/>
      <c r="F742" s="237"/>
      <c r="G742" s="237"/>
      <c r="H742" s="237"/>
      <c r="I742" s="237"/>
      <c r="J742" s="237"/>
      <c r="K742" s="237"/>
      <c r="L742" s="237"/>
      <c r="M742" s="237"/>
      <c r="N742" s="237"/>
      <c r="O742" s="237"/>
      <c r="Q742" s="237"/>
      <c r="R742" s="237"/>
      <c r="S742" s="237"/>
      <c r="T742" s="237"/>
      <c r="U742" s="237"/>
      <c r="V742" s="237"/>
      <c r="W742" s="237"/>
      <c r="X742" s="237"/>
      <c r="Y742" s="237"/>
      <c r="Z742" s="237"/>
      <c r="AA742" s="237"/>
      <c r="AB742" s="237"/>
      <c r="AC742" s="237"/>
      <c r="AD742" s="237"/>
      <c r="AE742" s="237"/>
      <c r="AF742" s="237"/>
      <c r="AG742" s="237"/>
      <c r="AH742" s="237"/>
    </row>
    <row r="743" spans="1:34">
      <c r="A743" s="8"/>
      <c r="B743" s="8"/>
      <c r="C743" s="237"/>
      <c r="D743" s="237"/>
      <c r="E743" s="237"/>
      <c r="F743" s="237"/>
      <c r="G743" s="237"/>
      <c r="H743" s="237"/>
      <c r="I743" s="237"/>
      <c r="J743" s="237"/>
      <c r="K743" s="237"/>
      <c r="L743" s="237"/>
      <c r="M743" s="237"/>
      <c r="N743" s="237"/>
      <c r="O743" s="237"/>
      <c r="Q743" s="237"/>
      <c r="R743" s="237"/>
      <c r="S743" s="237"/>
      <c r="T743" s="237"/>
      <c r="U743" s="237"/>
      <c r="V743" s="237"/>
      <c r="W743" s="237"/>
      <c r="X743" s="237"/>
      <c r="Y743" s="237"/>
      <c r="Z743" s="237"/>
      <c r="AA743" s="237"/>
      <c r="AB743" s="237"/>
      <c r="AC743" s="237"/>
      <c r="AD743" s="237"/>
      <c r="AE743" s="237"/>
      <c r="AF743" s="237"/>
      <c r="AG743" s="237"/>
      <c r="AH743" s="237"/>
    </row>
    <row r="744" spans="1:34">
      <c r="A744" s="8"/>
      <c r="B744" s="8"/>
      <c r="C744" s="237"/>
      <c r="D744" s="237"/>
      <c r="E744" s="237"/>
      <c r="F744" s="237"/>
      <c r="G744" s="237"/>
      <c r="H744" s="237"/>
      <c r="I744" s="237"/>
      <c r="J744" s="237"/>
      <c r="K744" s="237"/>
      <c r="L744" s="237"/>
      <c r="M744" s="237"/>
      <c r="N744" s="237"/>
      <c r="O744" s="237"/>
      <c r="Q744" s="237"/>
      <c r="R744" s="237"/>
      <c r="S744" s="237"/>
      <c r="T744" s="237"/>
      <c r="U744" s="237"/>
      <c r="V744" s="237"/>
      <c r="W744" s="237"/>
      <c r="X744" s="237"/>
      <c r="Y744" s="237"/>
      <c r="Z744" s="237"/>
      <c r="AA744" s="237"/>
      <c r="AB744" s="237"/>
      <c r="AC744" s="237"/>
      <c r="AD744" s="237"/>
      <c r="AE744" s="237"/>
      <c r="AF744" s="237"/>
      <c r="AG744" s="237"/>
      <c r="AH744" s="237"/>
    </row>
    <row r="745" spans="1:34">
      <c r="A745" s="8"/>
      <c r="B745" s="8"/>
      <c r="C745" s="237"/>
      <c r="D745" s="237"/>
      <c r="E745" s="237"/>
      <c r="F745" s="237"/>
      <c r="G745" s="237"/>
      <c r="H745" s="237"/>
      <c r="I745" s="237"/>
      <c r="J745" s="237"/>
      <c r="K745" s="237"/>
      <c r="L745" s="237"/>
      <c r="M745" s="237"/>
      <c r="N745" s="237"/>
      <c r="O745" s="237"/>
      <c r="Q745" s="237"/>
      <c r="R745" s="237"/>
      <c r="S745" s="237"/>
      <c r="T745" s="237"/>
      <c r="U745" s="237"/>
      <c r="V745" s="237"/>
      <c r="W745" s="237"/>
      <c r="X745" s="237"/>
      <c r="Y745" s="237"/>
      <c r="Z745" s="237"/>
      <c r="AA745" s="237"/>
      <c r="AB745" s="237"/>
      <c r="AC745" s="237"/>
      <c r="AD745" s="237"/>
      <c r="AE745" s="237"/>
      <c r="AF745" s="237"/>
      <c r="AG745" s="237"/>
      <c r="AH745" s="237"/>
    </row>
    <row r="746" spans="1:34">
      <c r="A746" s="8"/>
      <c r="B746" s="8"/>
      <c r="C746" s="237"/>
      <c r="D746" s="237"/>
      <c r="E746" s="237"/>
      <c r="F746" s="237"/>
      <c r="G746" s="237"/>
      <c r="H746" s="237"/>
      <c r="I746" s="237"/>
      <c r="J746" s="237"/>
      <c r="K746" s="237"/>
      <c r="L746" s="237"/>
      <c r="M746" s="237"/>
      <c r="N746" s="237"/>
      <c r="O746" s="237"/>
      <c r="Q746" s="237"/>
      <c r="R746" s="237"/>
      <c r="S746" s="237"/>
      <c r="T746" s="237"/>
      <c r="U746" s="237"/>
      <c r="V746" s="237"/>
      <c r="W746" s="237"/>
      <c r="X746" s="237"/>
      <c r="Y746" s="237"/>
      <c r="Z746" s="237"/>
      <c r="AA746" s="237"/>
      <c r="AB746" s="237"/>
      <c r="AC746" s="237"/>
      <c r="AD746" s="237"/>
      <c r="AE746" s="237"/>
      <c r="AF746" s="237"/>
      <c r="AG746" s="237"/>
      <c r="AH746" s="237"/>
    </row>
    <row r="747" spans="1:34">
      <c r="A747" s="8"/>
      <c r="B747" s="8"/>
      <c r="C747" s="237"/>
      <c r="D747" s="237"/>
      <c r="E747" s="237"/>
      <c r="F747" s="237"/>
      <c r="G747" s="237"/>
      <c r="H747" s="237"/>
      <c r="I747" s="237"/>
      <c r="J747" s="237"/>
      <c r="K747" s="237"/>
      <c r="L747" s="237"/>
      <c r="M747" s="237"/>
      <c r="N747" s="237"/>
      <c r="O747" s="237"/>
      <c r="Q747" s="237"/>
      <c r="R747" s="237"/>
      <c r="S747" s="237"/>
      <c r="T747" s="237"/>
      <c r="U747" s="237"/>
      <c r="V747" s="237"/>
      <c r="W747" s="237"/>
      <c r="X747" s="237"/>
      <c r="Y747" s="237"/>
      <c r="Z747" s="237"/>
      <c r="AA747" s="237"/>
      <c r="AB747" s="237"/>
      <c r="AC747" s="237"/>
      <c r="AD747" s="237"/>
      <c r="AE747" s="237"/>
      <c r="AF747" s="237"/>
      <c r="AG747" s="237"/>
      <c r="AH747" s="237"/>
    </row>
    <row r="748" spans="1:34">
      <c r="A748" s="8"/>
      <c r="B748" s="8"/>
      <c r="C748" s="237"/>
      <c r="D748" s="237"/>
      <c r="E748" s="237"/>
      <c r="F748" s="237"/>
      <c r="G748" s="237"/>
      <c r="H748" s="237"/>
      <c r="I748" s="237"/>
      <c r="J748" s="237"/>
      <c r="K748" s="237"/>
      <c r="L748" s="237"/>
      <c r="M748" s="237"/>
      <c r="N748" s="237"/>
      <c r="O748" s="237"/>
      <c r="Q748" s="237"/>
      <c r="R748" s="237"/>
      <c r="S748" s="237"/>
      <c r="T748" s="237"/>
      <c r="U748" s="237"/>
      <c r="V748" s="237"/>
      <c r="W748" s="237"/>
      <c r="X748" s="237"/>
      <c r="Y748" s="237"/>
      <c r="Z748" s="237"/>
      <c r="AA748" s="237"/>
      <c r="AB748" s="237"/>
      <c r="AC748" s="237"/>
      <c r="AD748" s="237"/>
      <c r="AE748" s="237"/>
      <c r="AF748" s="237"/>
      <c r="AG748" s="237"/>
      <c r="AH748" s="237"/>
    </row>
    <row r="749" spans="1:34">
      <c r="A749" s="8"/>
      <c r="B749" s="8"/>
      <c r="C749" s="237"/>
      <c r="D749" s="237"/>
      <c r="E749" s="237"/>
      <c r="F749" s="237"/>
      <c r="G749" s="237"/>
      <c r="H749" s="237"/>
      <c r="I749" s="237"/>
      <c r="J749" s="237"/>
      <c r="K749" s="237"/>
      <c r="L749" s="237"/>
      <c r="M749" s="237"/>
      <c r="N749" s="237"/>
      <c r="O749" s="237"/>
      <c r="Q749" s="237"/>
      <c r="R749" s="237"/>
      <c r="S749" s="237"/>
      <c r="T749" s="237"/>
      <c r="U749" s="237"/>
      <c r="V749" s="237"/>
      <c r="W749" s="237"/>
      <c r="X749" s="237"/>
      <c r="Y749" s="237"/>
      <c r="Z749" s="237"/>
      <c r="AA749" s="237"/>
      <c r="AB749" s="237"/>
      <c r="AC749" s="237"/>
      <c r="AD749" s="237"/>
      <c r="AE749" s="237"/>
      <c r="AF749" s="237"/>
      <c r="AG749" s="237"/>
      <c r="AH749" s="237"/>
    </row>
    <row r="750" spans="1:34">
      <c r="A750" s="8"/>
      <c r="B750" s="8"/>
      <c r="C750" s="237"/>
      <c r="D750" s="237"/>
      <c r="E750" s="237"/>
      <c r="F750" s="237"/>
      <c r="G750" s="237"/>
      <c r="H750" s="237"/>
      <c r="I750" s="237"/>
      <c r="J750" s="237"/>
      <c r="K750" s="237"/>
      <c r="L750" s="237"/>
      <c r="M750" s="237"/>
      <c r="N750" s="237"/>
      <c r="O750" s="237"/>
      <c r="Q750" s="237"/>
      <c r="R750" s="237"/>
      <c r="S750" s="237"/>
      <c r="T750" s="237"/>
      <c r="U750" s="237"/>
      <c r="V750" s="237"/>
      <c r="W750" s="237"/>
      <c r="X750" s="237"/>
      <c r="Y750" s="237"/>
      <c r="Z750" s="237"/>
      <c r="AA750" s="237"/>
      <c r="AB750" s="237"/>
      <c r="AC750" s="237"/>
      <c r="AD750" s="237"/>
      <c r="AE750" s="237"/>
      <c r="AF750" s="237"/>
      <c r="AG750" s="237"/>
      <c r="AH750" s="237"/>
    </row>
    <row r="751" spans="1:34">
      <c r="A751" s="8"/>
      <c r="B751" s="8"/>
      <c r="C751" s="237"/>
      <c r="D751" s="237"/>
      <c r="E751" s="237"/>
      <c r="F751" s="237"/>
      <c r="G751" s="237"/>
      <c r="H751" s="237"/>
      <c r="I751" s="237"/>
      <c r="J751" s="237"/>
      <c r="K751" s="237"/>
      <c r="L751" s="237"/>
      <c r="M751" s="237"/>
      <c r="N751" s="237"/>
      <c r="O751" s="237"/>
      <c r="Q751" s="237"/>
      <c r="R751" s="237"/>
      <c r="S751" s="237"/>
      <c r="T751" s="237"/>
      <c r="U751" s="237"/>
      <c r="V751" s="237"/>
      <c r="W751" s="237"/>
      <c r="X751" s="237"/>
      <c r="Y751" s="237"/>
      <c r="Z751" s="237"/>
      <c r="AA751" s="237"/>
      <c r="AB751" s="237"/>
      <c r="AC751" s="237"/>
      <c r="AD751" s="237"/>
      <c r="AE751" s="237"/>
      <c r="AF751" s="237"/>
      <c r="AG751" s="237"/>
      <c r="AH751" s="237"/>
    </row>
    <row r="752" spans="1:34">
      <c r="A752" s="8"/>
      <c r="B752" s="8"/>
      <c r="C752" s="237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237"/>
      <c r="O752" s="237"/>
      <c r="Q752" s="237"/>
      <c r="R752" s="237"/>
      <c r="S752" s="237"/>
      <c r="T752" s="237"/>
      <c r="U752" s="237"/>
      <c r="V752" s="237"/>
      <c r="W752" s="237"/>
      <c r="X752" s="237"/>
      <c r="Y752" s="237"/>
      <c r="Z752" s="237"/>
      <c r="AA752" s="237"/>
      <c r="AB752" s="237"/>
      <c r="AC752" s="237"/>
      <c r="AD752" s="237"/>
      <c r="AE752" s="237"/>
      <c r="AF752" s="237"/>
      <c r="AG752" s="237"/>
      <c r="AH752" s="237"/>
    </row>
    <row r="753" spans="1:34">
      <c r="A753" s="8"/>
      <c r="B753" s="8"/>
      <c r="C753" s="237"/>
      <c r="D753" s="237"/>
      <c r="E753" s="237"/>
      <c r="F753" s="237"/>
      <c r="G753" s="237"/>
      <c r="H753" s="237"/>
      <c r="I753" s="237"/>
      <c r="J753" s="237"/>
      <c r="K753" s="237"/>
      <c r="L753" s="237"/>
      <c r="M753" s="237"/>
      <c r="N753" s="237"/>
      <c r="O753" s="237"/>
      <c r="Q753" s="237"/>
      <c r="R753" s="237"/>
      <c r="S753" s="237"/>
      <c r="T753" s="237"/>
      <c r="U753" s="237"/>
      <c r="V753" s="237"/>
      <c r="W753" s="237"/>
      <c r="X753" s="237"/>
      <c r="Y753" s="237"/>
      <c r="Z753" s="237"/>
      <c r="AA753" s="237"/>
      <c r="AB753" s="237"/>
      <c r="AC753" s="237"/>
      <c r="AD753" s="237"/>
      <c r="AE753" s="237"/>
      <c r="AF753" s="237"/>
      <c r="AG753" s="237"/>
      <c r="AH753" s="237"/>
    </row>
    <row r="754" spans="1:34">
      <c r="A754" s="8"/>
      <c r="B754" s="8"/>
      <c r="C754" s="237"/>
      <c r="D754" s="237"/>
      <c r="E754" s="237"/>
      <c r="F754" s="237"/>
      <c r="G754" s="237"/>
      <c r="H754" s="237"/>
      <c r="I754" s="237"/>
      <c r="J754" s="237"/>
      <c r="K754" s="237"/>
      <c r="L754" s="237"/>
      <c r="M754" s="237"/>
      <c r="N754" s="237"/>
      <c r="O754" s="237"/>
      <c r="Q754" s="237"/>
      <c r="R754" s="237"/>
      <c r="S754" s="237"/>
      <c r="T754" s="237"/>
      <c r="U754" s="237"/>
      <c r="V754" s="237"/>
      <c r="W754" s="237"/>
      <c r="X754" s="237"/>
      <c r="Y754" s="237"/>
      <c r="Z754" s="237"/>
      <c r="AA754" s="237"/>
      <c r="AB754" s="237"/>
      <c r="AC754" s="237"/>
      <c r="AD754" s="237"/>
      <c r="AE754" s="237"/>
      <c r="AF754" s="237"/>
      <c r="AG754" s="237"/>
      <c r="AH754" s="237"/>
    </row>
    <row r="755" spans="1:34">
      <c r="A755" s="8"/>
      <c r="B755" s="8"/>
      <c r="C755" s="237"/>
      <c r="D755" s="237"/>
      <c r="E755" s="237"/>
      <c r="F755" s="237"/>
      <c r="G755" s="237"/>
      <c r="H755" s="237"/>
      <c r="I755" s="237"/>
      <c r="J755" s="237"/>
      <c r="K755" s="237"/>
      <c r="L755" s="237"/>
      <c r="M755" s="237"/>
      <c r="N755" s="237"/>
      <c r="O755" s="237"/>
      <c r="Q755" s="237"/>
      <c r="R755" s="237"/>
      <c r="S755" s="237"/>
      <c r="T755" s="237"/>
      <c r="U755" s="237"/>
      <c r="V755" s="237"/>
      <c r="W755" s="237"/>
      <c r="X755" s="237"/>
      <c r="Y755" s="237"/>
      <c r="Z755" s="237"/>
      <c r="AA755" s="237"/>
      <c r="AB755" s="237"/>
      <c r="AC755" s="237"/>
      <c r="AD755" s="237"/>
      <c r="AE755" s="237"/>
      <c r="AF755" s="237"/>
      <c r="AG755" s="237"/>
      <c r="AH755" s="237"/>
    </row>
    <row r="756" spans="1:34">
      <c r="A756" s="8"/>
      <c r="B756" s="8"/>
      <c r="C756" s="237"/>
      <c r="D756" s="237"/>
      <c r="E756" s="237"/>
      <c r="F756" s="237"/>
      <c r="G756" s="237"/>
      <c r="H756" s="237"/>
      <c r="I756" s="237"/>
      <c r="J756" s="237"/>
      <c r="K756" s="237"/>
      <c r="L756" s="237"/>
      <c r="M756" s="237"/>
      <c r="N756" s="237"/>
      <c r="O756" s="237"/>
      <c r="Q756" s="237"/>
      <c r="R756" s="237"/>
      <c r="S756" s="237"/>
      <c r="T756" s="237"/>
      <c r="U756" s="237"/>
      <c r="V756" s="237"/>
      <c r="W756" s="237"/>
      <c r="X756" s="237"/>
      <c r="Y756" s="237"/>
      <c r="Z756" s="237"/>
      <c r="AA756" s="237"/>
      <c r="AB756" s="237"/>
      <c r="AC756" s="237"/>
      <c r="AD756" s="237"/>
      <c r="AE756" s="237"/>
      <c r="AF756" s="237"/>
      <c r="AG756" s="237"/>
      <c r="AH756" s="237"/>
    </row>
    <row r="757" spans="1:34">
      <c r="A757" s="8"/>
      <c r="B757" s="8"/>
      <c r="C757" s="237"/>
      <c r="D757" s="237"/>
      <c r="E757" s="237"/>
      <c r="F757" s="237"/>
      <c r="G757" s="237"/>
      <c r="H757" s="237"/>
      <c r="I757" s="237"/>
      <c r="J757" s="237"/>
      <c r="K757" s="237"/>
      <c r="L757" s="237"/>
      <c r="M757" s="237"/>
      <c r="N757" s="237"/>
      <c r="O757" s="237"/>
      <c r="Q757" s="237"/>
      <c r="R757" s="237"/>
      <c r="S757" s="237"/>
      <c r="T757" s="237"/>
      <c r="U757" s="237"/>
      <c r="V757" s="237"/>
      <c r="W757" s="237"/>
      <c r="X757" s="237"/>
      <c r="Y757" s="237"/>
      <c r="Z757" s="237"/>
      <c r="AA757" s="237"/>
      <c r="AB757" s="237"/>
      <c r="AC757" s="237"/>
      <c r="AD757" s="237"/>
      <c r="AE757" s="237"/>
      <c r="AF757" s="237"/>
      <c r="AG757" s="237"/>
      <c r="AH757" s="237"/>
    </row>
    <row r="758" spans="1:34">
      <c r="A758" s="8"/>
      <c r="B758" s="8"/>
      <c r="C758" s="237"/>
      <c r="D758" s="237"/>
      <c r="E758" s="237"/>
      <c r="F758" s="237"/>
      <c r="G758" s="237"/>
      <c r="H758" s="237"/>
      <c r="I758" s="237"/>
      <c r="J758" s="237"/>
      <c r="K758" s="237"/>
      <c r="L758" s="237"/>
      <c r="M758" s="237"/>
      <c r="N758" s="237"/>
      <c r="O758" s="237"/>
      <c r="Q758" s="237"/>
      <c r="R758" s="237"/>
      <c r="S758" s="237"/>
      <c r="T758" s="237"/>
      <c r="U758" s="237"/>
      <c r="V758" s="237"/>
      <c r="W758" s="237"/>
      <c r="X758" s="237"/>
      <c r="Y758" s="237"/>
      <c r="Z758" s="237"/>
      <c r="AA758" s="237"/>
      <c r="AB758" s="237"/>
      <c r="AC758" s="237"/>
      <c r="AD758" s="237"/>
      <c r="AE758" s="237"/>
      <c r="AF758" s="237"/>
      <c r="AG758" s="237"/>
      <c r="AH758" s="237"/>
    </row>
    <row r="759" spans="1:34">
      <c r="A759" s="8"/>
      <c r="B759" s="8"/>
      <c r="C759" s="237"/>
      <c r="D759" s="237"/>
      <c r="E759" s="237"/>
      <c r="F759" s="237"/>
      <c r="G759" s="237"/>
      <c r="H759" s="237"/>
      <c r="I759" s="237"/>
      <c r="J759" s="237"/>
      <c r="K759" s="237"/>
      <c r="L759" s="237"/>
      <c r="M759" s="237"/>
      <c r="N759" s="237"/>
      <c r="O759" s="237"/>
      <c r="Q759" s="237"/>
      <c r="R759" s="237"/>
      <c r="S759" s="237"/>
      <c r="T759" s="237"/>
      <c r="U759" s="237"/>
      <c r="V759" s="237"/>
      <c r="W759" s="237"/>
      <c r="X759" s="237"/>
      <c r="Y759" s="237"/>
      <c r="Z759" s="237"/>
      <c r="AA759" s="237"/>
      <c r="AB759" s="237"/>
      <c r="AC759" s="237"/>
      <c r="AD759" s="237"/>
      <c r="AE759" s="237"/>
      <c r="AF759" s="237"/>
      <c r="AG759" s="237"/>
      <c r="AH759" s="237"/>
    </row>
    <row r="760" spans="1:34">
      <c r="A760" s="8"/>
      <c r="B760" s="8"/>
      <c r="C760" s="237"/>
      <c r="D760" s="237"/>
      <c r="E760" s="237"/>
      <c r="F760" s="237"/>
      <c r="G760" s="237"/>
      <c r="H760" s="237"/>
      <c r="I760" s="237"/>
      <c r="J760" s="237"/>
      <c r="K760" s="237"/>
      <c r="L760" s="237"/>
      <c r="M760" s="237"/>
      <c r="N760" s="237"/>
      <c r="O760" s="237"/>
      <c r="Q760" s="237"/>
      <c r="R760" s="237"/>
      <c r="S760" s="237"/>
      <c r="T760" s="237"/>
      <c r="U760" s="237"/>
      <c r="V760" s="237"/>
      <c r="W760" s="237"/>
      <c r="X760" s="237"/>
      <c r="Y760" s="237"/>
      <c r="Z760" s="237"/>
      <c r="AA760" s="237"/>
      <c r="AB760" s="237"/>
      <c r="AC760" s="237"/>
      <c r="AD760" s="237"/>
      <c r="AE760" s="237"/>
      <c r="AF760" s="237"/>
      <c r="AG760" s="237"/>
      <c r="AH760" s="237"/>
    </row>
    <row r="761" spans="1:34">
      <c r="A761" s="8"/>
      <c r="B761" s="8"/>
      <c r="C761" s="237"/>
      <c r="D761" s="237"/>
      <c r="E761" s="237"/>
      <c r="F761" s="237"/>
      <c r="G761" s="237"/>
      <c r="H761" s="237"/>
      <c r="I761" s="237"/>
      <c r="J761" s="237"/>
      <c r="K761" s="237"/>
      <c r="L761" s="237"/>
      <c r="M761" s="237"/>
      <c r="N761" s="237"/>
      <c r="O761" s="237"/>
      <c r="Q761" s="237"/>
      <c r="R761" s="237"/>
      <c r="S761" s="237"/>
      <c r="T761" s="237"/>
      <c r="U761" s="237"/>
      <c r="V761" s="237"/>
      <c r="W761" s="237"/>
      <c r="X761" s="237"/>
      <c r="Y761" s="237"/>
      <c r="Z761" s="237"/>
      <c r="AA761" s="237"/>
      <c r="AB761" s="237"/>
      <c r="AC761" s="237"/>
      <c r="AD761" s="237"/>
      <c r="AE761" s="237"/>
      <c r="AF761" s="237"/>
      <c r="AG761" s="237"/>
      <c r="AH761" s="237"/>
    </row>
    <row r="762" spans="1:34">
      <c r="A762" s="8"/>
      <c r="B762" s="8"/>
      <c r="C762" s="237"/>
      <c r="D762" s="237"/>
      <c r="E762" s="237"/>
      <c r="F762" s="237"/>
      <c r="G762" s="237"/>
      <c r="H762" s="237"/>
      <c r="I762" s="237"/>
      <c r="J762" s="237"/>
      <c r="K762" s="237"/>
      <c r="L762" s="237"/>
      <c r="M762" s="237"/>
      <c r="N762" s="237"/>
      <c r="O762" s="237"/>
      <c r="Q762" s="237"/>
      <c r="R762" s="237"/>
      <c r="S762" s="237"/>
      <c r="T762" s="237"/>
      <c r="U762" s="237"/>
      <c r="V762" s="237"/>
      <c r="W762" s="237"/>
      <c r="X762" s="237"/>
      <c r="Y762" s="237"/>
      <c r="Z762" s="237"/>
      <c r="AA762" s="237"/>
      <c r="AB762" s="237"/>
      <c r="AC762" s="237"/>
      <c r="AD762" s="237"/>
      <c r="AE762" s="237"/>
      <c r="AF762" s="237"/>
      <c r="AG762" s="237"/>
      <c r="AH762" s="237"/>
    </row>
    <row r="763" spans="1:34">
      <c r="A763" s="8"/>
      <c r="B763" s="8"/>
      <c r="C763" s="237"/>
      <c r="D763" s="237"/>
      <c r="E763" s="237"/>
      <c r="F763" s="237"/>
      <c r="G763" s="237"/>
      <c r="H763" s="237"/>
      <c r="I763" s="237"/>
      <c r="J763" s="237"/>
      <c r="K763" s="237"/>
      <c r="L763" s="237"/>
      <c r="M763" s="237"/>
      <c r="N763" s="237"/>
      <c r="O763" s="237"/>
      <c r="Q763" s="237"/>
      <c r="R763" s="237"/>
      <c r="S763" s="237"/>
      <c r="T763" s="237"/>
      <c r="U763" s="237"/>
      <c r="V763" s="237"/>
      <c r="W763" s="237"/>
      <c r="X763" s="237"/>
      <c r="Y763" s="237"/>
      <c r="Z763" s="237"/>
      <c r="AA763" s="237"/>
      <c r="AB763" s="237"/>
      <c r="AC763" s="237"/>
      <c r="AD763" s="237"/>
      <c r="AE763" s="237"/>
      <c r="AF763" s="237"/>
      <c r="AG763" s="237"/>
      <c r="AH763" s="237"/>
    </row>
    <row r="764" spans="1:34">
      <c r="A764" s="8"/>
      <c r="B764" s="8"/>
      <c r="C764" s="237"/>
      <c r="D764" s="237"/>
      <c r="E764" s="237"/>
      <c r="F764" s="237"/>
      <c r="G764" s="237"/>
      <c r="H764" s="237"/>
      <c r="I764" s="237"/>
      <c r="J764" s="237"/>
      <c r="K764" s="237"/>
      <c r="L764" s="237"/>
      <c r="M764" s="237"/>
      <c r="N764" s="237"/>
      <c r="O764" s="237"/>
      <c r="Q764" s="237"/>
      <c r="R764" s="237"/>
      <c r="S764" s="237"/>
      <c r="T764" s="237"/>
      <c r="U764" s="237"/>
      <c r="V764" s="237"/>
      <c r="W764" s="237"/>
      <c r="X764" s="237"/>
      <c r="Y764" s="237"/>
      <c r="Z764" s="237"/>
      <c r="AA764" s="237"/>
      <c r="AB764" s="237"/>
      <c r="AC764" s="237"/>
      <c r="AD764" s="237"/>
      <c r="AE764" s="237"/>
      <c r="AF764" s="237"/>
      <c r="AG764" s="237"/>
      <c r="AH764" s="237"/>
    </row>
    <row r="765" spans="1:34">
      <c r="A765" s="8"/>
      <c r="B765" s="8"/>
      <c r="C765" s="237"/>
      <c r="D765" s="237"/>
      <c r="E765" s="237"/>
      <c r="F765" s="237"/>
      <c r="G765" s="237"/>
      <c r="H765" s="237"/>
      <c r="I765" s="237"/>
      <c r="J765" s="237"/>
      <c r="K765" s="237"/>
      <c r="L765" s="237"/>
      <c r="M765" s="237"/>
      <c r="N765" s="237"/>
      <c r="O765" s="237"/>
      <c r="Q765" s="237"/>
      <c r="R765" s="237"/>
      <c r="S765" s="237"/>
      <c r="T765" s="237"/>
      <c r="U765" s="237"/>
      <c r="V765" s="237"/>
      <c r="W765" s="237"/>
      <c r="X765" s="237"/>
      <c r="Y765" s="237"/>
      <c r="Z765" s="237"/>
      <c r="AA765" s="237"/>
      <c r="AB765" s="237"/>
      <c r="AC765" s="237"/>
      <c r="AD765" s="237"/>
      <c r="AE765" s="237"/>
      <c r="AF765" s="237"/>
      <c r="AG765" s="237"/>
      <c r="AH765" s="237"/>
    </row>
    <row r="766" spans="1:34">
      <c r="A766" s="8"/>
      <c r="B766" s="8"/>
      <c r="C766" s="237"/>
      <c r="D766" s="237"/>
      <c r="E766" s="237"/>
      <c r="F766" s="237"/>
      <c r="G766" s="237"/>
      <c r="H766" s="237"/>
      <c r="I766" s="237"/>
      <c r="J766" s="237"/>
      <c r="K766" s="237"/>
      <c r="L766" s="237"/>
      <c r="M766" s="237"/>
      <c r="N766" s="237"/>
      <c r="O766" s="237"/>
      <c r="Q766" s="237"/>
      <c r="R766" s="237"/>
      <c r="S766" s="237"/>
      <c r="T766" s="237"/>
      <c r="U766" s="237"/>
      <c r="V766" s="237"/>
      <c r="W766" s="237"/>
      <c r="X766" s="237"/>
      <c r="Y766" s="237"/>
      <c r="Z766" s="237"/>
      <c r="AA766" s="237"/>
      <c r="AB766" s="237"/>
      <c r="AC766" s="237"/>
      <c r="AD766" s="237"/>
      <c r="AE766" s="237"/>
      <c r="AF766" s="237"/>
      <c r="AG766" s="237"/>
      <c r="AH766" s="237"/>
    </row>
    <row r="767" spans="1:34">
      <c r="A767" s="8"/>
      <c r="B767" s="8"/>
      <c r="C767" s="237"/>
      <c r="D767" s="237"/>
      <c r="E767" s="237"/>
      <c r="F767" s="237"/>
      <c r="G767" s="237"/>
      <c r="H767" s="237"/>
      <c r="I767" s="237"/>
      <c r="J767" s="237"/>
      <c r="K767" s="237"/>
      <c r="L767" s="237"/>
      <c r="M767" s="237"/>
      <c r="N767" s="237"/>
      <c r="O767" s="237"/>
      <c r="Q767" s="237"/>
      <c r="R767" s="237"/>
      <c r="S767" s="237"/>
      <c r="T767" s="237"/>
      <c r="U767" s="237"/>
      <c r="V767" s="237"/>
      <c r="W767" s="237"/>
      <c r="X767" s="237"/>
      <c r="Y767" s="237"/>
      <c r="Z767" s="237"/>
      <c r="AA767" s="237"/>
      <c r="AB767" s="237"/>
      <c r="AC767" s="237"/>
      <c r="AD767" s="237"/>
      <c r="AE767" s="237"/>
      <c r="AF767" s="237"/>
      <c r="AG767" s="237"/>
      <c r="AH767" s="237"/>
    </row>
    <row r="768" spans="1:34">
      <c r="A768" s="8"/>
      <c r="B768" s="8"/>
      <c r="C768" s="237"/>
      <c r="D768" s="237"/>
      <c r="E768" s="237"/>
      <c r="F768" s="237"/>
      <c r="G768" s="237"/>
      <c r="H768" s="237"/>
      <c r="I768" s="237"/>
      <c r="J768" s="237"/>
      <c r="K768" s="237"/>
      <c r="L768" s="237"/>
      <c r="M768" s="237"/>
      <c r="N768" s="237"/>
      <c r="O768" s="237"/>
      <c r="Q768" s="237"/>
      <c r="R768" s="237"/>
      <c r="S768" s="237"/>
      <c r="T768" s="237"/>
      <c r="U768" s="237"/>
      <c r="V768" s="237"/>
      <c r="W768" s="237"/>
      <c r="X768" s="237"/>
      <c r="Y768" s="237"/>
      <c r="Z768" s="237"/>
      <c r="AA768" s="237"/>
      <c r="AB768" s="237"/>
      <c r="AC768" s="237"/>
      <c r="AD768" s="237"/>
      <c r="AE768" s="237"/>
      <c r="AF768" s="237"/>
      <c r="AG768" s="237"/>
      <c r="AH768" s="237"/>
    </row>
    <row r="769" spans="1:34">
      <c r="A769" s="8"/>
      <c r="B769" s="8"/>
      <c r="C769" s="237"/>
      <c r="D769" s="237"/>
      <c r="E769" s="237"/>
      <c r="F769" s="237"/>
      <c r="G769" s="237"/>
      <c r="H769" s="237"/>
      <c r="I769" s="237"/>
      <c r="J769" s="237"/>
      <c r="K769" s="237"/>
      <c r="L769" s="237"/>
      <c r="M769" s="237"/>
      <c r="N769" s="237"/>
      <c r="O769" s="237"/>
      <c r="Q769" s="237"/>
      <c r="R769" s="237"/>
      <c r="S769" s="237"/>
      <c r="T769" s="237"/>
      <c r="U769" s="237"/>
      <c r="V769" s="237"/>
      <c r="W769" s="237"/>
      <c r="X769" s="237"/>
      <c r="Y769" s="237"/>
      <c r="Z769" s="237"/>
      <c r="AA769" s="237"/>
      <c r="AB769" s="237"/>
      <c r="AC769" s="237"/>
      <c r="AD769" s="237"/>
      <c r="AE769" s="237"/>
      <c r="AF769" s="237"/>
      <c r="AG769" s="237"/>
      <c r="AH769" s="237"/>
    </row>
    <row r="770" spans="1:34">
      <c r="A770" s="8"/>
      <c r="B770" s="8"/>
      <c r="C770" s="237"/>
      <c r="D770" s="237"/>
      <c r="E770" s="237"/>
      <c r="F770" s="237"/>
      <c r="G770" s="237"/>
      <c r="H770" s="237"/>
      <c r="I770" s="237"/>
      <c r="J770" s="237"/>
      <c r="K770" s="237"/>
      <c r="L770" s="237"/>
      <c r="M770" s="237"/>
      <c r="N770" s="237"/>
      <c r="O770" s="237"/>
      <c r="Q770" s="237"/>
      <c r="R770" s="237"/>
      <c r="S770" s="237"/>
      <c r="T770" s="237"/>
      <c r="U770" s="237"/>
      <c r="V770" s="237"/>
      <c r="W770" s="237"/>
      <c r="X770" s="237"/>
      <c r="Y770" s="237"/>
      <c r="Z770" s="237"/>
      <c r="AA770" s="237"/>
      <c r="AB770" s="237"/>
      <c r="AC770" s="237"/>
      <c r="AD770" s="237"/>
      <c r="AE770" s="237"/>
      <c r="AF770" s="237"/>
      <c r="AG770" s="237"/>
      <c r="AH770" s="237"/>
    </row>
    <row r="771" spans="1:34">
      <c r="A771" s="8"/>
      <c r="B771" s="8"/>
      <c r="C771" s="237"/>
      <c r="D771" s="237"/>
      <c r="E771" s="237"/>
      <c r="F771" s="237"/>
      <c r="G771" s="237"/>
      <c r="H771" s="237"/>
      <c r="I771" s="237"/>
      <c r="J771" s="237"/>
      <c r="K771" s="237"/>
      <c r="L771" s="237"/>
      <c r="M771" s="237"/>
      <c r="N771" s="237"/>
      <c r="O771" s="237"/>
      <c r="Q771" s="237"/>
      <c r="R771" s="237"/>
      <c r="S771" s="237"/>
      <c r="T771" s="237"/>
      <c r="U771" s="237"/>
      <c r="V771" s="237"/>
      <c r="W771" s="237"/>
      <c r="X771" s="237"/>
      <c r="Y771" s="237"/>
      <c r="Z771" s="237"/>
      <c r="AA771" s="237"/>
      <c r="AB771" s="237"/>
      <c r="AC771" s="237"/>
      <c r="AD771" s="237"/>
      <c r="AE771" s="237"/>
      <c r="AF771" s="237"/>
      <c r="AG771" s="237"/>
      <c r="AH771" s="237"/>
    </row>
    <row r="772" spans="1:34">
      <c r="A772" s="8"/>
      <c r="B772" s="8"/>
      <c r="C772" s="237"/>
      <c r="D772" s="237"/>
      <c r="E772" s="237"/>
      <c r="F772" s="237"/>
      <c r="G772" s="237"/>
      <c r="H772" s="237"/>
      <c r="I772" s="237"/>
      <c r="J772" s="237"/>
      <c r="K772" s="237"/>
      <c r="L772" s="237"/>
      <c r="M772" s="237"/>
      <c r="N772" s="237"/>
      <c r="O772" s="237"/>
      <c r="Q772" s="237"/>
      <c r="R772" s="237"/>
      <c r="S772" s="237"/>
      <c r="T772" s="237"/>
      <c r="U772" s="237"/>
      <c r="V772" s="237"/>
      <c r="W772" s="237"/>
      <c r="X772" s="237"/>
      <c r="Y772" s="237"/>
      <c r="Z772" s="237"/>
      <c r="AA772" s="237"/>
      <c r="AB772" s="237"/>
      <c r="AC772" s="237"/>
      <c r="AD772" s="237"/>
      <c r="AE772" s="237"/>
      <c r="AF772" s="237"/>
      <c r="AG772" s="237"/>
      <c r="AH772" s="237"/>
    </row>
    <row r="773" spans="1:34">
      <c r="A773" s="8"/>
      <c r="B773" s="8"/>
      <c r="C773" s="237"/>
      <c r="D773" s="237"/>
      <c r="E773" s="237"/>
      <c r="F773" s="237"/>
      <c r="G773" s="237"/>
      <c r="H773" s="237"/>
      <c r="I773" s="237"/>
      <c r="J773" s="237"/>
      <c r="K773" s="237"/>
      <c r="L773" s="237"/>
      <c r="M773" s="237"/>
      <c r="N773" s="237"/>
      <c r="O773" s="237"/>
      <c r="Q773" s="237"/>
      <c r="R773" s="237"/>
      <c r="S773" s="237"/>
      <c r="T773" s="237"/>
      <c r="U773" s="237"/>
      <c r="V773" s="237"/>
      <c r="W773" s="237"/>
      <c r="X773" s="237"/>
      <c r="Y773" s="237"/>
      <c r="Z773" s="237"/>
      <c r="AA773" s="237"/>
      <c r="AB773" s="237"/>
      <c r="AC773" s="237"/>
      <c r="AD773" s="237"/>
      <c r="AE773" s="237"/>
      <c r="AF773" s="237"/>
      <c r="AG773" s="237"/>
      <c r="AH773" s="237"/>
    </row>
    <row r="774" spans="1:34">
      <c r="A774" s="8"/>
      <c r="B774" s="8"/>
      <c r="C774" s="237"/>
      <c r="D774" s="237"/>
      <c r="E774" s="237"/>
      <c r="F774" s="237"/>
      <c r="G774" s="237"/>
      <c r="H774" s="237"/>
      <c r="I774" s="237"/>
      <c r="J774" s="237"/>
      <c r="K774" s="237"/>
      <c r="L774" s="237"/>
      <c r="M774" s="237"/>
      <c r="N774" s="237"/>
      <c r="O774" s="237"/>
      <c r="Q774" s="237"/>
      <c r="R774" s="237"/>
      <c r="S774" s="237"/>
      <c r="T774" s="237"/>
      <c r="U774" s="237"/>
      <c r="V774" s="237"/>
      <c r="W774" s="237"/>
      <c r="X774" s="237"/>
      <c r="Y774" s="237"/>
      <c r="Z774" s="237"/>
      <c r="AA774" s="237"/>
      <c r="AB774" s="237"/>
      <c r="AC774" s="237"/>
      <c r="AD774" s="237"/>
      <c r="AE774" s="237"/>
      <c r="AF774" s="237"/>
      <c r="AG774" s="237"/>
      <c r="AH774" s="237"/>
    </row>
    <row r="775" spans="1:34">
      <c r="A775" s="8"/>
      <c r="B775" s="8"/>
      <c r="C775" s="237"/>
      <c r="D775" s="237"/>
      <c r="E775" s="237"/>
      <c r="F775" s="237"/>
      <c r="G775" s="237"/>
      <c r="H775" s="237"/>
      <c r="I775" s="237"/>
      <c r="J775" s="237"/>
      <c r="K775" s="237"/>
      <c r="L775" s="237"/>
      <c r="M775" s="237"/>
      <c r="N775" s="237"/>
      <c r="O775" s="237"/>
      <c r="Q775" s="237"/>
      <c r="R775" s="237"/>
      <c r="S775" s="237"/>
      <c r="T775" s="237"/>
      <c r="U775" s="237"/>
      <c r="V775" s="237"/>
      <c r="W775" s="237"/>
      <c r="X775" s="237"/>
      <c r="Y775" s="237"/>
      <c r="Z775" s="237"/>
      <c r="AA775" s="237"/>
      <c r="AB775" s="237"/>
      <c r="AC775" s="237"/>
      <c r="AD775" s="237"/>
      <c r="AE775" s="237"/>
      <c r="AF775" s="237"/>
      <c r="AG775" s="237"/>
      <c r="AH775" s="237"/>
    </row>
    <row r="776" spans="1:34">
      <c r="A776" s="8"/>
      <c r="B776" s="8"/>
      <c r="C776" s="237"/>
      <c r="D776" s="237"/>
      <c r="E776" s="237"/>
      <c r="F776" s="237"/>
      <c r="G776" s="237"/>
      <c r="H776" s="237"/>
      <c r="I776" s="237"/>
      <c r="J776" s="237"/>
      <c r="K776" s="237"/>
      <c r="L776" s="237"/>
      <c r="M776" s="237"/>
      <c r="N776" s="237"/>
      <c r="O776" s="237"/>
      <c r="Q776" s="237"/>
      <c r="R776" s="237"/>
      <c r="S776" s="237"/>
      <c r="T776" s="237"/>
      <c r="U776" s="237"/>
      <c r="V776" s="237"/>
      <c r="W776" s="237"/>
      <c r="X776" s="237"/>
      <c r="Y776" s="237"/>
      <c r="Z776" s="237"/>
      <c r="AA776" s="237"/>
      <c r="AB776" s="237"/>
      <c r="AC776" s="237"/>
      <c r="AD776" s="237"/>
      <c r="AE776" s="237"/>
      <c r="AF776" s="237"/>
      <c r="AG776" s="237"/>
      <c r="AH776" s="237"/>
    </row>
    <row r="777" spans="1:34">
      <c r="A777" s="8"/>
      <c r="B777" s="8"/>
      <c r="C777" s="237"/>
      <c r="D777" s="237"/>
      <c r="E777" s="237"/>
      <c r="F777" s="237"/>
      <c r="G777" s="237"/>
      <c r="H777" s="237"/>
      <c r="I777" s="237"/>
      <c r="J777" s="237"/>
      <c r="K777" s="237"/>
      <c r="L777" s="237"/>
      <c r="M777" s="237"/>
      <c r="N777" s="237"/>
      <c r="O777" s="237"/>
      <c r="Q777" s="237"/>
      <c r="R777" s="237"/>
      <c r="S777" s="237"/>
      <c r="T777" s="237"/>
      <c r="U777" s="237"/>
      <c r="V777" s="237"/>
      <c r="W777" s="237"/>
      <c r="X777" s="237"/>
      <c r="Y777" s="237"/>
      <c r="Z777" s="237"/>
      <c r="AA777" s="237"/>
      <c r="AB777" s="237"/>
      <c r="AC777" s="237"/>
      <c r="AD777" s="237"/>
      <c r="AE777" s="237"/>
      <c r="AF777" s="237"/>
      <c r="AG777" s="237"/>
      <c r="AH777" s="237"/>
    </row>
    <row r="778" spans="1:34">
      <c r="A778" s="8"/>
      <c r="B778" s="8"/>
      <c r="C778" s="237"/>
      <c r="D778" s="237"/>
      <c r="E778" s="237"/>
      <c r="F778" s="237"/>
      <c r="G778" s="237"/>
      <c r="H778" s="237"/>
      <c r="I778" s="237"/>
      <c r="J778" s="237"/>
      <c r="K778" s="237"/>
      <c r="L778" s="237"/>
      <c r="M778" s="237"/>
      <c r="N778" s="237"/>
      <c r="O778" s="237"/>
      <c r="Q778" s="237"/>
      <c r="R778" s="237"/>
      <c r="S778" s="237"/>
      <c r="T778" s="237"/>
      <c r="U778" s="237"/>
      <c r="V778" s="237"/>
      <c r="W778" s="237"/>
      <c r="X778" s="237"/>
      <c r="Y778" s="237"/>
      <c r="Z778" s="237"/>
      <c r="AA778" s="237"/>
      <c r="AB778" s="237"/>
      <c r="AC778" s="237"/>
      <c r="AD778" s="237"/>
      <c r="AE778" s="237"/>
      <c r="AF778" s="237"/>
      <c r="AG778" s="237"/>
      <c r="AH778" s="237"/>
    </row>
    <row r="779" spans="1:34">
      <c r="A779" s="8"/>
      <c r="B779" s="8"/>
      <c r="C779" s="237"/>
      <c r="D779" s="237"/>
      <c r="E779" s="237"/>
      <c r="F779" s="237"/>
      <c r="G779" s="237"/>
      <c r="H779" s="237"/>
      <c r="I779" s="237"/>
      <c r="J779" s="237"/>
      <c r="K779" s="237"/>
      <c r="L779" s="237"/>
      <c r="M779" s="237"/>
      <c r="N779" s="237"/>
      <c r="O779" s="237"/>
      <c r="Q779" s="237"/>
      <c r="R779" s="237"/>
      <c r="S779" s="237"/>
      <c r="T779" s="237"/>
      <c r="U779" s="237"/>
      <c r="V779" s="237"/>
      <c r="W779" s="237"/>
      <c r="X779" s="237"/>
      <c r="Y779" s="237"/>
      <c r="Z779" s="237"/>
      <c r="AA779" s="237"/>
      <c r="AB779" s="237"/>
      <c r="AC779" s="237"/>
      <c r="AD779" s="237"/>
      <c r="AE779" s="237"/>
      <c r="AF779" s="237"/>
      <c r="AG779" s="237"/>
      <c r="AH779" s="237"/>
    </row>
    <row r="780" spans="1:34">
      <c r="A780" s="8"/>
      <c r="B780" s="8"/>
      <c r="C780" s="237"/>
      <c r="D780" s="237"/>
      <c r="E780" s="237"/>
      <c r="F780" s="237"/>
      <c r="G780" s="237"/>
      <c r="H780" s="237"/>
      <c r="I780" s="237"/>
      <c r="J780" s="237"/>
      <c r="K780" s="237"/>
      <c r="L780" s="237"/>
      <c r="M780" s="237"/>
      <c r="N780" s="237"/>
      <c r="O780" s="237"/>
      <c r="Q780" s="237"/>
      <c r="R780" s="237"/>
      <c r="S780" s="237"/>
      <c r="T780" s="237"/>
      <c r="U780" s="237"/>
      <c r="V780" s="237"/>
      <c r="W780" s="237"/>
      <c r="X780" s="237"/>
      <c r="Y780" s="237"/>
      <c r="Z780" s="237"/>
      <c r="AA780" s="237"/>
      <c r="AB780" s="237"/>
      <c r="AC780" s="237"/>
      <c r="AD780" s="237"/>
      <c r="AE780" s="237"/>
      <c r="AF780" s="237"/>
      <c r="AG780" s="237"/>
      <c r="AH780" s="237"/>
    </row>
    <row r="781" spans="1:34">
      <c r="A781" s="8"/>
      <c r="B781" s="8"/>
      <c r="C781" s="237"/>
      <c r="D781" s="237"/>
      <c r="E781" s="237"/>
      <c r="F781" s="237"/>
      <c r="G781" s="237"/>
      <c r="H781" s="237"/>
      <c r="I781" s="237"/>
      <c r="J781" s="237"/>
      <c r="K781" s="237"/>
      <c r="L781" s="237"/>
      <c r="M781" s="237"/>
      <c r="N781" s="237"/>
      <c r="O781" s="237"/>
      <c r="Q781" s="237"/>
      <c r="R781" s="237"/>
      <c r="S781" s="237"/>
      <c r="T781" s="237"/>
      <c r="U781" s="237"/>
      <c r="V781" s="237"/>
      <c r="W781" s="237"/>
      <c r="X781" s="237"/>
      <c r="Y781" s="237"/>
      <c r="Z781" s="237"/>
      <c r="AA781" s="237"/>
      <c r="AB781" s="237"/>
      <c r="AC781" s="237"/>
      <c r="AD781" s="237"/>
      <c r="AE781" s="237"/>
      <c r="AF781" s="237"/>
      <c r="AG781" s="237"/>
      <c r="AH781" s="237"/>
    </row>
    <row r="782" spans="1:34">
      <c r="A782" s="8"/>
      <c r="B782" s="8"/>
      <c r="C782" s="237"/>
      <c r="D782" s="237"/>
      <c r="E782" s="237"/>
      <c r="F782" s="237"/>
      <c r="G782" s="237"/>
      <c r="H782" s="237"/>
      <c r="I782" s="237"/>
      <c r="J782" s="237"/>
      <c r="K782" s="237"/>
      <c r="L782" s="237"/>
      <c r="M782" s="237"/>
      <c r="N782" s="237"/>
      <c r="O782" s="237"/>
      <c r="Q782" s="237"/>
      <c r="R782" s="237"/>
      <c r="S782" s="237"/>
      <c r="T782" s="237"/>
      <c r="U782" s="237"/>
      <c r="V782" s="237"/>
      <c r="W782" s="237"/>
      <c r="X782" s="237"/>
      <c r="Y782" s="237"/>
      <c r="Z782" s="237"/>
      <c r="AA782" s="237"/>
      <c r="AB782" s="237"/>
      <c r="AC782" s="237"/>
      <c r="AD782" s="237"/>
      <c r="AE782" s="237"/>
      <c r="AF782" s="237"/>
      <c r="AG782" s="237"/>
      <c r="AH782" s="237"/>
    </row>
    <row r="783" spans="1:34">
      <c r="A783" s="8"/>
      <c r="B783" s="8"/>
      <c r="C783" s="237"/>
      <c r="D783" s="237"/>
      <c r="E783" s="237"/>
      <c r="F783" s="237"/>
      <c r="G783" s="237"/>
      <c r="H783" s="237"/>
      <c r="I783" s="237"/>
      <c r="J783" s="237"/>
      <c r="K783" s="237"/>
      <c r="L783" s="237"/>
      <c r="M783" s="237"/>
      <c r="N783" s="237"/>
      <c r="O783" s="237"/>
      <c r="Q783" s="237"/>
      <c r="R783" s="237"/>
      <c r="S783" s="237"/>
      <c r="T783" s="237"/>
      <c r="U783" s="237"/>
      <c r="V783" s="237"/>
      <c r="W783" s="237"/>
      <c r="X783" s="237"/>
      <c r="Y783" s="237"/>
      <c r="Z783" s="237"/>
      <c r="AA783" s="237"/>
      <c r="AB783" s="237"/>
      <c r="AC783" s="237"/>
      <c r="AD783" s="237"/>
      <c r="AE783" s="237"/>
      <c r="AF783" s="237"/>
      <c r="AG783" s="237"/>
      <c r="AH783" s="237"/>
    </row>
    <row r="784" spans="1:34">
      <c r="A784" s="8"/>
      <c r="B784" s="8"/>
      <c r="C784" s="237"/>
      <c r="D784" s="237"/>
      <c r="E784" s="237"/>
      <c r="F784" s="237"/>
      <c r="G784" s="237"/>
      <c r="H784" s="237"/>
      <c r="I784" s="237"/>
      <c r="J784" s="237"/>
      <c r="K784" s="237"/>
      <c r="L784" s="237"/>
      <c r="M784" s="237"/>
      <c r="N784" s="237"/>
      <c r="O784" s="237"/>
      <c r="Q784" s="237"/>
      <c r="R784" s="237"/>
      <c r="S784" s="237"/>
      <c r="T784" s="237"/>
      <c r="U784" s="237"/>
      <c r="V784" s="237"/>
      <c r="W784" s="237"/>
      <c r="X784" s="237"/>
      <c r="Y784" s="237"/>
      <c r="Z784" s="237"/>
      <c r="AA784" s="237"/>
      <c r="AB784" s="237"/>
      <c r="AC784" s="237"/>
      <c r="AD784" s="237"/>
      <c r="AE784" s="237"/>
      <c r="AF784" s="237"/>
      <c r="AG784" s="237"/>
      <c r="AH784" s="237"/>
    </row>
    <row r="785" spans="1:34">
      <c r="A785" s="8"/>
      <c r="B785" s="8"/>
      <c r="C785" s="237"/>
      <c r="D785" s="237"/>
      <c r="E785" s="237"/>
      <c r="F785" s="237"/>
      <c r="G785" s="237"/>
      <c r="H785" s="237"/>
      <c r="I785" s="237"/>
      <c r="J785" s="237"/>
      <c r="K785" s="237"/>
      <c r="L785" s="237"/>
      <c r="M785" s="237"/>
      <c r="N785" s="237"/>
      <c r="O785" s="237"/>
      <c r="Q785" s="237"/>
      <c r="R785" s="237"/>
      <c r="S785" s="237"/>
      <c r="T785" s="237"/>
      <c r="U785" s="237"/>
      <c r="V785" s="237"/>
      <c r="W785" s="237"/>
      <c r="X785" s="237"/>
      <c r="Y785" s="237"/>
      <c r="Z785" s="237"/>
      <c r="AA785" s="237"/>
      <c r="AB785" s="237"/>
      <c r="AC785" s="237"/>
      <c r="AD785" s="237"/>
      <c r="AE785" s="237"/>
      <c r="AF785" s="237"/>
      <c r="AG785" s="237"/>
      <c r="AH785" s="237"/>
    </row>
    <row r="786" spans="1:34">
      <c r="A786" s="8"/>
      <c r="B786" s="8"/>
      <c r="C786" s="237"/>
      <c r="D786" s="237"/>
      <c r="E786" s="237"/>
      <c r="F786" s="237"/>
      <c r="G786" s="237"/>
      <c r="H786" s="237"/>
      <c r="I786" s="237"/>
      <c r="J786" s="237"/>
      <c r="K786" s="237"/>
      <c r="L786" s="237"/>
      <c r="M786" s="237"/>
      <c r="N786" s="237"/>
      <c r="O786" s="237"/>
      <c r="Q786" s="237"/>
      <c r="R786" s="237"/>
      <c r="S786" s="237"/>
      <c r="T786" s="237"/>
      <c r="U786" s="237"/>
      <c r="V786" s="237"/>
      <c r="W786" s="237"/>
      <c r="X786" s="237"/>
      <c r="Y786" s="237"/>
      <c r="Z786" s="237"/>
      <c r="AA786" s="237"/>
      <c r="AB786" s="237"/>
      <c r="AC786" s="237"/>
      <c r="AD786" s="237"/>
      <c r="AE786" s="237"/>
      <c r="AF786" s="237"/>
      <c r="AG786" s="237"/>
      <c r="AH786" s="237"/>
    </row>
    <row r="787" spans="1:34">
      <c r="A787" s="8"/>
      <c r="B787" s="8"/>
      <c r="C787" s="237"/>
      <c r="D787" s="237"/>
      <c r="E787" s="237"/>
      <c r="F787" s="237"/>
      <c r="G787" s="237"/>
      <c r="H787" s="237"/>
      <c r="I787" s="237"/>
      <c r="J787" s="237"/>
      <c r="K787" s="237"/>
      <c r="L787" s="237"/>
      <c r="M787" s="237"/>
      <c r="N787" s="237"/>
      <c r="O787" s="237"/>
      <c r="Q787" s="237"/>
      <c r="R787" s="237"/>
      <c r="S787" s="237"/>
      <c r="T787" s="237"/>
      <c r="U787" s="237"/>
      <c r="V787" s="237"/>
      <c r="W787" s="237"/>
      <c r="X787" s="237"/>
      <c r="Y787" s="237"/>
      <c r="Z787" s="237"/>
      <c r="AA787" s="237"/>
      <c r="AB787" s="237"/>
      <c r="AC787" s="237"/>
      <c r="AD787" s="237"/>
      <c r="AE787" s="237"/>
      <c r="AF787" s="237"/>
      <c r="AG787" s="237"/>
      <c r="AH787" s="237"/>
    </row>
    <row r="788" spans="1:34">
      <c r="A788" s="8"/>
      <c r="B788" s="8"/>
      <c r="C788" s="237"/>
      <c r="D788" s="237"/>
      <c r="E788" s="237"/>
      <c r="F788" s="237"/>
      <c r="G788" s="237"/>
      <c r="H788" s="237"/>
      <c r="I788" s="237"/>
      <c r="J788" s="237"/>
      <c r="K788" s="237"/>
      <c r="L788" s="237"/>
      <c r="M788" s="237"/>
      <c r="N788" s="237"/>
      <c r="O788" s="237"/>
      <c r="Q788" s="237"/>
      <c r="R788" s="237"/>
      <c r="S788" s="237"/>
      <c r="T788" s="237"/>
      <c r="U788" s="237"/>
      <c r="V788" s="237"/>
      <c r="W788" s="237"/>
      <c r="X788" s="237"/>
      <c r="Y788" s="237"/>
      <c r="Z788" s="237"/>
      <c r="AA788" s="237"/>
      <c r="AB788" s="237"/>
      <c r="AC788" s="237"/>
      <c r="AD788" s="237"/>
      <c r="AE788" s="237"/>
      <c r="AF788" s="237"/>
      <c r="AG788" s="237"/>
      <c r="AH788" s="237"/>
    </row>
    <row r="789" spans="1:34">
      <c r="A789" s="8"/>
      <c r="B789" s="8"/>
      <c r="C789" s="237"/>
      <c r="D789" s="237"/>
      <c r="E789" s="237"/>
      <c r="F789" s="237"/>
      <c r="G789" s="237"/>
      <c r="H789" s="237"/>
      <c r="I789" s="237"/>
      <c r="J789" s="237"/>
      <c r="K789" s="237"/>
      <c r="L789" s="237"/>
      <c r="M789" s="237"/>
      <c r="N789" s="237"/>
      <c r="O789" s="237"/>
      <c r="Q789" s="237"/>
      <c r="R789" s="237"/>
      <c r="S789" s="237"/>
      <c r="T789" s="237"/>
      <c r="U789" s="237"/>
      <c r="V789" s="237"/>
      <c r="W789" s="237"/>
      <c r="X789" s="237"/>
      <c r="Y789" s="237"/>
      <c r="Z789" s="237"/>
      <c r="AA789" s="237"/>
      <c r="AB789" s="237"/>
      <c r="AC789" s="237"/>
      <c r="AD789" s="237"/>
      <c r="AE789" s="237"/>
      <c r="AF789" s="237"/>
      <c r="AG789" s="237"/>
      <c r="AH789" s="237"/>
    </row>
    <row r="790" spans="1:34">
      <c r="A790" s="8"/>
      <c r="B790" s="8"/>
      <c r="C790" s="237"/>
      <c r="D790" s="237"/>
      <c r="E790" s="237"/>
      <c r="F790" s="237"/>
      <c r="G790" s="237"/>
      <c r="H790" s="237"/>
      <c r="I790" s="237"/>
      <c r="J790" s="237"/>
      <c r="K790" s="237"/>
      <c r="L790" s="237"/>
      <c r="M790" s="237"/>
      <c r="N790" s="237"/>
      <c r="O790" s="237"/>
      <c r="Q790" s="237"/>
      <c r="R790" s="237"/>
      <c r="S790" s="237"/>
      <c r="T790" s="237"/>
      <c r="U790" s="237"/>
      <c r="V790" s="237"/>
      <c r="W790" s="237"/>
      <c r="X790" s="237"/>
      <c r="Y790" s="237"/>
      <c r="Z790" s="237"/>
      <c r="AA790" s="237"/>
      <c r="AB790" s="237"/>
      <c r="AC790" s="237"/>
      <c r="AD790" s="237"/>
      <c r="AE790" s="237"/>
      <c r="AF790" s="237"/>
      <c r="AG790" s="237"/>
      <c r="AH790" s="237"/>
    </row>
    <row r="791" spans="1:34">
      <c r="A791" s="8"/>
      <c r="B791" s="8"/>
      <c r="C791" s="237"/>
      <c r="D791" s="237"/>
      <c r="E791" s="237"/>
      <c r="F791" s="237"/>
      <c r="G791" s="237"/>
      <c r="H791" s="237"/>
      <c r="I791" s="237"/>
      <c r="J791" s="237"/>
      <c r="K791" s="237"/>
      <c r="L791" s="237"/>
      <c r="M791" s="237"/>
      <c r="N791" s="237"/>
      <c r="O791" s="237"/>
      <c r="Q791" s="237"/>
      <c r="R791" s="237"/>
      <c r="S791" s="237"/>
      <c r="T791" s="237"/>
      <c r="U791" s="237"/>
      <c r="V791" s="237"/>
      <c r="W791" s="237"/>
      <c r="X791" s="237"/>
      <c r="Y791" s="237"/>
      <c r="Z791" s="237"/>
      <c r="AA791" s="237"/>
      <c r="AB791" s="237"/>
      <c r="AC791" s="237"/>
      <c r="AD791" s="237"/>
      <c r="AE791" s="237"/>
      <c r="AF791" s="237"/>
      <c r="AG791" s="237"/>
      <c r="AH791" s="237"/>
    </row>
    <row r="792" spans="1:34">
      <c r="A792" s="8"/>
      <c r="B792" s="8"/>
      <c r="C792" s="237"/>
      <c r="D792" s="237"/>
      <c r="E792" s="237"/>
      <c r="F792" s="237"/>
      <c r="G792" s="237"/>
      <c r="H792" s="237"/>
      <c r="I792" s="237"/>
      <c r="J792" s="237"/>
      <c r="K792" s="237"/>
      <c r="L792" s="237"/>
      <c r="M792" s="237"/>
      <c r="N792" s="237"/>
      <c r="O792" s="237"/>
      <c r="Q792" s="237"/>
      <c r="R792" s="237"/>
      <c r="S792" s="237"/>
      <c r="T792" s="237"/>
      <c r="U792" s="237"/>
      <c r="V792" s="237"/>
      <c r="W792" s="237"/>
      <c r="X792" s="237"/>
      <c r="Y792" s="237"/>
      <c r="Z792" s="237"/>
      <c r="AA792" s="237"/>
      <c r="AB792" s="237"/>
      <c r="AC792" s="237"/>
      <c r="AD792" s="237"/>
      <c r="AE792" s="237"/>
      <c r="AF792" s="237"/>
      <c r="AG792" s="237"/>
      <c r="AH792" s="237"/>
    </row>
    <row r="793" spans="1:34">
      <c r="A793" s="8"/>
      <c r="B793" s="8"/>
      <c r="C793" s="237"/>
      <c r="D793" s="237"/>
      <c r="E793" s="237"/>
      <c r="F793" s="237"/>
      <c r="G793" s="237"/>
      <c r="H793" s="237"/>
      <c r="I793" s="237"/>
      <c r="J793" s="237"/>
      <c r="K793" s="237"/>
      <c r="L793" s="237"/>
      <c r="M793" s="237"/>
      <c r="N793" s="237"/>
      <c r="O793" s="237"/>
      <c r="Q793" s="237"/>
      <c r="R793" s="237"/>
      <c r="S793" s="237"/>
      <c r="T793" s="237"/>
      <c r="U793" s="237"/>
      <c r="V793" s="237"/>
      <c r="W793" s="237"/>
      <c r="X793" s="237"/>
      <c r="Y793" s="237"/>
      <c r="Z793" s="237"/>
      <c r="AA793" s="237"/>
      <c r="AB793" s="237"/>
      <c r="AC793" s="237"/>
      <c r="AD793" s="237"/>
      <c r="AE793" s="237"/>
      <c r="AF793" s="237"/>
      <c r="AG793" s="237"/>
      <c r="AH793" s="237"/>
    </row>
    <row r="794" spans="1:34">
      <c r="A794" s="8"/>
      <c r="B794" s="8"/>
      <c r="C794" s="237"/>
      <c r="D794" s="237"/>
      <c r="E794" s="237"/>
      <c r="F794" s="237"/>
      <c r="G794" s="237"/>
      <c r="H794" s="237"/>
      <c r="I794" s="237"/>
      <c r="J794" s="237"/>
      <c r="K794" s="237"/>
      <c r="L794" s="237"/>
      <c r="M794" s="237"/>
      <c r="N794" s="237"/>
      <c r="O794" s="237"/>
      <c r="Q794" s="237"/>
      <c r="R794" s="237"/>
      <c r="S794" s="237"/>
      <c r="T794" s="237"/>
      <c r="U794" s="237"/>
      <c r="V794" s="237"/>
      <c r="W794" s="237"/>
      <c r="X794" s="237"/>
      <c r="Y794" s="237"/>
      <c r="Z794" s="237"/>
      <c r="AA794" s="237"/>
      <c r="AB794" s="237"/>
      <c r="AC794" s="237"/>
      <c r="AD794" s="237"/>
      <c r="AE794" s="237"/>
      <c r="AF794" s="237"/>
      <c r="AG794" s="237"/>
      <c r="AH794" s="237"/>
    </row>
    <row r="795" spans="1:34">
      <c r="A795" s="8"/>
      <c r="B795" s="8"/>
      <c r="C795" s="237"/>
      <c r="D795" s="237"/>
      <c r="E795" s="237"/>
      <c r="F795" s="237"/>
      <c r="G795" s="237"/>
      <c r="H795" s="237"/>
      <c r="I795" s="237"/>
      <c r="J795" s="237"/>
      <c r="K795" s="237"/>
      <c r="L795" s="237"/>
      <c r="M795" s="237"/>
      <c r="N795" s="237"/>
      <c r="O795" s="237"/>
      <c r="Q795" s="237"/>
      <c r="R795" s="237"/>
      <c r="S795" s="237"/>
      <c r="T795" s="237"/>
      <c r="U795" s="237"/>
      <c r="V795" s="237"/>
      <c r="W795" s="237"/>
      <c r="X795" s="237"/>
      <c r="Y795" s="237"/>
      <c r="Z795" s="237"/>
      <c r="AA795" s="237"/>
      <c r="AB795" s="237"/>
      <c r="AC795" s="237"/>
      <c r="AD795" s="237"/>
      <c r="AE795" s="237"/>
      <c r="AF795" s="237"/>
      <c r="AG795" s="237"/>
      <c r="AH795" s="237"/>
    </row>
    <row r="796" spans="1:34">
      <c r="A796" s="8"/>
      <c r="B796" s="8"/>
      <c r="C796" s="237"/>
      <c r="D796" s="237"/>
      <c r="E796" s="237"/>
      <c r="F796" s="237"/>
      <c r="G796" s="237"/>
      <c r="H796" s="237"/>
      <c r="I796" s="237"/>
      <c r="J796" s="237"/>
      <c r="K796" s="237"/>
      <c r="L796" s="237"/>
      <c r="M796" s="237"/>
      <c r="N796" s="237"/>
      <c r="O796" s="237"/>
      <c r="Q796" s="237"/>
      <c r="R796" s="237"/>
      <c r="S796" s="237"/>
      <c r="T796" s="237"/>
      <c r="U796" s="237"/>
      <c r="V796" s="237"/>
      <c r="W796" s="237"/>
      <c r="X796" s="237"/>
      <c r="Y796" s="237"/>
      <c r="Z796" s="237"/>
      <c r="AA796" s="237"/>
      <c r="AB796" s="237"/>
      <c r="AC796" s="237"/>
      <c r="AD796" s="237"/>
      <c r="AE796" s="237"/>
      <c r="AF796" s="237"/>
      <c r="AG796" s="237"/>
      <c r="AH796" s="237"/>
    </row>
    <row r="797" spans="1:34">
      <c r="A797" s="8"/>
      <c r="B797" s="8"/>
      <c r="C797" s="237"/>
      <c r="D797" s="237"/>
      <c r="E797" s="237"/>
      <c r="F797" s="237"/>
      <c r="G797" s="237"/>
      <c r="H797" s="237"/>
      <c r="I797" s="237"/>
      <c r="J797" s="237"/>
      <c r="K797" s="237"/>
      <c r="L797" s="237"/>
      <c r="M797" s="237"/>
      <c r="N797" s="237"/>
      <c r="O797" s="237"/>
      <c r="Q797" s="237"/>
      <c r="R797" s="237"/>
      <c r="S797" s="237"/>
      <c r="T797" s="237"/>
      <c r="U797" s="237"/>
      <c r="V797" s="237"/>
      <c r="W797" s="237"/>
      <c r="X797" s="237"/>
      <c r="Y797" s="237"/>
      <c r="Z797" s="237"/>
      <c r="AA797" s="237"/>
      <c r="AB797" s="237"/>
      <c r="AC797" s="237"/>
      <c r="AD797" s="237"/>
      <c r="AE797" s="237"/>
      <c r="AF797" s="237"/>
      <c r="AG797" s="237"/>
      <c r="AH797" s="237"/>
    </row>
    <row r="798" spans="1:34">
      <c r="A798" s="8"/>
      <c r="B798" s="8"/>
      <c r="C798" s="237"/>
      <c r="D798" s="237"/>
      <c r="E798" s="237"/>
      <c r="F798" s="237"/>
      <c r="G798" s="237"/>
      <c r="H798" s="237"/>
      <c r="I798" s="237"/>
      <c r="J798" s="237"/>
      <c r="K798" s="237"/>
      <c r="L798" s="237"/>
      <c r="M798" s="237"/>
      <c r="N798" s="237"/>
      <c r="O798" s="237"/>
      <c r="Q798" s="237"/>
      <c r="R798" s="237"/>
      <c r="S798" s="237"/>
      <c r="T798" s="237"/>
      <c r="U798" s="237"/>
      <c r="V798" s="237"/>
      <c r="W798" s="237"/>
      <c r="X798" s="237"/>
      <c r="Y798" s="237"/>
      <c r="Z798" s="237"/>
      <c r="AA798" s="237"/>
      <c r="AB798" s="237"/>
      <c r="AC798" s="237"/>
      <c r="AD798" s="237"/>
      <c r="AE798" s="237"/>
      <c r="AF798" s="237"/>
      <c r="AG798" s="237"/>
      <c r="AH798" s="237"/>
    </row>
    <row r="799" spans="1:34">
      <c r="A799" s="8"/>
      <c r="B799" s="8"/>
      <c r="C799" s="237"/>
      <c r="D799" s="237"/>
      <c r="E799" s="237"/>
      <c r="F799" s="237"/>
      <c r="G799" s="237"/>
      <c r="H799" s="237"/>
      <c r="I799" s="237"/>
      <c r="J799" s="237"/>
      <c r="K799" s="237"/>
      <c r="L799" s="237"/>
      <c r="M799" s="237"/>
      <c r="N799" s="237"/>
      <c r="O799" s="237"/>
      <c r="Q799" s="237"/>
      <c r="R799" s="237"/>
      <c r="S799" s="237"/>
      <c r="T799" s="237"/>
      <c r="U799" s="237"/>
      <c r="V799" s="237"/>
      <c r="W799" s="237"/>
      <c r="X799" s="237"/>
      <c r="Y799" s="237"/>
      <c r="Z799" s="237"/>
      <c r="AA799" s="237"/>
      <c r="AB799" s="237"/>
      <c r="AC799" s="237"/>
      <c r="AD799" s="237"/>
      <c r="AE799" s="237"/>
      <c r="AF799" s="237"/>
      <c r="AG799" s="237"/>
      <c r="AH799" s="237"/>
    </row>
    <row r="800" spans="1:34">
      <c r="A800" s="8"/>
      <c r="B800" s="8"/>
      <c r="C800" s="237"/>
      <c r="D800" s="237"/>
      <c r="E800" s="237"/>
      <c r="F800" s="237"/>
      <c r="G800" s="237"/>
      <c r="H800" s="237"/>
      <c r="I800" s="237"/>
      <c r="J800" s="237"/>
      <c r="K800" s="237"/>
      <c r="L800" s="237"/>
      <c r="M800" s="237"/>
      <c r="N800" s="237"/>
      <c r="O800" s="237"/>
      <c r="Q800" s="237"/>
      <c r="R800" s="237"/>
      <c r="S800" s="237"/>
      <c r="T800" s="237"/>
      <c r="U800" s="237"/>
      <c r="V800" s="237"/>
      <c r="W800" s="237"/>
      <c r="X800" s="237"/>
      <c r="Y800" s="237"/>
      <c r="Z800" s="237"/>
      <c r="AA800" s="237"/>
      <c r="AB800" s="237"/>
      <c r="AC800" s="237"/>
      <c r="AD800" s="237"/>
      <c r="AE800" s="237"/>
      <c r="AF800" s="237"/>
      <c r="AG800" s="237"/>
      <c r="AH800" s="237"/>
    </row>
    <row r="801" spans="1:34">
      <c r="A801" s="8"/>
      <c r="B801" s="8"/>
      <c r="C801" s="237"/>
      <c r="D801" s="237"/>
      <c r="E801" s="237"/>
      <c r="F801" s="237"/>
      <c r="G801" s="237"/>
      <c r="H801" s="237"/>
      <c r="I801" s="237"/>
      <c r="J801" s="237"/>
      <c r="K801" s="237"/>
      <c r="L801" s="237"/>
      <c r="M801" s="237"/>
      <c r="N801" s="237"/>
      <c r="O801" s="237"/>
      <c r="Q801" s="237"/>
      <c r="R801" s="237"/>
      <c r="S801" s="237"/>
      <c r="T801" s="237"/>
      <c r="U801" s="237"/>
      <c r="V801" s="237"/>
      <c r="W801" s="237"/>
      <c r="X801" s="237"/>
      <c r="Y801" s="237"/>
      <c r="Z801" s="237"/>
      <c r="AA801" s="237"/>
      <c r="AB801" s="237"/>
      <c r="AC801" s="237"/>
      <c r="AD801" s="237"/>
      <c r="AE801" s="237"/>
      <c r="AF801" s="237"/>
      <c r="AG801" s="237"/>
      <c r="AH801" s="237"/>
    </row>
    <row r="802" spans="1:34">
      <c r="A802" s="8"/>
      <c r="B802" s="8"/>
      <c r="C802" s="237"/>
      <c r="D802" s="237"/>
      <c r="E802" s="237"/>
      <c r="F802" s="237"/>
      <c r="G802" s="237"/>
      <c r="H802" s="237"/>
      <c r="I802" s="237"/>
      <c r="J802" s="237"/>
      <c r="K802" s="237"/>
      <c r="L802" s="237"/>
      <c r="M802" s="237"/>
      <c r="N802" s="237"/>
      <c r="O802" s="237"/>
      <c r="Q802" s="237"/>
      <c r="R802" s="237"/>
      <c r="S802" s="237"/>
      <c r="T802" s="237"/>
      <c r="U802" s="237"/>
      <c r="V802" s="237"/>
      <c r="W802" s="237"/>
      <c r="X802" s="237"/>
      <c r="Y802" s="237"/>
      <c r="Z802" s="237"/>
      <c r="AA802" s="237"/>
      <c r="AB802" s="237"/>
      <c r="AC802" s="237"/>
      <c r="AD802" s="237"/>
      <c r="AE802" s="237"/>
      <c r="AF802" s="237"/>
      <c r="AG802" s="237"/>
      <c r="AH802" s="237"/>
    </row>
    <row r="803" spans="1:34">
      <c r="A803" s="8"/>
      <c r="B803" s="8"/>
      <c r="C803" s="237"/>
      <c r="D803" s="237"/>
      <c r="E803" s="237"/>
      <c r="F803" s="237"/>
      <c r="G803" s="237"/>
      <c r="H803" s="237"/>
      <c r="I803" s="237"/>
      <c r="J803" s="237"/>
      <c r="K803" s="237"/>
      <c r="L803" s="237"/>
      <c r="M803" s="237"/>
      <c r="N803" s="237"/>
      <c r="O803" s="237"/>
      <c r="Q803" s="237"/>
      <c r="R803" s="237"/>
      <c r="S803" s="237"/>
      <c r="T803" s="237"/>
      <c r="U803" s="237"/>
      <c r="V803" s="237"/>
      <c r="W803" s="237"/>
      <c r="X803" s="237"/>
      <c r="Y803" s="237"/>
      <c r="Z803" s="237"/>
      <c r="AA803" s="237"/>
      <c r="AB803" s="237"/>
      <c r="AC803" s="237"/>
      <c r="AD803" s="237"/>
      <c r="AE803" s="237"/>
      <c r="AF803" s="237"/>
      <c r="AG803" s="237"/>
      <c r="AH803" s="237"/>
    </row>
    <row r="804" spans="1:34">
      <c r="A804" s="8"/>
      <c r="B804" s="8"/>
      <c r="C804" s="237"/>
      <c r="D804" s="237"/>
      <c r="E804" s="237"/>
      <c r="F804" s="237"/>
      <c r="G804" s="237"/>
      <c r="H804" s="237"/>
      <c r="I804" s="237"/>
      <c r="J804" s="237"/>
      <c r="K804" s="237"/>
      <c r="L804" s="237"/>
      <c r="M804" s="237"/>
      <c r="N804" s="237"/>
      <c r="O804" s="237"/>
      <c r="Q804" s="237"/>
      <c r="R804" s="237"/>
      <c r="S804" s="237"/>
      <c r="T804" s="237"/>
      <c r="U804" s="237"/>
      <c r="V804" s="237"/>
      <c r="W804" s="237"/>
      <c r="X804" s="237"/>
      <c r="Y804" s="237"/>
      <c r="Z804" s="237"/>
      <c r="AA804" s="237"/>
      <c r="AB804" s="237"/>
      <c r="AC804" s="237"/>
      <c r="AD804" s="237"/>
      <c r="AE804" s="237"/>
      <c r="AF804" s="237"/>
      <c r="AG804" s="237"/>
      <c r="AH804" s="237"/>
    </row>
    <row r="805" spans="1:34">
      <c r="A805" s="8"/>
      <c r="B805" s="8"/>
      <c r="C805" s="237"/>
      <c r="D805" s="237"/>
      <c r="E805" s="237"/>
      <c r="F805" s="237"/>
      <c r="G805" s="237"/>
      <c r="H805" s="237"/>
      <c r="I805" s="237"/>
      <c r="J805" s="237"/>
      <c r="K805" s="237"/>
      <c r="L805" s="237"/>
      <c r="M805" s="237"/>
      <c r="N805" s="237"/>
      <c r="O805" s="237"/>
      <c r="Q805" s="237"/>
      <c r="R805" s="237"/>
      <c r="S805" s="237"/>
      <c r="T805" s="237"/>
      <c r="U805" s="237"/>
      <c r="V805" s="237"/>
      <c r="W805" s="237"/>
      <c r="X805" s="237"/>
      <c r="Y805" s="237"/>
      <c r="Z805" s="237"/>
      <c r="AA805" s="237"/>
      <c r="AB805" s="237"/>
      <c r="AC805" s="237"/>
      <c r="AD805" s="237"/>
      <c r="AE805" s="237"/>
      <c r="AF805" s="237"/>
      <c r="AG805" s="237"/>
      <c r="AH805" s="237"/>
    </row>
    <row r="806" spans="1:34">
      <c r="A806" s="8"/>
      <c r="B806" s="8"/>
      <c r="C806" s="237"/>
      <c r="D806" s="237"/>
      <c r="E806" s="237"/>
      <c r="F806" s="237"/>
      <c r="G806" s="237"/>
      <c r="H806" s="237"/>
      <c r="I806" s="237"/>
      <c r="J806" s="237"/>
      <c r="K806" s="237"/>
      <c r="L806" s="237"/>
      <c r="M806" s="237"/>
      <c r="N806" s="237"/>
      <c r="O806" s="237"/>
      <c r="Q806" s="237"/>
      <c r="R806" s="237"/>
      <c r="S806" s="237"/>
      <c r="T806" s="237"/>
      <c r="U806" s="237"/>
      <c r="V806" s="237"/>
      <c r="W806" s="237"/>
      <c r="X806" s="237"/>
      <c r="Y806" s="237"/>
      <c r="Z806" s="237"/>
      <c r="AA806" s="237"/>
      <c r="AB806" s="237"/>
      <c r="AC806" s="237"/>
      <c r="AD806" s="237"/>
      <c r="AE806" s="237"/>
      <c r="AF806" s="237"/>
      <c r="AG806" s="237"/>
      <c r="AH806" s="237"/>
    </row>
    <row r="807" spans="1:34">
      <c r="A807" s="8"/>
      <c r="B807" s="8"/>
      <c r="C807" s="237"/>
      <c r="D807" s="237"/>
      <c r="E807" s="237"/>
      <c r="F807" s="237"/>
      <c r="G807" s="237"/>
      <c r="H807" s="237"/>
      <c r="I807" s="237"/>
      <c r="J807" s="237"/>
      <c r="K807" s="237"/>
      <c r="L807" s="237"/>
      <c r="M807" s="237"/>
      <c r="N807" s="237"/>
      <c r="O807" s="237"/>
      <c r="Q807" s="237"/>
      <c r="R807" s="237"/>
      <c r="S807" s="237"/>
      <c r="T807" s="237"/>
      <c r="U807" s="237"/>
      <c r="V807" s="237"/>
      <c r="W807" s="237"/>
      <c r="X807" s="237"/>
      <c r="Y807" s="237"/>
      <c r="Z807" s="237"/>
      <c r="AA807" s="237"/>
      <c r="AB807" s="237"/>
      <c r="AC807" s="237"/>
      <c r="AD807" s="237"/>
      <c r="AE807" s="237"/>
      <c r="AF807" s="237"/>
      <c r="AG807" s="237"/>
      <c r="AH807" s="237"/>
    </row>
    <row r="808" spans="1:34">
      <c r="A808" s="8"/>
      <c r="B808" s="8"/>
      <c r="C808" s="237"/>
      <c r="D808" s="237"/>
      <c r="E808" s="237"/>
      <c r="F808" s="237"/>
      <c r="G808" s="237"/>
      <c r="H808" s="237"/>
      <c r="I808" s="237"/>
      <c r="J808" s="237"/>
      <c r="K808" s="237"/>
      <c r="L808" s="237"/>
      <c r="M808" s="237"/>
      <c r="N808" s="237"/>
      <c r="O808" s="237"/>
      <c r="Q808" s="237"/>
      <c r="R808" s="237"/>
      <c r="S808" s="237"/>
      <c r="T808" s="237"/>
      <c r="U808" s="237"/>
      <c r="V808" s="237"/>
      <c r="W808" s="237"/>
      <c r="X808" s="237"/>
      <c r="Y808" s="237"/>
      <c r="Z808" s="237"/>
      <c r="AA808" s="237"/>
      <c r="AB808" s="237"/>
      <c r="AC808" s="237"/>
      <c r="AD808" s="237"/>
      <c r="AE808" s="237"/>
      <c r="AF808" s="237"/>
      <c r="AG808" s="237"/>
      <c r="AH808" s="237"/>
    </row>
    <row r="809" spans="1:34">
      <c r="A809" s="8"/>
      <c r="B809" s="8"/>
      <c r="C809" s="237"/>
      <c r="D809" s="237"/>
      <c r="E809" s="237"/>
      <c r="F809" s="237"/>
      <c r="G809" s="237"/>
      <c r="H809" s="237"/>
      <c r="I809" s="237"/>
      <c r="J809" s="237"/>
      <c r="K809" s="237"/>
      <c r="L809" s="237"/>
      <c r="M809" s="237"/>
      <c r="N809" s="237"/>
      <c r="O809" s="237"/>
      <c r="Q809" s="237"/>
      <c r="R809" s="237"/>
      <c r="S809" s="237"/>
      <c r="T809" s="237"/>
      <c r="U809" s="237"/>
      <c r="V809" s="237"/>
      <c r="W809" s="237"/>
      <c r="X809" s="237"/>
      <c r="Y809" s="237"/>
      <c r="Z809" s="237"/>
      <c r="AA809" s="237"/>
      <c r="AB809" s="237"/>
      <c r="AC809" s="237"/>
      <c r="AD809" s="237"/>
      <c r="AE809" s="237"/>
      <c r="AF809" s="237"/>
      <c r="AG809" s="237"/>
      <c r="AH809" s="237"/>
    </row>
    <row r="810" spans="1:34">
      <c r="A810" s="8"/>
      <c r="B810" s="8"/>
      <c r="C810" s="237"/>
      <c r="D810" s="237"/>
      <c r="E810" s="237"/>
      <c r="F810" s="237"/>
      <c r="G810" s="237"/>
      <c r="H810" s="237"/>
      <c r="I810" s="237"/>
      <c r="J810" s="237"/>
      <c r="K810" s="237"/>
      <c r="L810" s="237"/>
      <c r="M810" s="237"/>
      <c r="N810" s="237"/>
      <c r="O810" s="237"/>
      <c r="Q810" s="237"/>
      <c r="R810" s="237"/>
      <c r="S810" s="237"/>
      <c r="T810" s="237"/>
      <c r="U810" s="237"/>
      <c r="V810" s="237"/>
      <c r="W810" s="237"/>
      <c r="X810" s="237"/>
      <c r="Y810" s="237"/>
      <c r="Z810" s="237"/>
      <c r="AA810" s="237"/>
      <c r="AB810" s="237"/>
      <c r="AC810" s="237"/>
      <c r="AD810" s="237"/>
      <c r="AE810" s="237"/>
      <c r="AF810" s="237"/>
      <c r="AG810" s="237"/>
      <c r="AH810" s="237"/>
    </row>
    <row r="811" spans="1:34">
      <c r="A811" s="8"/>
      <c r="B811" s="8"/>
      <c r="C811" s="237"/>
      <c r="D811" s="237"/>
      <c r="E811" s="237"/>
      <c r="F811" s="237"/>
      <c r="G811" s="237"/>
      <c r="H811" s="237"/>
      <c r="I811" s="237"/>
      <c r="J811" s="237"/>
      <c r="K811" s="237"/>
      <c r="L811" s="237"/>
      <c r="M811" s="237"/>
      <c r="N811" s="237"/>
      <c r="O811" s="237"/>
      <c r="Q811" s="237"/>
      <c r="R811" s="237"/>
      <c r="S811" s="237"/>
      <c r="T811" s="237"/>
      <c r="U811" s="237"/>
      <c r="V811" s="237"/>
      <c r="W811" s="237"/>
      <c r="X811" s="237"/>
      <c r="Y811" s="237"/>
      <c r="Z811" s="237"/>
      <c r="AA811" s="237"/>
      <c r="AB811" s="237"/>
      <c r="AC811" s="237"/>
      <c r="AD811" s="237"/>
      <c r="AE811" s="237"/>
      <c r="AF811" s="237"/>
      <c r="AG811" s="237"/>
      <c r="AH811" s="237"/>
    </row>
    <row r="812" spans="1:34">
      <c r="A812" s="8"/>
      <c r="B812" s="8"/>
      <c r="C812" s="237"/>
      <c r="D812" s="237"/>
      <c r="E812" s="237"/>
      <c r="F812" s="237"/>
      <c r="G812" s="237"/>
      <c r="H812" s="237"/>
      <c r="I812" s="237"/>
      <c r="J812" s="237"/>
      <c r="K812" s="237"/>
      <c r="L812" s="237"/>
      <c r="M812" s="237"/>
      <c r="N812" s="237"/>
      <c r="O812" s="237"/>
      <c r="Q812" s="237"/>
      <c r="R812" s="237"/>
      <c r="S812" s="237"/>
      <c r="T812" s="237"/>
      <c r="U812" s="237"/>
      <c r="V812" s="237"/>
      <c r="W812" s="237"/>
      <c r="X812" s="237"/>
      <c r="Y812" s="237"/>
      <c r="Z812" s="237"/>
      <c r="AA812" s="237"/>
      <c r="AB812" s="237"/>
      <c r="AC812" s="237"/>
      <c r="AD812" s="237"/>
      <c r="AE812" s="237"/>
      <c r="AF812" s="237"/>
      <c r="AG812" s="237"/>
      <c r="AH812" s="237"/>
    </row>
    <row r="813" spans="1:34">
      <c r="A813" s="8"/>
      <c r="B813" s="8"/>
      <c r="C813" s="237"/>
      <c r="D813" s="237"/>
      <c r="E813" s="237"/>
      <c r="F813" s="237"/>
      <c r="G813" s="237"/>
      <c r="H813" s="237"/>
      <c r="I813" s="237"/>
      <c r="J813" s="237"/>
      <c r="K813" s="237"/>
      <c r="L813" s="237"/>
      <c r="M813" s="237"/>
      <c r="N813" s="237"/>
      <c r="O813" s="237"/>
      <c r="Q813" s="237"/>
      <c r="R813" s="237"/>
      <c r="S813" s="237"/>
      <c r="T813" s="237"/>
      <c r="U813" s="237"/>
      <c r="V813" s="237"/>
      <c r="W813" s="237"/>
      <c r="X813" s="237"/>
      <c r="Y813" s="237"/>
      <c r="Z813" s="237"/>
      <c r="AA813" s="237"/>
      <c r="AB813" s="237"/>
      <c r="AC813" s="237"/>
      <c r="AD813" s="237"/>
      <c r="AE813" s="237"/>
      <c r="AF813" s="237"/>
      <c r="AG813" s="237"/>
      <c r="AH813" s="237"/>
    </row>
    <row r="814" spans="1:34">
      <c r="A814" s="8"/>
      <c r="B814" s="8"/>
      <c r="C814" s="237"/>
      <c r="D814" s="237"/>
      <c r="E814" s="237"/>
      <c r="F814" s="237"/>
      <c r="G814" s="237"/>
      <c r="H814" s="237"/>
      <c r="I814" s="237"/>
      <c r="J814" s="237"/>
      <c r="K814" s="237"/>
      <c r="L814" s="237"/>
      <c r="M814" s="237"/>
      <c r="N814" s="237"/>
      <c r="O814" s="237"/>
      <c r="Q814" s="237"/>
      <c r="R814" s="237"/>
      <c r="S814" s="237"/>
      <c r="T814" s="237"/>
      <c r="U814" s="237"/>
      <c r="V814" s="237"/>
      <c r="W814" s="237"/>
      <c r="X814" s="237"/>
      <c r="Y814" s="237"/>
      <c r="Z814" s="237"/>
      <c r="AA814" s="237"/>
      <c r="AB814" s="237"/>
      <c r="AC814" s="237"/>
      <c r="AD814" s="237"/>
      <c r="AE814" s="237"/>
      <c r="AF814" s="237"/>
      <c r="AG814" s="237"/>
      <c r="AH814" s="237"/>
    </row>
    <row r="815" spans="1:34">
      <c r="A815" s="8"/>
      <c r="B815" s="8"/>
      <c r="C815" s="237"/>
      <c r="D815" s="237"/>
      <c r="E815" s="237"/>
      <c r="F815" s="237"/>
      <c r="G815" s="237"/>
      <c r="H815" s="237"/>
      <c r="I815" s="237"/>
      <c r="J815" s="237"/>
      <c r="K815" s="237"/>
      <c r="L815" s="237"/>
      <c r="M815" s="237"/>
      <c r="N815" s="237"/>
      <c r="O815" s="237"/>
      <c r="Q815" s="237"/>
      <c r="R815" s="237"/>
      <c r="S815" s="237"/>
      <c r="T815" s="237"/>
      <c r="U815" s="237"/>
      <c r="V815" s="237"/>
      <c r="W815" s="237"/>
      <c r="X815" s="237"/>
      <c r="Y815" s="237"/>
      <c r="Z815" s="237"/>
      <c r="AA815" s="237"/>
      <c r="AB815" s="237"/>
      <c r="AC815" s="237"/>
      <c r="AD815" s="237"/>
      <c r="AE815" s="237"/>
      <c r="AF815" s="237"/>
      <c r="AG815" s="237"/>
      <c r="AH815" s="237"/>
    </row>
    <row r="816" spans="1:34">
      <c r="A816" s="8"/>
      <c r="B816" s="8"/>
      <c r="C816" s="237"/>
      <c r="D816" s="237"/>
      <c r="E816" s="237"/>
      <c r="F816" s="237"/>
      <c r="G816" s="237"/>
      <c r="H816" s="237"/>
      <c r="I816" s="237"/>
      <c r="J816" s="237"/>
      <c r="K816" s="237"/>
      <c r="L816" s="237"/>
      <c r="M816" s="237"/>
      <c r="N816" s="237"/>
      <c r="O816" s="237"/>
      <c r="Q816" s="237"/>
      <c r="R816" s="237"/>
      <c r="S816" s="237"/>
      <c r="T816" s="237"/>
      <c r="U816" s="237"/>
      <c r="V816" s="237"/>
      <c r="W816" s="237"/>
      <c r="X816" s="237"/>
      <c r="Y816" s="237"/>
      <c r="Z816" s="237"/>
      <c r="AA816" s="237"/>
      <c r="AB816" s="237"/>
      <c r="AC816" s="237"/>
      <c r="AD816" s="237"/>
      <c r="AE816" s="237"/>
      <c r="AF816" s="237"/>
      <c r="AG816" s="237"/>
      <c r="AH816" s="237"/>
    </row>
    <row r="817" spans="1:34">
      <c r="A817" s="8"/>
      <c r="B817" s="8"/>
      <c r="C817" s="237"/>
      <c r="D817" s="237"/>
      <c r="E817" s="237"/>
      <c r="F817" s="237"/>
      <c r="G817" s="237"/>
      <c r="H817" s="237"/>
      <c r="I817" s="237"/>
      <c r="J817" s="237"/>
      <c r="K817" s="237"/>
      <c r="L817" s="237"/>
      <c r="M817" s="237"/>
      <c r="N817" s="237"/>
      <c r="O817" s="237"/>
      <c r="Q817" s="237"/>
      <c r="R817" s="237"/>
      <c r="S817" s="237"/>
      <c r="T817" s="237"/>
      <c r="U817" s="237"/>
      <c r="V817" s="237"/>
      <c r="W817" s="237"/>
      <c r="X817" s="237"/>
      <c r="Y817" s="237"/>
      <c r="Z817" s="237"/>
      <c r="AA817" s="237"/>
      <c r="AB817" s="237"/>
      <c r="AC817" s="237"/>
      <c r="AD817" s="237"/>
      <c r="AE817" s="237"/>
      <c r="AF817" s="237"/>
      <c r="AG817" s="237"/>
      <c r="AH817" s="237"/>
    </row>
    <row r="818" spans="1:34">
      <c r="A818" s="8"/>
      <c r="B818" s="8"/>
      <c r="C818" s="237"/>
      <c r="D818" s="237"/>
      <c r="E818" s="237"/>
      <c r="F818" s="237"/>
      <c r="G818" s="237"/>
      <c r="H818" s="237"/>
      <c r="I818" s="237"/>
      <c r="J818" s="237"/>
      <c r="K818" s="237"/>
      <c r="L818" s="237"/>
      <c r="M818" s="237"/>
      <c r="N818" s="237"/>
      <c r="O818" s="237"/>
      <c r="Q818" s="237"/>
      <c r="R818" s="237"/>
      <c r="S818" s="237"/>
      <c r="T818" s="237"/>
      <c r="U818" s="237"/>
      <c r="V818" s="237"/>
      <c r="W818" s="237"/>
      <c r="X818" s="237"/>
      <c r="Y818" s="237"/>
      <c r="Z818" s="237"/>
      <c r="AA818" s="237"/>
      <c r="AB818" s="237"/>
      <c r="AC818" s="237"/>
      <c r="AD818" s="237"/>
      <c r="AE818" s="237"/>
      <c r="AF818" s="237"/>
      <c r="AG818" s="237"/>
      <c r="AH818" s="237"/>
    </row>
    <row r="819" spans="1:34">
      <c r="A819" s="8"/>
      <c r="B819" s="8"/>
      <c r="C819" s="237"/>
      <c r="D819" s="237"/>
      <c r="E819" s="237"/>
      <c r="F819" s="237"/>
      <c r="G819" s="237"/>
      <c r="H819" s="237"/>
      <c r="I819" s="237"/>
      <c r="J819" s="237"/>
      <c r="K819" s="237"/>
      <c r="L819" s="237"/>
      <c r="M819" s="237"/>
      <c r="N819" s="237"/>
      <c r="O819" s="237"/>
      <c r="Q819" s="237"/>
      <c r="R819" s="237"/>
      <c r="S819" s="237"/>
      <c r="T819" s="237"/>
      <c r="U819" s="237"/>
      <c r="V819" s="237"/>
      <c r="W819" s="237"/>
      <c r="X819" s="237"/>
      <c r="Y819" s="237"/>
      <c r="Z819" s="237"/>
      <c r="AA819" s="237"/>
      <c r="AB819" s="237"/>
      <c r="AC819" s="237"/>
      <c r="AD819" s="237"/>
      <c r="AE819" s="237"/>
      <c r="AF819" s="237"/>
      <c r="AG819" s="237"/>
      <c r="AH819" s="237"/>
    </row>
    <row r="820" spans="1:34">
      <c r="A820" s="8"/>
      <c r="B820" s="8"/>
      <c r="C820" s="237"/>
      <c r="D820" s="237"/>
      <c r="E820" s="237"/>
      <c r="F820" s="237"/>
      <c r="G820" s="237"/>
      <c r="H820" s="237"/>
      <c r="I820" s="237"/>
      <c r="J820" s="237"/>
      <c r="K820" s="237"/>
      <c r="L820" s="237"/>
      <c r="M820" s="237"/>
      <c r="N820" s="237"/>
      <c r="O820" s="237"/>
      <c r="Q820" s="237"/>
      <c r="R820" s="237"/>
      <c r="S820" s="237"/>
      <c r="T820" s="237"/>
      <c r="U820" s="237"/>
      <c r="V820" s="237"/>
      <c r="W820" s="237"/>
      <c r="X820" s="237"/>
      <c r="Y820" s="237"/>
      <c r="Z820" s="237"/>
      <c r="AA820" s="237"/>
      <c r="AB820" s="237"/>
      <c r="AC820" s="237"/>
      <c r="AD820" s="237"/>
      <c r="AE820" s="237"/>
      <c r="AF820" s="237"/>
      <c r="AG820" s="237"/>
      <c r="AH820" s="237"/>
    </row>
    <row r="821" spans="1:34">
      <c r="A821" s="8"/>
      <c r="B821" s="8"/>
      <c r="C821" s="237"/>
      <c r="D821" s="237"/>
      <c r="E821" s="237"/>
      <c r="F821" s="237"/>
      <c r="G821" s="237"/>
      <c r="H821" s="237"/>
      <c r="I821" s="237"/>
      <c r="J821" s="237"/>
      <c r="K821" s="237"/>
      <c r="L821" s="237"/>
      <c r="M821" s="237"/>
      <c r="N821" s="237"/>
      <c r="O821" s="237"/>
      <c r="Q821" s="237"/>
      <c r="R821" s="237"/>
      <c r="S821" s="237"/>
      <c r="T821" s="237"/>
      <c r="U821" s="237"/>
      <c r="V821" s="237"/>
      <c r="W821" s="237"/>
      <c r="X821" s="237"/>
      <c r="Y821" s="237"/>
      <c r="Z821" s="237"/>
      <c r="AA821" s="237"/>
      <c r="AB821" s="237"/>
      <c r="AC821" s="237"/>
      <c r="AD821" s="237"/>
      <c r="AE821" s="237"/>
      <c r="AF821" s="237"/>
      <c r="AG821" s="237"/>
      <c r="AH821" s="237"/>
    </row>
    <row r="822" spans="1:34">
      <c r="A822" s="8"/>
      <c r="B822" s="8"/>
      <c r="C822" s="237"/>
      <c r="D822" s="237"/>
      <c r="E822" s="237"/>
      <c r="F822" s="237"/>
      <c r="G822" s="237"/>
      <c r="H822" s="237"/>
      <c r="I822" s="237"/>
      <c r="J822" s="237"/>
      <c r="K822" s="237"/>
      <c r="L822" s="237"/>
      <c r="M822" s="237"/>
      <c r="N822" s="237"/>
      <c r="O822" s="237"/>
      <c r="Q822" s="237"/>
      <c r="R822" s="237"/>
      <c r="S822" s="237"/>
      <c r="T822" s="237"/>
      <c r="U822" s="237"/>
      <c r="V822" s="237"/>
      <c r="W822" s="237"/>
      <c r="X822" s="237"/>
      <c r="Y822" s="237"/>
      <c r="Z822" s="237"/>
      <c r="AA822" s="237"/>
      <c r="AB822" s="237"/>
      <c r="AC822" s="237"/>
      <c r="AD822" s="237"/>
      <c r="AE822" s="237"/>
      <c r="AF822" s="237"/>
      <c r="AG822" s="237"/>
      <c r="AH822" s="237"/>
    </row>
    <row r="823" spans="1:34">
      <c r="A823" s="8"/>
      <c r="B823" s="8"/>
      <c r="C823" s="237"/>
      <c r="D823" s="237"/>
      <c r="E823" s="237"/>
      <c r="F823" s="237"/>
      <c r="G823" s="237"/>
      <c r="H823" s="237"/>
      <c r="I823" s="237"/>
      <c r="J823" s="237"/>
      <c r="K823" s="237"/>
      <c r="L823" s="237"/>
      <c r="M823" s="237"/>
      <c r="N823" s="237"/>
      <c r="O823" s="237"/>
      <c r="Q823" s="237"/>
      <c r="R823" s="237"/>
      <c r="S823" s="237"/>
      <c r="T823" s="237"/>
      <c r="U823" s="237"/>
      <c r="V823" s="237"/>
      <c r="W823" s="237"/>
      <c r="X823" s="237"/>
      <c r="Y823" s="237"/>
      <c r="Z823" s="237"/>
      <c r="AA823" s="237"/>
      <c r="AB823" s="237"/>
      <c r="AC823" s="237"/>
      <c r="AD823" s="237"/>
      <c r="AE823" s="237"/>
      <c r="AF823" s="237"/>
      <c r="AG823" s="237"/>
      <c r="AH823" s="237"/>
    </row>
    <row r="824" spans="1:34">
      <c r="A824" s="8"/>
      <c r="B824" s="8"/>
      <c r="C824" s="237"/>
      <c r="D824" s="237"/>
      <c r="E824" s="237"/>
      <c r="F824" s="237"/>
      <c r="G824" s="237"/>
      <c r="H824" s="237"/>
      <c r="I824" s="237"/>
      <c r="J824" s="237"/>
      <c r="K824" s="237"/>
      <c r="L824" s="237"/>
      <c r="M824" s="237"/>
      <c r="N824" s="237"/>
      <c r="O824" s="237"/>
      <c r="Q824" s="237"/>
      <c r="R824" s="237"/>
      <c r="S824" s="237"/>
      <c r="T824" s="237"/>
      <c r="U824" s="237"/>
      <c r="V824" s="237"/>
      <c r="W824" s="237"/>
      <c r="X824" s="237"/>
      <c r="Y824" s="237"/>
      <c r="Z824" s="237"/>
      <c r="AA824" s="237"/>
      <c r="AB824" s="237"/>
      <c r="AC824" s="237"/>
      <c r="AD824" s="237"/>
      <c r="AE824" s="237"/>
      <c r="AF824" s="237"/>
      <c r="AG824" s="237"/>
      <c r="AH824" s="237"/>
    </row>
    <row r="825" spans="1:34">
      <c r="A825" s="8"/>
      <c r="B825" s="8"/>
      <c r="C825" s="237"/>
      <c r="D825" s="237"/>
      <c r="E825" s="237"/>
      <c r="F825" s="237"/>
      <c r="G825" s="237"/>
      <c r="H825" s="237"/>
      <c r="I825" s="237"/>
      <c r="J825" s="237"/>
      <c r="K825" s="237"/>
      <c r="L825" s="237"/>
      <c r="M825" s="237"/>
      <c r="N825" s="237"/>
      <c r="O825" s="237"/>
      <c r="Q825" s="237"/>
      <c r="R825" s="237"/>
      <c r="S825" s="237"/>
      <c r="T825" s="237"/>
      <c r="U825" s="237"/>
      <c r="V825" s="237"/>
      <c r="W825" s="237"/>
      <c r="X825" s="237"/>
      <c r="Y825" s="237"/>
      <c r="Z825" s="237"/>
      <c r="AA825" s="237"/>
      <c r="AB825" s="237"/>
      <c r="AC825" s="237"/>
      <c r="AD825" s="237"/>
      <c r="AE825" s="237"/>
      <c r="AF825" s="237"/>
      <c r="AG825" s="237"/>
      <c r="AH825" s="237"/>
    </row>
    <row r="826" spans="1:34">
      <c r="A826" s="8"/>
      <c r="B826" s="8"/>
      <c r="C826" s="237"/>
      <c r="D826" s="237"/>
      <c r="E826" s="237"/>
      <c r="F826" s="237"/>
      <c r="G826" s="237"/>
      <c r="H826" s="237"/>
      <c r="I826" s="237"/>
      <c r="J826" s="237"/>
      <c r="K826" s="237"/>
      <c r="L826" s="237"/>
      <c r="M826" s="237"/>
      <c r="N826" s="237"/>
      <c r="O826" s="237"/>
      <c r="Q826" s="237"/>
      <c r="R826" s="237"/>
      <c r="S826" s="237"/>
      <c r="T826" s="237"/>
      <c r="U826" s="237"/>
      <c r="V826" s="237"/>
      <c r="W826" s="237"/>
      <c r="X826" s="237"/>
      <c r="Y826" s="237"/>
      <c r="Z826" s="237"/>
      <c r="AA826" s="237"/>
      <c r="AB826" s="237"/>
      <c r="AC826" s="237"/>
      <c r="AD826" s="237"/>
      <c r="AE826" s="237"/>
      <c r="AF826" s="237"/>
      <c r="AG826" s="237"/>
      <c r="AH826" s="237"/>
    </row>
    <row r="827" spans="1:34">
      <c r="A827" s="8"/>
      <c r="B827" s="8"/>
      <c r="C827" s="237"/>
      <c r="D827" s="237"/>
      <c r="E827" s="237"/>
      <c r="F827" s="237"/>
      <c r="G827" s="237"/>
      <c r="H827" s="237"/>
      <c r="I827" s="237"/>
      <c r="J827" s="237"/>
      <c r="K827" s="237"/>
      <c r="L827" s="237"/>
      <c r="M827" s="237"/>
      <c r="N827" s="237"/>
      <c r="O827" s="237"/>
      <c r="Q827" s="237"/>
      <c r="R827" s="237"/>
      <c r="S827" s="237"/>
      <c r="T827" s="237"/>
      <c r="U827" s="237"/>
      <c r="V827" s="237"/>
      <c r="W827" s="237"/>
      <c r="X827" s="237"/>
      <c r="Y827" s="237"/>
      <c r="Z827" s="237"/>
      <c r="AA827" s="237"/>
      <c r="AB827" s="237"/>
      <c r="AC827" s="237"/>
      <c r="AD827" s="237"/>
      <c r="AE827" s="237"/>
      <c r="AF827" s="237"/>
      <c r="AG827" s="237"/>
      <c r="AH827" s="237"/>
    </row>
    <row r="828" spans="1:34">
      <c r="A828" s="8"/>
      <c r="B828" s="8"/>
      <c r="C828" s="237"/>
      <c r="D828" s="237"/>
      <c r="E828" s="237"/>
      <c r="F828" s="237"/>
      <c r="G828" s="237"/>
      <c r="H828" s="237"/>
      <c r="I828" s="237"/>
      <c r="J828" s="237"/>
      <c r="K828" s="237"/>
      <c r="L828" s="237"/>
      <c r="M828" s="237"/>
      <c r="N828" s="237"/>
      <c r="O828" s="237"/>
      <c r="Q828" s="237"/>
      <c r="R828" s="237"/>
      <c r="S828" s="237"/>
      <c r="T828" s="237"/>
      <c r="U828" s="237"/>
      <c r="V828" s="237"/>
      <c r="W828" s="237"/>
      <c r="X828" s="237"/>
      <c r="Y828" s="237"/>
      <c r="Z828" s="237"/>
      <c r="AA828" s="237"/>
      <c r="AB828" s="237"/>
      <c r="AC828" s="237"/>
      <c r="AD828" s="237"/>
      <c r="AE828" s="237"/>
      <c r="AF828" s="237"/>
      <c r="AG828" s="237"/>
      <c r="AH828" s="237"/>
    </row>
    <row r="829" spans="1:34">
      <c r="A829" s="8"/>
      <c r="B829" s="8"/>
      <c r="C829" s="237"/>
      <c r="D829" s="237"/>
      <c r="E829" s="237"/>
      <c r="F829" s="237"/>
      <c r="G829" s="237"/>
      <c r="H829" s="237"/>
      <c r="I829" s="237"/>
      <c r="J829" s="237"/>
      <c r="K829" s="237"/>
      <c r="L829" s="237"/>
      <c r="M829" s="237"/>
      <c r="N829" s="237"/>
      <c r="O829" s="237"/>
      <c r="Q829" s="237"/>
      <c r="R829" s="237"/>
      <c r="S829" s="237"/>
      <c r="T829" s="237"/>
      <c r="U829" s="237"/>
      <c r="V829" s="237"/>
      <c r="W829" s="237"/>
      <c r="X829" s="237"/>
      <c r="Y829" s="237"/>
      <c r="Z829" s="237"/>
      <c r="AA829" s="237"/>
      <c r="AB829" s="237"/>
      <c r="AC829" s="237"/>
      <c r="AD829" s="237"/>
      <c r="AE829" s="237"/>
      <c r="AF829" s="237"/>
      <c r="AG829" s="237"/>
      <c r="AH829" s="237"/>
    </row>
    <row r="830" spans="1:34">
      <c r="A830" s="8"/>
      <c r="B830" s="8"/>
      <c r="C830" s="237"/>
      <c r="D830" s="237"/>
      <c r="E830" s="237"/>
      <c r="F830" s="237"/>
      <c r="G830" s="237"/>
      <c r="H830" s="237"/>
      <c r="I830" s="237"/>
      <c r="J830" s="237"/>
      <c r="K830" s="237"/>
      <c r="L830" s="237"/>
      <c r="M830" s="237"/>
      <c r="N830" s="237"/>
      <c r="O830" s="237"/>
      <c r="Q830" s="237"/>
      <c r="R830" s="237"/>
      <c r="S830" s="237"/>
      <c r="T830" s="237"/>
      <c r="U830" s="237"/>
      <c r="V830" s="237"/>
      <c r="W830" s="237"/>
      <c r="X830" s="237"/>
      <c r="Y830" s="237"/>
      <c r="Z830" s="237"/>
      <c r="AA830" s="237"/>
      <c r="AB830" s="237"/>
      <c r="AC830" s="237"/>
      <c r="AD830" s="237"/>
      <c r="AE830" s="237"/>
      <c r="AF830" s="237"/>
      <c r="AG830" s="237"/>
      <c r="AH830" s="237"/>
    </row>
    <row r="831" spans="1:34">
      <c r="A831" s="8"/>
      <c r="B831" s="8"/>
      <c r="C831" s="237"/>
      <c r="D831" s="237"/>
      <c r="E831" s="237"/>
      <c r="F831" s="237"/>
      <c r="G831" s="237"/>
      <c r="H831" s="237"/>
      <c r="I831" s="237"/>
      <c r="J831" s="237"/>
      <c r="K831" s="237"/>
      <c r="L831" s="237"/>
      <c r="M831" s="237"/>
      <c r="N831" s="237"/>
      <c r="O831" s="237"/>
      <c r="Q831" s="237"/>
      <c r="R831" s="237"/>
      <c r="S831" s="237"/>
      <c r="T831" s="237"/>
      <c r="U831" s="237"/>
      <c r="V831" s="237"/>
      <c r="W831" s="237"/>
      <c r="X831" s="237"/>
      <c r="Y831" s="237"/>
      <c r="Z831" s="237"/>
      <c r="AA831" s="237"/>
      <c r="AB831" s="237"/>
      <c r="AC831" s="237"/>
      <c r="AD831" s="237"/>
      <c r="AE831" s="237"/>
      <c r="AF831" s="237"/>
      <c r="AG831" s="237"/>
      <c r="AH831" s="237"/>
    </row>
    <row r="832" spans="1:34">
      <c r="A832" s="8"/>
      <c r="B832" s="8"/>
      <c r="C832" s="237"/>
      <c r="D832" s="237"/>
      <c r="E832" s="237"/>
      <c r="F832" s="237"/>
      <c r="G832" s="237"/>
      <c r="H832" s="237"/>
      <c r="I832" s="237"/>
      <c r="J832" s="237"/>
      <c r="K832" s="237"/>
      <c r="L832" s="237"/>
      <c r="M832" s="237"/>
      <c r="N832" s="237"/>
      <c r="O832" s="237"/>
      <c r="Q832" s="237"/>
      <c r="R832" s="237"/>
      <c r="S832" s="237"/>
      <c r="T832" s="237"/>
      <c r="U832" s="237"/>
      <c r="V832" s="237"/>
      <c r="W832" s="237"/>
      <c r="X832" s="237"/>
      <c r="Y832" s="237"/>
      <c r="Z832" s="237"/>
      <c r="AA832" s="237"/>
      <c r="AB832" s="237"/>
      <c r="AC832" s="237"/>
      <c r="AD832" s="237"/>
      <c r="AE832" s="237"/>
      <c r="AF832" s="237"/>
      <c r="AG832" s="237"/>
      <c r="AH832" s="237"/>
    </row>
    <row r="833" spans="1:34">
      <c r="A833" s="8"/>
      <c r="B833" s="8"/>
      <c r="C833" s="237"/>
      <c r="D833" s="237"/>
      <c r="E833" s="237"/>
      <c r="F833" s="237"/>
      <c r="G833" s="237"/>
      <c r="H833" s="237"/>
      <c r="I833" s="237"/>
      <c r="J833" s="237"/>
      <c r="K833" s="237"/>
      <c r="L833" s="237"/>
      <c r="M833" s="237"/>
      <c r="N833" s="237"/>
      <c r="O833" s="237"/>
      <c r="Q833" s="237"/>
      <c r="R833" s="237"/>
      <c r="S833" s="237"/>
      <c r="T833" s="237"/>
      <c r="U833" s="237"/>
      <c r="V833" s="237"/>
      <c r="W833" s="237"/>
      <c r="X833" s="237"/>
      <c r="Y833" s="237"/>
      <c r="Z833" s="237"/>
      <c r="AA833" s="237"/>
      <c r="AB833" s="237"/>
      <c r="AC833" s="237"/>
      <c r="AD833" s="237"/>
      <c r="AE833" s="237"/>
      <c r="AF833" s="237"/>
      <c r="AG833" s="237"/>
      <c r="AH833" s="237"/>
    </row>
    <row r="834" spans="1:34">
      <c r="A834" s="8"/>
      <c r="B834" s="8"/>
      <c r="C834" s="237"/>
      <c r="D834" s="237"/>
      <c r="E834" s="237"/>
      <c r="F834" s="237"/>
      <c r="G834" s="237"/>
      <c r="H834" s="237"/>
      <c r="I834" s="237"/>
      <c r="J834" s="237"/>
      <c r="K834" s="237"/>
      <c r="L834" s="237"/>
      <c r="M834" s="237"/>
      <c r="N834" s="237"/>
      <c r="O834" s="237"/>
      <c r="Q834" s="237"/>
      <c r="R834" s="237"/>
      <c r="S834" s="237"/>
      <c r="T834" s="237"/>
      <c r="U834" s="237"/>
      <c r="V834" s="237"/>
      <c r="W834" s="237"/>
      <c r="X834" s="237"/>
      <c r="Y834" s="237"/>
      <c r="Z834" s="237"/>
      <c r="AA834" s="237"/>
      <c r="AB834" s="237"/>
      <c r="AC834" s="237"/>
      <c r="AD834" s="237"/>
      <c r="AE834" s="237"/>
      <c r="AF834" s="237"/>
      <c r="AG834" s="237"/>
      <c r="AH834" s="237"/>
    </row>
    <row r="835" spans="1:34">
      <c r="A835" s="8"/>
      <c r="B835" s="8"/>
      <c r="C835" s="237"/>
      <c r="D835" s="237"/>
      <c r="E835" s="237"/>
      <c r="F835" s="237"/>
      <c r="G835" s="237"/>
      <c r="H835" s="237"/>
      <c r="I835" s="237"/>
      <c r="J835" s="237"/>
      <c r="K835" s="237"/>
      <c r="L835" s="237"/>
      <c r="M835" s="237"/>
      <c r="N835" s="237"/>
      <c r="O835" s="237"/>
      <c r="Q835" s="237"/>
      <c r="R835" s="237"/>
      <c r="S835" s="237"/>
      <c r="T835" s="237"/>
      <c r="U835" s="237"/>
      <c r="V835" s="237"/>
      <c r="W835" s="237"/>
      <c r="X835" s="237"/>
      <c r="Y835" s="237"/>
      <c r="Z835" s="237"/>
      <c r="AA835" s="237"/>
      <c r="AB835" s="237"/>
      <c r="AC835" s="237"/>
      <c r="AD835" s="237"/>
      <c r="AE835" s="237"/>
      <c r="AF835" s="237"/>
      <c r="AG835" s="237"/>
      <c r="AH835" s="237"/>
    </row>
    <row r="836" spans="1:34">
      <c r="A836" s="8"/>
      <c r="B836" s="8"/>
      <c r="C836" s="237"/>
      <c r="D836" s="237"/>
      <c r="E836" s="237"/>
      <c r="F836" s="237"/>
      <c r="G836" s="237"/>
      <c r="H836" s="237"/>
      <c r="I836" s="237"/>
      <c r="J836" s="237"/>
      <c r="K836" s="237"/>
      <c r="L836" s="237"/>
      <c r="M836" s="237"/>
      <c r="N836" s="237"/>
      <c r="O836" s="237"/>
      <c r="Q836" s="237"/>
      <c r="R836" s="237"/>
      <c r="S836" s="237"/>
      <c r="T836" s="237"/>
      <c r="U836" s="237"/>
      <c r="V836" s="237"/>
      <c r="W836" s="237"/>
      <c r="X836" s="237"/>
      <c r="Y836" s="237"/>
      <c r="Z836" s="237"/>
      <c r="AA836" s="237"/>
      <c r="AB836" s="237"/>
      <c r="AC836" s="237"/>
      <c r="AD836" s="237"/>
      <c r="AE836" s="237"/>
      <c r="AF836" s="237"/>
      <c r="AG836" s="237"/>
      <c r="AH836" s="237"/>
    </row>
    <row r="837" spans="1:34">
      <c r="A837" s="8"/>
      <c r="B837" s="8"/>
      <c r="C837" s="237"/>
      <c r="D837" s="237"/>
      <c r="E837" s="237"/>
      <c r="F837" s="237"/>
      <c r="G837" s="237"/>
      <c r="H837" s="237"/>
      <c r="I837" s="237"/>
      <c r="J837" s="237"/>
      <c r="K837" s="237"/>
      <c r="L837" s="237"/>
      <c r="M837" s="237"/>
      <c r="N837" s="237"/>
      <c r="O837" s="237"/>
      <c r="Q837" s="237"/>
      <c r="R837" s="237"/>
      <c r="S837" s="237"/>
      <c r="T837" s="237"/>
      <c r="U837" s="237"/>
      <c r="V837" s="237"/>
      <c r="W837" s="237"/>
      <c r="X837" s="237"/>
      <c r="Y837" s="237"/>
      <c r="Z837" s="237"/>
      <c r="AA837" s="237"/>
      <c r="AB837" s="237"/>
      <c r="AC837" s="237"/>
      <c r="AD837" s="237"/>
      <c r="AE837" s="237"/>
      <c r="AF837" s="237"/>
      <c r="AG837" s="237"/>
      <c r="AH837" s="237"/>
    </row>
    <row r="838" spans="1:34">
      <c r="A838" s="8"/>
      <c r="B838" s="8"/>
      <c r="C838" s="237"/>
      <c r="D838" s="237"/>
      <c r="E838" s="237"/>
      <c r="F838" s="237"/>
      <c r="G838" s="237"/>
      <c r="H838" s="237"/>
      <c r="I838" s="237"/>
      <c r="J838" s="237"/>
      <c r="K838" s="237"/>
      <c r="L838" s="237"/>
      <c r="M838" s="237"/>
      <c r="N838" s="237"/>
      <c r="O838" s="237"/>
      <c r="Q838" s="237"/>
      <c r="R838" s="237"/>
      <c r="S838" s="237"/>
      <c r="T838" s="237"/>
      <c r="U838" s="237"/>
      <c r="V838" s="237"/>
      <c r="W838" s="237"/>
      <c r="X838" s="237"/>
      <c r="Y838" s="237"/>
      <c r="Z838" s="237"/>
      <c r="AA838" s="237"/>
      <c r="AB838" s="237"/>
      <c r="AC838" s="237"/>
      <c r="AD838" s="237"/>
      <c r="AE838" s="237"/>
      <c r="AF838" s="237"/>
      <c r="AG838" s="237"/>
      <c r="AH838" s="237"/>
    </row>
    <row r="839" spans="1:34">
      <c r="A839" s="8"/>
      <c r="B839" s="8"/>
      <c r="C839" s="237"/>
      <c r="D839" s="237"/>
      <c r="E839" s="237"/>
      <c r="F839" s="237"/>
      <c r="G839" s="237"/>
      <c r="H839" s="237"/>
      <c r="I839" s="237"/>
      <c r="J839" s="237"/>
      <c r="K839" s="237"/>
      <c r="L839" s="237"/>
      <c r="M839" s="237"/>
      <c r="N839" s="237"/>
      <c r="O839" s="237"/>
      <c r="Q839" s="237"/>
      <c r="R839" s="237"/>
      <c r="S839" s="237"/>
      <c r="T839" s="237"/>
      <c r="U839" s="237"/>
      <c r="V839" s="237"/>
      <c r="W839" s="237"/>
      <c r="X839" s="237"/>
      <c r="Y839" s="237"/>
      <c r="Z839" s="237"/>
      <c r="AA839" s="237"/>
      <c r="AB839" s="237"/>
      <c r="AC839" s="237"/>
      <c r="AD839" s="237"/>
      <c r="AE839" s="237"/>
      <c r="AF839" s="237"/>
      <c r="AG839" s="237"/>
      <c r="AH839" s="237"/>
    </row>
    <row r="840" spans="1:34">
      <c r="A840" s="8"/>
      <c r="B840" s="8"/>
      <c r="C840" s="237"/>
      <c r="D840" s="237"/>
      <c r="E840" s="237"/>
      <c r="F840" s="237"/>
      <c r="G840" s="237"/>
      <c r="H840" s="237"/>
      <c r="I840" s="237"/>
      <c r="J840" s="237"/>
      <c r="K840" s="237"/>
      <c r="L840" s="237"/>
      <c r="M840" s="237"/>
      <c r="N840" s="237"/>
      <c r="O840" s="237"/>
      <c r="Q840" s="237"/>
      <c r="R840" s="237"/>
      <c r="S840" s="237"/>
      <c r="T840" s="237"/>
      <c r="U840" s="237"/>
      <c r="V840" s="237"/>
      <c r="W840" s="237"/>
      <c r="X840" s="237"/>
      <c r="Y840" s="237"/>
      <c r="Z840" s="237"/>
      <c r="AA840" s="237"/>
      <c r="AB840" s="237"/>
      <c r="AC840" s="237"/>
      <c r="AD840" s="237"/>
      <c r="AE840" s="237"/>
      <c r="AF840" s="237"/>
      <c r="AG840" s="237"/>
      <c r="AH840" s="237"/>
    </row>
    <row r="841" spans="1:34">
      <c r="A841" s="8"/>
      <c r="B841" s="8"/>
      <c r="C841" s="237"/>
      <c r="D841" s="237"/>
      <c r="E841" s="237"/>
      <c r="F841" s="237"/>
      <c r="G841" s="237"/>
      <c r="H841" s="237"/>
      <c r="I841" s="237"/>
      <c r="J841" s="237"/>
      <c r="K841" s="237"/>
      <c r="L841" s="237"/>
      <c r="M841" s="237"/>
      <c r="N841" s="237"/>
      <c r="O841" s="237"/>
      <c r="Q841" s="237"/>
      <c r="R841" s="237"/>
      <c r="S841" s="237"/>
      <c r="T841" s="237"/>
      <c r="U841" s="237"/>
      <c r="V841" s="237"/>
      <c r="W841" s="237"/>
      <c r="X841" s="237"/>
      <c r="Y841" s="237"/>
      <c r="Z841" s="237"/>
      <c r="AA841" s="237"/>
      <c r="AB841" s="237"/>
      <c r="AC841" s="237"/>
      <c r="AD841" s="237"/>
      <c r="AE841" s="237"/>
      <c r="AF841" s="237"/>
      <c r="AG841" s="237"/>
      <c r="AH841" s="237"/>
    </row>
    <row r="842" spans="1:34">
      <c r="A842" s="8"/>
      <c r="B842" s="8"/>
      <c r="C842" s="237"/>
      <c r="D842" s="237"/>
      <c r="E842" s="237"/>
      <c r="F842" s="237"/>
      <c r="G842" s="237"/>
      <c r="H842" s="237"/>
      <c r="I842" s="237"/>
      <c r="J842" s="237"/>
      <c r="K842" s="237"/>
      <c r="L842" s="237"/>
      <c r="M842" s="237"/>
      <c r="N842" s="237"/>
      <c r="O842" s="237"/>
      <c r="Q842" s="237"/>
      <c r="R842" s="237"/>
      <c r="S842" s="237"/>
      <c r="T842" s="237"/>
      <c r="U842" s="237"/>
      <c r="V842" s="237"/>
      <c r="W842" s="237"/>
      <c r="X842" s="237"/>
      <c r="Y842" s="237"/>
      <c r="Z842" s="237"/>
      <c r="AA842" s="237"/>
      <c r="AB842" s="237"/>
      <c r="AC842" s="237"/>
      <c r="AD842" s="237"/>
      <c r="AE842" s="237"/>
      <c r="AF842" s="237"/>
      <c r="AG842" s="237"/>
      <c r="AH842" s="237"/>
    </row>
    <row r="843" spans="1:34">
      <c r="A843" s="8"/>
      <c r="B843" s="8"/>
      <c r="C843" s="237"/>
      <c r="D843" s="237"/>
      <c r="E843" s="237"/>
      <c r="F843" s="237"/>
      <c r="G843" s="237"/>
      <c r="H843" s="237"/>
      <c r="I843" s="237"/>
      <c r="J843" s="237"/>
      <c r="K843" s="237"/>
      <c r="L843" s="237"/>
      <c r="M843" s="237"/>
      <c r="N843" s="237"/>
      <c r="O843" s="237"/>
      <c r="Q843" s="237"/>
      <c r="R843" s="237"/>
      <c r="S843" s="237"/>
      <c r="T843" s="237"/>
      <c r="U843" s="237"/>
      <c r="V843" s="237"/>
      <c r="W843" s="237"/>
      <c r="X843" s="237"/>
      <c r="Y843" s="237"/>
      <c r="Z843" s="237"/>
      <c r="AA843" s="237"/>
      <c r="AB843" s="237"/>
      <c r="AC843" s="237"/>
      <c r="AD843" s="237"/>
      <c r="AE843" s="237"/>
      <c r="AF843" s="237"/>
      <c r="AG843" s="237"/>
      <c r="AH843" s="237"/>
    </row>
    <row r="844" spans="1:34">
      <c r="A844" s="8"/>
      <c r="B844" s="8"/>
      <c r="C844" s="237"/>
      <c r="D844" s="237"/>
      <c r="E844" s="237"/>
      <c r="F844" s="237"/>
      <c r="G844" s="237"/>
      <c r="H844" s="237"/>
      <c r="I844" s="237"/>
      <c r="J844" s="237"/>
      <c r="K844" s="237"/>
      <c r="L844" s="237"/>
      <c r="M844" s="237"/>
      <c r="N844" s="237"/>
      <c r="O844" s="237"/>
      <c r="Q844" s="237"/>
      <c r="R844" s="237"/>
      <c r="S844" s="237"/>
      <c r="T844" s="237"/>
      <c r="U844" s="237"/>
      <c r="V844" s="237"/>
      <c r="W844" s="237"/>
      <c r="X844" s="237"/>
      <c r="Y844" s="237"/>
      <c r="Z844" s="237"/>
      <c r="AA844" s="237"/>
      <c r="AB844" s="237"/>
      <c r="AC844" s="237"/>
      <c r="AD844" s="237"/>
      <c r="AE844" s="237"/>
      <c r="AF844" s="237"/>
      <c r="AG844" s="237"/>
      <c r="AH844" s="237"/>
    </row>
    <row r="845" spans="1:34">
      <c r="A845" s="8"/>
      <c r="B845" s="8"/>
      <c r="C845" s="237"/>
      <c r="D845" s="237"/>
      <c r="E845" s="237"/>
      <c r="F845" s="237"/>
      <c r="G845" s="237"/>
      <c r="H845" s="237"/>
      <c r="I845" s="237"/>
      <c r="J845" s="237"/>
      <c r="K845" s="237"/>
      <c r="L845" s="237"/>
      <c r="M845" s="237"/>
      <c r="N845" s="237"/>
      <c r="O845" s="237"/>
      <c r="Q845" s="237"/>
      <c r="R845" s="237"/>
      <c r="S845" s="237"/>
      <c r="T845" s="237"/>
      <c r="U845" s="237"/>
      <c r="V845" s="237"/>
      <c r="W845" s="237"/>
      <c r="X845" s="237"/>
      <c r="Y845" s="237"/>
      <c r="Z845" s="237"/>
      <c r="AA845" s="237"/>
      <c r="AB845" s="237"/>
      <c r="AC845" s="237"/>
      <c r="AD845" s="237"/>
      <c r="AE845" s="237"/>
      <c r="AF845" s="237"/>
      <c r="AG845" s="237"/>
      <c r="AH845" s="237"/>
    </row>
    <row r="846" spans="1:34">
      <c r="A846" s="8"/>
      <c r="B846" s="8"/>
      <c r="C846" s="237"/>
      <c r="D846" s="237"/>
      <c r="E846" s="237"/>
      <c r="F846" s="237"/>
      <c r="G846" s="237"/>
      <c r="H846" s="237"/>
      <c r="I846" s="237"/>
      <c r="J846" s="237"/>
      <c r="K846" s="237"/>
      <c r="L846" s="237"/>
      <c r="M846" s="237"/>
      <c r="N846" s="237"/>
      <c r="O846" s="237"/>
      <c r="Q846" s="237"/>
      <c r="R846" s="237"/>
      <c r="S846" s="237"/>
      <c r="T846" s="237"/>
      <c r="U846" s="237"/>
      <c r="V846" s="237"/>
      <c r="W846" s="237"/>
      <c r="X846" s="237"/>
      <c r="Y846" s="237"/>
      <c r="Z846" s="237"/>
      <c r="AA846" s="237"/>
      <c r="AB846" s="237"/>
      <c r="AC846" s="237"/>
      <c r="AD846" s="237"/>
      <c r="AE846" s="237"/>
      <c r="AF846" s="237"/>
      <c r="AG846" s="237"/>
      <c r="AH846" s="237"/>
    </row>
    <row r="847" spans="1:34">
      <c r="A847" s="8"/>
      <c r="B847" s="8"/>
      <c r="C847" s="237"/>
      <c r="D847" s="237"/>
      <c r="E847" s="237"/>
      <c r="F847" s="237"/>
      <c r="G847" s="237"/>
      <c r="H847" s="237"/>
      <c r="I847" s="237"/>
      <c r="J847" s="237"/>
      <c r="K847" s="237"/>
      <c r="L847" s="237"/>
      <c r="M847" s="237"/>
      <c r="N847" s="237"/>
      <c r="O847" s="237"/>
      <c r="Q847" s="237"/>
      <c r="R847" s="237"/>
      <c r="S847" s="237"/>
      <c r="T847" s="237"/>
      <c r="U847" s="237"/>
      <c r="V847" s="237"/>
      <c r="W847" s="237"/>
      <c r="X847" s="237"/>
      <c r="Y847" s="237"/>
      <c r="Z847" s="237"/>
      <c r="AA847" s="237"/>
      <c r="AB847" s="237"/>
      <c r="AC847" s="237"/>
      <c r="AD847" s="237"/>
      <c r="AE847" s="237"/>
      <c r="AF847" s="237"/>
      <c r="AG847" s="237"/>
      <c r="AH847" s="237"/>
    </row>
    <row r="848" spans="1:34">
      <c r="A848" s="8"/>
      <c r="B848" s="8"/>
      <c r="C848" s="237"/>
      <c r="D848" s="237"/>
      <c r="E848" s="237"/>
      <c r="F848" s="237"/>
      <c r="G848" s="237"/>
      <c r="H848" s="237"/>
      <c r="I848" s="237"/>
      <c r="J848" s="237"/>
      <c r="K848" s="237"/>
      <c r="L848" s="237"/>
      <c r="M848" s="237"/>
      <c r="N848" s="237"/>
      <c r="O848" s="237"/>
      <c r="Q848" s="237"/>
      <c r="R848" s="237"/>
      <c r="S848" s="237"/>
      <c r="T848" s="237"/>
      <c r="U848" s="237"/>
      <c r="V848" s="237"/>
      <c r="W848" s="237"/>
      <c r="X848" s="237"/>
      <c r="Y848" s="237"/>
      <c r="Z848" s="237"/>
      <c r="AA848" s="237"/>
      <c r="AB848" s="237"/>
      <c r="AC848" s="237"/>
      <c r="AD848" s="237"/>
      <c r="AE848" s="237"/>
      <c r="AF848" s="237"/>
      <c r="AG848" s="237"/>
      <c r="AH848" s="237"/>
    </row>
    <row r="849" spans="1:34">
      <c r="A849" s="8"/>
      <c r="B849" s="8"/>
      <c r="C849" s="237"/>
      <c r="D849" s="237"/>
      <c r="E849" s="237"/>
      <c r="F849" s="237"/>
      <c r="G849" s="237"/>
      <c r="H849" s="237"/>
      <c r="I849" s="237"/>
      <c r="J849" s="237"/>
      <c r="K849" s="237"/>
      <c r="L849" s="237"/>
      <c r="M849" s="237"/>
      <c r="N849" s="237"/>
      <c r="O849" s="237"/>
      <c r="Q849" s="237"/>
      <c r="R849" s="237"/>
      <c r="S849" s="237"/>
      <c r="T849" s="237"/>
      <c r="U849" s="237"/>
      <c r="V849" s="237"/>
      <c r="W849" s="237"/>
      <c r="X849" s="237"/>
      <c r="Y849" s="237"/>
      <c r="Z849" s="237"/>
      <c r="AA849" s="237"/>
      <c r="AB849" s="237"/>
      <c r="AC849" s="237"/>
      <c r="AD849" s="237"/>
      <c r="AE849" s="237"/>
      <c r="AF849" s="237"/>
      <c r="AG849" s="237"/>
      <c r="AH849" s="237"/>
    </row>
    <row r="850" spans="1:34">
      <c r="A850" s="8"/>
      <c r="B850" s="8"/>
      <c r="C850" s="237"/>
      <c r="D850" s="237"/>
      <c r="E850" s="237"/>
      <c r="F850" s="237"/>
      <c r="G850" s="237"/>
      <c r="H850" s="237"/>
      <c r="I850" s="237"/>
      <c r="J850" s="237"/>
      <c r="K850" s="237"/>
      <c r="L850" s="237"/>
      <c r="M850" s="237"/>
      <c r="N850" s="237"/>
      <c r="O850" s="237"/>
      <c r="Q850" s="237"/>
      <c r="R850" s="237"/>
      <c r="S850" s="237"/>
      <c r="T850" s="237"/>
      <c r="U850" s="237"/>
      <c r="V850" s="237"/>
      <c r="W850" s="237"/>
      <c r="X850" s="237"/>
      <c r="Y850" s="237"/>
      <c r="Z850" s="237"/>
      <c r="AA850" s="237"/>
      <c r="AB850" s="237"/>
      <c r="AC850" s="237"/>
      <c r="AD850" s="237"/>
      <c r="AE850" s="237"/>
      <c r="AF850" s="237"/>
      <c r="AG850" s="237"/>
      <c r="AH850" s="237"/>
    </row>
    <row r="851" spans="1:34">
      <c r="A851" s="8"/>
      <c r="B851" s="8"/>
      <c r="C851" s="237"/>
      <c r="D851" s="237"/>
      <c r="E851" s="237"/>
      <c r="F851" s="237"/>
      <c r="G851" s="237"/>
      <c r="H851" s="237"/>
      <c r="I851" s="237"/>
      <c r="J851" s="237"/>
      <c r="K851" s="237"/>
      <c r="L851" s="237"/>
      <c r="M851" s="237"/>
      <c r="N851" s="237"/>
      <c r="O851" s="237"/>
      <c r="Q851" s="237"/>
      <c r="R851" s="237"/>
      <c r="S851" s="237"/>
      <c r="T851" s="237"/>
      <c r="U851" s="237"/>
      <c r="V851" s="237"/>
      <c r="W851" s="237"/>
      <c r="X851" s="237"/>
      <c r="Y851" s="237"/>
      <c r="Z851" s="237"/>
      <c r="AA851" s="237"/>
      <c r="AB851" s="237"/>
      <c r="AC851" s="237"/>
      <c r="AD851" s="237"/>
      <c r="AE851" s="237"/>
      <c r="AF851" s="237"/>
      <c r="AG851" s="237"/>
      <c r="AH851" s="237"/>
    </row>
    <row r="852" spans="1:34">
      <c r="A852" s="8"/>
      <c r="B852" s="8"/>
      <c r="C852" s="237"/>
      <c r="D852" s="237"/>
      <c r="E852" s="237"/>
      <c r="F852" s="237"/>
      <c r="G852" s="237"/>
      <c r="H852" s="237"/>
      <c r="I852" s="237"/>
      <c r="J852" s="237"/>
      <c r="K852" s="237"/>
      <c r="L852" s="237"/>
      <c r="M852" s="237"/>
      <c r="N852" s="237"/>
      <c r="O852" s="237"/>
      <c r="Q852" s="237"/>
      <c r="R852" s="237"/>
      <c r="S852" s="237"/>
      <c r="T852" s="237"/>
      <c r="U852" s="237"/>
      <c r="V852" s="237"/>
      <c r="W852" s="237"/>
      <c r="X852" s="237"/>
      <c r="Y852" s="237"/>
      <c r="Z852" s="237"/>
      <c r="AA852" s="237"/>
      <c r="AB852" s="237"/>
      <c r="AC852" s="237"/>
      <c r="AD852" s="237"/>
      <c r="AE852" s="237"/>
      <c r="AF852" s="237"/>
      <c r="AG852" s="237"/>
      <c r="AH852" s="237"/>
    </row>
    <row r="853" spans="1:34">
      <c r="A853" s="8"/>
      <c r="B853" s="8"/>
      <c r="C853" s="237"/>
      <c r="D853" s="237"/>
      <c r="E853" s="237"/>
      <c r="F853" s="237"/>
      <c r="G853" s="237"/>
      <c r="H853" s="237"/>
      <c r="I853" s="237"/>
      <c r="J853" s="237"/>
      <c r="K853" s="237"/>
      <c r="L853" s="237"/>
      <c r="M853" s="237"/>
      <c r="N853" s="237"/>
      <c r="O853" s="237"/>
      <c r="Q853" s="237"/>
      <c r="R853" s="237"/>
      <c r="S853" s="237"/>
      <c r="T853" s="237"/>
      <c r="U853" s="237"/>
      <c r="V853" s="237"/>
      <c r="W853" s="237"/>
      <c r="X853" s="237"/>
      <c r="Y853" s="237"/>
      <c r="Z853" s="237"/>
      <c r="AA853" s="237"/>
      <c r="AB853" s="237"/>
      <c r="AC853" s="237"/>
      <c r="AD853" s="237"/>
      <c r="AE853" s="237"/>
      <c r="AF853" s="237"/>
      <c r="AG853" s="237"/>
      <c r="AH853" s="237"/>
    </row>
    <row r="854" spans="1:34">
      <c r="A854" s="8"/>
      <c r="B854" s="8"/>
      <c r="C854" s="237"/>
      <c r="D854" s="237"/>
      <c r="E854" s="237"/>
      <c r="F854" s="237"/>
      <c r="G854" s="237"/>
      <c r="H854" s="237"/>
      <c r="I854" s="237"/>
      <c r="J854" s="237"/>
      <c r="K854" s="237"/>
      <c r="L854" s="237"/>
      <c r="M854" s="237"/>
      <c r="N854" s="237"/>
      <c r="O854" s="237"/>
      <c r="Q854" s="237"/>
      <c r="R854" s="237"/>
      <c r="S854" s="237"/>
      <c r="T854" s="237"/>
      <c r="U854" s="237"/>
      <c r="V854" s="237"/>
      <c r="W854" s="237"/>
      <c r="X854" s="237"/>
      <c r="Y854" s="237"/>
      <c r="Z854" s="237"/>
      <c r="AA854" s="237"/>
      <c r="AB854" s="237"/>
      <c r="AC854" s="237"/>
      <c r="AD854" s="237"/>
      <c r="AE854" s="237"/>
      <c r="AF854" s="237"/>
      <c r="AG854" s="237"/>
      <c r="AH854" s="237"/>
    </row>
    <row r="855" spans="1:34">
      <c r="A855" s="8"/>
      <c r="B855" s="8"/>
      <c r="C855" s="237"/>
      <c r="D855" s="237"/>
      <c r="E855" s="237"/>
      <c r="F855" s="237"/>
      <c r="G855" s="237"/>
      <c r="H855" s="237"/>
      <c r="I855" s="237"/>
      <c r="J855" s="237"/>
      <c r="K855" s="237"/>
      <c r="L855" s="237"/>
      <c r="M855" s="237"/>
      <c r="N855" s="237"/>
      <c r="O855" s="237"/>
      <c r="Q855" s="237"/>
      <c r="R855" s="237"/>
      <c r="S855" s="237"/>
      <c r="T855" s="237"/>
      <c r="U855" s="237"/>
      <c r="V855" s="237"/>
      <c r="W855" s="237"/>
      <c r="X855" s="237"/>
      <c r="Y855" s="237"/>
      <c r="Z855" s="237"/>
      <c r="AA855" s="237"/>
      <c r="AB855" s="237"/>
      <c r="AC855" s="237"/>
      <c r="AD855" s="237"/>
      <c r="AE855" s="237"/>
      <c r="AF855" s="237"/>
      <c r="AG855" s="237"/>
      <c r="AH855" s="237"/>
    </row>
    <row r="856" spans="1:34">
      <c r="A856" s="8"/>
      <c r="B856" s="8"/>
      <c r="C856" s="237"/>
      <c r="D856" s="237"/>
      <c r="E856" s="237"/>
      <c r="F856" s="237"/>
      <c r="G856" s="237"/>
      <c r="H856" s="237"/>
      <c r="I856" s="237"/>
      <c r="J856" s="237"/>
      <c r="K856" s="237"/>
      <c r="L856" s="237"/>
      <c r="M856" s="237"/>
      <c r="N856" s="237"/>
      <c r="O856" s="237"/>
      <c r="Q856" s="237"/>
      <c r="R856" s="237"/>
      <c r="S856" s="237"/>
      <c r="T856" s="237"/>
      <c r="U856" s="237"/>
      <c r="V856" s="237"/>
      <c r="W856" s="237"/>
      <c r="X856" s="237"/>
      <c r="Y856" s="237"/>
      <c r="Z856" s="237"/>
      <c r="AA856" s="237"/>
      <c r="AB856" s="237"/>
      <c r="AC856" s="237"/>
      <c r="AD856" s="237"/>
      <c r="AE856" s="237"/>
      <c r="AF856" s="237"/>
      <c r="AG856" s="237"/>
      <c r="AH856" s="237"/>
    </row>
    <row r="857" spans="1:34">
      <c r="A857" s="8"/>
      <c r="B857" s="8"/>
      <c r="C857" s="237"/>
      <c r="D857" s="237"/>
      <c r="E857" s="237"/>
      <c r="F857" s="237"/>
      <c r="G857" s="237"/>
      <c r="H857" s="237"/>
      <c r="I857" s="237"/>
      <c r="J857" s="237"/>
      <c r="K857" s="237"/>
      <c r="L857" s="237"/>
      <c r="M857" s="237"/>
      <c r="N857" s="237"/>
      <c r="O857" s="237"/>
      <c r="Q857" s="237"/>
      <c r="R857" s="237"/>
      <c r="S857" s="237"/>
      <c r="T857" s="237"/>
      <c r="U857" s="237"/>
      <c r="V857" s="237"/>
      <c r="W857" s="237"/>
      <c r="X857" s="237"/>
      <c r="Y857" s="237"/>
      <c r="Z857" s="237"/>
      <c r="AA857" s="237"/>
      <c r="AB857" s="237"/>
      <c r="AC857" s="237"/>
      <c r="AD857" s="237"/>
      <c r="AE857" s="237"/>
      <c r="AF857" s="237"/>
      <c r="AG857" s="237"/>
      <c r="AH857" s="237"/>
    </row>
    <row r="858" spans="1:34">
      <c r="A858" s="8"/>
      <c r="B858" s="8"/>
      <c r="C858" s="237"/>
      <c r="D858" s="237"/>
      <c r="E858" s="237"/>
      <c r="F858" s="237"/>
      <c r="G858" s="237"/>
      <c r="H858" s="237"/>
      <c r="I858" s="237"/>
      <c r="J858" s="237"/>
      <c r="K858" s="237"/>
      <c r="L858" s="237"/>
      <c r="M858" s="237"/>
      <c r="N858" s="237"/>
      <c r="O858" s="237"/>
      <c r="Q858" s="237"/>
      <c r="R858" s="237"/>
      <c r="S858" s="237"/>
      <c r="T858" s="237"/>
      <c r="U858" s="237"/>
      <c r="V858" s="237"/>
      <c r="W858" s="237"/>
      <c r="X858" s="237"/>
      <c r="Y858" s="237"/>
      <c r="Z858" s="237"/>
      <c r="AA858" s="237"/>
      <c r="AB858" s="237"/>
      <c r="AC858" s="237"/>
      <c r="AD858" s="237"/>
      <c r="AE858" s="237"/>
      <c r="AF858" s="237"/>
      <c r="AG858" s="237"/>
      <c r="AH858" s="237"/>
    </row>
    <row r="859" spans="1:34">
      <c r="A859" s="8"/>
      <c r="B859" s="8"/>
      <c r="C859" s="237"/>
      <c r="D859" s="237"/>
      <c r="E859" s="237"/>
      <c r="F859" s="237"/>
      <c r="G859" s="237"/>
      <c r="H859" s="237"/>
      <c r="I859" s="237"/>
      <c r="J859" s="237"/>
      <c r="K859" s="237"/>
      <c r="L859" s="237"/>
      <c r="M859" s="237"/>
      <c r="N859" s="237"/>
      <c r="O859" s="237"/>
      <c r="Q859" s="237"/>
      <c r="R859" s="237"/>
      <c r="S859" s="237"/>
      <c r="T859" s="237"/>
      <c r="U859" s="237"/>
      <c r="V859" s="237"/>
      <c r="W859" s="237"/>
      <c r="X859" s="237"/>
      <c r="Y859" s="237"/>
      <c r="Z859" s="237"/>
      <c r="AA859" s="237"/>
      <c r="AB859" s="237"/>
      <c r="AC859" s="237"/>
      <c r="AD859" s="237"/>
      <c r="AE859" s="237"/>
      <c r="AF859" s="237"/>
      <c r="AG859" s="237"/>
      <c r="AH859" s="237"/>
    </row>
    <row r="860" spans="1:34">
      <c r="A860" s="8"/>
      <c r="B860" s="8"/>
      <c r="C860" s="237"/>
      <c r="D860" s="237"/>
      <c r="E860" s="237"/>
      <c r="F860" s="237"/>
      <c r="G860" s="237"/>
      <c r="H860" s="237"/>
      <c r="I860" s="237"/>
      <c r="J860" s="237"/>
      <c r="K860" s="237"/>
      <c r="L860" s="237"/>
      <c r="M860" s="237"/>
      <c r="N860" s="237"/>
      <c r="O860" s="237"/>
      <c r="Q860" s="237"/>
      <c r="R860" s="237"/>
      <c r="S860" s="237"/>
      <c r="T860" s="237"/>
      <c r="U860" s="237"/>
      <c r="V860" s="237"/>
      <c r="W860" s="237"/>
      <c r="X860" s="237"/>
      <c r="Y860" s="237"/>
      <c r="Z860" s="237"/>
      <c r="AA860" s="237"/>
      <c r="AB860" s="237"/>
      <c r="AC860" s="237"/>
      <c r="AD860" s="237"/>
      <c r="AE860" s="237"/>
      <c r="AF860" s="237"/>
      <c r="AG860" s="237"/>
      <c r="AH860" s="237"/>
    </row>
    <row r="861" spans="1:34">
      <c r="A861" s="8"/>
      <c r="B861" s="8"/>
      <c r="C861" s="237"/>
      <c r="D861" s="237"/>
      <c r="E861" s="237"/>
      <c r="F861" s="237"/>
      <c r="G861" s="237"/>
      <c r="H861" s="237"/>
      <c r="I861" s="237"/>
      <c r="J861" s="237"/>
      <c r="K861" s="237"/>
      <c r="L861" s="237"/>
      <c r="M861" s="237"/>
      <c r="N861" s="237"/>
      <c r="O861" s="237"/>
      <c r="Q861" s="237"/>
      <c r="R861" s="237"/>
      <c r="S861" s="237"/>
      <c r="T861" s="237"/>
      <c r="U861" s="237"/>
      <c r="V861" s="237"/>
      <c r="W861" s="237"/>
      <c r="X861" s="237"/>
      <c r="Y861" s="237"/>
      <c r="Z861" s="237"/>
      <c r="AA861" s="237"/>
      <c r="AB861" s="237"/>
      <c r="AC861" s="237"/>
      <c r="AD861" s="237"/>
      <c r="AE861" s="237"/>
      <c r="AF861" s="237"/>
      <c r="AG861" s="237"/>
      <c r="AH861" s="237"/>
    </row>
    <row r="862" spans="1:34">
      <c r="A862" s="8"/>
      <c r="B862" s="8"/>
      <c r="C862" s="237"/>
      <c r="D862" s="237"/>
      <c r="E862" s="237"/>
      <c r="F862" s="237"/>
      <c r="G862" s="237"/>
      <c r="H862" s="237"/>
      <c r="I862" s="237"/>
      <c r="J862" s="237"/>
      <c r="K862" s="237"/>
      <c r="L862" s="237"/>
      <c r="M862" s="237"/>
      <c r="N862" s="237"/>
      <c r="O862" s="237"/>
      <c r="Q862" s="237"/>
      <c r="R862" s="237"/>
      <c r="S862" s="237"/>
      <c r="T862" s="237"/>
      <c r="U862" s="237"/>
      <c r="V862" s="237"/>
      <c r="W862" s="237"/>
      <c r="X862" s="237"/>
      <c r="Y862" s="237"/>
      <c r="Z862" s="237"/>
      <c r="AA862" s="237"/>
      <c r="AB862" s="237"/>
      <c r="AC862" s="237"/>
      <c r="AD862" s="237"/>
      <c r="AE862" s="237"/>
      <c r="AF862" s="237"/>
      <c r="AG862" s="237"/>
      <c r="AH862" s="237"/>
    </row>
    <row r="863" spans="1:34">
      <c r="A863" s="8"/>
      <c r="B863" s="8"/>
      <c r="C863" s="237"/>
      <c r="D863" s="237"/>
      <c r="E863" s="237"/>
      <c r="F863" s="237"/>
      <c r="G863" s="237"/>
      <c r="H863" s="237"/>
      <c r="I863" s="237"/>
      <c r="J863" s="237"/>
      <c r="K863" s="237"/>
      <c r="L863" s="237"/>
      <c r="M863" s="237"/>
      <c r="N863" s="237"/>
      <c r="O863" s="237"/>
      <c r="Q863" s="237"/>
      <c r="R863" s="237"/>
      <c r="S863" s="237"/>
      <c r="T863" s="237"/>
      <c r="U863" s="237"/>
      <c r="V863" s="237"/>
      <c r="W863" s="237"/>
      <c r="X863" s="237"/>
      <c r="Y863" s="237"/>
      <c r="Z863" s="237"/>
      <c r="AA863" s="237"/>
      <c r="AB863" s="237"/>
      <c r="AC863" s="237"/>
      <c r="AD863" s="237"/>
      <c r="AE863" s="237"/>
      <c r="AF863" s="237"/>
      <c r="AG863" s="237"/>
      <c r="AH863" s="237"/>
    </row>
    <row r="864" spans="1:34">
      <c r="A864" s="8"/>
      <c r="B864" s="8"/>
      <c r="C864" s="237"/>
      <c r="D864" s="237"/>
      <c r="E864" s="237"/>
      <c r="F864" s="237"/>
      <c r="G864" s="237"/>
      <c r="H864" s="237"/>
      <c r="I864" s="237"/>
      <c r="J864" s="237"/>
      <c r="K864" s="237"/>
      <c r="L864" s="237"/>
      <c r="M864" s="237"/>
      <c r="N864" s="237"/>
      <c r="O864" s="237"/>
      <c r="Q864" s="237"/>
      <c r="R864" s="237"/>
      <c r="S864" s="237"/>
      <c r="T864" s="237"/>
      <c r="U864" s="237"/>
      <c r="V864" s="237"/>
      <c r="W864" s="237"/>
      <c r="X864" s="237"/>
      <c r="Y864" s="237"/>
      <c r="Z864" s="237"/>
      <c r="AA864" s="237"/>
      <c r="AB864" s="237"/>
      <c r="AC864" s="237"/>
      <c r="AD864" s="237"/>
      <c r="AE864" s="237"/>
      <c r="AF864" s="237"/>
      <c r="AG864" s="237"/>
      <c r="AH864" s="237"/>
    </row>
    <row r="865" spans="1:34">
      <c r="A865" s="8"/>
      <c r="B865" s="8"/>
      <c r="C865" s="237"/>
      <c r="D865" s="237"/>
      <c r="E865" s="237"/>
      <c r="F865" s="237"/>
      <c r="G865" s="237"/>
      <c r="H865" s="237"/>
      <c r="I865" s="237"/>
      <c r="J865" s="237"/>
      <c r="K865" s="237"/>
      <c r="L865" s="237"/>
      <c r="M865" s="237"/>
      <c r="N865" s="237"/>
      <c r="O865" s="237"/>
      <c r="Q865" s="237"/>
      <c r="R865" s="237"/>
      <c r="S865" s="237"/>
      <c r="T865" s="237"/>
      <c r="U865" s="237"/>
      <c r="V865" s="237"/>
      <c r="W865" s="237"/>
      <c r="X865" s="237"/>
      <c r="Y865" s="237"/>
      <c r="Z865" s="237"/>
      <c r="AA865" s="237"/>
      <c r="AB865" s="237"/>
      <c r="AC865" s="237"/>
      <c r="AD865" s="237"/>
      <c r="AE865" s="237"/>
      <c r="AF865" s="237"/>
      <c r="AG865" s="237"/>
      <c r="AH865" s="237"/>
    </row>
    <row r="866" spans="1:34">
      <c r="A866" s="8"/>
      <c r="B866" s="8"/>
      <c r="C866" s="237"/>
      <c r="D866" s="237"/>
      <c r="E866" s="237"/>
      <c r="F866" s="237"/>
      <c r="G866" s="237"/>
      <c r="H866" s="237"/>
      <c r="I866" s="237"/>
      <c r="J866" s="237"/>
      <c r="K866" s="237"/>
      <c r="L866" s="237"/>
      <c r="M866" s="237"/>
      <c r="N866" s="237"/>
      <c r="O866" s="237"/>
      <c r="Q866" s="237"/>
      <c r="R866" s="237"/>
      <c r="S866" s="237"/>
      <c r="T866" s="237"/>
      <c r="U866" s="237"/>
      <c r="V866" s="237"/>
      <c r="W866" s="237"/>
      <c r="X866" s="237"/>
      <c r="Y866" s="237"/>
      <c r="Z866" s="237"/>
      <c r="AA866" s="237"/>
      <c r="AB866" s="237"/>
      <c r="AC866" s="237"/>
      <c r="AD866" s="237"/>
      <c r="AE866" s="237"/>
      <c r="AF866" s="237"/>
      <c r="AG866" s="237"/>
      <c r="AH866" s="237"/>
    </row>
    <row r="867" spans="1:34">
      <c r="A867" s="8"/>
      <c r="B867" s="8"/>
      <c r="C867" s="237"/>
      <c r="D867" s="237"/>
      <c r="E867" s="237"/>
      <c r="F867" s="237"/>
      <c r="G867" s="237"/>
      <c r="H867" s="237"/>
      <c r="I867" s="237"/>
      <c r="J867" s="237"/>
      <c r="K867" s="237"/>
      <c r="L867" s="237"/>
      <c r="M867" s="237"/>
      <c r="N867" s="237"/>
      <c r="O867" s="237"/>
      <c r="Q867" s="237"/>
      <c r="R867" s="237"/>
      <c r="S867" s="237"/>
      <c r="T867" s="237"/>
      <c r="U867" s="237"/>
      <c r="V867" s="237"/>
      <c r="W867" s="237"/>
      <c r="X867" s="237"/>
      <c r="Y867" s="237"/>
      <c r="Z867" s="237"/>
      <c r="AA867" s="237"/>
      <c r="AB867" s="237"/>
      <c r="AC867" s="237"/>
      <c r="AD867" s="237"/>
      <c r="AE867" s="237"/>
      <c r="AF867" s="237"/>
      <c r="AG867" s="237"/>
      <c r="AH867" s="237"/>
    </row>
    <row r="868" spans="1:34">
      <c r="A868" s="8"/>
      <c r="B868" s="8"/>
      <c r="C868" s="237"/>
      <c r="D868" s="237"/>
      <c r="E868" s="237"/>
      <c r="F868" s="237"/>
      <c r="G868" s="237"/>
      <c r="H868" s="237"/>
      <c r="I868" s="237"/>
      <c r="J868" s="237"/>
      <c r="K868" s="237"/>
      <c r="L868" s="237"/>
      <c r="M868" s="237"/>
      <c r="N868" s="237"/>
      <c r="O868" s="237"/>
      <c r="Q868" s="237"/>
      <c r="R868" s="237"/>
      <c r="S868" s="237"/>
      <c r="T868" s="237"/>
      <c r="U868" s="237"/>
      <c r="V868" s="237"/>
      <c r="W868" s="237"/>
      <c r="X868" s="237"/>
      <c r="Y868" s="237"/>
      <c r="Z868" s="237"/>
      <c r="AA868" s="237"/>
      <c r="AB868" s="237"/>
      <c r="AC868" s="237"/>
      <c r="AD868" s="237"/>
      <c r="AE868" s="237"/>
      <c r="AF868" s="237"/>
      <c r="AG868" s="237"/>
      <c r="AH868" s="237"/>
    </row>
    <row r="869" spans="1:34">
      <c r="A869" s="8"/>
      <c r="B869" s="8"/>
      <c r="C869" s="237"/>
      <c r="D869" s="237"/>
      <c r="E869" s="237"/>
      <c r="F869" s="237"/>
      <c r="G869" s="237"/>
      <c r="H869" s="237"/>
      <c r="I869" s="237"/>
      <c r="J869" s="237"/>
      <c r="K869" s="237"/>
      <c r="L869" s="237"/>
      <c r="M869" s="237"/>
      <c r="N869" s="237"/>
      <c r="O869" s="237"/>
      <c r="Q869" s="237"/>
      <c r="R869" s="237"/>
      <c r="S869" s="237"/>
      <c r="T869" s="237"/>
      <c r="U869" s="237"/>
      <c r="V869" s="237"/>
      <c r="W869" s="237"/>
      <c r="X869" s="237"/>
      <c r="Y869" s="237"/>
      <c r="Z869" s="237"/>
      <c r="AA869" s="237"/>
      <c r="AB869" s="237"/>
      <c r="AC869" s="237"/>
      <c r="AD869" s="237"/>
      <c r="AE869" s="237"/>
      <c r="AF869" s="237"/>
      <c r="AG869" s="237"/>
      <c r="AH869" s="237"/>
    </row>
    <row r="870" spans="1:34">
      <c r="A870" s="8"/>
      <c r="B870" s="8"/>
      <c r="C870" s="237"/>
      <c r="D870" s="237"/>
      <c r="E870" s="237"/>
      <c r="F870" s="237"/>
      <c r="G870" s="237"/>
      <c r="H870" s="237"/>
      <c r="I870" s="237"/>
      <c r="J870" s="237"/>
      <c r="K870" s="237"/>
      <c r="L870" s="237"/>
      <c r="M870" s="237"/>
      <c r="N870" s="237"/>
      <c r="O870" s="237"/>
      <c r="Q870" s="237"/>
      <c r="R870" s="237"/>
      <c r="S870" s="237"/>
      <c r="T870" s="237"/>
      <c r="U870" s="237"/>
      <c r="V870" s="237"/>
      <c r="W870" s="237"/>
      <c r="X870" s="237"/>
      <c r="Y870" s="237"/>
      <c r="Z870" s="237"/>
      <c r="AA870" s="237"/>
      <c r="AB870" s="237"/>
      <c r="AC870" s="237"/>
      <c r="AD870" s="237"/>
      <c r="AE870" s="237"/>
      <c r="AF870" s="237"/>
      <c r="AG870" s="237"/>
      <c r="AH870" s="237"/>
    </row>
    <row r="871" spans="1:34">
      <c r="A871" s="8"/>
      <c r="B871" s="8"/>
      <c r="C871" s="237"/>
      <c r="D871" s="237"/>
      <c r="E871" s="237"/>
      <c r="F871" s="237"/>
      <c r="G871" s="237"/>
      <c r="H871" s="237"/>
      <c r="I871" s="237"/>
      <c r="J871" s="237"/>
      <c r="K871" s="237"/>
      <c r="L871" s="237"/>
      <c r="M871" s="237"/>
      <c r="N871" s="237"/>
      <c r="O871" s="237"/>
      <c r="Q871" s="237"/>
      <c r="R871" s="237"/>
      <c r="S871" s="237"/>
      <c r="T871" s="237"/>
      <c r="U871" s="237"/>
      <c r="V871" s="237"/>
      <c r="W871" s="237"/>
      <c r="X871" s="237"/>
      <c r="Y871" s="237"/>
      <c r="Z871" s="237"/>
      <c r="AA871" s="237"/>
      <c r="AB871" s="237"/>
      <c r="AC871" s="237"/>
      <c r="AD871" s="237"/>
      <c r="AE871" s="237"/>
      <c r="AF871" s="237"/>
      <c r="AG871" s="237"/>
      <c r="AH871" s="237"/>
    </row>
  </sheetData>
  <mergeCells count="25">
    <mergeCell ref="AC18:AJ18"/>
    <mergeCell ref="R8:AJ8"/>
    <mergeCell ref="E8:E9"/>
    <mergeCell ref="F8:F9"/>
    <mergeCell ref="G8:G9"/>
    <mergeCell ref="H8:H9"/>
    <mergeCell ref="I8:I9"/>
    <mergeCell ref="B8:B9"/>
    <mergeCell ref="C8:C9"/>
    <mergeCell ref="D8:D9"/>
    <mergeCell ref="J8:Q8"/>
    <mergeCell ref="A8:A9"/>
    <mergeCell ref="AG7:AJ7"/>
    <mergeCell ref="AE1:AJ1"/>
    <mergeCell ref="A1:B1"/>
    <mergeCell ref="A2:C2"/>
    <mergeCell ref="B3:C3"/>
    <mergeCell ref="D2:K2"/>
    <mergeCell ref="D3:K3"/>
    <mergeCell ref="A7:N7"/>
    <mergeCell ref="AG3:AJ3"/>
    <mergeCell ref="B5:E5"/>
    <mergeCell ref="R7:AF7"/>
    <mergeCell ref="AB203:AJ203"/>
    <mergeCell ref="AB204:AJ204"/>
  </mergeCells>
  <phoneticPr fontId="0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40" fitToHeight="0" orientation="portrait" r:id="rId1"/>
  <headerFooter>
    <oddHeader>&amp;A&amp;RСтраница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71"/>
  <sheetViews>
    <sheetView zoomScale="60" zoomScaleNormal="60" workbookViewId="0">
      <selection activeCell="D22" sqref="D22"/>
    </sheetView>
  </sheetViews>
  <sheetFormatPr defaultColWidth="9.140625" defaultRowHeight="11.25"/>
  <cols>
    <col min="1" max="1" customWidth="true" style="9" width="4.85546875"/>
    <col min="2" max="2" customWidth="true" style="10" width="35.28515625"/>
    <col min="3" max="3" customWidth="true" style="240" width="3.85546875"/>
    <col min="4" max="4" customWidth="true" style="240" width="6.0"/>
    <col min="5" max="5" customWidth="true" style="240" width="4.7109375"/>
    <col min="6" max="6" customWidth="true" style="240" width="32.7109375"/>
    <col min="7" max="10" customWidth="true" style="241" width="5.42578125"/>
    <col min="11" max="15" customWidth="true" style="240" width="5.42578125"/>
    <col min="16" max="16" customWidth="true" style="237" width="5.42578125"/>
    <col min="17" max="17" customWidth="true" style="242" width="5.42578125"/>
    <col min="18" max="18" customWidth="true" style="243" width="5.42578125"/>
    <col min="19" max="33" customWidth="true" style="240" width="5.42578125"/>
    <col min="34" max="34" customWidth="true" style="244" width="5.42578125"/>
    <col min="35" max="35" customWidth="true" style="238" width="5.42578125"/>
    <col min="36" max="36" customWidth="true" style="239" width="5.42578125"/>
    <col min="37" max="37" customWidth="true" style="224" width="16.28515625"/>
    <col min="38" max="16384" style="8" width="9.140625"/>
  </cols>
  <sheetData>
    <row r="1" spans="1:37" s="3" customFormat="1" ht="12.75">
      <c r="A1" s="252" t="s">
        <v>0</v>
      </c>
      <c r="B1" s="252"/>
      <c r="C1" s="233"/>
      <c r="D1" s="234"/>
      <c r="E1" s="234"/>
      <c r="F1" s="234"/>
      <c r="G1" s="234"/>
      <c r="H1" s="234"/>
      <c r="I1" s="234"/>
      <c r="J1" s="234"/>
      <c r="K1" s="234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51" t="s">
        <v>1</v>
      </c>
      <c r="AF1" s="251"/>
      <c r="AG1" s="251"/>
      <c r="AH1" s="251"/>
      <c r="AI1" s="251"/>
      <c r="AJ1" s="251"/>
      <c r="AK1" s="219"/>
    </row>
    <row r="2" spans="1:37" s="3" customFormat="1" ht="12.75">
      <c r="A2" s="252" t="s">
        <v>228</v>
      </c>
      <c r="B2" s="252"/>
      <c r="C2" s="252"/>
      <c r="D2" s="255" t="s">
        <v>3</v>
      </c>
      <c r="E2" s="255"/>
      <c r="F2" s="255"/>
      <c r="G2" s="255"/>
      <c r="H2" s="255"/>
      <c r="I2" s="255"/>
      <c r="J2" s="255"/>
      <c r="K2" s="255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5"/>
      <c r="AJ2" s="232"/>
      <c r="AK2" s="219"/>
    </row>
    <row r="3" spans="1:37" s="3" customFormat="1" ht="12.75">
      <c r="A3" s="2"/>
      <c r="B3" s="253"/>
      <c r="C3" s="254"/>
      <c r="D3" s="256" t="s">
        <v>4</v>
      </c>
      <c r="E3" s="256"/>
      <c r="F3" s="256"/>
      <c r="G3" s="256"/>
      <c r="H3" s="256"/>
      <c r="I3" s="256"/>
      <c r="J3" s="256"/>
      <c r="K3" s="256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58"/>
      <c r="AH3" s="258"/>
      <c r="AI3" s="258"/>
      <c r="AJ3" s="258"/>
      <c r="AK3" s="219"/>
    </row>
    <row r="4" spans="1:37" s="3" customFormat="1" ht="18.75">
      <c r="C4" s="233"/>
      <c r="D4" s="236" t="s">
        <v>229</v>
      </c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3"/>
      <c r="AD4" s="233"/>
      <c r="AE4" s="233"/>
      <c r="AF4" s="233"/>
      <c r="AG4" s="233"/>
      <c r="AH4" s="233"/>
      <c r="AI4" s="235"/>
      <c r="AJ4" s="232"/>
      <c r="AK4" s="219"/>
    </row>
    <row r="5" spans="1:37" s="3" customFormat="1" ht="12.75">
      <c r="A5" s="2"/>
      <c r="B5" s="259" t="s">
        <v>5</v>
      </c>
      <c r="C5" s="259"/>
      <c r="D5" s="259"/>
      <c r="E5" s="259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5"/>
      <c r="AJ5" s="232"/>
      <c r="AK5" s="219"/>
    </row>
    <row r="6" spans="1:37" s="3" customFormat="1" ht="12.75"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5"/>
      <c r="AJ6" s="232"/>
      <c r="AK6" s="219"/>
    </row>
    <row r="7" spans="1:37" s="5" customFormat="1" ht="15.75">
      <c r="A7" s="257" t="s">
        <v>226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18"/>
      <c r="P7" s="218"/>
      <c r="Q7" s="218"/>
      <c r="R7" s="260" t="s">
        <v>227</v>
      </c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50" t="s">
        <v>106</v>
      </c>
      <c r="AH7" s="250"/>
      <c r="AI7" s="250"/>
      <c r="AJ7" s="250"/>
      <c r="AK7" s="219"/>
    </row>
    <row r="8" spans="1:37" s="6" customFormat="1" ht="10.15" customHeight="1">
      <c r="A8" s="261" t="s">
        <v>8</v>
      </c>
      <c r="B8" s="261" t="s">
        <v>9</v>
      </c>
      <c r="C8" s="262" t="s">
        <v>10</v>
      </c>
      <c r="D8" s="263" t="s">
        <v>11</v>
      </c>
      <c r="E8" s="263" t="s">
        <v>12</v>
      </c>
      <c r="F8" s="263" t="s">
        <v>13</v>
      </c>
      <c r="G8" s="263" t="s">
        <v>14</v>
      </c>
      <c r="H8" s="263" t="s">
        <v>15</v>
      </c>
      <c r="I8" s="266" t="s">
        <v>18</v>
      </c>
      <c r="J8" s="261" t="s">
        <v>16</v>
      </c>
      <c r="K8" s="261"/>
      <c r="L8" s="261"/>
      <c r="M8" s="261"/>
      <c r="N8" s="261"/>
      <c r="O8" s="261"/>
      <c r="P8" s="261"/>
      <c r="Q8" s="261"/>
      <c r="R8" s="261" t="s">
        <v>17</v>
      </c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48"/>
    </row>
    <row r="9" spans="1:37" s="6" customFormat="1" ht="78" customHeight="1">
      <c r="A9" s="261"/>
      <c r="B9" s="261"/>
      <c r="C9" s="262"/>
      <c r="D9" s="263"/>
      <c r="E9" s="263"/>
      <c r="F9" s="263"/>
      <c r="G9" s="263"/>
      <c r="H9" s="265"/>
      <c r="I9" s="266"/>
      <c r="J9" s="220" t="s">
        <v>19</v>
      </c>
      <c r="K9" s="220" t="s">
        <v>20</v>
      </c>
      <c r="L9" s="220" t="s">
        <v>21</v>
      </c>
      <c r="M9" s="220" t="s">
        <v>22</v>
      </c>
      <c r="N9" s="220" t="s">
        <v>23</v>
      </c>
      <c r="O9" s="220" t="s">
        <v>24</v>
      </c>
      <c r="P9" s="220" t="s">
        <v>25</v>
      </c>
      <c r="Q9" s="220" t="s">
        <v>26</v>
      </c>
      <c r="R9" s="220" t="s">
        <v>19</v>
      </c>
      <c r="S9" s="220" t="s">
        <v>27</v>
      </c>
      <c r="T9" s="220" t="s">
        <v>28</v>
      </c>
      <c r="U9" s="220" t="s">
        <v>29</v>
      </c>
      <c r="V9" s="220" t="s">
        <v>30</v>
      </c>
      <c r="W9" s="220" t="s">
        <v>31</v>
      </c>
      <c r="X9" s="220" t="s">
        <v>25</v>
      </c>
      <c r="Y9" s="220" t="s">
        <v>26</v>
      </c>
      <c r="Z9" s="220" t="s">
        <v>32</v>
      </c>
      <c r="AA9" s="220" t="s">
        <v>33</v>
      </c>
      <c r="AB9" s="220" t="s">
        <v>34</v>
      </c>
      <c r="AC9" s="220" t="s">
        <v>35</v>
      </c>
      <c r="AD9" s="220" t="s">
        <v>36</v>
      </c>
      <c r="AE9" s="220" t="s">
        <v>37</v>
      </c>
      <c r="AF9" s="220" t="s">
        <v>38</v>
      </c>
      <c r="AG9" s="220"/>
      <c r="AH9" s="220" t="s">
        <v>39</v>
      </c>
      <c r="AI9" s="221" t="s">
        <v>40</v>
      </c>
      <c r="AJ9" s="222" t="s">
        <v>41</v>
      </c>
      <c r="AK9" s="223" t="s">
        <v>42</v>
      </c>
    </row>
    <row r="10" spans="1:37" s="217" customFormat="1" ht="20.25" customHeight="1">
      <c r="A10" s="245">
        <v>1</v>
      </c>
      <c r="B10" s="245">
        <v>2</v>
      </c>
      <c r="C10" s="245">
        <v>3</v>
      </c>
      <c r="D10" s="245">
        <v>4</v>
      </c>
      <c r="E10" s="245">
        <v>5</v>
      </c>
      <c r="F10" s="245">
        <v>6</v>
      </c>
      <c r="G10" s="245">
        <v>7</v>
      </c>
      <c r="H10" s="245">
        <v>8</v>
      </c>
      <c r="I10" s="245">
        <v>9</v>
      </c>
      <c r="J10" s="245">
        <v>10</v>
      </c>
      <c r="K10" s="245">
        <v>11</v>
      </c>
      <c r="L10" s="245">
        <v>12</v>
      </c>
      <c r="M10" s="245">
        <v>13</v>
      </c>
      <c r="N10" s="245">
        <v>14</v>
      </c>
      <c r="O10" s="245">
        <v>15</v>
      </c>
      <c r="P10" s="245">
        <v>16</v>
      </c>
      <c r="Q10" s="245">
        <v>17</v>
      </c>
      <c r="R10" s="245">
        <v>18</v>
      </c>
      <c r="S10" s="245">
        <v>19</v>
      </c>
      <c r="T10" s="245">
        <v>20</v>
      </c>
      <c r="U10" s="245">
        <v>21</v>
      </c>
      <c r="V10" s="245">
        <v>22</v>
      </c>
      <c r="W10" s="245">
        <v>23</v>
      </c>
      <c r="X10" s="245">
        <v>24</v>
      </c>
      <c r="Y10" s="245">
        <v>25</v>
      </c>
      <c r="Z10" s="245">
        <v>26</v>
      </c>
      <c r="AA10" s="245">
        <v>27</v>
      </c>
      <c r="AB10" s="245">
        <v>28</v>
      </c>
      <c r="AC10" s="245">
        <v>29</v>
      </c>
      <c r="AD10" s="245">
        <v>30</v>
      </c>
      <c r="AE10" s="245">
        <v>31</v>
      </c>
      <c r="AF10" s="245">
        <v>32</v>
      </c>
      <c r="AG10" s="245">
        <v>33</v>
      </c>
      <c r="AH10" s="245">
        <v>34</v>
      </c>
      <c r="AI10" s="245">
        <v>35</v>
      </c>
      <c r="AJ10" s="245">
        <v>36</v>
      </c>
      <c r="AK10" s="245">
        <v>37</v>
      </c>
    </row>
    <row r="11">
      <c r="A11" t="n" s="296">
        <v>1.0</v>
      </c>
      <c r="B11" t="s" s="296">
        <v>412</v>
      </c>
      <c r="C11" t="s" s="294">
        <v>232</v>
      </c>
      <c r="D11" t="n" s="294">
        <v>1.0</v>
      </c>
      <c r="E11" t="n" s="294">
        <v>15.0</v>
      </c>
      <c r="F11" t="s" s="295">
        <v>242</v>
      </c>
      <c r="G11" t="n" s="294">
        <v>1.0</v>
      </c>
      <c r="H11" t="n" s="294">
        <v>2.0</v>
      </c>
      <c r="I11" t="n" s="294">
        <v>4.0</v>
      </c>
      <c r="J11" t="n" s="294">
        <v>16.0</v>
      </c>
      <c r="K11" t="n" s="294">
        <v>0.0</v>
      </c>
      <c r="L11" t="n" s="294">
        <v>0.0</v>
      </c>
      <c r="M11" t="s" s="294">
        <v>57</v>
      </c>
      <c r="N11" t="n" s="294">
        <v>0.0</v>
      </c>
      <c r="O11" t="s" s="294">
        <v>234</v>
      </c>
      <c r="P11" t="s" s="294">
        <v>235</v>
      </c>
      <c r="Q11" s="294"/>
      <c r="R11" t="s" s="294">
        <v>234</v>
      </c>
      <c r="S11" t="s" s="294">
        <v>234</v>
      </c>
      <c r="T11" t="s" s="294">
        <v>234</v>
      </c>
      <c r="U11" t="s" s="294">
        <v>234</v>
      </c>
      <c r="V11" t="s" s="294">
        <v>234</v>
      </c>
      <c r="W11" t="s" s="294">
        <v>234</v>
      </c>
      <c r="X11" t="s" s="294">
        <v>234</v>
      </c>
      <c r="Y11" t="s" s="294">
        <v>234</v>
      </c>
      <c r="Z11" t="s" s="294">
        <v>234</v>
      </c>
      <c r="AA11" t="s" s="294">
        <v>234</v>
      </c>
      <c r="AB11" t="s" s="294">
        <v>234</v>
      </c>
      <c r="AC11" t="s" s="294">
        <v>234</v>
      </c>
      <c r="AD11" t="s" s="294">
        <v>234</v>
      </c>
      <c r="AE11" t="s" s="294">
        <v>234</v>
      </c>
      <c r="AF11" t="s" s="294">
        <v>234</v>
      </c>
      <c r="AG11" t="s" s="294">
        <v>234</v>
      </c>
      <c r="AH11" t="s" s="294">
        <v>234</v>
      </c>
      <c r="AI11" t="s" s="294">
        <v>234</v>
      </c>
      <c r="AJ11" t="s" s="294">
        <v>234</v>
      </c>
      <c r="AK11" t="s" s="294">
        <v>234</v>
      </c>
    </row>
    <row r="12">
      <c r="A12" t="n" s="296">
        <v>2.0</v>
      </c>
      <c r="B12" t="s" s="296">
        <v>411</v>
      </c>
      <c r="C12" t="s" s="294">
        <v>232</v>
      </c>
      <c r="D12" t="n" s="294">
        <v>1.0</v>
      </c>
      <c r="E12" t="n" s="294">
        <v>15.0</v>
      </c>
      <c r="F12" t="s" s="295">
        <v>242</v>
      </c>
      <c r="G12" t="n" s="294">
        <v>1.0</v>
      </c>
      <c r="H12" t="n" s="294">
        <v>2.0</v>
      </c>
      <c r="I12" t="n" s="294">
        <v>4.0</v>
      </c>
      <c r="J12" t="n" s="294">
        <v>0.0</v>
      </c>
      <c r="K12" t="n" s="294">
        <v>32.0</v>
      </c>
      <c r="L12" t="n" s="294">
        <v>0.0</v>
      </c>
      <c r="M12" t="s" s="294">
        <v>245</v>
      </c>
      <c r="N12" t="n" s="294">
        <v>2.0</v>
      </c>
      <c r="O12" t="s" s="294">
        <v>234</v>
      </c>
      <c r="P12" s="294"/>
      <c r="Q12" t="s" s="294">
        <v>237</v>
      </c>
      <c r="R12" t="s" s="294">
        <v>234</v>
      </c>
      <c r="S12" t="s" s="294">
        <v>234</v>
      </c>
      <c r="T12" t="s" s="294">
        <v>234</v>
      </c>
      <c r="U12" t="s" s="294">
        <v>234</v>
      </c>
      <c r="V12" t="s" s="294">
        <v>234</v>
      </c>
      <c r="W12" t="s" s="294">
        <v>234</v>
      </c>
      <c r="X12" t="s" s="294">
        <v>234</v>
      </c>
      <c r="Y12" t="s" s="294">
        <v>234</v>
      </c>
      <c r="Z12" t="s" s="294">
        <v>234</v>
      </c>
      <c r="AA12" t="s" s="294">
        <v>234</v>
      </c>
      <c r="AB12" t="s" s="294">
        <v>234</v>
      </c>
      <c r="AC12" t="s" s="294">
        <v>234</v>
      </c>
      <c r="AD12" t="s" s="294">
        <v>234</v>
      </c>
      <c r="AE12" t="s" s="294">
        <v>234</v>
      </c>
      <c r="AF12" t="s" s="294">
        <v>234</v>
      </c>
      <c r="AG12" t="s" s="294">
        <v>234</v>
      </c>
      <c r="AH12" t="s" s="294">
        <v>234</v>
      </c>
      <c r="AI12" t="s" s="294">
        <v>234</v>
      </c>
      <c r="AJ12" t="s" s="294">
        <v>234</v>
      </c>
      <c r="AK12" t="s" s="294">
        <v>234</v>
      </c>
    </row>
    <row r="13">
      <c r="A13" t="n" s="296">
        <v>3.0</v>
      </c>
      <c r="B13" t="s" s="296">
        <v>416</v>
      </c>
      <c r="C13" t="s" s="294">
        <v>232</v>
      </c>
      <c r="D13" t="n" s="294">
        <v>1.0</v>
      </c>
      <c r="E13" t="n" s="294">
        <v>1.0</v>
      </c>
      <c r="F13" t="s" s="295">
        <v>238</v>
      </c>
      <c r="G13" t="n" s="294">
        <v>1.0</v>
      </c>
      <c r="H13" t="n" s="294">
        <v>1.0</v>
      </c>
      <c r="I13" t="n" s="294">
        <v>4.0</v>
      </c>
      <c r="J13" t="n" s="294">
        <v>16.0</v>
      </c>
      <c r="K13" t="n" s="294">
        <v>0.0</v>
      </c>
      <c r="L13" t="n" s="294">
        <v>0.0</v>
      </c>
      <c r="M13" t="s" s="294">
        <v>57</v>
      </c>
      <c r="N13" t="n" s="294">
        <v>0.0</v>
      </c>
      <c r="O13" t="s" s="294">
        <v>234</v>
      </c>
      <c r="P13" t="s" s="294">
        <v>235</v>
      </c>
      <c r="Q13" s="294"/>
      <c r="R13" t="s" s="294">
        <v>234</v>
      </c>
      <c r="S13" t="s" s="294">
        <v>234</v>
      </c>
      <c r="T13" t="s" s="294">
        <v>234</v>
      </c>
      <c r="U13" t="s" s="294">
        <v>234</v>
      </c>
      <c r="V13" t="s" s="294">
        <v>234</v>
      </c>
      <c r="W13" t="s" s="294">
        <v>234</v>
      </c>
      <c r="X13" t="s" s="294">
        <v>234</v>
      </c>
      <c r="Y13" t="s" s="294">
        <v>234</v>
      </c>
      <c r="Z13" t="s" s="294">
        <v>234</v>
      </c>
      <c r="AA13" t="s" s="294">
        <v>234</v>
      </c>
      <c r="AB13" t="s" s="294">
        <v>234</v>
      </c>
      <c r="AC13" t="s" s="294">
        <v>234</v>
      </c>
      <c r="AD13" t="s" s="294">
        <v>234</v>
      </c>
      <c r="AE13" t="s" s="294">
        <v>234</v>
      </c>
      <c r="AF13" t="s" s="294">
        <v>234</v>
      </c>
      <c r="AG13" t="s" s="294">
        <v>234</v>
      </c>
      <c r="AH13" t="s" s="294">
        <v>234</v>
      </c>
      <c r="AI13" t="s" s="294">
        <v>234</v>
      </c>
      <c r="AJ13" t="s" s="294">
        <v>234</v>
      </c>
      <c r="AK13" t="s" s="294">
        <v>234</v>
      </c>
    </row>
    <row r="14">
      <c r="A14" t="n" s="296">
        <v>4.0</v>
      </c>
      <c r="B14" t="s" s="296">
        <v>416</v>
      </c>
      <c r="C14" t="s" s="294">
        <v>232</v>
      </c>
      <c r="D14" t="n" s="294">
        <v>1.0</v>
      </c>
      <c r="E14" t="n" s="294">
        <v>1.0</v>
      </c>
      <c r="F14" t="s" s="295">
        <v>238</v>
      </c>
      <c r="G14" t="n" s="294">
        <v>1.0</v>
      </c>
      <c r="H14" t="n" s="294">
        <v>1.0</v>
      </c>
      <c r="I14" t="n" s="294">
        <v>4.0</v>
      </c>
      <c r="J14" t="n" s="294">
        <v>0.0</v>
      </c>
      <c r="K14" t="n" s="294">
        <v>32.0</v>
      </c>
      <c r="L14" t="n" s="294">
        <v>0.0</v>
      </c>
      <c r="M14" t="s" s="294">
        <v>57</v>
      </c>
      <c r="N14" t="n" s="294">
        <v>0.0</v>
      </c>
      <c r="O14" t="s" s="294">
        <v>234</v>
      </c>
      <c r="P14" t="s" s="294">
        <v>235</v>
      </c>
      <c r="Q14" s="294"/>
      <c r="R14" t="s" s="294">
        <v>234</v>
      </c>
      <c r="S14" t="s" s="294">
        <v>234</v>
      </c>
      <c r="T14" t="s" s="294">
        <v>234</v>
      </c>
      <c r="U14" t="s" s="294">
        <v>234</v>
      </c>
      <c r="V14" t="s" s="294">
        <v>234</v>
      </c>
      <c r="W14" t="s" s="294">
        <v>234</v>
      </c>
      <c r="X14" t="s" s="294">
        <v>234</v>
      </c>
      <c r="Y14" t="s" s="294">
        <v>234</v>
      </c>
      <c r="Z14" t="s" s="294">
        <v>234</v>
      </c>
      <c r="AA14" t="s" s="294">
        <v>234</v>
      </c>
      <c r="AB14" t="s" s="294">
        <v>234</v>
      </c>
      <c r="AC14" t="s" s="294">
        <v>234</v>
      </c>
      <c r="AD14" t="s" s="294">
        <v>234</v>
      </c>
      <c r="AE14" t="s" s="294">
        <v>234</v>
      </c>
      <c r="AF14" t="s" s="294">
        <v>234</v>
      </c>
      <c r="AG14" t="s" s="294">
        <v>234</v>
      </c>
      <c r="AH14" t="s" s="294">
        <v>234</v>
      </c>
      <c r="AI14" t="s" s="294">
        <v>234</v>
      </c>
      <c r="AJ14" t="s" s="294">
        <v>234</v>
      </c>
      <c r="AK14" t="s" s="294">
        <v>234</v>
      </c>
    </row>
    <row r="15">
      <c r="A15" t="n" s="296">
        <v>5.0</v>
      </c>
      <c r="B15" t="s" s="296">
        <v>421</v>
      </c>
      <c r="C15" t="s" s="294">
        <v>232</v>
      </c>
      <c r="D15" t="n" s="294">
        <v>1.0</v>
      </c>
      <c r="E15" t="n" s="294">
        <v>20.0</v>
      </c>
      <c r="F15" t="s" s="295">
        <v>418</v>
      </c>
      <c r="G15" t="n" s="294">
        <v>1.0</v>
      </c>
      <c r="H15" t="n" s="294">
        <v>1.0</v>
      </c>
      <c r="I15" t="n" s="294">
        <v>5.0</v>
      </c>
      <c r="J15" t="n" s="294">
        <v>42.0</v>
      </c>
      <c r="K15" t="n" s="294">
        <v>0.0</v>
      </c>
      <c r="L15" t="n" s="294">
        <v>0.0</v>
      </c>
      <c r="M15" t="s" s="294">
        <v>245</v>
      </c>
      <c r="N15" t="n" s="294">
        <v>2.0</v>
      </c>
      <c r="O15" t="s" s="294">
        <v>234</v>
      </c>
      <c r="P15" s="294"/>
      <c r="Q15" t="s" s="294">
        <v>237</v>
      </c>
      <c r="R15" t="s" s="294">
        <v>234</v>
      </c>
      <c r="S15" t="s" s="294">
        <v>234</v>
      </c>
      <c r="T15" t="s" s="294">
        <v>234</v>
      </c>
      <c r="U15" t="s" s="294">
        <v>234</v>
      </c>
      <c r="V15" t="s" s="294">
        <v>234</v>
      </c>
      <c r="W15" t="s" s="294">
        <v>234</v>
      </c>
      <c r="X15" t="s" s="294">
        <v>234</v>
      </c>
      <c r="Y15" t="s" s="294">
        <v>234</v>
      </c>
      <c r="Z15" t="s" s="294">
        <v>234</v>
      </c>
      <c r="AA15" t="s" s="294">
        <v>234</v>
      </c>
      <c r="AB15" t="s" s="294">
        <v>234</v>
      </c>
      <c r="AC15" t="s" s="294">
        <v>234</v>
      </c>
      <c r="AD15" t="s" s="294">
        <v>234</v>
      </c>
      <c r="AE15" t="s" s="294">
        <v>234</v>
      </c>
      <c r="AF15" t="s" s="294">
        <v>234</v>
      </c>
      <c r="AG15" t="s" s="294">
        <v>234</v>
      </c>
      <c r="AH15" t="s" s="294">
        <v>234</v>
      </c>
      <c r="AI15" t="s" s="294">
        <v>234</v>
      </c>
      <c r="AJ15" t="s" s="294">
        <v>234</v>
      </c>
      <c r="AK15" t="s" s="294">
        <v>234</v>
      </c>
    </row>
    <row r="16">
      <c r="A16" t="n" s="296">
        <v>6.0</v>
      </c>
      <c r="B16" t="s" s="296">
        <v>421</v>
      </c>
      <c r="C16" t="s" s="294">
        <v>232</v>
      </c>
      <c r="D16" t="n" s="294">
        <v>1.0</v>
      </c>
      <c r="E16" t="n" s="294">
        <v>20.0</v>
      </c>
      <c r="F16" t="s" s="295">
        <v>418</v>
      </c>
      <c r="G16" t="n" s="294">
        <v>1.0</v>
      </c>
      <c r="H16" t="n" s="294">
        <v>1.0</v>
      </c>
      <c r="I16" t="n" s="294">
        <v>5.0</v>
      </c>
      <c r="J16" t="n" s="294">
        <v>0.0</v>
      </c>
      <c r="K16" t="n" s="294">
        <v>42.0</v>
      </c>
      <c r="L16" t="n" s="294">
        <v>0.0</v>
      </c>
      <c r="M16" t="s" s="294">
        <v>245</v>
      </c>
      <c r="N16" t="n" s="294">
        <v>2.0</v>
      </c>
      <c r="O16" t="s" s="294">
        <v>234</v>
      </c>
      <c r="P16" s="294"/>
      <c r="Q16" t="s" s="294">
        <v>237</v>
      </c>
      <c r="R16" t="s" s="294">
        <v>234</v>
      </c>
      <c r="S16" t="s" s="294">
        <v>234</v>
      </c>
      <c r="T16" t="s" s="294">
        <v>234</v>
      </c>
      <c r="U16" t="s" s="294">
        <v>234</v>
      </c>
      <c r="V16" t="s" s="294">
        <v>234</v>
      </c>
      <c r="W16" t="s" s="294">
        <v>234</v>
      </c>
      <c r="X16" t="s" s="294">
        <v>234</v>
      </c>
      <c r="Y16" t="s" s="294">
        <v>234</v>
      </c>
      <c r="Z16" t="s" s="294">
        <v>234</v>
      </c>
      <c r="AA16" t="s" s="294">
        <v>234</v>
      </c>
      <c r="AB16" t="s" s="294">
        <v>234</v>
      </c>
      <c r="AC16" t="s" s="294">
        <v>234</v>
      </c>
      <c r="AD16" t="s" s="294">
        <v>234</v>
      </c>
      <c r="AE16" t="s" s="294">
        <v>234</v>
      </c>
      <c r="AF16" t="s" s="294">
        <v>234</v>
      </c>
      <c r="AG16" t="s" s="294">
        <v>234</v>
      </c>
      <c r="AH16" t="s" s="294">
        <v>234</v>
      </c>
      <c r="AI16" t="s" s="294">
        <v>234</v>
      </c>
      <c r="AJ16" t="s" s="294">
        <v>234</v>
      </c>
      <c r="AK16" t="s" s="294">
        <v>234</v>
      </c>
    </row>
    <row r="17">
      <c r="A17" t="n" s="296">
        <v>7.0</v>
      </c>
      <c r="B17" t="s" s="296">
        <v>419</v>
      </c>
      <c r="C17" t="s" s="294">
        <v>232</v>
      </c>
      <c r="D17" t="n" s="294">
        <v>1.0</v>
      </c>
      <c r="E17" t="n" s="294">
        <v>13.0</v>
      </c>
      <c r="F17" t="s" s="295">
        <v>422</v>
      </c>
      <c r="G17" t="n" s="294">
        <v>1.0</v>
      </c>
      <c r="H17" t="n" s="294">
        <v>1.0</v>
      </c>
      <c r="I17" t="n" s="294">
        <v>3.0</v>
      </c>
      <c r="J17" t="n" s="294">
        <v>0.0</v>
      </c>
      <c r="K17" t="n" s="294">
        <v>0.0</v>
      </c>
      <c r="L17" t="n" s="294">
        <v>0.0</v>
      </c>
      <c r="M17" s="294"/>
      <c r="N17" t="n" s="294">
        <v>0.0</v>
      </c>
      <c r="O17" t="s" s="294">
        <v>234</v>
      </c>
      <c r="P17" t="s" s="294">
        <v>235</v>
      </c>
      <c r="Q17" s="294"/>
      <c r="R17" t="s" s="294">
        <v>234</v>
      </c>
      <c r="S17" t="s" s="294">
        <v>234</v>
      </c>
      <c r="T17" t="s" s="294">
        <v>234</v>
      </c>
      <c r="U17" t="s" s="294">
        <v>234</v>
      </c>
      <c r="V17" t="s" s="294">
        <v>234</v>
      </c>
      <c r="W17" t="s" s="294">
        <v>234</v>
      </c>
      <c r="X17" t="s" s="294">
        <v>234</v>
      </c>
      <c r="Y17" t="s" s="294">
        <v>234</v>
      </c>
      <c r="Z17" t="s" s="294">
        <v>234</v>
      </c>
      <c r="AA17" t="s" s="294">
        <v>234</v>
      </c>
      <c r="AB17" t="s" s="294">
        <v>234</v>
      </c>
      <c r="AC17" t="s" s="294">
        <v>234</v>
      </c>
      <c r="AD17" t="s" s="294">
        <v>234</v>
      </c>
      <c r="AE17" t="s" s="294">
        <v>234</v>
      </c>
      <c r="AF17" t="s" s="294">
        <v>234</v>
      </c>
      <c r="AG17" t="s" s="294">
        <v>234</v>
      </c>
      <c r="AH17" t="s" s="294">
        <v>234</v>
      </c>
      <c r="AI17" t="s" s="294">
        <v>234</v>
      </c>
      <c r="AJ17" t="s" s="294">
        <v>234</v>
      </c>
      <c r="AK17" t="s" s="294">
        <v>234</v>
      </c>
    </row>
    <row r="18">
      <c r="A18" t="n" s="296">
        <v>8.0</v>
      </c>
      <c r="B18" t="s" s="296">
        <v>420</v>
      </c>
      <c r="C18" t="s" s="294">
        <v>232</v>
      </c>
      <c r="D18" t="n" s="294">
        <v>1.0</v>
      </c>
      <c r="E18" t="n" s="294">
        <v>13.0</v>
      </c>
      <c r="F18" t="s" s="295">
        <v>422</v>
      </c>
      <c r="G18" t="n" s="294">
        <v>1.0</v>
      </c>
      <c r="H18" t="n" s="294">
        <v>1.0</v>
      </c>
      <c r="I18" t="n" s="294">
        <v>4.0</v>
      </c>
      <c r="J18" t="n" s="294">
        <v>0.0</v>
      </c>
      <c r="K18" t="n" s="294">
        <v>28.0</v>
      </c>
      <c r="L18" t="n" s="294">
        <v>0.0</v>
      </c>
      <c r="M18" t="s" s="294">
        <v>57</v>
      </c>
      <c r="N18" t="n" s="294">
        <v>0.0</v>
      </c>
      <c r="O18" t="s" s="294">
        <v>234</v>
      </c>
      <c r="P18" t="s" s="294">
        <v>235</v>
      </c>
      <c r="Q18" s="294"/>
      <c r="R18" t="s" s="294">
        <v>234</v>
      </c>
      <c r="S18" t="s" s="294">
        <v>234</v>
      </c>
      <c r="T18" t="s" s="294">
        <v>234</v>
      </c>
      <c r="U18" t="s" s="294">
        <v>234</v>
      </c>
      <c r="V18" t="s" s="294">
        <v>234</v>
      </c>
      <c r="W18" t="s" s="294">
        <v>234</v>
      </c>
      <c r="X18" t="s" s="294">
        <v>234</v>
      </c>
      <c r="Y18" t="s" s="294">
        <v>234</v>
      </c>
      <c r="Z18" t="s" s="294">
        <v>234</v>
      </c>
      <c r="AA18" t="s" s="294">
        <v>234</v>
      </c>
      <c r="AB18" t="s" s="294">
        <v>234</v>
      </c>
      <c r="AC18" t="s" s="294">
        <v>234</v>
      </c>
      <c r="AD18" t="s" s="294">
        <v>234</v>
      </c>
      <c r="AE18" t="s" s="294">
        <v>234</v>
      </c>
      <c r="AF18" t="s" s="294">
        <v>234</v>
      </c>
      <c r="AG18" t="s" s="294">
        <v>234</v>
      </c>
      <c r="AH18" t="s" s="294">
        <v>234</v>
      </c>
      <c r="AI18" t="s" s="294">
        <v>234</v>
      </c>
      <c r="AJ18" t="s" s="294">
        <v>234</v>
      </c>
      <c r="AK18" t="s" s="294">
        <v>234</v>
      </c>
    </row>
    <row r="19">
      <c r="A19" t="n" s="296">
        <v>9.0</v>
      </c>
      <c r="B19" t="s" s="296">
        <v>426</v>
      </c>
      <c r="C19" t="s" s="294">
        <v>232</v>
      </c>
      <c r="D19" t="n" s="294">
        <v>1.0</v>
      </c>
      <c r="E19" t="n" s="294">
        <v>90.0</v>
      </c>
      <c r="F19" t="s" s="295">
        <v>250</v>
      </c>
      <c r="G19" t="n" s="294">
        <v>1.0</v>
      </c>
      <c r="H19" t="n" s="294">
        <v>4.0</v>
      </c>
      <c r="I19" t="n" s="294">
        <v>3.0</v>
      </c>
      <c r="J19" t="n" s="294">
        <v>0.0</v>
      </c>
      <c r="K19" t="n" s="294">
        <v>0.0</v>
      </c>
      <c r="L19" t="n" s="294">
        <v>0.0</v>
      </c>
      <c r="M19" s="294"/>
      <c r="N19" t="n" s="294">
        <v>0.0</v>
      </c>
      <c r="O19" t="s" s="294">
        <v>234</v>
      </c>
      <c r="P19" t="s" s="294">
        <v>235</v>
      </c>
      <c r="Q19" s="294"/>
      <c r="R19" t="s" s="294">
        <v>234</v>
      </c>
      <c r="S19" t="s" s="294">
        <v>234</v>
      </c>
      <c r="T19" t="s" s="294">
        <v>234</v>
      </c>
      <c r="U19" t="s" s="294">
        <v>234</v>
      </c>
      <c r="V19" t="s" s="294">
        <v>234</v>
      </c>
      <c r="W19" t="s" s="294">
        <v>234</v>
      </c>
      <c r="X19" t="s" s="294">
        <v>234</v>
      </c>
      <c r="Y19" t="s" s="294">
        <v>234</v>
      </c>
      <c r="Z19" t="s" s="294">
        <v>234</v>
      </c>
      <c r="AA19" t="s" s="294">
        <v>234</v>
      </c>
      <c r="AB19" t="s" s="294">
        <v>234</v>
      </c>
      <c r="AC19" t="s" s="294">
        <v>234</v>
      </c>
      <c r="AD19" t="s" s="294">
        <v>234</v>
      </c>
      <c r="AE19" t="s" s="294">
        <v>234</v>
      </c>
      <c r="AF19" t="s" s="294">
        <v>234</v>
      </c>
      <c r="AG19" t="s" s="294">
        <v>234</v>
      </c>
      <c r="AH19" t="s" s="294">
        <v>234</v>
      </c>
      <c r="AI19" t="s" s="294">
        <v>234</v>
      </c>
      <c r="AJ19" t="s" s="294">
        <v>234</v>
      </c>
      <c r="AK19" t="s" s="294">
        <v>234</v>
      </c>
    </row>
    <row r="20">
      <c r="A20" t="n" s="296">
        <v>10.0</v>
      </c>
      <c r="B20" t="s" s="296">
        <v>425</v>
      </c>
      <c r="C20" t="s" s="294">
        <v>232</v>
      </c>
      <c r="D20" t="n" s="294">
        <v>1.0</v>
      </c>
      <c r="E20" t="n" s="294">
        <v>22.0</v>
      </c>
      <c r="F20" t="s" s="295">
        <v>252</v>
      </c>
      <c r="G20" t="n" s="294">
        <v>1.0</v>
      </c>
      <c r="H20" t="n" s="294">
        <v>1.0</v>
      </c>
      <c r="I20" t="n" s="294">
        <v>4.0</v>
      </c>
      <c r="J20" t="n" s="294">
        <v>0.0</v>
      </c>
      <c r="K20" t="n" s="294">
        <v>28.0</v>
      </c>
      <c r="L20" t="n" s="294">
        <v>0.0</v>
      </c>
      <c r="M20" t="s" s="294">
        <v>57</v>
      </c>
      <c r="N20" t="n" s="294">
        <v>0.0</v>
      </c>
      <c r="O20" t="s" s="294">
        <v>234</v>
      </c>
      <c r="P20" t="s" s="294">
        <v>235</v>
      </c>
      <c r="Q20" s="294"/>
      <c r="R20" t="s" s="294">
        <v>234</v>
      </c>
      <c r="S20" t="s" s="294">
        <v>234</v>
      </c>
      <c r="T20" t="s" s="294">
        <v>234</v>
      </c>
      <c r="U20" t="s" s="294">
        <v>234</v>
      </c>
      <c r="V20" t="s" s="294">
        <v>234</v>
      </c>
      <c r="W20" t="s" s="294">
        <v>234</v>
      </c>
      <c r="X20" t="s" s="294">
        <v>234</v>
      </c>
      <c r="Y20" t="s" s="294">
        <v>234</v>
      </c>
      <c r="Z20" t="s" s="294">
        <v>234</v>
      </c>
      <c r="AA20" t="s" s="294">
        <v>234</v>
      </c>
      <c r="AB20" t="s" s="294">
        <v>234</v>
      </c>
      <c r="AC20" t="s" s="294">
        <v>234</v>
      </c>
      <c r="AD20" t="s" s="294">
        <v>234</v>
      </c>
      <c r="AE20" t="s" s="294">
        <v>234</v>
      </c>
      <c r="AF20" t="s" s="294">
        <v>234</v>
      </c>
      <c r="AG20" t="s" s="294">
        <v>234</v>
      </c>
      <c r="AH20" t="s" s="294">
        <v>234</v>
      </c>
      <c r="AI20" t="s" s="294">
        <v>234</v>
      </c>
      <c r="AJ20" t="s" s="294">
        <v>234</v>
      </c>
      <c r="AK20" t="s" s="294">
        <v>234</v>
      </c>
    </row>
    <row r="21">
      <c r="A21" t="n" s="296">
        <v>11.0</v>
      </c>
      <c r="B21" t="s" s="296">
        <v>425</v>
      </c>
      <c r="C21" t="s" s="294">
        <v>232</v>
      </c>
      <c r="D21" t="n" s="294">
        <v>1.0</v>
      </c>
      <c r="E21" t="n" s="294">
        <v>22.0</v>
      </c>
      <c r="F21" t="s" s="295">
        <v>253</v>
      </c>
      <c r="G21" t="n" s="294">
        <v>1.0</v>
      </c>
      <c r="H21" t="n" s="294">
        <v>1.0</v>
      </c>
      <c r="I21" t="n" s="294">
        <v>4.0</v>
      </c>
      <c r="J21" t="n" s="294">
        <v>0.0</v>
      </c>
      <c r="K21" t="n" s="294">
        <v>28.0</v>
      </c>
      <c r="L21" t="n" s="294">
        <v>0.0</v>
      </c>
      <c r="M21" t="s" s="294">
        <v>57</v>
      </c>
      <c r="N21" t="n" s="294">
        <v>0.0</v>
      </c>
      <c r="O21" t="s" s="294">
        <v>234</v>
      </c>
      <c r="P21" t="s" s="294">
        <v>235</v>
      </c>
      <c r="Q21" s="294"/>
      <c r="R21" t="s" s="294">
        <v>234</v>
      </c>
      <c r="S21" t="s" s="294">
        <v>234</v>
      </c>
      <c r="T21" t="s" s="294">
        <v>234</v>
      </c>
      <c r="U21" t="s" s="294">
        <v>234</v>
      </c>
      <c r="V21" t="s" s="294">
        <v>234</v>
      </c>
      <c r="W21" t="s" s="294">
        <v>234</v>
      </c>
      <c r="X21" t="s" s="294">
        <v>234</v>
      </c>
      <c r="Y21" t="s" s="294">
        <v>234</v>
      </c>
      <c r="Z21" t="s" s="294">
        <v>234</v>
      </c>
      <c r="AA21" t="s" s="294">
        <v>234</v>
      </c>
      <c r="AB21" t="s" s="294">
        <v>234</v>
      </c>
      <c r="AC21" t="s" s="294">
        <v>234</v>
      </c>
      <c r="AD21" t="s" s="294">
        <v>234</v>
      </c>
      <c r="AE21" t="s" s="294">
        <v>234</v>
      </c>
      <c r="AF21" t="s" s="294">
        <v>234</v>
      </c>
      <c r="AG21" t="s" s="294">
        <v>234</v>
      </c>
      <c r="AH21" t="s" s="294">
        <v>234</v>
      </c>
      <c r="AI21" t="s" s="294">
        <v>234</v>
      </c>
      <c r="AJ21" t="s" s="294">
        <v>234</v>
      </c>
      <c r="AK21" t="s" s="294">
        <v>234</v>
      </c>
    </row>
    <row r="22">
      <c r="A22" t="n" s="296">
        <v>12.0</v>
      </c>
      <c r="B22" t="s" s="296">
        <v>424</v>
      </c>
      <c r="C22" t="s" s="294">
        <v>232</v>
      </c>
      <c r="D22" t="n" s="294">
        <v>1.0</v>
      </c>
      <c r="E22" t="n" s="294">
        <v>23.0</v>
      </c>
      <c r="F22" t="s" s="295">
        <v>254</v>
      </c>
      <c r="G22" t="n" s="294">
        <v>1.0</v>
      </c>
      <c r="H22" t="n" s="294">
        <v>1.0</v>
      </c>
      <c r="I22" t="n" s="294">
        <v>4.0</v>
      </c>
      <c r="J22" t="n" s="294">
        <v>0.0</v>
      </c>
      <c r="K22" t="n" s="294">
        <v>28.0</v>
      </c>
      <c r="L22" t="n" s="294">
        <v>0.0</v>
      </c>
      <c r="M22" t="s" s="294">
        <v>57</v>
      </c>
      <c r="N22" t="n" s="294">
        <v>0.0</v>
      </c>
      <c r="O22" t="s" s="294">
        <v>234</v>
      </c>
      <c r="P22" t="s" s="294">
        <v>235</v>
      </c>
      <c r="Q22" s="294"/>
      <c r="R22" t="s" s="294">
        <v>234</v>
      </c>
      <c r="S22" t="s" s="294">
        <v>234</v>
      </c>
      <c r="T22" t="s" s="294">
        <v>234</v>
      </c>
      <c r="U22" t="s" s="294">
        <v>234</v>
      </c>
      <c r="V22" t="s" s="294">
        <v>234</v>
      </c>
      <c r="W22" t="s" s="294">
        <v>234</v>
      </c>
      <c r="X22" t="s" s="294">
        <v>234</v>
      </c>
      <c r="Y22" t="s" s="294">
        <v>234</v>
      </c>
      <c r="Z22" t="s" s="294">
        <v>234</v>
      </c>
      <c r="AA22" t="s" s="294">
        <v>234</v>
      </c>
      <c r="AB22" t="s" s="294">
        <v>234</v>
      </c>
      <c r="AC22" t="s" s="294">
        <v>234</v>
      </c>
      <c r="AD22" t="s" s="294">
        <v>234</v>
      </c>
      <c r="AE22" t="s" s="294">
        <v>234</v>
      </c>
      <c r="AF22" t="s" s="294">
        <v>234</v>
      </c>
      <c r="AG22" t="s" s="294">
        <v>234</v>
      </c>
      <c r="AH22" t="s" s="294">
        <v>234</v>
      </c>
      <c r="AI22" t="s" s="294">
        <v>234</v>
      </c>
      <c r="AJ22" t="s" s="294">
        <v>234</v>
      </c>
      <c r="AK22" t="s" s="294">
        <v>234</v>
      </c>
    </row>
    <row r="23">
      <c r="A23" t="n" s="296">
        <v>13.0</v>
      </c>
      <c r="B23" t="s" s="296">
        <v>423</v>
      </c>
      <c r="C23" t="s" s="294">
        <v>232</v>
      </c>
      <c r="D23" t="n" s="294">
        <v>1.0</v>
      </c>
      <c r="E23" t="n" s="294">
        <v>23.0</v>
      </c>
      <c r="F23" t="s" s="295">
        <v>255</v>
      </c>
      <c r="G23" t="n" s="294">
        <v>1.0</v>
      </c>
      <c r="H23" t="n" s="294">
        <v>1.0</v>
      </c>
      <c r="I23" t="n" s="294">
        <v>5.0</v>
      </c>
      <c r="J23" t="n" s="294">
        <v>0.0</v>
      </c>
      <c r="K23" t="n" s="294">
        <v>42.0</v>
      </c>
      <c r="L23" t="n" s="294">
        <v>0.0</v>
      </c>
      <c r="M23" t="s" s="294">
        <v>245</v>
      </c>
      <c r="N23" t="n" s="294">
        <v>2.0</v>
      </c>
      <c r="O23" t="s" s="294">
        <v>234</v>
      </c>
      <c r="P23" s="294"/>
      <c r="Q23" t="s" s="294">
        <v>237</v>
      </c>
      <c r="R23" t="s" s="294">
        <v>234</v>
      </c>
      <c r="S23" t="s" s="294">
        <v>234</v>
      </c>
      <c r="T23" t="s" s="294">
        <v>234</v>
      </c>
      <c r="U23" t="s" s="294">
        <v>234</v>
      </c>
      <c r="V23" t="s" s="294">
        <v>234</v>
      </c>
      <c r="W23" t="s" s="294">
        <v>234</v>
      </c>
      <c r="X23" t="s" s="294">
        <v>234</v>
      </c>
      <c r="Y23" t="s" s="294">
        <v>234</v>
      </c>
      <c r="Z23" t="s" s="294">
        <v>234</v>
      </c>
      <c r="AA23" t="s" s="294">
        <v>234</v>
      </c>
      <c r="AB23" t="s" s="294">
        <v>234</v>
      </c>
      <c r="AC23" t="s" s="294">
        <v>234</v>
      </c>
      <c r="AD23" t="s" s="294">
        <v>234</v>
      </c>
      <c r="AE23" t="s" s="294">
        <v>234</v>
      </c>
      <c r="AF23" t="s" s="294">
        <v>234</v>
      </c>
      <c r="AG23" t="s" s="294">
        <v>234</v>
      </c>
      <c r="AH23" t="s" s="294">
        <v>234</v>
      </c>
      <c r="AI23" t="s" s="294">
        <v>234</v>
      </c>
      <c r="AJ23" t="s" s="294">
        <v>234</v>
      </c>
      <c r="AK23" t="s" s="294">
        <v>234</v>
      </c>
    </row>
    <row r="24">
      <c r="A24" t="n" s="296">
        <v>14.0</v>
      </c>
      <c r="B24" t="s" s="296">
        <v>426</v>
      </c>
      <c r="C24" t="s" s="294">
        <v>232</v>
      </c>
      <c r="D24" t="n" s="294">
        <v>1.0</v>
      </c>
      <c r="E24" t="n" s="294">
        <v>29.0</v>
      </c>
      <c r="F24" t="s" s="295">
        <v>256</v>
      </c>
      <c r="G24" t="n" s="294">
        <v>1.0</v>
      </c>
      <c r="H24" t="n" s="294">
        <v>2.0</v>
      </c>
      <c r="I24" t="n" s="294">
        <v>3.0</v>
      </c>
      <c r="J24" t="n" s="294">
        <v>0.0</v>
      </c>
      <c r="K24" t="n" s="294">
        <v>0.0</v>
      </c>
      <c r="L24" t="n" s="294">
        <v>0.0</v>
      </c>
      <c r="M24" s="294"/>
      <c r="N24" t="n" s="294">
        <v>0.0</v>
      </c>
      <c r="O24" t="s" s="294">
        <v>234</v>
      </c>
      <c r="P24" t="s" s="294">
        <v>235</v>
      </c>
      <c r="Q24" s="294"/>
      <c r="R24" t="s" s="294">
        <v>234</v>
      </c>
      <c r="S24" t="s" s="294">
        <v>234</v>
      </c>
      <c r="T24" t="s" s="294">
        <v>234</v>
      </c>
      <c r="U24" t="s" s="294">
        <v>234</v>
      </c>
      <c r="V24" t="s" s="294">
        <v>234</v>
      </c>
      <c r="W24" t="s" s="294">
        <v>234</v>
      </c>
      <c r="X24" t="s" s="294">
        <v>234</v>
      </c>
      <c r="Y24" t="s" s="294">
        <v>234</v>
      </c>
      <c r="Z24" t="s" s="294">
        <v>234</v>
      </c>
      <c r="AA24" t="s" s="294">
        <v>234</v>
      </c>
      <c r="AB24" t="s" s="294">
        <v>234</v>
      </c>
      <c r="AC24" t="s" s="294">
        <v>234</v>
      </c>
      <c r="AD24" t="s" s="294">
        <v>234</v>
      </c>
      <c r="AE24" t="s" s="294">
        <v>234</v>
      </c>
      <c r="AF24" t="s" s="294">
        <v>234</v>
      </c>
      <c r="AG24" t="s" s="294">
        <v>234</v>
      </c>
      <c r="AH24" t="s" s="294">
        <v>234</v>
      </c>
      <c r="AI24" t="s" s="294">
        <v>234</v>
      </c>
      <c r="AJ24" t="s" s="294">
        <v>234</v>
      </c>
      <c r="AK24" t="s" s="294">
        <v>234</v>
      </c>
    </row>
    <row r="25">
      <c r="A25" t="n" s="296">
        <v>15.0</v>
      </c>
      <c r="B25" t="s" s="296">
        <v>424</v>
      </c>
      <c r="C25" t="s" s="294">
        <v>232</v>
      </c>
      <c r="D25" t="n" s="294">
        <v>1.0</v>
      </c>
      <c r="E25" t="n" s="294">
        <v>15.0</v>
      </c>
      <c r="F25" t="s" s="295">
        <v>257</v>
      </c>
      <c r="G25" t="n" s="294">
        <v>1.0</v>
      </c>
      <c r="H25" t="n" s="294">
        <v>1.0</v>
      </c>
      <c r="I25" t="n" s="294">
        <v>4.0</v>
      </c>
      <c r="J25" t="n" s="294">
        <v>0.0</v>
      </c>
      <c r="K25" t="n" s="294">
        <v>28.0</v>
      </c>
      <c r="L25" t="n" s="294">
        <v>0.0</v>
      </c>
      <c r="M25" t="s" s="294">
        <v>57</v>
      </c>
      <c r="N25" t="n" s="294">
        <v>0.0</v>
      </c>
      <c r="O25" t="s" s="294">
        <v>234</v>
      </c>
      <c r="P25" t="s" s="294">
        <v>235</v>
      </c>
      <c r="Q25" s="294"/>
      <c r="R25" t="s" s="294">
        <v>234</v>
      </c>
      <c r="S25" t="s" s="294">
        <v>234</v>
      </c>
      <c r="T25" t="s" s="294">
        <v>234</v>
      </c>
      <c r="U25" t="s" s="294">
        <v>234</v>
      </c>
      <c r="V25" t="s" s="294">
        <v>234</v>
      </c>
      <c r="W25" t="s" s="294">
        <v>234</v>
      </c>
      <c r="X25" t="s" s="294">
        <v>234</v>
      </c>
      <c r="Y25" t="s" s="294">
        <v>234</v>
      </c>
      <c r="Z25" t="s" s="294">
        <v>234</v>
      </c>
      <c r="AA25" t="s" s="294">
        <v>234</v>
      </c>
      <c r="AB25" t="s" s="294">
        <v>234</v>
      </c>
      <c r="AC25" t="s" s="294">
        <v>234</v>
      </c>
      <c r="AD25" t="s" s="294">
        <v>234</v>
      </c>
      <c r="AE25" t="s" s="294">
        <v>234</v>
      </c>
      <c r="AF25" t="s" s="294">
        <v>234</v>
      </c>
      <c r="AG25" t="s" s="294">
        <v>234</v>
      </c>
      <c r="AH25" t="s" s="294">
        <v>234</v>
      </c>
      <c r="AI25" t="s" s="294">
        <v>234</v>
      </c>
      <c r="AJ25" t="s" s="294">
        <v>234</v>
      </c>
      <c r="AK25" t="s" s="294">
        <v>234</v>
      </c>
    </row>
    <row r="26">
      <c r="A26" t="n" s="296">
        <v>16.0</v>
      </c>
      <c r="B26" t="s" s="296">
        <v>423</v>
      </c>
      <c r="C26" t="s" s="294">
        <v>232</v>
      </c>
      <c r="D26" t="n" s="294">
        <v>1.0</v>
      </c>
      <c r="E26" t="n" s="294">
        <v>14.0</v>
      </c>
      <c r="F26" t="s" s="295">
        <v>258</v>
      </c>
      <c r="G26" t="n" s="294">
        <v>1.0</v>
      </c>
      <c r="H26" t="n" s="294">
        <v>1.0</v>
      </c>
      <c r="I26" t="n" s="294">
        <v>5.0</v>
      </c>
      <c r="J26" t="n" s="294">
        <v>0.0</v>
      </c>
      <c r="K26" t="n" s="294">
        <v>42.0</v>
      </c>
      <c r="L26" t="n" s="294">
        <v>0.0</v>
      </c>
      <c r="M26" t="s" s="294">
        <v>245</v>
      </c>
      <c r="N26" t="n" s="294">
        <v>2.0</v>
      </c>
      <c r="O26" t="s" s="294">
        <v>234</v>
      </c>
      <c r="P26" s="294"/>
      <c r="Q26" t="s" s="294">
        <v>237</v>
      </c>
      <c r="R26" t="s" s="294">
        <v>234</v>
      </c>
      <c r="S26" t="s" s="294">
        <v>234</v>
      </c>
      <c r="T26" t="s" s="294">
        <v>234</v>
      </c>
      <c r="U26" t="s" s="294">
        <v>234</v>
      </c>
      <c r="V26" t="s" s="294">
        <v>234</v>
      </c>
      <c r="W26" t="s" s="294">
        <v>234</v>
      </c>
      <c r="X26" t="s" s="294">
        <v>234</v>
      </c>
      <c r="Y26" t="s" s="294">
        <v>234</v>
      </c>
      <c r="Z26" t="s" s="294">
        <v>234</v>
      </c>
      <c r="AA26" t="s" s="294">
        <v>234</v>
      </c>
      <c r="AB26" t="s" s="294">
        <v>234</v>
      </c>
      <c r="AC26" t="s" s="294">
        <v>234</v>
      </c>
      <c r="AD26" t="s" s="294">
        <v>234</v>
      </c>
      <c r="AE26" t="s" s="294">
        <v>234</v>
      </c>
      <c r="AF26" t="s" s="294">
        <v>234</v>
      </c>
      <c r="AG26" t="s" s="294">
        <v>234</v>
      </c>
      <c r="AH26" t="s" s="294">
        <v>234</v>
      </c>
      <c r="AI26" t="s" s="294">
        <v>234</v>
      </c>
      <c r="AJ26" t="s" s="294">
        <v>234</v>
      </c>
      <c r="AK26" t="s" s="294">
        <v>234</v>
      </c>
    </row>
    <row r="27">
      <c r="A27" t="n" s="296">
        <v>17.0</v>
      </c>
      <c r="B27" t="s" s="296">
        <v>410</v>
      </c>
      <c r="C27" t="s" s="294">
        <v>232</v>
      </c>
      <c r="D27" t="n" s="294">
        <v>1.0</v>
      </c>
      <c r="E27" t="n" s="294">
        <v>15.0</v>
      </c>
      <c r="F27" t="s" s="295">
        <v>248</v>
      </c>
      <c r="G27" t="n" s="294">
        <v>1.0</v>
      </c>
      <c r="H27" t="n" s="294">
        <v>1.0</v>
      </c>
      <c r="I27" t="n" s="294">
        <v>4.0</v>
      </c>
      <c r="J27" t="n" s="294">
        <v>0.0</v>
      </c>
      <c r="K27" t="n" s="294">
        <v>0.0</v>
      </c>
      <c r="L27" t="n" s="294">
        <v>32.0</v>
      </c>
      <c r="M27" s="294"/>
      <c r="N27" t="n" s="294">
        <v>0.0</v>
      </c>
      <c r="O27" t="s" s="294">
        <v>234</v>
      </c>
      <c r="P27" t="s" s="294">
        <v>235</v>
      </c>
      <c r="Q27" s="294"/>
      <c r="R27" t="s" s="294">
        <v>234</v>
      </c>
      <c r="S27" t="s" s="294">
        <v>234</v>
      </c>
      <c r="T27" t="s" s="294">
        <v>234</v>
      </c>
      <c r="U27" t="s" s="294">
        <v>234</v>
      </c>
      <c r="V27" t="s" s="294">
        <v>234</v>
      </c>
      <c r="W27" t="s" s="294">
        <v>234</v>
      </c>
      <c r="X27" t="s" s="294">
        <v>234</v>
      </c>
      <c r="Y27" t="s" s="294">
        <v>234</v>
      </c>
      <c r="Z27" t="s" s="294">
        <v>234</v>
      </c>
      <c r="AA27" t="s" s="294">
        <v>234</v>
      </c>
      <c r="AB27" t="s" s="294">
        <v>234</v>
      </c>
      <c r="AC27" t="s" s="294">
        <v>234</v>
      </c>
      <c r="AD27" t="s" s="294">
        <v>234</v>
      </c>
      <c r="AE27" t="s" s="294">
        <v>234</v>
      </c>
      <c r="AF27" t="s" s="294">
        <v>234</v>
      </c>
      <c r="AG27" t="s" s="294">
        <v>234</v>
      </c>
      <c r="AH27" t="s" s="294">
        <v>234</v>
      </c>
      <c r="AI27" t="s" s="294">
        <v>234</v>
      </c>
      <c r="AJ27" t="s" s="294">
        <v>234</v>
      </c>
      <c r="AK27" t="s" s="294">
        <v>234</v>
      </c>
    </row>
    <row r="28">
      <c r="A28" t="n" s="296">
        <v>18.0</v>
      </c>
      <c r="B28" t="s" s="296">
        <v>410</v>
      </c>
      <c r="C28" t="s" s="294">
        <v>232</v>
      </c>
      <c r="D28" t="n" s="294">
        <v>1.0</v>
      </c>
      <c r="E28" t="n" s="294">
        <v>0.0</v>
      </c>
      <c r="F28" t="s" s="295">
        <v>249</v>
      </c>
      <c r="G28" t="n" s="294">
        <v>1.0</v>
      </c>
      <c r="H28" t="n" s="294">
        <v>1.0</v>
      </c>
      <c r="I28" t="n" s="294">
        <v>4.0</v>
      </c>
      <c r="J28" t="n" s="294">
        <v>0.0</v>
      </c>
      <c r="K28" t="n" s="294">
        <v>0.0</v>
      </c>
      <c r="L28" t="n" s="294">
        <v>32.0</v>
      </c>
      <c r="M28" s="294"/>
      <c r="N28" t="n" s="294">
        <v>0.0</v>
      </c>
      <c r="O28" t="s" s="294">
        <v>234</v>
      </c>
      <c r="P28" t="s" s="294">
        <v>235</v>
      </c>
      <c r="Q28" s="294"/>
      <c r="R28" t="s" s="294">
        <v>234</v>
      </c>
      <c r="S28" t="s" s="294">
        <v>234</v>
      </c>
      <c r="T28" t="s" s="294">
        <v>234</v>
      </c>
      <c r="U28" t="s" s="294">
        <v>234</v>
      </c>
      <c r="V28" t="s" s="294">
        <v>234</v>
      </c>
      <c r="W28" t="s" s="294">
        <v>234</v>
      </c>
      <c r="X28" t="s" s="294">
        <v>234</v>
      </c>
      <c r="Y28" t="s" s="294">
        <v>234</v>
      </c>
      <c r="Z28" t="s" s="294">
        <v>234</v>
      </c>
      <c r="AA28" t="s" s="294">
        <v>234</v>
      </c>
      <c r="AB28" t="s" s="294">
        <v>234</v>
      </c>
      <c r="AC28" t="s" s="294">
        <v>234</v>
      </c>
      <c r="AD28" t="s" s="294">
        <v>234</v>
      </c>
      <c r="AE28" t="s" s="294">
        <v>234</v>
      </c>
      <c r="AF28" t="s" s="294">
        <v>234</v>
      </c>
      <c r="AG28" t="s" s="294">
        <v>234</v>
      </c>
      <c r="AH28" t="s" s="294">
        <v>234</v>
      </c>
      <c r="AI28" t="s" s="294">
        <v>234</v>
      </c>
      <c r="AJ28" t="s" s="294">
        <v>234</v>
      </c>
      <c r="AK28" t="s" s="294">
        <v>234</v>
      </c>
    </row>
    <row r="29">
      <c r="A29" t="n" s="296">
        <v>19.0</v>
      </c>
      <c r="B29" t="s" s="296">
        <v>433</v>
      </c>
      <c r="C29" t="s" s="294">
        <v>232</v>
      </c>
      <c r="D29" t="n" s="294">
        <v>2.0</v>
      </c>
      <c r="E29" t="n" s="294">
        <v>6.0</v>
      </c>
      <c r="F29" t="s" s="295">
        <v>266</v>
      </c>
      <c r="G29" t="n" s="294">
        <v>1.0</v>
      </c>
      <c r="H29" t="n" s="294">
        <v>1.0</v>
      </c>
      <c r="I29" t="n" s="294">
        <v>3.0</v>
      </c>
      <c r="J29" t="n" s="294">
        <v>32.0</v>
      </c>
      <c r="K29" t="n" s="294">
        <v>0.0</v>
      </c>
      <c r="L29" t="n" s="294">
        <v>0.0</v>
      </c>
      <c r="M29" s="294"/>
      <c r="N29" t="n" s="294">
        <v>0.0</v>
      </c>
      <c r="O29" t="s" s="294">
        <v>234</v>
      </c>
      <c r="P29" t="s" s="294">
        <v>235</v>
      </c>
      <c r="Q29" s="294"/>
      <c r="R29" t="s" s="294">
        <v>234</v>
      </c>
      <c r="S29" t="s" s="294">
        <v>234</v>
      </c>
      <c r="T29" t="s" s="294">
        <v>234</v>
      </c>
      <c r="U29" t="s" s="294">
        <v>234</v>
      </c>
      <c r="V29" t="s" s="294">
        <v>234</v>
      </c>
      <c r="W29" t="s" s="294">
        <v>234</v>
      </c>
      <c r="X29" t="s" s="294">
        <v>234</v>
      </c>
      <c r="Y29" t="s" s="294">
        <v>234</v>
      </c>
      <c r="Z29" t="s" s="294">
        <v>234</v>
      </c>
      <c r="AA29" t="s" s="294">
        <v>234</v>
      </c>
      <c r="AB29" t="s" s="294">
        <v>234</v>
      </c>
      <c r="AC29" t="s" s="294">
        <v>234</v>
      </c>
      <c r="AD29" t="s" s="294">
        <v>234</v>
      </c>
      <c r="AE29" t="s" s="294">
        <v>234</v>
      </c>
      <c r="AF29" t="s" s="294">
        <v>234</v>
      </c>
      <c r="AG29" t="s" s="294">
        <v>234</v>
      </c>
      <c r="AH29" t="s" s="294">
        <v>234</v>
      </c>
      <c r="AI29" t="s" s="294">
        <v>234</v>
      </c>
      <c r="AJ29" t="s" s="294">
        <v>234</v>
      </c>
      <c r="AK29" t="s" s="294">
        <v>234</v>
      </c>
    </row>
    <row r="30">
      <c r="A30" t="n" s="296">
        <v>20.0</v>
      </c>
      <c r="B30" t="s" s="296">
        <v>430</v>
      </c>
      <c r="C30" t="s" s="294">
        <v>232</v>
      </c>
      <c r="D30" t="n" s="294">
        <v>2.0</v>
      </c>
      <c r="E30" t="n" s="294">
        <v>6.0</v>
      </c>
      <c r="F30" t="s" s="295">
        <v>266</v>
      </c>
      <c r="G30" t="n" s="294">
        <v>1.0</v>
      </c>
      <c r="H30" t="n" s="294">
        <v>1.0</v>
      </c>
      <c r="I30" t="n" s="294">
        <v>3.0</v>
      </c>
      <c r="J30" t="n" s="294">
        <v>0.0</v>
      </c>
      <c r="K30" t="n" s="294">
        <v>32.0</v>
      </c>
      <c r="L30" t="n" s="294">
        <v>0.0</v>
      </c>
      <c r="M30" t="s" s="294">
        <v>112</v>
      </c>
      <c r="N30" t="n" s="294">
        <v>0.0</v>
      </c>
      <c r="O30" t="s" s="294">
        <v>234</v>
      </c>
      <c r="P30" s="294"/>
      <c r="Q30" t="s" s="294">
        <v>237</v>
      </c>
      <c r="R30" t="s" s="294">
        <v>234</v>
      </c>
      <c r="S30" t="s" s="294">
        <v>234</v>
      </c>
      <c r="T30" t="s" s="294">
        <v>234</v>
      </c>
      <c r="U30" t="s" s="294">
        <v>234</v>
      </c>
      <c r="V30" t="s" s="294">
        <v>234</v>
      </c>
      <c r="W30" t="s" s="294">
        <v>234</v>
      </c>
      <c r="X30" t="s" s="294">
        <v>234</v>
      </c>
      <c r="Y30" t="s" s="294">
        <v>234</v>
      </c>
      <c r="Z30" t="s" s="294">
        <v>234</v>
      </c>
      <c r="AA30" t="s" s="294">
        <v>234</v>
      </c>
      <c r="AB30" t="s" s="294">
        <v>234</v>
      </c>
      <c r="AC30" t="s" s="294">
        <v>234</v>
      </c>
      <c r="AD30" t="s" s="294">
        <v>234</v>
      </c>
      <c r="AE30" t="s" s="294">
        <v>234</v>
      </c>
      <c r="AF30" t="s" s="294">
        <v>234</v>
      </c>
      <c r="AG30" t="s" s="294">
        <v>234</v>
      </c>
      <c r="AH30" t="s" s="294">
        <v>234</v>
      </c>
      <c r="AI30" t="s" s="294">
        <v>234</v>
      </c>
      <c r="AJ30" t="s" s="294">
        <v>234</v>
      </c>
      <c r="AK30" t="s" s="294">
        <v>234</v>
      </c>
    </row>
    <row r="31">
      <c r="A31" t="n" s="296">
        <v>21.0</v>
      </c>
      <c r="B31" t="s" s="296">
        <v>428</v>
      </c>
      <c r="C31" t="s" s="294">
        <v>232</v>
      </c>
      <c r="D31" t="n" s="294">
        <v>2.0</v>
      </c>
      <c r="E31" t="n" s="294">
        <v>19.0</v>
      </c>
      <c r="F31" t="s" s="295">
        <v>260</v>
      </c>
      <c r="G31" t="n" s="294">
        <v>1.0</v>
      </c>
      <c r="H31" t="n" s="294">
        <v>1.0</v>
      </c>
      <c r="I31" t="n" s="294">
        <v>6.0</v>
      </c>
      <c r="J31" t="n" s="294">
        <v>0.0</v>
      </c>
      <c r="K31" t="n" s="294">
        <v>0.0</v>
      </c>
      <c r="L31" t="n" s="294">
        <v>0.0</v>
      </c>
      <c r="M31" s="294"/>
      <c r="N31" t="n" s="294">
        <v>0.0</v>
      </c>
      <c r="O31" t="s" s="294">
        <v>234</v>
      </c>
      <c r="P31" t="s" s="294">
        <v>235</v>
      </c>
      <c r="Q31" s="294"/>
      <c r="R31" t="s" s="294">
        <v>234</v>
      </c>
      <c r="S31" t="s" s="294">
        <v>234</v>
      </c>
      <c r="T31" t="s" s="294">
        <v>234</v>
      </c>
      <c r="U31" t="s" s="294">
        <v>234</v>
      </c>
      <c r="V31" t="s" s="294">
        <v>234</v>
      </c>
      <c r="W31" t="s" s="294">
        <v>234</v>
      </c>
      <c r="X31" t="s" s="294">
        <v>234</v>
      </c>
      <c r="Y31" t="s" s="294">
        <v>234</v>
      </c>
      <c r="Z31" t="s" s="294">
        <v>234</v>
      </c>
      <c r="AA31" t="s" s="294">
        <v>234</v>
      </c>
      <c r="AB31" t="s" s="294">
        <v>234</v>
      </c>
      <c r="AC31" t="s" s="294">
        <v>234</v>
      </c>
      <c r="AD31" t="s" s="294">
        <v>234</v>
      </c>
      <c r="AE31" t="s" s="294">
        <v>234</v>
      </c>
      <c r="AF31" t="s" s="294">
        <v>234</v>
      </c>
      <c r="AG31" t="s" s="294">
        <v>234</v>
      </c>
      <c r="AH31" t="s" s="294">
        <v>234</v>
      </c>
      <c r="AI31" t="s" s="294">
        <v>234</v>
      </c>
      <c r="AJ31" t="s" s="294">
        <v>234</v>
      </c>
      <c r="AK31" t="s" s="294">
        <v>234</v>
      </c>
    </row>
    <row r="32">
      <c r="A32" t="n" s="296">
        <v>22.0</v>
      </c>
      <c r="B32" t="s" s="296">
        <v>431</v>
      </c>
      <c r="C32" t="s" s="294">
        <v>232</v>
      </c>
      <c r="D32" t="n" s="294">
        <v>2.0</v>
      </c>
      <c r="E32" t="n" s="294">
        <v>19.0</v>
      </c>
      <c r="F32" t="s" s="295">
        <v>260</v>
      </c>
      <c r="G32" t="n" s="294">
        <v>1.0</v>
      </c>
      <c r="H32" t="n" s="294">
        <v>1.0</v>
      </c>
      <c r="I32" t="n" s="294">
        <v>3.0</v>
      </c>
      <c r="J32" t="n" s="294">
        <v>0.0</v>
      </c>
      <c r="K32" t="n" s="294">
        <v>32.0</v>
      </c>
      <c r="L32" t="n" s="294">
        <v>0.0</v>
      </c>
      <c r="M32" s="294"/>
      <c r="N32" t="n" s="294">
        <v>0.0</v>
      </c>
      <c r="O32" t="s" s="294">
        <v>234</v>
      </c>
      <c r="P32" t="s" s="294">
        <v>235</v>
      </c>
      <c r="Q32" s="294"/>
      <c r="R32" t="s" s="294">
        <v>234</v>
      </c>
      <c r="S32" t="s" s="294">
        <v>234</v>
      </c>
      <c r="T32" t="s" s="294">
        <v>234</v>
      </c>
      <c r="U32" t="s" s="294">
        <v>234</v>
      </c>
      <c r="V32" t="s" s="294">
        <v>234</v>
      </c>
      <c r="W32" t="s" s="294">
        <v>234</v>
      </c>
      <c r="X32" t="s" s="294">
        <v>234</v>
      </c>
      <c r="Y32" t="s" s="294">
        <v>234</v>
      </c>
      <c r="Z32" t="s" s="294">
        <v>234</v>
      </c>
      <c r="AA32" t="s" s="294">
        <v>234</v>
      </c>
      <c r="AB32" t="s" s="294">
        <v>234</v>
      </c>
      <c r="AC32" t="s" s="294">
        <v>234</v>
      </c>
      <c r="AD32" t="s" s="294">
        <v>234</v>
      </c>
      <c r="AE32" t="s" s="294">
        <v>234</v>
      </c>
      <c r="AF32" t="s" s="294">
        <v>234</v>
      </c>
      <c r="AG32" t="s" s="294">
        <v>234</v>
      </c>
      <c r="AH32" t="s" s="294">
        <v>234</v>
      </c>
      <c r="AI32" t="s" s="294">
        <v>234</v>
      </c>
      <c r="AJ32" t="s" s="294">
        <v>234</v>
      </c>
      <c r="AK32" t="s" s="294">
        <v>234</v>
      </c>
    </row>
    <row r="33">
      <c r="A33" t="n" s="296">
        <v>23.0</v>
      </c>
      <c r="B33" t="s" s="296">
        <v>413</v>
      </c>
      <c r="C33" t="s" s="294">
        <v>232</v>
      </c>
      <c r="D33" t="n" s="294">
        <v>2.0</v>
      </c>
      <c r="E33" t="n" s="294">
        <v>25.0</v>
      </c>
      <c r="F33" t="s" s="295">
        <v>436</v>
      </c>
      <c r="G33" t="n" s="294">
        <v>1.0</v>
      </c>
      <c r="H33" t="n" s="294">
        <v>2.0</v>
      </c>
      <c r="I33" t="n" s="294">
        <v>4.0</v>
      </c>
      <c r="J33" t="n" s="294">
        <v>32.0</v>
      </c>
      <c r="K33" t="n" s="294">
        <v>0.0</v>
      </c>
      <c r="L33" t="n" s="294">
        <v>0.0</v>
      </c>
      <c r="M33" s="294"/>
      <c r="N33" t="n" s="294">
        <v>0.0</v>
      </c>
      <c r="O33" t="s" s="294">
        <v>234</v>
      </c>
      <c r="P33" t="s" s="294">
        <v>235</v>
      </c>
      <c r="Q33" s="294"/>
      <c r="R33" t="s" s="294">
        <v>234</v>
      </c>
      <c r="S33" t="s" s="294">
        <v>234</v>
      </c>
      <c r="T33" t="s" s="294">
        <v>234</v>
      </c>
      <c r="U33" t="s" s="294">
        <v>234</v>
      </c>
      <c r="V33" t="s" s="294">
        <v>234</v>
      </c>
      <c r="W33" t="s" s="294">
        <v>234</v>
      </c>
      <c r="X33" t="s" s="294">
        <v>234</v>
      </c>
      <c r="Y33" t="s" s="294">
        <v>234</v>
      </c>
      <c r="Z33" t="s" s="294">
        <v>234</v>
      </c>
      <c r="AA33" t="s" s="294">
        <v>234</v>
      </c>
      <c r="AB33" t="s" s="294">
        <v>234</v>
      </c>
      <c r="AC33" t="s" s="294">
        <v>234</v>
      </c>
      <c r="AD33" t="s" s="294">
        <v>234</v>
      </c>
      <c r="AE33" t="s" s="294">
        <v>234</v>
      </c>
      <c r="AF33" t="s" s="294">
        <v>234</v>
      </c>
      <c r="AG33" t="s" s="294">
        <v>234</v>
      </c>
      <c r="AH33" t="s" s="294">
        <v>234</v>
      </c>
      <c r="AI33" t="s" s="294">
        <v>234</v>
      </c>
      <c r="AJ33" t="s" s="294">
        <v>234</v>
      </c>
      <c r="AK33" t="s" s="294">
        <v>234</v>
      </c>
    </row>
    <row r="34">
      <c r="A34" t="n" s="296">
        <v>24.0</v>
      </c>
      <c r="B34" t="s" s="296">
        <v>416</v>
      </c>
      <c r="C34" t="s" s="294">
        <v>232</v>
      </c>
      <c r="D34" t="n" s="294">
        <v>2.0</v>
      </c>
      <c r="E34" t="n" s="294">
        <v>11.0</v>
      </c>
      <c r="F34" t="s" s="295">
        <v>271</v>
      </c>
      <c r="G34" t="n" s="294">
        <v>1.0</v>
      </c>
      <c r="H34" t="n" s="294">
        <v>1.0</v>
      </c>
      <c r="I34" t="n" s="294">
        <v>4.0</v>
      </c>
      <c r="J34" t="n" s="294">
        <v>0.0</v>
      </c>
      <c r="K34" t="n" s="294">
        <v>32.0</v>
      </c>
      <c r="L34" t="n" s="294">
        <v>0.0</v>
      </c>
      <c r="M34" t="s" s="294">
        <v>57</v>
      </c>
      <c r="N34" t="n" s="294">
        <v>0.0</v>
      </c>
      <c r="O34" t="s" s="294">
        <v>234</v>
      </c>
      <c r="P34" t="s" s="294">
        <v>235</v>
      </c>
      <c r="Q34" s="294"/>
      <c r="R34" t="s" s="294">
        <v>234</v>
      </c>
      <c r="S34" t="s" s="294">
        <v>234</v>
      </c>
      <c r="T34" t="s" s="294">
        <v>234</v>
      </c>
      <c r="U34" t="s" s="294">
        <v>234</v>
      </c>
      <c r="V34" t="s" s="294">
        <v>234</v>
      </c>
      <c r="W34" t="s" s="294">
        <v>234</v>
      </c>
      <c r="X34" t="s" s="294">
        <v>234</v>
      </c>
      <c r="Y34" t="s" s="294">
        <v>234</v>
      </c>
      <c r="Z34" t="s" s="294">
        <v>234</v>
      </c>
      <c r="AA34" t="s" s="294">
        <v>234</v>
      </c>
      <c r="AB34" t="s" s="294">
        <v>234</v>
      </c>
      <c r="AC34" t="s" s="294">
        <v>234</v>
      </c>
      <c r="AD34" t="s" s="294">
        <v>234</v>
      </c>
      <c r="AE34" t="s" s="294">
        <v>234</v>
      </c>
      <c r="AF34" t="s" s="294">
        <v>234</v>
      </c>
      <c r="AG34" t="s" s="294">
        <v>234</v>
      </c>
      <c r="AH34" t="s" s="294">
        <v>234</v>
      </c>
      <c r="AI34" t="s" s="294">
        <v>234</v>
      </c>
      <c r="AJ34" t="s" s="294">
        <v>234</v>
      </c>
      <c r="AK34" t="s" s="294">
        <v>234</v>
      </c>
    </row>
    <row r="35">
      <c r="A35" t="n" s="296">
        <v>25.0</v>
      </c>
      <c r="B35" t="s" s="296">
        <v>413</v>
      </c>
      <c r="C35" t="s" s="294">
        <v>232</v>
      </c>
      <c r="D35" t="n" s="294">
        <v>2.0</v>
      </c>
      <c r="E35" t="n" s="294">
        <v>14.0</v>
      </c>
      <c r="F35" t="s" s="295">
        <v>272</v>
      </c>
      <c r="G35" t="n" s="294">
        <v>1.0</v>
      </c>
      <c r="H35" t="n" s="294">
        <v>1.0</v>
      </c>
      <c r="I35" t="n" s="294">
        <v>4.0</v>
      </c>
      <c r="J35" t="n" s="294">
        <v>0.0</v>
      </c>
      <c r="K35" t="n" s="294">
        <v>32.0</v>
      </c>
      <c r="L35" t="n" s="294">
        <v>0.0</v>
      </c>
      <c r="M35" s="294"/>
      <c r="N35" t="n" s="294">
        <v>0.0</v>
      </c>
      <c r="O35" t="s" s="294">
        <v>234</v>
      </c>
      <c r="P35" t="s" s="294">
        <v>235</v>
      </c>
      <c r="Q35" s="294"/>
      <c r="R35" t="s" s="294">
        <v>234</v>
      </c>
      <c r="S35" t="s" s="294">
        <v>234</v>
      </c>
      <c r="T35" t="s" s="294">
        <v>234</v>
      </c>
      <c r="U35" t="s" s="294">
        <v>234</v>
      </c>
      <c r="V35" t="s" s="294">
        <v>234</v>
      </c>
      <c r="W35" t="s" s="294">
        <v>234</v>
      </c>
      <c r="X35" t="s" s="294">
        <v>234</v>
      </c>
      <c r="Y35" t="s" s="294">
        <v>234</v>
      </c>
      <c r="Z35" t="s" s="294">
        <v>234</v>
      </c>
      <c r="AA35" t="s" s="294">
        <v>234</v>
      </c>
      <c r="AB35" t="s" s="294">
        <v>234</v>
      </c>
      <c r="AC35" t="s" s="294">
        <v>234</v>
      </c>
      <c r="AD35" t="s" s="294">
        <v>234</v>
      </c>
      <c r="AE35" t="s" s="294">
        <v>234</v>
      </c>
      <c r="AF35" t="s" s="294">
        <v>234</v>
      </c>
      <c r="AG35" t="s" s="294">
        <v>234</v>
      </c>
      <c r="AH35" t="s" s="294">
        <v>234</v>
      </c>
      <c r="AI35" t="s" s="294">
        <v>234</v>
      </c>
      <c r="AJ35" t="s" s="294">
        <v>234</v>
      </c>
      <c r="AK35" t="s" s="294">
        <v>234</v>
      </c>
    </row>
    <row r="36">
      <c r="A36" t="n" s="296">
        <v>26.0</v>
      </c>
      <c r="B36" t="s" s="296">
        <v>415</v>
      </c>
      <c r="C36" t="s" s="294">
        <v>232</v>
      </c>
      <c r="D36" t="n" s="294">
        <v>2.0</v>
      </c>
      <c r="E36" t="n" s="294">
        <v>2.0</v>
      </c>
      <c r="F36" t="s" s="295">
        <v>275</v>
      </c>
      <c r="G36" t="n" s="294">
        <v>1.0</v>
      </c>
      <c r="H36" t="n" s="294">
        <v>1.0</v>
      </c>
      <c r="I36" t="n" s="294">
        <v>4.0</v>
      </c>
      <c r="J36" t="n" s="294">
        <v>32.0</v>
      </c>
      <c r="K36" t="n" s="294">
        <v>0.0</v>
      </c>
      <c r="L36" t="n" s="294">
        <v>0.0</v>
      </c>
      <c r="M36" t="s" s="294">
        <v>245</v>
      </c>
      <c r="N36" t="n" s="294">
        <v>2.0</v>
      </c>
      <c r="O36" t="s" s="294">
        <v>234</v>
      </c>
      <c r="P36" s="294"/>
      <c r="Q36" t="s" s="294">
        <v>237</v>
      </c>
      <c r="R36" t="s" s="294">
        <v>234</v>
      </c>
      <c r="S36" t="s" s="294">
        <v>234</v>
      </c>
      <c r="T36" t="s" s="294">
        <v>234</v>
      </c>
      <c r="U36" t="s" s="294">
        <v>234</v>
      </c>
      <c r="V36" t="s" s="294">
        <v>234</v>
      </c>
      <c r="W36" t="s" s="294">
        <v>234</v>
      </c>
      <c r="X36" t="s" s="294">
        <v>234</v>
      </c>
      <c r="Y36" t="s" s="294">
        <v>234</v>
      </c>
      <c r="Z36" t="s" s="294">
        <v>234</v>
      </c>
      <c r="AA36" t="s" s="294">
        <v>234</v>
      </c>
      <c r="AB36" t="s" s="294">
        <v>234</v>
      </c>
      <c r="AC36" t="s" s="294">
        <v>234</v>
      </c>
      <c r="AD36" t="s" s="294">
        <v>234</v>
      </c>
      <c r="AE36" t="s" s="294">
        <v>234</v>
      </c>
      <c r="AF36" t="s" s="294">
        <v>234</v>
      </c>
      <c r="AG36" t="s" s="294">
        <v>234</v>
      </c>
      <c r="AH36" t="s" s="294">
        <v>234</v>
      </c>
      <c r="AI36" t="s" s="294">
        <v>234</v>
      </c>
      <c r="AJ36" t="s" s="294">
        <v>234</v>
      </c>
      <c r="AK36" t="s" s="294">
        <v>234</v>
      </c>
    </row>
    <row r="37">
      <c r="A37" t="n" s="296">
        <v>27.0</v>
      </c>
      <c r="B37" t="s" s="296">
        <v>409</v>
      </c>
      <c r="C37" t="s" s="294">
        <v>232</v>
      </c>
      <c r="D37" t="n" s="294">
        <v>2.0</v>
      </c>
      <c r="E37" t="n" s="294">
        <v>2.0</v>
      </c>
      <c r="F37" t="s" s="295">
        <v>275</v>
      </c>
      <c r="G37" t="n" s="294">
        <v>1.0</v>
      </c>
      <c r="H37" t="n" s="294">
        <v>1.0</v>
      </c>
      <c r="I37" t="n" s="294">
        <v>4.0</v>
      </c>
      <c r="J37" t="n" s="294">
        <v>0.0</v>
      </c>
      <c r="K37" t="n" s="294">
        <v>32.0</v>
      </c>
      <c r="L37" t="n" s="294">
        <v>0.0</v>
      </c>
      <c r="M37" s="294"/>
      <c r="N37" t="n" s="294">
        <v>0.0</v>
      </c>
      <c r="O37" t="s" s="294">
        <v>234</v>
      </c>
      <c r="P37" s="294"/>
      <c r="Q37" t="s" s="294">
        <v>237</v>
      </c>
      <c r="R37" t="s" s="294">
        <v>234</v>
      </c>
      <c r="S37" t="s" s="294">
        <v>234</v>
      </c>
      <c r="T37" t="s" s="294">
        <v>234</v>
      </c>
      <c r="U37" t="s" s="294">
        <v>234</v>
      </c>
      <c r="V37" t="s" s="294">
        <v>234</v>
      </c>
      <c r="W37" t="s" s="294">
        <v>234</v>
      </c>
      <c r="X37" t="s" s="294">
        <v>234</v>
      </c>
      <c r="Y37" t="s" s="294">
        <v>234</v>
      </c>
      <c r="Z37" t="s" s="294">
        <v>234</v>
      </c>
      <c r="AA37" t="s" s="294">
        <v>234</v>
      </c>
      <c r="AB37" t="s" s="294">
        <v>234</v>
      </c>
      <c r="AC37" t="s" s="294">
        <v>234</v>
      </c>
      <c r="AD37" t="s" s="294">
        <v>234</v>
      </c>
      <c r="AE37" t="s" s="294">
        <v>234</v>
      </c>
      <c r="AF37" t="s" s="294">
        <v>234</v>
      </c>
      <c r="AG37" t="s" s="294">
        <v>234</v>
      </c>
      <c r="AH37" t="s" s="294">
        <v>234</v>
      </c>
      <c r="AI37" t="s" s="294">
        <v>234</v>
      </c>
      <c r="AJ37" t="s" s="294">
        <v>234</v>
      </c>
      <c r="AK37" t="s" s="294">
        <v>234</v>
      </c>
    </row>
    <row r="38">
      <c r="A38" t="n" s="296">
        <v>28.0</v>
      </c>
      <c r="B38" t="s" s="296">
        <v>414</v>
      </c>
      <c r="C38" t="s" s="294">
        <v>232</v>
      </c>
      <c r="D38" t="n" s="294">
        <v>2.0</v>
      </c>
      <c r="E38" t="n" s="294">
        <v>14.0</v>
      </c>
      <c r="F38" t="s" s="295">
        <v>272</v>
      </c>
      <c r="G38" t="n" s="294">
        <v>1.0</v>
      </c>
      <c r="H38" t="n" s="294">
        <v>1.0</v>
      </c>
      <c r="I38" t="n" s="294">
        <v>4.0</v>
      </c>
      <c r="J38" t="n" s="294">
        <v>16.0</v>
      </c>
      <c r="K38" t="n" s="294">
        <v>0.0</v>
      </c>
      <c r="L38" t="n" s="294">
        <v>0.0</v>
      </c>
      <c r="M38" s="294"/>
      <c r="N38" t="n" s="294">
        <v>0.0</v>
      </c>
      <c r="O38" t="s" s="294">
        <v>234</v>
      </c>
      <c r="P38" t="s" s="294">
        <v>235</v>
      </c>
      <c r="Q38" s="294"/>
      <c r="R38" t="s" s="294">
        <v>234</v>
      </c>
      <c r="S38" t="s" s="294">
        <v>234</v>
      </c>
      <c r="T38" t="s" s="294">
        <v>234</v>
      </c>
      <c r="U38" t="s" s="294">
        <v>234</v>
      </c>
      <c r="V38" t="s" s="294">
        <v>234</v>
      </c>
      <c r="W38" t="s" s="294">
        <v>234</v>
      </c>
      <c r="X38" t="s" s="294">
        <v>234</v>
      </c>
      <c r="Y38" t="s" s="294">
        <v>234</v>
      </c>
      <c r="Z38" t="s" s="294">
        <v>234</v>
      </c>
      <c r="AA38" t="s" s="294">
        <v>234</v>
      </c>
      <c r="AB38" t="s" s="294">
        <v>234</v>
      </c>
      <c r="AC38" t="s" s="294">
        <v>234</v>
      </c>
      <c r="AD38" t="s" s="294">
        <v>234</v>
      </c>
      <c r="AE38" t="s" s="294">
        <v>234</v>
      </c>
      <c r="AF38" t="s" s="294">
        <v>234</v>
      </c>
      <c r="AG38" t="s" s="294">
        <v>234</v>
      </c>
      <c r="AH38" t="s" s="294">
        <v>234</v>
      </c>
      <c r="AI38" t="s" s="294">
        <v>234</v>
      </c>
      <c r="AJ38" t="s" s="294">
        <v>234</v>
      </c>
      <c r="AK38" t="s" s="294">
        <v>234</v>
      </c>
    </row>
    <row r="39">
      <c r="A39" t="n" s="296">
        <v>29.0</v>
      </c>
      <c r="B39" t="s" s="296">
        <v>408</v>
      </c>
      <c r="C39" t="s" s="294">
        <v>232</v>
      </c>
      <c r="D39" t="n" s="294">
        <v>2.0</v>
      </c>
      <c r="E39" t="n" s="294">
        <v>0.0</v>
      </c>
      <c r="F39" t="s" s="295">
        <v>438</v>
      </c>
      <c r="G39" t="n" s="294">
        <v>1.0</v>
      </c>
      <c r="H39" t="n" s="294">
        <v>3.0</v>
      </c>
      <c r="I39" t="n" s="294">
        <v>4.0</v>
      </c>
      <c r="J39" t="n" s="294">
        <v>16.0</v>
      </c>
      <c r="K39" t="n" s="294">
        <v>0.0</v>
      </c>
      <c r="L39" t="n" s="294">
        <v>0.0</v>
      </c>
      <c r="M39" s="294"/>
      <c r="N39" t="n" s="294">
        <v>0.0</v>
      </c>
      <c r="O39" t="s" s="294">
        <v>234</v>
      </c>
      <c r="P39" t="s" s="294">
        <v>235</v>
      </c>
      <c r="Q39" s="294"/>
      <c r="R39" t="s" s="294">
        <v>234</v>
      </c>
      <c r="S39" t="s" s="294">
        <v>234</v>
      </c>
      <c r="T39" t="s" s="294">
        <v>234</v>
      </c>
      <c r="U39" t="s" s="294">
        <v>234</v>
      </c>
      <c r="V39" t="s" s="294">
        <v>234</v>
      </c>
      <c r="W39" t="s" s="294">
        <v>234</v>
      </c>
      <c r="X39" t="s" s="294">
        <v>234</v>
      </c>
      <c r="Y39" t="s" s="294">
        <v>234</v>
      </c>
      <c r="Z39" t="s" s="294">
        <v>234</v>
      </c>
      <c r="AA39" t="s" s="294">
        <v>234</v>
      </c>
      <c r="AB39" t="s" s="294">
        <v>234</v>
      </c>
      <c r="AC39" t="s" s="294">
        <v>234</v>
      </c>
      <c r="AD39" t="s" s="294">
        <v>234</v>
      </c>
      <c r="AE39" t="s" s="294">
        <v>234</v>
      </c>
      <c r="AF39" t="s" s="294">
        <v>234</v>
      </c>
      <c r="AG39" t="s" s="294">
        <v>234</v>
      </c>
      <c r="AH39" t="s" s="294">
        <v>234</v>
      </c>
      <c r="AI39" t="s" s="294">
        <v>234</v>
      </c>
      <c r="AJ39" t="s" s="294">
        <v>234</v>
      </c>
      <c r="AK39" t="s" s="294">
        <v>234</v>
      </c>
    </row>
    <row r="40">
      <c r="A40" t="n" s="296">
        <v>30.0</v>
      </c>
      <c r="B40" t="s" s="296">
        <v>435</v>
      </c>
      <c r="C40" t="s" s="294">
        <v>232</v>
      </c>
      <c r="D40" t="n" s="294">
        <v>2.0</v>
      </c>
      <c r="E40" t="n" s="294">
        <v>0.0</v>
      </c>
      <c r="F40" t="s" s="295">
        <v>280</v>
      </c>
      <c r="G40" t="n" s="294">
        <v>1.0</v>
      </c>
      <c r="H40" t="n" s="294">
        <v>1.0</v>
      </c>
      <c r="I40" t="n" s="294">
        <v>5.0</v>
      </c>
      <c r="J40" t="n" s="294">
        <v>0.0</v>
      </c>
      <c r="K40" t="n" s="294">
        <v>32.0</v>
      </c>
      <c r="L40" t="n" s="294">
        <v>0.0</v>
      </c>
      <c r="M40" s="294"/>
      <c r="N40" t="n" s="294">
        <v>0.0</v>
      </c>
      <c r="O40" t="s" s="294">
        <v>234</v>
      </c>
      <c r="P40" t="s" s="294">
        <v>235</v>
      </c>
      <c r="Q40" s="294"/>
      <c r="R40" t="s" s="294">
        <v>234</v>
      </c>
      <c r="S40" t="s" s="294">
        <v>234</v>
      </c>
      <c r="T40" t="s" s="294">
        <v>234</v>
      </c>
      <c r="U40" t="s" s="294">
        <v>234</v>
      </c>
      <c r="V40" t="s" s="294">
        <v>234</v>
      </c>
      <c r="W40" t="s" s="294">
        <v>234</v>
      </c>
      <c r="X40" t="s" s="294">
        <v>234</v>
      </c>
      <c r="Y40" t="s" s="294">
        <v>234</v>
      </c>
      <c r="Z40" t="s" s="294">
        <v>234</v>
      </c>
      <c r="AA40" t="s" s="294">
        <v>234</v>
      </c>
      <c r="AB40" t="s" s="294">
        <v>234</v>
      </c>
      <c r="AC40" t="s" s="294">
        <v>234</v>
      </c>
      <c r="AD40" t="s" s="294">
        <v>234</v>
      </c>
      <c r="AE40" t="s" s="294">
        <v>234</v>
      </c>
      <c r="AF40" t="s" s="294">
        <v>234</v>
      </c>
      <c r="AG40" t="s" s="294">
        <v>234</v>
      </c>
      <c r="AH40" t="s" s="294">
        <v>234</v>
      </c>
      <c r="AI40" t="s" s="294">
        <v>234</v>
      </c>
      <c r="AJ40" t="s" s="294">
        <v>234</v>
      </c>
      <c r="AK40" t="s" s="294">
        <v>234</v>
      </c>
    </row>
    <row r="41">
      <c r="A41" t="n" s="296">
        <v>31.0</v>
      </c>
      <c r="B41" t="s" s="296">
        <v>412</v>
      </c>
      <c r="C41" t="s" s="294">
        <v>232</v>
      </c>
      <c r="D41" t="n" s="294">
        <v>2.0</v>
      </c>
      <c r="E41" t="n" s="294">
        <v>0.0</v>
      </c>
      <c r="F41" t="s" s="295">
        <v>281</v>
      </c>
      <c r="G41" t="n" s="294">
        <v>1.0</v>
      </c>
      <c r="H41" t="n" s="294">
        <v>1.0</v>
      </c>
      <c r="I41" t="n" s="294">
        <v>4.0</v>
      </c>
      <c r="J41" t="n" s="294">
        <v>0.0</v>
      </c>
      <c r="K41" t="n" s="294">
        <v>32.0</v>
      </c>
      <c r="L41" t="n" s="294">
        <v>0.0</v>
      </c>
      <c r="M41" t="s" s="294">
        <v>57</v>
      </c>
      <c r="N41" t="n" s="294">
        <v>0.0</v>
      </c>
      <c r="O41" t="s" s="294">
        <v>234</v>
      </c>
      <c r="P41" t="s" s="294">
        <v>235</v>
      </c>
      <c r="Q41" s="294"/>
      <c r="R41" t="s" s="294">
        <v>234</v>
      </c>
      <c r="S41" t="s" s="294">
        <v>234</v>
      </c>
      <c r="T41" t="s" s="294">
        <v>234</v>
      </c>
      <c r="U41" t="s" s="294">
        <v>234</v>
      </c>
      <c r="V41" t="s" s="294">
        <v>234</v>
      </c>
      <c r="W41" t="s" s="294">
        <v>234</v>
      </c>
      <c r="X41" t="s" s="294">
        <v>234</v>
      </c>
      <c r="Y41" t="s" s="294">
        <v>234</v>
      </c>
      <c r="Z41" t="s" s="294">
        <v>234</v>
      </c>
      <c r="AA41" t="s" s="294">
        <v>234</v>
      </c>
      <c r="AB41" t="s" s="294">
        <v>234</v>
      </c>
      <c r="AC41" t="s" s="294">
        <v>234</v>
      </c>
      <c r="AD41" t="s" s="294">
        <v>234</v>
      </c>
      <c r="AE41" t="s" s="294">
        <v>234</v>
      </c>
      <c r="AF41" t="s" s="294">
        <v>234</v>
      </c>
      <c r="AG41" t="s" s="294">
        <v>234</v>
      </c>
      <c r="AH41" t="s" s="294">
        <v>234</v>
      </c>
      <c r="AI41" t="s" s="294">
        <v>234</v>
      </c>
      <c r="AJ41" t="s" s="294">
        <v>234</v>
      </c>
      <c r="AK41" t="s" s="294">
        <v>234</v>
      </c>
    </row>
    <row r="42">
      <c r="A42" t="n" s="296">
        <v>32.0</v>
      </c>
      <c r="B42" t="s" s="296">
        <v>409</v>
      </c>
      <c r="C42" t="s" s="294">
        <v>232</v>
      </c>
      <c r="D42" t="n" s="294">
        <v>2.0</v>
      </c>
      <c r="E42" t="n" s="294">
        <v>0.0</v>
      </c>
      <c r="F42" t="s" s="295">
        <v>282</v>
      </c>
      <c r="G42" t="n" s="294">
        <v>1.0</v>
      </c>
      <c r="H42" t="n" s="294">
        <v>1.0</v>
      </c>
      <c r="I42" t="n" s="294">
        <v>4.0</v>
      </c>
      <c r="J42" t="n" s="294">
        <v>0.0</v>
      </c>
      <c r="K42" t="n" s="294">
        <v>32.0</v>
      </c>
      <c r="L42" t="n" s="294">
        <v>0.0</v>
      </c>
      <c r="M42" s="294"/>
      <c r="N42" t="n" s="294">
        <v>0.0</v>
      </c>
      <c r="O42" t="s" s="294">
        <v>234</v>
      </c>
      <c r="P42" s="294"/>
      <c r="Q42" t="s" s="294">
        <v>237</v>
      </c>
      <c r="R42" t="s" s="294">
        <v>234</v>
      </c>
      <c r="S42" t="s" s="294">
        <v>234</v>
      </c>
      <c r="T42" t="s" s="294">
        <v>234</v>
      </c>
      <c r="U42" t="s" s="294">
        <v>234</v>
      </c>
      <c r="V42" t="s" s="294">
        <v>234</v>
      </c>
      <c r="W42" t="s" s="294">
        <v>234</v>
      </c>
      <c r="X42" t="s" s="294">
        <v>234</v>
      </c>
      <c r="Y42" t="s" s="294">
        <v>234</v>
      </c>
      <c r="Z42" t="s" s="294">
        <v>234</v>
      </c>
      <c r="AA42" t="s" s="294">
        <v>234</v>
      </c>
      <c r="AB42" t="s" s="294">
        <v>234</v>
      </c>
      <c r="AC42" t="s" s="294">
        <v>234</v>
      </c>
      <c r="AD42" t="s" s="294">
        <v>234</v>
      </c>
      <c r="AE42" t="s" s="294">
        <v>234</v>
      </c>
      <c r="AF42" t="s" s="294">
        <v>234</v>
      </c>
      <c r="AG42" t="s" s="294">
        <v>234</v>
      </c>
      <c r="AH42" t="s" s="294">
        <v>234</v>
      </c>
      <c r="AI42" t="s" s="294">
        <v>234</v>
      </c>
      <c r="AJ42" t="s" s="294">
        <v>234</v>
      </c>
      <c r="AK42" t="s" s="294">
        <v>234</v>
      </c>
    </row>
    <row r="43">
      <c r="A43" t="n" s="296">
        <v>33.0</v>
      </c>
      <c r="B43" t="s" s="296">
        <v>410</v>
      </c>
      <c r="C43" t="s" s="294">
        <v>232</v>
      </c>
      <c r="D43" t="n" s="294">
        <v>2.0</v>
      </c>
      <c r="E43" t="n" s="294">
        <v>15.0</v>
      </c>
      <c r="F43" t="s" s="295">
        <v>440</v>
      </c>
      <c r="G43" t="n" s="294">
        <v>1.0</v>
      </c>
      <c r="H43" t="n" s="294">
        <v>5.0</v>
      </c>
      <c r="I43" t="n" s="294">
        <v>4.0</v>
      </c>
      <c r="J43" t="n" s="294">
        <v>25.0</v>
      </c>
      <c r="K43" t="n" s="294">
        <v>0.0</v>
      </c>
      <c r="L43" t="n" s="294">
        <v>0.0</v>
      </c>
      <c r="M43" s="294"/>
      <c r="N43" t="n" s="294">
        <v>0.0</v>
      </c>
      <c r="O43" t="s" s="294">
        <v>234</v>
      </c>
      <c r="P43" t="s" s="294">
        <v>235</v>
      </c>
      <c r="Q43" s="294"/>
      <c r="R43" t="s" s="294">
        <v>234</v>
      </c>
      <c r="S43" t="s" s="294">
        <v>234</v>
      </c>
      <c r="T43" t="s" s="294">
        <v>234</v>
      </c>
      <c r="U43" t="s" s="294">
        <v>234</v>
      </c>
      <c r="V43" t="s" s="294">
        <v>234</v>
      </c>
      <c r="W43" t="s" s="294">
        <v>234</v>
      </c>
      <c r="X43" t="s" s="294">
        <v>234</v>
      </c>
      <c r="Y43" t="s" s="294">
        <v>234</v>
      </c>
      <c r="Z43" t="s" s="294">
        <v>234</v>
      </c>
      <c r="AA43" t="s" s="294">
        <v>234</v>
      </c>
      <c r="AB43" t="s" s="294">
        <v>234</v>
      </c>
      <c r="AC43" t="s" s="294">
        <v>234</v>
      </c>
      <c r="AD43" t="s" s="294">
        <v>234</v>
      </c>
      <c r="AE43" t="s" s="294">
        <v>234</v>
      </c>
      <c r="AF43" t="s" s="294">
        <v>234</v>
      </c>
      <c r="AG43" t="s" s="294">
        <v>234</v>
      </c>
      <c r="AH43" t="s" s="294">
        <v>234</v>
      </c>
      <c r="AI43" t="s" s="294">
        <v>234</v>
      </c>
      <c r="AJ43" t="s" s="294">
        <v>234</v>
      </c>
      <c r="AK43" t="s" s="294">
        <v>234</v>
      </c>
    </row>
    <row r="44">
      <c r="A44" t="n" s="296">
        <v>34.0</v>
      </c>
      <c r="B44" t="s" s="296">
        <v>435</v>
      </c>
      <c r="C44" t="s" s="294">
        <v>232</v>
      </c>
      <c r="D44" t="n" s="294">
        <v>2.0</v>
      </c>
      <c r="E44" t="n" s="294">
        <v>15.0</v>
      </c>
      <c r="F44" t="s" s="295">
        <v>278</v>
      </c>
      <c r="G44" t="n" s="294">
        <v>1.0</v>
      </c>
      <c r="H44" t="n" s="294">
        <v>1.0</v>
      </c>
      <c r="I44" t="n" s="294">
        <v>5.0</v>
      </c>
      <c r="J44" t="n" s="294">
        <v>0.0</v>
      </c>
      <c r="K44" t="n" s="294">
        <v>32.0</v>
      </c>
      <c r="L44" t="n" s="294">
        <v>0.0</v>
      </c>
      <c r="M44" s="294"/>
      <c r="N44" t="n" s="294">
        <v>0.0</v>
      </c>
      <c r="O44" t="s" s="294">
        <v>234</v>
      </c>
      <c r="P44" t="s" s="294">
        <v>235</v>
      </c>
      <c r="Q44" s="294"/>
      <c r="R44" t="s" s="294">
        <v>234</v>
      </c>
      <c r="S44" t="s" s="294">
        <v>234</v>
      </c>
      <c r="T44" t="s" s="294">
        <v>234</v>
      </c>
      <c r="U44" t="s" s="294">
        <v>234</v>
      </c>
      <c r="V44" t="s" s="294">
        <v>234</v>
      </c>
      <c r="W44" t="s" s="294">
        <v>234</v>
      </c>
      <c r="X44" t="s" s="294">
        <v>234</v>
      </c>
      <c r="Y44" t="s" s="294">
        <v>234</v>
      </c>
      <c r="Z44" t="s" s="294">
        <v>234</v>
      </c>
      <c r="AA44" t="s" s="294">
        <v>234</v>
      </c>
      <c r="AB44" t="s" s="294">
        <v>234</v>
      </c>
      <c r="AC44" t="s" s="294">
        <v>234</v>
      </c>
      <c r="AD44" t="s" s="294">
        <v>234</v>
      </c>
      <c r="AE44" t="s" s="294">
        <v>234</v>
      </c>
      <c r="AF44" t="s" s="294">
        <v>234</v>
      </c>
      <c r="AG44" t="s" s="294">
        <v>234</v>
      </c>
      <c r="AH44" t="s" s="294">
        <v>234</v>
      </c>
      <c r="AI44" t="s" s="294">
        <v>234</v>
      </c>
      <c r="AJ44" t="s" s="294">
        <v>234</v>
      </c>
      <c r="AK44" t="s" s="294">
        <v>234</v>
      </c>
    </row>
    <row r="45">
      <c r="A45" t="n" s="296">
        <v>35.0</v>
      </c>
      <c r="B45" t="s" s="296">
        <v>439</v>
      </c>
      <c r="C45" t="s" s="294">
        <v>232</v>
      </c>
      <c r="D45" t="n" s="294">
        <v>2.0</v>
      </c>
      <c r="E45" t="n" s="294">
        <v>0.0</v>
      </c>
      <c r="F45" t="s" s="295">
        <v>279</v>
      </c>
      <c r="G45" t="n" s="294">
        <v>1.0</v>
      </c>
      <c r="H45" t="n" s="294">
        <v>1.0</v>
      </c>
      <c r="I45" t="n" s="294">
        <v>4.0</v>
      </c>
      <c r="J45" t="n" s="294">
        <v>0.0</v>
      </c>
      <c r="K45" t="n" s="294">
        <v>32.0</v>
      </c>
      <c r="L45" t="n" s="294">
        <v>0.0</v>
      </c>
      <c r="M45" t="s" s="294">
        <v>245</v>
      </c>
      <c r="N45" t="n" s="294">
        <v>2.0</v>
      </c>
      <c r="O45" t="s" s="294">
        <v>234</v>
      </c>
      <c r="P45" s="294"/>
      <c r="Q45" t="s" s="294">
        <v>237</v>
      </c>
      <c r="R45" t="s" s="294">
        <v>234</v>
      </c>
      <c r="S45" t="s" s="294">
        <v>234</v>
      </c>
      <c r="T45" t="s" s="294">
        <v>234</v>
      </c>
      <c r="U45" t="s" s="294">
        <v>234</v>
      </c>
      <c r="V45" t="s" s="294">
        <v>234</v>
      </c>
      <c r="W45" t="s" s="294">
        <v>234</v>
      </c>
      <c r="X45" t="s" s="294">
        <v>234</v>
      </c>
      <c r="Y45" t="s" s="294">
        <v>234</v>
      </c>
      <c r="Z45" t="s" s="294">
        <v>234</v>
      </c>
      <c r="AA45" t="s" s="294">
        <v>234</v>
      </c>
      <c r="AB45" t="s" s="294">
        <v>234</v>
      </c>
      <c r="AC45" t="s" s="294">
        <v>234</v>
      </c>
      <c r="AD45" t="s" s="294">
        <v>234</v>
      </c>
      <c r="AE45" t="s" s="294">
        <v>234</v>
      </c>
      <c r="AF45" t="s" s="294">
        <v>234</v>
      </c>
      <c r="AG45" t="s" s="294">
        <v>234</v>
      </c>
      <c r="AH45" t="s" s="294">
        <v>234</v>
      </c>
      <c r="AI45" t="s" s="294">
        <v>234</v>
      </c>
      <c r="AJ45" t="s" s="294">
        <v>234</v>
      </c>
      <c r="AK45" t="s" s="294">
        <v>234</v>
      </c>
    </row>
    <row r="46">
      <c r="A46" t="n" s="296">
        <v>36.0</v>
      </c>
      <c r="B46" t="s" s="296">
        <v>437</v>
      </c>
      <c r="C46" t="s" s="294">
        <v>232</v>
      </c>
      <c r="D46" t="n" s="294">
        <v>2.0</v>
      </c>
      <c r="E46" t="n" s="294">
        <v>5.0</v>
      </c>
      <c r="F46" t="s" s="295">
        <v>287</v>
      </c>
      <c r="G46" t="n" s="294">
        <v>1.0</v>
      </c>
      <c r="H46" t="n" s="294">
        <v>1.0</v>
      </c>
      <c r="I46" t="n" s="294">
        <v>4.0</v>
      </c>
      <c r="J46" t="n" s="294">
        <v>16.0</v>
      </c>
      <c r="K46" t="n" s="294">
        <v>0.0</v>
      </c>
      <c r="L46" t="n" s="294">
        <v>0.0</v>
      </c>
      <c r="M46" s="294"/>
      <c r="N46" t="n" s="294">
        <v>0.0</v>
      </c>
      <c r="O46" t="s" s="294">
        <v>234</v>
      </c>
      <c r="P46" t="s" s="294">
        <v>235</v>
      </c>
      <c r="Q46" s="294"/>
      <c r="R46" t="s" s="294">
        <v>234</v>
      </c>
      <c r="S46" t="s" s="294">
        <v>234</v>
      </c>
      <c r="T46" t="s" s="294">
        <v>234</v>
      </c>
      <c r="U46" t="s" s="294">
        <v>234</v>
      </c>
      <c r="V46" t="s" s="294">
        <v>234</v>
      </c>
      <c r="W46" t="s" s="294">
        <v>234</v>
      </c>
      <c r="X46" t="s" s="294">
        <v>234</v>
      </c>
      <c r="Y46" t="s" s="294">
        <v>234</v>
      </c>
      <c r="Z46" t="s" s="294">
        <v>234</v>
      </c>
      <c r="AA46" t="s" s="294">
        <v>234</v>
      </c>
      <c r="AB46" t="s" s="294">
        <v>234</v>
      </c>
      <c r="AC46" t="s" s="294">
        <v>234</v>
      </c>
      <c r="AD46" t="s" s="294">
        <v>234</v>
      </c>
      <c r="AE46" t="s" s="294">
        <v>234</v>
      </c>
      <c r="AF46" t="s" s="294">
        <v>234</v>
      </c>
      <c r="AG46" t="s" s="294">
        <v>234</v>
      </c>
      <c r="AH46" t="s" s="294">
        <v>234</v>
      </c>
      <c r="AI46" t="s" s="294">
        <v>234</v>
      </c>
      <c r="AJ46" t="s" s="294">
        <v>234</v>
      </c>
      <c r="AK46" t="s" s="294">
        <v>234</v>
      </c>
    </row>
    <row r="47">
      <c r="A47" t="n" s="296">
        <v>37.0</v>
      </c>
      <c r="B47" t="s" s="296">
        <v>411</v>
      </c>
      <c r="C47" t="s" s="294">
        <v>232</v>
      </c>
      <c r="D47" t="n" s="294">
        <v>2.0</v>
      </c>
      <c r="E47" t="n" s="294">
        <v>5.0</v>
      </c>
      <c r="F47" t="s" s="295">
        <v>287</v>
      </c>
      <c r="G47" t="n" s="294">
        <v>1.0</v>
      </c>
      <c r="H47" t="n" s="294">
        <v>1.0</v>
      </c>
      <c r="I47" t="n" s="294">
        <v>4.0</v>
      </c>
      <c r="J47" t="n" s="294">
        <v>0.0</v>
      </c>
      <c r="K47" t="n" s="294">
        <v>32.0</v>
      </c>
      <c r="L47" t="n" s="294">
        <v>0.0</v>
      </c>
      <c r="M47" t="s" s="294">
        <v>245</v>
      </c>
      <c r="N47" t="n" s="294">
        <v>2.0</v>
      </c>
      <c r="O47" t="s" s="294">
        <v>234</v>
      </c>
      <c r="P47" s="294"/>
      <c r="Q47" t="s" s="294">
        <v>237</v>
      </c>
      <c r="R47" t="s" s="294">
        <v>234</v>
      </c>
      <c r="S47" t="s" s="294">
        <v>234</v>
      </c>
      <c r="T47" t="s" s="294">
        <v>234</v>
      </c>
      <c r="U47" t="s" s="294">
        <v>234</v>
      </c>
      <c r="V47" t="s" s="294">
        <v>234</v>
      </c>
      <c r="W47" t="s" s="294">
        <v>234</v>
      </c>
      <c r="X47" t="s" s="294">
        <v>234</v>
      </c>
      <c r="Y47" t="s" s="294">
        <v>234</v>
      </c>
      <c r="Z47" t="s" s="294">
        <v>234</v>
      </c>
      <c r="AA47" t="s" s="294">
        <v>234</v>
      </c>
      <c r="AB47" t="s" s="294">
        <v>234</v>
      </c>
      <c r="AC47" t="s" s="294">
        <v>234</v>
      </c>
      <c r="AD47" t="s" s="294">
        <v>234</v>
      </c>
      <c r="AE47" t="s" s="294">
        <v>234</v>
      </c>
      <c r="AF47" t="s" s="294">
        <v>234</v>
      </c>
      <c r="AG47" t="s" s="294">
        <v>234</v>
      </c>
      <c r="AH47" t="s" s="294">
        <v>234</v>
      </c>
      <c r="AI47" t="s" s="294">
        <v>234</v>
      </c>
      <c r="AJ47" t="s" s="294">
        <v>234</v>
      </c>
      <c r="AK47" t="s" s="294">
        <v>234</v>
      </c>
    </row>
    <row r="48">
      <c r="A48" t="n" s="296">
        <v>38.0</v>
      </c>
      <c r="B48" t="s" s="296">
        <v>410</v>
      </c>
      <c r="C48" t="s" s="294">
        <v>232</v>
      </c>
      <c r="D48" t="n" s="294">
        <v>2.0</v>
      </c>
      <c r="E48" t="n" s="294">
        <v>15.0</v>
      </c>
      <c r="F48" t="s" s="295">
        <v>278</v>
      </c>
      <c r="G48" t="n" s="294">
        <v>1.0</v>
      </c>
      <c r="H48" t="n" s="294">
        <v>1.0</v>
      </c>
      <c r="I48" t="n" s="294">
        <v>4.0</v>
      </c>
      <c r="J48" t="n" s="294">
        <v>0.0</v>
      </c>
      <c r="K48" t="n" s="294">
        <v>0.0</v>
      </c>
      <c r="L48" t="n" s="294">
        <v>30.0</v>
      </c>
      <c r="M48" s="294"/>
      <c r="N48" t="n" s="294">
        <v>0.0</v>
      </c>
      <c r="O48" t="s" s="294">
        <v>234</v>
      </c>
      <c r="P48" t="s" s="294">
        <v>235</v>
      </c>
      <c r="Q48" s="294"/>
      <c r="R48" t="s" s="294">
        <v>234</v>
      </c>
      <c r="S48" t="s" s="294">
        <v>234</v>
      </c>
      <c r="T48" t="s" s="294">
        <v>234</v>
      </c>
      <c r="U48" t="s" s="294">
        <v>234</v>
      </c>
      <c r="V48" t="s" s="294">
        <v>234</v>
      </c>
      <c r="W48" t="s" s="294">
        <v>234</v>
      </c>
      <c r="X48" t="s" s="294">
        <v>234</v>
      </c>
      <c r="Y48" t="s" s="294">
        <v>234</v>
      </c>
      <c r="Z48" t="s" s="294">
        <v>234</v>
      </c>
      <c r="AA48" t="s" s="294">
        <v>234</v>
      </c>
      <c r="AB48" t="s" s="294">
        <v>234</v>
      </c>
      <c r="AC48" t="s" s="294">
        <v>234</v>
      </c>
      <c r="AD48" t="s" s="294">
        <v>234</v>
      </c>
      <c r="AE48" t="s" s="294">
        <v>234</v>
      </c>
      <c r="AF48" t="s" s="294">
        <v>234</v>
      </c>
      <c r="AG48" t="s" s="294">
        <v>234</v>
      </c>
      <c r="AH48" t="s" s="294">
        <v>234</v>
      </c>
      <c r="AI48" t="s" s="294">
        <v>234</v>
      </c>
      <c r="AJ48" t="s" s="294">
        <v>234</v>
      </c>
      <c r="AK48" t="s" s="294">
        <v>234</v>
      </c>
    </row>
    <row r="49">
      <c r="A49" t="n" s="296">
        <v>39.0</v>
      </c>
      <c r="B49" t="s" s="296">
        <v>410</v>
      </c>
      <c r="C49" t="s" s="294">
        <v>232</v>
      </c>
      <c r="D49" t="n" s="294">
        <v>2.0</v>
      </c>
      <c r="E49" t="n" s="294">
        <v>0.0</v>
      </c>
      <c r="F49" t="s" s="295">
        <v>279</v>
      </c>
      <c r="G49" t="n" s="294">
        <v>1.0</v>
      </c>
      <c r="H49" t="n" s="294">
        <v>1.0</v>
      </c>
      <c r="I49" t="n" s="294">
        <v>4.0</v>
      </c>
      <c r="J49" t="n" s="294">
        <v>0.0</v>
      </c>
      <c r="K49" t="n" s="294">
        <v>0.0</v>
      </c>
      <c r="L49" t="n" s="294">
        <v>30.0</v>
      </c>
      <c r="M49" s="294"/>
      <c r="N49" t="n" s="294">
        <v>0.0</v>
      </c>
      <c r="O49" t="s" s="294">
        <v>234</v>
      </c>
      <c r="P49" t="s" s="294">
        <v>235</v>
      </c>
      <c r="Q49" s="294"/>
      <c r="R49" t="s" s="294">
        <v>234</v>
      </c>
      <c r="S49" t="s" s="294">
        <v>234</v>
      </c>
      <c r="T49" t="s" s="294">
        <v>234</v>
      </c>
      <c r="U49" t="s" s="294">
        <v>234</v>
      </c>
      <c r="V49" t="s" s="294">
        <v>234</v>
      </c>
      <c r="W49" t="s" s="294">
        <v>234</v>
      </c>
      <c r="X49" t="s" s="294">
        <v>234</v>
      </c>
      <c r="Y49" t="s" s="294">
        <v>234</v>
      </c>
      <c r="Z49" t="s" s="294">
        <v>234</v>
      </c>
      <c r="AA49" t="s" s="294">
        <v>234</v>
      </c>
      <c r="AB49" t="s" s="294">
        <v>234</v>
      </c>
      <c r="AC49" t="s" s="294">
        <v>234</v>
      </c>
      <c r="AD49" t="s" s="294">
        <v>234</v>
      </c>
      <c r="AE49" t="s" s="294">
        <v>234</v>
      </c>
      <c r="AF49" t="s" s="294">
        <v>234</v>
      </c>
      <c r="AG49" t="s" s="294">
        <v>234</v>
      </c>
      <c r="AH49" t="s" s="294">
        <v>234</v>
      </c>
      <c r="AI49" t="s" s="294">
        <v>234</v>
      </c>
      <c r="AJ49" t="s" s="294">
        <v>234</v>
      </c>
      <c r="AK49" t="s" s="294">
        <v>234</v>
      </c>
    </row>
    <row r="50">
      <c r="A50" t="n" s="296">
        <v>40.0</v>
      </c>
      <c r="B50" t="s" s="296">
        <v>410</v>
      </c>
      <c r="C50" t="s" s="294">
        <v>232</v>
      </c>
      <c r="D50" t="n" s="294">
        <v>2.0</v>
      </c>
      <c r="E50" t="n" s="294">
        <v>0.0</v>
      </c>
      <c r="F50" t="s" s="295">
        <v>280</v>
      </c>
      <c r="G50" t="n" s="294">
        <v>1.0</v>
      </c>
      <c r="H50" t="n" s="294">
        <v>1.0</v>
      </c>
      <c r="I50" t="n" s="294">
        <v>4.0</v>
      </c>
      <c r="J50" t="n" s="294">
        <v>0.0</v>
      </c>
      <c r="K50" t="n" s="294">
        <v>0.0</v>
      </c>
      <c r="L50" t="n" s="294">
        <v>30.0</v>
      </c>
      <c r="M50" s="294"/>
      <c r="N50" t="n" s="294">
        <v>0.0</v>
      </c>
      <c r="O50" t="s" s="294">
        <v>234</v>
      </c>
      <c r="P50" t="s" s="294">
        <v>235</v>
      </c>
      <c r="Q50" s="294"/>
      <c r="R50" t="s" s="294">
        <v>234</v>
      </c>
      <c r="S50" t="s" s="294">
        <v>234</v>
      </c>
      <c r="T50" t="s" s="294">
        <v>234</v>
      </c>
      <c r="U50" t="s" s="294">
        <v>234</v>
      </c>
      <c r="V50" t="s" s="294">
        <v>234</v>
      </c>
      <c r="W50" t="s" s="294">
        <v>234</v>
      </c>
      <c r="X50" t="s" s="294">
        <v>234</v>
      </c>
      <c r="Y50" t="s" s="294">
        <v>234</v>
      </c>
      <c r="Z50" t="s" s="294">
        <v>234</v>
      </c>
      <c r="AA50" t="s" s="294">
        <v>234</v>
      </c>
      <c r="AB50" t="s" s="294">
        <v>234</v>
      </c>
      <c r="AC50" t="s" s="294">
        <v>234</v>
      </c>
      <c r="AD50" t="s" s="294">
        <v>234</v>
      </c>
      <c r="AE50" t="s" s="294">
        <v>234</v>
      </c>
      <c r="AF50" t="s" s="294">
        <v>234</v>
      </c>
      <c r="AG50" t="s" s="294">
        <v>234</v>
      </c>
      <c r="AH50" t="s" s="294">
        <v>234</v>
      </c>
      <c r="AI50" t="s" s="294">
        <v>234</v>
      </c>
      <c r="AJ50" t="s" s="294">
        <v>234</v>
      </c>
      <c r="AK50" t="s" s="294">
        <v>234</v>
      </c>
    </row>
    <row r="51">
      <c r="A51" t="n" s="296">
        <v>41.0</v>
      </c>
      <c r="B51" t="s" s="296">
        <v>410</v>
      </c>
      <c r="C51" t="s" s="294">
        <v>232</v>
      </c>
      <c r="D51" t="n" s="294">
        <v>2.0</v>
      </c>
      <c r="E51" t="n" s="294">
        <v>0.0</v>
      </c>
      <c r="F51" t="s" s="295">
        <v>281</v>
      </c>
      <c r="G51" t="n" s="294">
        <v>1.0</v>
      </c>
      <c r="H51" t="n" s="294">
        <v>1.0</v>
      </c>
      <c r="I51" t="n" s="294">
        <v>4.0</v>
      </c>
      <c r="J51" t="n" s="294">
        <v>0.0</v>
      </c>
      <c r="K51" t="n" s="294">
        <v>0.0</v>
      </c>
      <c r="L51" t="n" s="294">
        <v>30.0</v>
      </c>
      <c r="M51" s="294"/>
      <c r="N51" t="n" s="294">
        <v>0.0</v>
      </c>
      <c r="O51" t="s" s="294">
        <v>234</v>
      </c>
      <c r="P51" t="s" s="294">
        <v>235</v>
      </c>
      <c r="Q51" s="294"/>
      <c r="R51" t="s" s="294">
        <v>234</v>
      </c>
      <c r="S51" t="s" s="294">
        <v>234</v>
      </c>
      <c r="T51" t="s" s="294">
        <v>234</v>
      </c>
      <c r="U51" t="s" s="294">
        <v>234</v>
      </c>
      <c r="V51" t="s" s="294">
        <v>234</v>
      </c>
      <c r="W51" t="s" s="294">
        <v>234</v>
      </c>
      <c r="X51" t="s" s="294">
        <v>234</v>
      </c>
      <c r="Y51" t="s" s="294">
        <v>234</v>
      </c>
      <c r="Z51" t="s" s="294">
        <v>234</v>
      </c>
      <c r="AA51" t="s" s="294">
        <v>234</v>
      </c>
      <c r="AB51" t="s" s="294">
        <v>234</v>
      </c>
      <c r="AC51" t="s" s="294">
        <v>234</v>
      </c>
      <c r="AD51" t="s" s="294">
        <v>234</v>
      </c>
      <c r="AE51" t="s" s="294">
        <v>234</v>
      </c>
      <c r="AF51" t="s" s="294">
        <v>234</v>
      </c>
      <c r="AG51" t="s" s="294">
        <v>234</v>
      </c>
      <c r="AH51" t="s" s="294">
        <v>234</v>
      </c>
      <c r="AI51" t="s" s="294">
        <v>234</v>
      </c>
      <c r="AJ51" t="s" s="294">
        <v>234</v>
      </c>
      <c r="AK51" t="s" s="294">
        <v>234</v>
      </c>
    </row>
    <row r="52">
      <c r="A52" t="n" s="296">
        <v>42.0</v>
      </c>
      <c r="B52" t="s" s="296">
        <v>410</v>
      </c>
      <c r="C52" t="s" s="294">
        <v>232</v>
      </c>
      <c r="D52" t="n" s="294">
        <v>2.0</v>
      </c>
      <c r="E52" t="n" s="294">
        <v>0.0</v>
      </c>
      <c r="F52" t="s" s="295">
        <v>282</v>
      </c>
      <c r="G52" t="n" s="294">
        <v>1.0</v>
      </c>
      <c r="H52" t="n" s="294">
        <v>1.0</v>
      </c>
      <c r="I52" t="n" s="294">
        <v>4.0</v>
      </c>
      <c r="J52" t="n" s="294">
        <v>0.0</v>
      </c>
      <c r="K52" t="n" s="294">
        <v>0.0</v>
      </c>
      <c r="L52" t="n" s="294">
        <v>30.0</v>
      </c>
      <c r="M52" s="294"/>
      <c r="N52" t="n" s="294">
        <v>0.0</v>
      </c>
      <c r="O52" t="s" s="294">
        <v>234</v>
      </c>
      <c r="P52" t="s" s="294">
        <v>235</v>
      </c>
      <c r="Q52" s="294"/>
      <c r="R52" t="s" s="294">
        <v>234</v>
      </c>
      <c r="S52" t="s" s="294">
        <v>234</v>
      </c>
      <c r="T52" t="s" s="294">
        <v>234</v>
      </c>
      <c r="U52" t="s" s="294">
        <v>234</v>
      </c>
      <c r="V52" t="s" s="294">
        <v>234</v>
      </c>
      <c r="W52" t="s" s="294">
        <v>234</v>
      </c>
      <c r="X52" t="s" s="294">
        <v>234</v>
      </c>
      <c r="Y52" t="s" s="294">
        <v>234</v>
      </c>
      <c r="Z52" t="s" s="294">
        <v>234</v>
      </c>
      <c r="AA52" t="s" s="294">
        <v>234</v>
      </c>
      <c r="AB52" t="s" s="294">
        <v>234</v>
      </c>
      <c r="AC52" t="s" s="294">
        <v>234</v>
      </c>
      <c r="AD52" t="s" s="294">
        <v>234</v>
      </c>
      <c r="AE52" t="s" s="294">
        <v>234</v>
      </c>
      <c r="AF52" t="s" s="294">
        <v>234</v>
      </c>
      <c r="AG52" t="s" s="294">
        <v>234</v>
      </c>
      <c r="AH52" t="s" s="294">
        <v>234</v>
      </c>
      <c r="AI52" t="s" s="294">
        <v>234</v>
      </c>
      <c r="AJ52" t="s" s="294">
        <v>234</v>
      </c>
      <c r="AK52" t="s" s="294">
        <v>234</v>
      </c>
    </row>
    <row r="53">
      <c r="A53" t="n" s="296">
        <v>43.0</v>
      </c>
      <c r="B53" t="s" s="296">
        <v>410</v>
      </c>
      <c r="C53" t="s" s="294">
        <v>232</v>
      </c>
      <c r="D53" t="n" s="294">
        <v>2.0</v>
      </c>
      <c r="E53" t="n" s="294">
        <v>5.0</v>
      </c>
      <c r="F53" t="s" s="295">
        <v>287</v>
      </c>
      <c r="G53" t="n" s="294">
        <v>1.0</v>
      </c>
      <c r="H53" t="n" s="294">
        <v>1.0</v>
      </c>
      <c r="I53" t="n" s="294">
        <v>4.0</v>
      </c>
      <c r="J53" t="n" s="294">
        <v>0.0</v>
      </c>
      <c r="K53" t="n" s="294">
        <v>0.0</v>
      </c>
      <c r="L53" t="n" s="294">
        <v>30.0</v>
      </c>
      <c r="M53" s="294"/>
      <c r="N53" t="n" s="294">
        <v>0.0</v>
      </c>
      <c r="O53" t="s" s="294">
        <v>234</v>
      </c>
      <c r="P53" t="s" s="294">
        <v>235</v>
      </c>
      <c r="Q53" s="294"/>
      <c r="R53" t="s" s="294">
        <v>234</v>
      </c>
      <c r="S53" t="s" s="294">
        <v>234</v>
      </c>
      <c r="T53" t="s" s="294">
        <v>234</v>
      </c>
      <c r="U53" t="s" s="294">
        <v>234</v>
      </c>
      <c r="V53" t="s" s="294">
        <v>234</v>
      </c>
      <c r="W53" t="s" s="294">
        <v>234</v>
      </c>
      <c r="X53" t="s" s="294">
        <v>234</v>
      </c>
      <c r="Y53" t="s" s="294">
        <v>234</v>
      </c>
      <c r="Z53" t="s" s="294">
        <v>234</v>
      </c>
      <c r="AA53" t="s" s="294">
        <v>234</v>
      </c>
      <c r="AB53" t="s" s="294">
        <v>234</v>
      </c>
      <c r="AC53" t="s" s="294">
        <v>234</v>
      </c>
      <c r="AD53" t="s" s="294">
        <v>234</v>
      </c>
      <c r="AE53" t="s" s="294">
        <v>234</v>
      </c>
      <c r="AF53" t="s" s="294">
        <v>234</v>
      </c>
      <c r="AG53" t="s" s="294">
        <v>234</v>
      </c>
      <c r="AH53" t="s" s="294">
        <v>234</v>
      </c>
      <c r="AI53" t="s" s="294">
        <v>234</v>
      </c>
      <c r="AJ53" t="s" s="294">
        <v>234</v>
      </c>
      <c r="AK53" t="s" s="294">
        <v>234</v>
      </c>
    </row>
    <row r="54">
      <c r="A54" t="n" s="296">
        <v>44.0</v>
      </c>
      <c r="B54" t="s" s="296">
        <v>434</v>
      </c>
      <c r="C54" t="s" s="294">
        <v>232</v>
      </c>
      <c r="D54" t="n" s="294">
        <v>2.0</v>
      </c>
      <c r="E54" t="n" s="294">
        <v>11.0</v>
      </c>
      <c r="F54" t="s" s="295">
        <v>276</v>
      </c>
      <c r="G54" t="n" s="294">
        <v>1.0</v>
      </c>
      <c r="H54" t="n" s="294">
        <v>1.0</v>
      </c>
      <c r="I54" t="n" s="294">
        <v>3.0</v>
      </c>
      <c r="J54" t="n" s="294">
        <v>32.0</v>
      </c>
      <c r="K54" t="n" s="294">
        <v>0.0</v>
      </c>
      <c r="L54" t="n" s="294">
        <v>0.0</v>
      </c>
      <c r="M54" s="294"/>
      <c r="N54" t="n" s="294">
        <v>0.0</v>
      </c>
      <c r="O54" t="s" s="294">
        <v>234</v>
      </c>
      <c r="P54" t="s" s="294">
        <v>235</v>
      </c>
      <c r="Q54" s="294"/>
      <c r="R54" t="s" s="294">
        <v>234</v>
      </c>
      <c r="S54" t="s" s="294">
        <v>234</v>
      </c>
      <c r="T54" t="s" s="294">
        <v>234</v>
      </c>
      <c r="U54" t="s" s="294">
        <v>234</v>
      </c>
      <c r="V54" t="s" s="294">
        <v>234</v>
      </c>
      <c r="W54" t="s" s="294">
        <v>234</v>
      </c>
      <c r="X54" t="s" s="294">
        <v>234</v>
      </c>
      <c r="Y54" t="s" s="294">
        <v>234</v>
      </c>
      <c r="Z54" t="s" s="294">
        <v>234</v>
      </c>
      <c r="AA54" t="s" s="294">
        <v>234</v>
      </c>
      <c r="AB54" t="s" s="294">
        <v>234</v>
      </c>
      <c r="AC54" t="s" s="294">
        <v>234</v>
      </c>
      <c r="AD54" t="s" s="294">
        <v>234</v>
      </c>
      <c r="AE54" t="s" s="294">
        <v>234</v>
      </c>
      <c r="AF54" t="s" s="294">
        <v>234</v>
      </c>
      <c r="AG54" t="s" s="294">
        <v>234</v>
      </c>
      <c r="AH54" t="s" s="294">
        <v>234</v>
      </c>
      <c r="AI54" t="s" s="294">
        <v>234</v>
      </c>
      <c r="AJ54" t="s" s="294">
        <v>234</v>
      </c>
      <c r="AK54" t="s" s="294">
        <v>234</v>
      </c>
    </row>
    <row r="55">
      <c r="A55" t="n" s="296">
        <v>45.0</v>
      </c>
      <c r="B55" t="s" s="296">
        <v>434</v>
      </c>
      <c r="C55" t="s" s="294">
        <v>232</v>
      </c>
      <c r="D55" t="n" s="294">
        <v>2.0</v>
      </c>
      <c r="E55" t="n" s="294">
        <v>11.0</v>
      </c>
      <c r="F55" t="s" s="295">
        <v>276</v>
      </c>
      <c r="G55" t="n" s="294">
        <v>1.0</v>
      </c>
      <c r="H55" t="n" s="294">
        <v>1.0</v>
      </c>
      <c r="I55" t="n" s="294">
        <v>3.0</v>
      </c>
      <c r="J55" t="n" s="294">
        <v>0.0</v>
      </c>
      <c r="K55" t="n" s="294">
        <v>16.0</v>
      </c>
      <c r="L55" t="n" s="294">
        <v>0.0</v>
      </c>
      <c r="M55" s="294"/>
      <c r="N55" t="n" s="294">
        <v>0.0</v>
      </c>
      <c r="O55" t="s" s="294">
        <v>234</v>
      </c>
      <c r="P55" t="s" s="294">
        <v>235</v>
      </c>
      <c r="Q55" s="294"/>
      <c r="R55" t="s" s="294">
        <v>234</v>
      </c>
      <c r="S55" t="s" s="294">
        <v>234</v>
      </c>
      <c r="T55" t="s" s="294">
        <v>234</v>
      </c>
      <c r="U55" t="s" s="294">
        <v>234</v>
      </c>
      <c r="V55" t="s" s="294">
        <v>234</v>
      </c>
      <c r="W55" t="s" s="294">
        <v>234</v>
      </c>
      <c r="X55" t="s" s="294">
        <v>234</v>
      </c>
      <c r="Y55" t="s" s="294">
        <v>234</v>
      </c>
      <c r="Z55" t="s" s="294">
        <v>234</v>
      </c>
      <c r="AA55" t="s" s="294">
        <v>234</v>
      </c>
      <c r="AB55" t="s" s="294">
        <v>234</v>
      </c>
      <c r="AC55" t="s" s="294">
        <v>234</v>
      </c>
      <c r="AD55" t="s" s="294">
        <v>234</v>
      </c>
      <c r="AE55" t="s" s="294">
        <v>234</v>
      </c>
      <c r="AF55" t="s" s="294">
        <v>234</v>
      </c>
      <c r="AG55" t="s" s="294">
        <v>234</v>
      </c>
      <c r="AH55" t="s" s="294">
        <v>234</v>
      </c>
      <c r="AI55" t="s" s="294">
        <v>234</v>
      </c>
      <c r="AJ55" t="s" s="294">
        <v>234</v>
      </c>
      <c r="AK55" t="s" s="294">
        <v>234</v>
      </c>
    </row>
    <row r="56">
      <c r="A56" t="n" s="296">
        <v>46.0</v>
      </c>
      <c r="B56" t="s" s="296">
        <v>85</v>
      </c>
      <c r="C56" t="s" s="294">
        <v>232</v>
      </c>
      <c r="D56" t="n" s="294">
        <v>2.0</v>
      </c>
      <c r="E56" t="n" s="294">
        <v>19.0</v>
      </c>
      <c r="F56" t="s" s="295">
        <v>260</v>
      </c>
      <c r="G56" t="n" s="294">
        <v>1.0</v>
      </c>
      <c r="H56" t="n" s="294">
        <v>1.0</v>
      </c>
      <c r="I56" t="n" s="294">
        <v>5.0</v>
      </c>
      <c r="J56" t="n" s="294">
        <v>0.0</v>
      </c>
      <c r="K56" t="n" s="294">
        <v>0.0</v>
      </c>
      <c r="L56" t="n" s="294">
        <v>32.0</v>
      </c>
      <c r="M56" t="s" s="294">
        <v>57</v>
      </c>
      <c r="N56" t="n" s="294">
        <v>0.0</v>
      </c>
      <c r="O56" t="s" s="294">
        <v>234</v>
      </c>
      <c r="P56" t="s" s="294">
        <v>235</v>
      </c>
      <c r="Q56" s="294"/>
      <c r="R56" t="s" s="294">
        <v>234</v>
      </c>
      <c r="S56" t="s" s="294">
        <v>234</v>
      </c>
      <c r="T56" t="s" s="294">
        <v>234</v>
      </c>
      <c r="U56" t="s" s="294">
        <v>234</v>
      </c>
      <c r="V56" t="s" s="294">
        <v>234</v>
      </c>
      <c r="W56" t="s" s="294">
        <v>234</v>
      </c>
      <c r="X56" t="s" s="294">
        <v>234</v>
      </c>
      <c r="Y56" t="s" s="294">
        <v>234</v>
      </c>
      <c r="Z56" t="s" s="294">
        <v>234</v>
      </c>
      <c r="AA56" t="s" s="294">
        <v>234</v>
      </c>
      <c r="AB56" t="s" s="294">
        <v>234</v>
      </c>
      <c r="AC56" t="s" s="294">
        <v>234</v>
      </c>
      <c r="AD56" t="s" s="294">
        <v>234</v>
      </c>
      <c r="AE56" t="s" s="294">
        <v>234</v>
      </c>
      <c r="AF56" t="s" s="294">
        <v>234</v>
      </c>
      <c r="AG56" t="s" s="294">
        <v>234</v>
      </c>
      <c r="AH56" t="s" s="294">
        <v>234</v>
      </c>
      <c r="AI56" t="s" s="294">
        <v>234</v>
      </c>
      <c r="AJ56" t="s" s="294">
        <v>234</v>
      </c>
      <c r="AK56" t="s" s="294">
        <v>234</v>
      </c>
    </row>
    <row r="57">
      <c r="A57" t="n" s="296">
        <v>47.0</v>
      </c>
      <c r="B57" t="s" s="296">
        <v>437</v>
      </c>
      <c r="C57" t="s" s="294">
        <v>232</v>
      </c>
      <c r="D57" t="n" s="294">
        <v>2.0</v>
      </c>
      <c r="E57" t="n" s="294">
        <v>15.0</v>
      </c>
      <c r="F57" t="s" s="295">
        <v>441</v>
      </c>
      <c r="G57" t="n" s="294">
        <v>1.0</v>
      </c>
      <c r="H57" t="n" s="294">
        <v>2.0</v>
      </c>
      <c r="I57" t="n" s="294">
        <v>4.0</v>
      </c>
      <c r="J57" t="n" s="294">
        <v>16.0</v>
      </c>
      <c r="K57" t="n" s="294">
        <v>0.0</v>
      </c>
      <c r="L57" t="n" s="294">
        <v>0.0</v>
      </c>
      <c r="M57" s="294"/>
      <c r="N57" t="n" s="294">
        <v>0.0</v>
      </c>
      <c r="O57" t="s" s="294">
        <v>234</v>
      </c>
      <c r="P57" t="s" s="294">
        <v>235</v>
      </c>
      <c r="Q57" s="294"/>
      <c r="R57" t="s" s="294">
        <v>234</v>
      </c>
      <c r="S57" t="s" s="294">
        <v>234</v>
      </c>
      <c r="T57" t="s" s="294">
        <v>234</v>
      </c>
      <c r="U57" t="s" s="294">
        <v>234</v>
      </c>
      <c r="V57" t="s" s="294">
        <v>234</v>
      </c>
      <c r="W57" t="s" s="294">
        <v>234</v>
      </c>
      <c r="X57" t="s" s="294">
        <v>234</v>
      </c>
      <c r="Y57" t="s" s="294">
        <v>234</v>
      </c>
      <c r="Z57" t="s" s="294">
        <v>234</v>
      </c>
      <c r="AA57" t="s" s="294">
        <v>234</v>
      </c>
      <c r="AB57" t="s" s="294">
        <v>234</v>
      </c>
      <c r="AC57" t="s" s="294">
        <v>234</v>
      </c>
      <c r="AD57" t="s" s="294">
        <v>234</v>
      </c>
      <c r="AE57" t="s" s="294">
        <v>234</v>
      </c>
      <c r="AF57" t="s" s="294">
        <v>234</v>
      </c>
      <c r="AG57" t="s" s="294">
        <v>234</v>
      </c>
      <c r="AH57" t="s" s="294">
        <v>234</v>
      </c>
      <c r="AI57" t="s" s="294">
        <v>234</v>
      </c>
      <c r="AJ57" t="s" s="294">
        <v>234</v>
      </c>
      <c r="AK57" t="s" s="294">
        <v>234</v>
      </c>
    </row>
    <row r="58">
      <c r="A58" t="n" s="296">
        <v>48.0</v>
      </c>
      <c r="B58" t="s" s="296">
        <v>437</v>
      </c>
      <c r="C58" t="s" s="294">
        <v>232</v>
      </c>
      <c r="D58" t="n" s="294">
        <v>2.0</v>
      </c>
      <c r="E58" t="n" s="294">
        <v>11.0</v>
      </c>
      <c r="F58" t="s" s="295">
        <v>271</v>
      </c>
      <c r="G58" t="n" s="294">
        <v>1.0</v>
      </c>
      <c r="H58" t="n" s="294">
        <v>1.0</v>
      </c>
      <c r="I58" t="n" s="294">
        <v>4.0</v>
      </c>
      <c r="J58" t="n" s="294">
        <v>16.0</v>
      </c>
      <c r="K58" t="n" s="294">
        <v>0.0</v>
      </c>
      <c r="L58" t="n" s="294">
        <v>0.0</v>
      </c>
      <c r="M58" s="294"/>
      <c r="N58" t="n" s="294">
        <v>0.0</v>
      </c>
      <c r="O58" t="s" s="294">
        <v>234</v>
      </c>
      <c r="P58" t="s" s="294">
        <v>235</v>
      </c>
      <c r="Q58" s="294"/>
      <c r="R58" t="s" s="294">
        <v>234</v>
      </c>
      <c r="S58" t="s" s="294">
        <v>234</v>
      </c>
      <c r="T58" t="s" s="294">
        <v>234</v>
      </c>
      <c r="U58" t="s" s="294">
        <v>234</v>
      </c>
      <c r="V58" t="s" s="294">
        <v>234</v>
      </c>
      <c r="W58" t="s" s="294">
        <v>234</v>
      </c>
      <c r="X58" t="s" s="294">
        <v>234</v>
      </c>
      <c r="Y58" t="s" s="294">
        <v>234</v>
      </c>
      <c r="Z58" t="s" s="294">
        <v>234</v>
      </c>
      <c r="AA58" t="s" s="294">
        <v>234</v>
      </c>
      <c r="AB58" t="s" s="294">
        <v>234</v>
      </c>
      <c r="AC58" t="s" s="294">
        <v>234</v>
      </c>
      <c r="AD58" t="s" s="294">
        <v>234</v>
      </c>
      <c r="AE58" t="s" s="294">
        <v>234</v>
      </c>
      <c r="AF58" t="s" s="294">
        <v>234</v>
      </c>
      <c r="AG58" t="s" s="294">
        <v>234</v>
      </c>
      <c r="AH58" t="s" s="294">
        <v>234</v>
      </c>
      <c r="AI58" t="s" s="294">
        <v>234</v>
      </c>
      <c r="AJ58" t="s" s="294">
        <v>234</v>
      </c>
      <c r="AK58" t="s" s="294">
        <v>234</v>
      </c>
    </row>
    <row r="59">
      <c r="A59" t="n" s="296">
        <v>49.0</v>
      </c>
      <c r="B59" t="s" s="296">
        <v>433</v>
      </c>
      <c r="C59" t="s" s="294">
        <v>232</v>
      </c>
      <c r="D59" t="n" s="294">
        <v>3.0</v>
      </c>
      <c r="E59" t="n" s="294">
        <v>10.0</v>
      </c>
      <c r="F59" t="s" s="295">
        <v>299</v>
      </c>
      <c r="G59" t="n" s="294">
        <v>1.0</v>
      </c>
      <c r="H59" t="n" s="294">
        <v>1.0</v>
      </c>
      <c r="I59" t="n" s="294">
        <v>3.0</v>
      </c>
      <c r="J59" t="n" s="294">
        <v>32.0</v>
      </c>
      <c r="K59" t="n" s="294">
        <v>0.0</v>
      </c>
      <c r="L59" t="n" s="294">
        <v>0.0</v>
      </c>
      <c r="M59" s="294"/>
      <c r="N59" t="n" s="294">
        <v>0.0</v>
      </c>
      <c r="O59" t="s" s="294">
        <v>234</v>
      </c>
      <c r="P59" t="s" s="294">
        <v>235</v>
      </c>
      <c r="Q59" s="294"/>
      <c r="R59" t="s" s="294">
        <v>234</v>
      </c>
      <c r="S59" t="s" s="294">
        <v>234</v>
      </c>
      <c r="T59" t="s" s="294">
        <v>234</v>
      </c>
      <c r="U59" t="s" s="294">
        <v>234</v>
      </c>
      <c r="V59" t="s" s="294">
        <v>234</v>
      </c>
      <c r="W59" t="s" s="294">
        <v>234</v>
      </c>
      <c r="X59" t="s" s="294">
        <v>234</v>
      </c>
      <c r="Y59" t="s" s="294">
        <v>234</v>
      </c>
      <c r="Z59" t="s" s="294">
        <v>234</v>
      </c>
      <c r="AA59" t="s" s="294">
        <v>234</v>
      </c>
      <c r="AB59" t="s" s="294">
        <v>234</v>
      </c>
      <c r="AC59" t="s" s="294">
        <v>234</v>
      </c>
      <c r="AD59" t="s" s="294">
        <v>234</v>
      </c>
      <c r="AE59" t="s" s="294">
        <v>234</v>
      </c>
      <c r="AF59" t="s" s="294">
        <v>234</v>
      </c>
      <c r="AG59" t="s" s="294">
        <v>234</v>
      </c>
      <c r="AH59" t="s" s="294">
        <v>234</v>
      </c>
      <c r="AI59" t="s" s="294">
        <v>234</v>
      </c>
      <c r="AJ59" t="s" s="294">
        <v>234</v>
      </c>
      <c r="AK59" t="s" s="294">
        <v>234</v>
      </c>
    </row>
    <row r="60">
      <c r="A60" t="n" s="296">
        <v>50.0</v>
      </c>
      <c r="B60" t="s" s="296">
        <v>431</v>
      </c>
      <c r="C60" t="s" s="294">
        <v>232</v>
      </c>
      <c r="D60" t="n" s="294">
        <v>3.0</v>
      </c>
      <c r="E60" t="n" s="294">
        <v>10.0</v>
      </c>
      <c r="F60" t="s" s="295">
        <v>299</v>
      </c>
      <c r="G60" t="n" s="294">
        <v>1.0</v>
      </c>
      <c r="H60" t="n" s="294">
        <v>1.0</v>
      </c>
      <c r="I60" t="n" s="294">
        <v>3.0</v>
      </c>
      <c r="J60" t="n" s="294">
        <v>0.0</v>
      </c>
      <c r="K60" t="n" s="294">
        <v>32.0</v>
      </c>
      <c r="L60" t="n" s="294">
        <v>0.0</v>
      </c>
      <c r="M60" s="294"/>
      <c r="N60" t="n" s="294">
        <v>0.0</v>
      </c>
      <c r="O60" t="s" s="294">
        <v>234</v>
      </c>
      <c r="P60" t="s" s="294">
        <v>235</v>
      </c>
      <c r="Q60" s="294"/>
      <c r="R60" t="s" s="294">
        <v>234</v>
      </c>
      <c r="S60" t="s" s="294">
        <v>234</v>
      </c>
      <c r="T60" t="s" s="294">
        <v>234</v>
      </c>
      <c r="U60" t="s" s="294">
        <v>234</v>
      </c>
      <c r="V60" t="s" s="294">
        <v>234</v>
      </c>
      <c r="W60" t="s" s="294">
        <v>234</v>
      </c>
      <c r="X60" t="s" s="294">
        <v>234</v>
      </c>
      <c r="Y60" t="s" s="294">
        <v>234</v>
      </c>
      <c r="Z60" t="s" s="294">
        <v>234</v>
      </c>
      <c r="AA60" t="s" s="294">
        <v>234</v>
      </c>
      <c r="AB60" t="s" s="294">
        <v>234</v>
      </c>
      <c r="AC60" t="s" s="294">
        <v>234</v>
      </c>
      <c r="AD60" t="s" s="294">
        <v>234</v>
      </c>
      <c r="AE60" t="s" s="294">
        <v>234</v>
      </c>
      <c r="AF60" t="s" s="294">
        <v>234</v>
      </c>
      <c r="AG60" t="s" s="294">
        <v>234</v>
      </c>
      <c r="AH60" t="s" s="294">
        <v>234</v>
      </c>
      <c r="AI60" t="s" s="294">
        <v>234</v>
      </c>
      <c r="AJ60" t="s" s="294">
        <v>234</v>
      </c>
      <c r="AK60" t="s" s="294">
        <v>234</v>
      </c>
    </row>
    <row r="61">
      <c r="A61" t="n" s="296">
        <v>51.0</v>
      </c>
      <c r="B61" t="s" s="296">
        <v>433</v>
      </c>
      <c r="C61" t="s" s="294">
        <v>232</v>
      </c>
      <c r="D61" t="n" s="294">
        <v>3.0</v>
      </c>
      <c r="E61" t="n" s="294">
        <v>14.0</v>
      </c>
      <c r="F61" t="s" s="295">
        <v>307</v>
      </c>
      <c r="G61" t="n" s="294">
        <v>1.0</v>
      </c>
      <c r="H61" t="n" s="294">
        <v>1.0</v>
      </c>
      <c r="I61" t="n" s="294">
        <v>3.0</v>
      </c>
      <c r="J61" t="n" s="294">
        <v>32.0</v>
      </c>
      <c r="K61" t="n" s="294">
        <v>0.0</v>
      </c>
      <c r="L61" t="n" s="294">
        <v>0.0</v>
      </c>
      <c r="M61" s="294"/>
      <c r="N61" t="n" s="294">
        <v>0.0</v>
      </c>
      <c r="O61" t="s" s="294">
        <v>234</v>
      </c>
      <c r="P61" t="s" s="294">
        <v>235</v>
      </c>
      <c r="Q61" s="294"/>
      <c r="R61" t="s" s="294">
        <v>234</v>
      </c>
      <c r="S61" t="s" s="294">
        <v>234</v>
      </c>
      <c r="T61" t="s" s="294">
        <v>234</v>
      </c>
      <c r="U61" t="s" s="294">
        <v>234</v>
      </c>
      <c r="V61" t="s" s="294">
        <v>234</v>
      </c>
      <c r="W61" t="s" s="294">
        <v>234</v>
      </c>
      <c r="X61" t="s" s="294">
        <v>234</v>
      </c>
      <c r="Y61" t="s" s="294">
        <v>234</v>
      </c>
      <c r="Z61" t="s" s="294">
        <v>234</v>
      </c>
      <c r="AA61" t="s" s="294">
        <v>234</v>
      </c>
      <c r="AB61" t="s" s="294">
        <v>234</v>
      </c>
      <c r="AC61" t="s" s="294">
        <v>234</v>
      </c>
      <c r="AD61" t="s" s="294">
        <v>234</v>
      </c>
      <c r="AE61" t="s" s="294">
        <v>234</v>
      </c>
      <c r="AF61" t="s" s="294">
        <v>234</v>
      </c>
      <c r="AG61" t="s" s="294">
        <v>234</v>
      </c>
      <c r="AH61" t="s" s="294">
        <v>234</v>
      </c>
      <c r="AI61" t="s" s="294">
        <v>234</v>
      </c>
      <c r="AJ61" t="s" s="294">
        <v>234</v>
      </c>
      <c r="AK61" t="s" s="294">
        <v>234</v>
      </c>
    </row>
    <row r="62">
      <c r="A62" t="n" s="296">
        <v>52.0</v>
      </c>
      <c r="B62" t="s" s="296">
        <v>117</v>
      </c>
      <c r="C62" t="s" s="294">
        <v>232</v>
      </c>
      <c r="D62" t="n" s="294">
        <v>3.0</v>
      </c>
      <c r="E62" t="n" s="294">
        <v>14.0</v>
      </c>
      <c r="F62" t="s" s="295">
        <v>307</v>
      </c>
      <c r="G62" t="n" s="294">
        <v>1.0</v>
      </c>
      <c r="H62" t="n" s="294">
        <v>1.0</v>
      </c>
      <c r="I62" t="n" s="294">
        <v>3.0</v>
      </c>
      <c r="J62" t="n" s="294">
        <v>0.0</v>
      </c>
      <c r="K62" t="n" s="294">
        <v>32.0</v>
      </c>
      <c r="L62" t="n" s="294">
        <v>0.0</v>
      </c>
      <c r="M62" t="s" s="294">
        <v>112</v>
      </c>
      <c r="N62" t="n" s="294">
        <v>0.0</v>
      </c>
      <c r="O62" t="s" s="294">
        <v>234</v>
      </c>
      <c r="P62" s="294"/>
      <c r="Q62" t="s" s="294">
        <v>237</v>
      </c>
      <c r="R62" t="s" s="294">
        <v>234</v>
      </c>
      <c r="S62" t="s" s="294">
        <v>234</v>
      </c>
      <c r="T62" t="s" s="294">
        <v>234</v>
      </c>
      <c r="U62" t="s" s="294">
        <v>234</v>
      </c>
      <c r="V62" t="s" s="294">
        <v>234</v>
      </c>
      <c r="W62" t="s" s="294">
        <v>234</v>
      </c>
      <c r="X62" t="s" s="294">
        <v>234</v>
      </c>
      <c r="Y62" t="s" s="294">
        <v>234</v>
      </c>
      <c r="Z62" t="s" s="294">
        <v>234</v>
      </c>
      <c r="AA62" t="s" s="294">
        <v>234</v>
      </c>
      <c r="AB62" t="s" s="294">
        <v>234</v>
      </c>
      <c r="AC62" t="s" s="294">
        <v>234</v>
      </c>
      <c r="AD62" t="s" s="294">
        <v>234</v>
      </c>
      <c r="AE62" t="s" s="294">
        <v>234</v>
      </c>
      <c r="AF62" t="s" s="294">
        <v>234</v>
      </c>
      <c r="AG62" t="s" s="294">
        <v>234</v>
      </c>
      <c r="AH62" t="s" s="294">
        <v>234</v>
      </c>
      <c r="AI62" t="s" s="294">
        <v>234</v>
      </c>
      <c r="AJ62" t="s" s="294">
        <v>234</v>
      </c>
      <c r="AK62" t="s" s="294">
        <v>234</v>
      </c>
    </row>
    <row r="63">
      <c r="A63" t="n" s="296">
        <v>53.0</v>
      </c>
      <c r="B63" t="s" s="296">
        <v>442</v>
      </c>
      <c r="C63" t="s" s="294">
        <v>232</v>
      </c>
      <c r="D63" t="n" s="294">
        <v>3.0</v>
      </c>
      <c r="E63" t="n" s="294">
        <v>17.0</v>
      </c>
      <c r="F63" t="s" s="295">
        <v>294</v>
      </c>
      <c r="G63" t="n" s="294">
        <v>1.0</v>
      </c>
      <c r="H63" t="n" s="294">
        <v>1.0</v>
      </c>
      <c r="I63" t="n" s="294">
        <v>3.0</v>
      </c>
      <c r="J63" t="n" s="294">
        <v>32.0</v>
      </c>
      <c r="K63" t="n" s="294">
        <v>0.0</v>
      </c>
      <c r="L63" t="n" s="294">
        <v>0.0</v>
      </c>
      <c r="M63" s="294"/>
      <c r="N63" t="n" s="294">
        <v>0.0</v>
      </c>
      <c r="O63" t="s" s="294">
        <v>234</v>
      </c>
      <c r="P63" t="s" s="294">
        <v>235</v>
      </c>
      <c r="Q63" s="294"/>
      <c r="R63" t="s" s="294">
        <v>234</v>
      </c>
      <c r="S63" t="s" s="294">
        <v>234</v>
      </c>
      <c r="T63" t="s" s="294">
        <v>234</v>
      </c>
      <c r="U63" t="s" s="294">
        <v>234</v>
      </c>
      <c r="V63" t="s" s="294">
        <v>234</v>
      </c>
      <c r="W63" t="s" s="294">
        <v>234</v>
      </c>
      <c r="X63" t="s" s="294">
        <v>234</v>
      </c>
      <c r="Y63" t="s" s="294">
        <v>234</v>
      </c>
      <c r="Z63" t="s" s="294">
        <v>234</v>
      </c>
      <c r="AA63" t="s" s="294">
        <v>234</v>
      </c>
      <c r="AB63" t="s" s="294">
        <v>234</v>
      </c>
      <c r="AC63" t="s" s="294">
        <v>234</v>
      </c>
      <c r="AD63" t="s" s="294">
        <v>234</v>
      </c>
      <c r="AE63" t="s" s="294">
        <v>234</v>
      </c>
      <c r="AF63" t="s" s="294">
        <v>234</v>
      </c>
      <c r="AG63" t="s" s="294">
        <v>234</v>
      </c>
      <c r="AH63" t="s" s="294">
        <v>234</v>
      </c>
      <c r="AI63" t="s" s="294">
        <v>234</v>
      </c>
      <c r="AJ63" t="s" s="294">
        <v>234</v>
      </c>
      <c r="AK63" t="s" s="294">
        <v>234</v>
      </c>
    </row>
    <row r="64">
      <c r="A64" t="n" s="296">
        <v>54.0</v>
      </c>
      <c r="B64" t="s" s="296">
        <v>432</v>
      </c>
      <c r="C64" t="s" s="294">
        <v>232</v>
      </c>
      <c r="D64" t="n" s="294">
        <v>3.0</v>
      </c>
      <c r="E64" t="n" s="294">
        <v>17.0</v>
      </c>
      <c r="F64" t="s" s="295">
        <v>294</v>
      </c>
      <c r="G64" t="n" s="294">
        <v>1.0</v>
      </c>
      <c r="H64" t="n" s="294">
        <v>1.0</v>
      </c>
      <c r="I64" t="n" s="294">
        <v>3.0</v>
      </c>
      <c r="J64" t="n" s="294">
        <v>0.0</v>
      </c>
      <c r="K64" t="n" s="294">
        <v>32.0</v>
      </c>
      <c r="L64" t="n" s="294">
        <v>0.0</v>
      </c>
      <c r="M64" s="294"/>
      <c r="N64" t="n" s="294">
        <v>0.0</v>
      </c>
      <c r="O64" t="s" s="294">
        <v>234</v>
      </c>
      <c r="P64" s="294"/>
      <c r="Q64" t="s" s="294">
        <v>237</v>
      </c>
      <c r="R64" t="s" s="294">
        <v>234</v>
      </c>
      <c r="S64" t="s" s="294">
        <v>234</v>
      </c>
      <c r="T64" t="s" s="294">
        <v>234</v>
      </c>
      <c r="U64" t="s" s="294">
        <v>234</v>
      </c>
      <c r="V64" t="s" s="294">
        <v>234</v>
      </c>
      <c r="W64" t="s" s="294">
        <v>234</v>
      </c>
      <c r="X64" t="s" s="294">
        <v>234</v>
      </c>
      <c r="Y64" t="s" s="294">
        <v>234</v>
      </c>
      <c r="Z64" t="s" s="294">
        <v>234</v>
      </c>
      <c r="AA64" t="s" s="294">
        <v>234</v>
      </c>
      <c r="AB64" t="s" s="294">
        <v>234</v>
      </c>
      <c r="AC64" t="s" s="294">
        <v>234</v>
      </c>
      <c r="AD64" t="s" s="294">
        <v>234</v>
      </c>
      <c r="AE64" t="s" s="294">
        <v>234</v>
      </c>
      <c r="AF64" t="s" s="294">
        <v>234</v>
      </c>
      <c r="AG64" t="s" s="294">
        <v>234</v>
      </c>
      <c r="AH64" t="s" s="294">
        <v>234</v>
      </c>
      <c r="AI64" t="s" s="294">
        <v>234</v>
      </c>
      <c r="AJ64" t="s" s="294">
        <v>234</v>
      </c>
      <c r="AK64" t="s" s="294">
        <v>234</v>
      </c>
    </row>
    <row r="65">
      <c r="A65" t="n" s="296">
        <v>55.0</v>
      </c>
      <c r="B65" t="s" s="296">
        <v>442</v>
      </c>
      <c r="C65" t="s" s="294">
        <v>232</v>
      </c>
      <c r="D65" t="n" s="294">
        <v>3.0</v>
      </c>
      <c r="E65" t="n" s="294">
        <v>3.0</v>
      </c>
      <c r="F65" t="s" s="295">
        <v>314</v>
      </c>
      <c r="G65" t="n" s="294">
        <v>1.0</v>
      </c>
      <c r="H65" t="n" s="294">
        <v>2.0</v>
      </c>
      <c r="I65" t="n" s="294">
        <v>3.0</v>
      </c>
      <c r="J65" t="n" s="294">
        <v>32.0</v>
      </c>
      <c r="K65" t="n" s="294">
        <v>0.0</v>
      </c>
      <c r="L65" t="n" s="294">
        <v>0.0</v>
      </c>
      <c r="M65" s="294"/>
      <c r="N65" t="n" s="294">
        <v>0.0</v>
      </c>
      <c r="O65" t="s" s="294">
        <v>234</v>
      </c>
      <c r="P65" t="s" s="294">
        <v>235</v>
      </c>
      <c r="Q65" s="294"/>
      <c r="R65" t="s" s="294">
        <v>234</v>
      </c>
      <c r="S65" t="s" s="294">
        <v>234</v>
      </c>
      <c r="T65" t="s" s="294">
        <v>234</v>
      </c>
      <c r="U65" t="s" s="294">
        <v>234</v>
      </c>
      <c r="V65" t="s" s="294">
        <v>234</v>
      </c>
      <c r="W65" t="s" s="294">
        <v>234</v>
      </c>
      <c r="X65" t="s" s="294">
        <v>234</v>
      </c>
      <c r="Y65" t="s" s="294">
        <v>234</v>
      </c>
      <c r="Z65" t="s" s="294">
        <v>234</v>
      </c>
      <c r="AA65" t="s" s="294">
        <v>234</v>
      </c>
      <c r="AB65" t="s" s="294">
        <v>234</v>
      </c>
      <c r="AC65" t="s" s="294">
        <v>234</v>
      </c>
      <c r="AD65" t="s" s="294">
        <v>234</v>
      </c>
      <c r="AE65" t="s" s="294">
        <v>234</v>
      </c>
      <c r="AF65" t="s" s="294">
        <v>234</v>
      </c>
      <c r="AG65" t="s" s="294">
        <v>234</v>
      </c>
      <c r="AH65" t="s" s="294">
        <v>234</v>
      </c>
      <c r="AI65" t="s" s="294">
        <v>234</v>
      </c>
      <c r="AJ65" t="s" s="294">
        <v>234</v>
      </c>
      <c r="AK65" t="s" s="294">
        <v>234</v>
      </c>
    </row>
    <row r="66">
      <c r="A66" t="n" s="296">
        <v>56.0</v>
      </c>
      <c r="B66" t="s" s="296">
        <v>432</v>
      </c>
      <c r="C66" t="s" s="294">
        <v>232</v>
      </c>
      <c r="D66" t="n" s="294">
        <v>3.0</v>
      </c>
      <c r="E66" t="n" s="294">
        <v>2.0</v>
      </c>
      <c r="F66" t="s" s="295">
        <v>302</v>
      </c>
      <c r="G66" t="n" s="294">
        <v>1.0</v>
      </c>
      <c r="H66" t="n" s="294">
        <v>1.0</v>
      </c>
      <c r="I66" t="n" s="294">
        <v>3.0</v>
      </c>
      <c r="J66" t="n" s="294">
        <v>0.0</v>
      </c>
      <c r="K66" t="n" s="294">
        <v>32.0</v>
      </c>
      <c r="L66" t="n" s="294">
        <v>0.0</v>
      </c>
      <c r="M66" s="294"/>
      <c r="N66" t="n" s="294">
        <v>0.0</v>
      </c>
      <c r="O66" t="s" s="294">
        <v>234</v>
      </c>
      <c r="P66" s="294"/>
      <c r="Q66" t="s" s="294">
        <v>237</v>
      </c>
      <c r="R66" t="s" s="294">
        <v>234</v>
      </c>
      <c r="S66" t="s" s="294">
        <v>234</v>
      </c>
      <c r="T66" t="s" s="294">
        <v>234</v>
      </c>
      <c r="U66" t="s" s="294">
        <v>234</v>
      </c>
      <c r="V66" t="s" s="294">
        <v>234</v>
      </c>
      <c r="W66" t="s" s="294">
        <v>234</v>
      </c>
      <c r="X66" t="s" s="294">
        <v>234</v>
      </c>
      <c r="Y66" t="s" s="294">
        <v>234</v>
      </c>
      <c r="Z66" t="s" s="294">
        <v>234</v>
      </c>
      <c r="AA66" t="s" s="294">
        <v>234</v>
      </c>
      <c r="AB66" t="s" s="294">
        <v>234</v>
      </c>
      <c r="AC66" t="s" s="294">
        <v>234</v>
      </c>
      <c r="AD66" t="s" s="294">
        <v>234</v>
      </c>
      <c r="AE66" t="s" s="294">
        <v>234</v>
      </c>
      <c r="AF66" t="s" s="294">
        <v>234</v>
      </c>
      <c r="AG66" t="s" s="294">
        <v>234</v>
      </c>
      <c r="AH66" t="s" s="294">
        <v>234</v>
      </c>
      <c r="AI66" t="s" s="294">
        <v>234</v>
      </c>
      <c r="AJ66" t="s" s="294">
        <v>234</v>
      </c>
      <c r="AK66" t="s" s="294">
        <v>234</v>
      </c>
    </row>
    <row r="67">
      <c r="A67" t="n" s="296">
        <v>57.0</v>
      </c>
      <c r="B67" t="s" s="296">
        <v>429</v>
      </c>
      <c r="C67" t="s" s="294">
        <v>232</v>
      </c>
      <c r="D67" t="n" s="294">
        <v>3.0</v>
      </c>
      <c r="E67" t="n" s="294">
        <v>1.0</v>
      </c>
      <c r="F67" t="s" s="295">
        <v>303</v>
      </c>
      <c r="G67" t="n" s="294">
        <v>1.0</v>
      </c>
      <c r="H67" t="n" s="294">
        <v>1.0</v>
      </c>
      <c r="I67" t="n" s="294">
        <v>3.0</v>
      </c>
      <c r="J67" t="n" s="294">
        <v>0.0</v>
      </c>
      <c r="K67" t="n" s="294">
        <v>32.0</v>
      </c>
      <c r="L67" t="n" s="294">
        <v>0.0</v>
      </c>
      <c r="M67" s="294"/>
      <c r="N67" t="n" s="294">
        <v>0.0</v>
      </c>
      <c r="O67" t="s" s="294">
        <v>234</v>
      </c>
      <c r="P67" s="294"/>
      <c r="Q67" t="s" s="294">
        <v>237</v>
      </c>
      <c r="R67" t="s" s="294">
        <v>234</v>
      </c>
      <c r="S67" t="s" s="294">
        <v>234</v>
      </c>
      <c r="T67" t="s" s="294">
        <v>234</v>
      </c>
      <c r="U67" t="s" s="294">
        <v>234</v>
      </c>
      <c r="V67" t="s" s="294">
        <v>234</v>
      </c>
      <c r="W67" t="s" s="294">
        <v>234</v>
      </c>
      <c r="X67" t="s" s="294">
        <v>234</v>
      </c>
      <c r="Y67" t="s" s="294">
        <v>234</v>
      </c>
      <c r="Z67" t="s" s="294">
        <v>234</v>
      </c>
      <c r="AA67" t="s" s="294">
        <v>234</v>
      </c>
      <c r="AB67" t="s" s="294">
        <v>234</v>
      </c>
      <c r="AC67" t="s" s="294">
        <v>234</v>
      </c>
      <c r="AD67" t="s" s="294">
        <v>234</v>
      </c>
      <c r="AE67" t="s" s="294">
        <v>234</v>
      </c>
      <c r="AF67" t="s" s="294">
        <v>234</v>
      </c>
      <c r="AG67" t="s" s="294">
        <v>234</v>
      </c>
      <c r="AH67" t="s" s="294">
        <v>234</v>
      </c>
      <c r="AI67" t="s" s="294">
        <v>234</v>
      </c>
      <c r="AJ67" t="s" s="294">
        <v>234</v>
      </c>
      <c r="AK67" t="s" s="294">
        <v>234</v>
      </c>
    </row>
    <row r="68">
      <c r="A68" t="n" s="296">
        <v>58.0</v>
      </c>
      <c r="B68" t="s" s="296">
        <v>442</v>
      </c>
      <c r="C68" t="s" s="294">
        <v>232</v>
      </c>
      <c r="D68" t="n" s="294">
        <v>3.0</v>
      </c>
      <c r="E68" t="n" s="294">
        <v>4.0</v>
      </c>
      <c r="F68" t="s" s="295">
        <v>315</v>
      </c>
      <c r="G68" t="n" s="294">
        <v>1.0</v>
      </c>
      <c r="H68" t="n" s="294">
        <v>2.0</v>
      </c>
      <c r="I68" t="n" s="294">
        <v>3.0</v>
      </c>
      <c r="J68" t="n" s="294">
        <v>32.0</v>
      </c>
      <c r="K68" t="n" s="294">
        <v>0.0</v>
      </c>
      <c r="L68" t="n" s="294">
        <v>0.0</v>
      </c>
      <c r="M68" s="294"/>
      <c r="N68" t="n" s="294">
        <v>0.0</v>
      </c>
      <c r="O68" t="s" s="294">
        <v>234</v>
      </c>
      <c r="P68" t="s" s="294">
        <v>235</v>
      </c>
      <c r="Q68" s="294"/>
      <c r="R68" t="s" s="294">
        <v>234</v>
      </c>
      <c r="S68" t="s" s="294">
        <v>234</v>
      </c>
      <c r="T68" t="s" s="294">
        <v>234</v>
      </c>
      <c r="U68" t="s" s="294">
        <v>234</v>
      </c>
      <c r="V68" t="s" s="294">
        <v>234</v>
      </c>
      <c r="W68" t="s" s="294">
        <v>234</v>
      </c>
      <c r="X68" t="s" s="294">
        <v>234</v>
      </c>
      <c r="Y68" t="s" s="294">
        <v>234</v>
      </c>
      <c r="Z68" t="s" s="294">
        <v>234</v>
      </c>
      <c r="AA68" t="s" s="294">
        <v>234</v>
      </c>
      <c r="AB68" t="s" s="294">
        <v>234</v>
      </c>
      <c r="AC68" t="s" s="294">
        <v>234</v>
      </c>
      <c r="AD68" t="s" s="294">
        <v>234</v>
      </c>
      <c r="AE68" t="s" s="294">
        <v>234</v>
      </c>
      <c r="AF68" t="s" s="294">
        <v>234</v>
      </c>
      <c r="AG68" t="s" s="294">
        <v>234</v>
      </c>
      <c r="AH68" t="s" s="294">
        <v>234</v>
      </c>
      <c r="AI68" t="s" s="294">
        <v>234</v>
      </c>
      <c r="AJ68" t="s" s="294">
        <v>234</v>
      </c>
      <c r="AK68" t="s" s="294">
        <v>234</v>
      </c>
    </row>
    <row r="69">
      <c r="A69" t="n" s="296">
        <v>59.0</v>
      </c>
      <c r="B69" t="s" s="296">
        <v>429</v>
      </c>
      <c r="C69" t="s" s="294">
        <v>232</v>
      </c>
      <c r="D69" t="n" s="294">
        <v>3.0</v>
      </c>
      <c r="E69" t="n" s="294">
        <v>3.0</v>
      </c>
      <c r="F69" t="s" s="295">
        <v>310</v>
      </c>
      <c r="G69" t="n" s="294">
        <v>1.0</v>
      </c>
      <c r="H69" t="n" s="294">
        <v>1.0</v>
      </c>
      <c r="I69" t="n" s="294">
        <v>3.0</v>
      </c>
      <c r="J69" t="n" s="294">
        <v>0.0</v>
      </c>
      <c r="K69" t="n" s="294">
        <v>32.0</v>
      </c>
      <c r="L69" t="n" s="294">
        <v>0.0</v>
      </c>
      <c r="M69" s="294"/>
      <c r="N69" t="n" s="294">
        <v>0.0</v>
      </c>
      <c r="O69" t="s" s="294">
        <v>234</v>
      </c>
      <c r="P69" s="294"/>
      <c r="Q69" t="s" s="294">
        <v>237</v>
      </c>
      <c r="R69" t="s" s="294">
        <v>234</v>
      </c>
      <c r="S69" t="s" s="294">
        <v>234</v>
      </c>
      <c r="T69" t="s" s="294">
        <v>234</v>
      </c>
      <c r="U69" t="s" s="294">
        <v>234</v>
      </c>
      <c r="V69" t="s" s="294">
        <v>234</v>
      </c>
      <c r="W69" t="s" s="294">
        <v>234</v>
      </c>
      <c r="X69" t="s" s="294">
        <v>234</v>
      </c>
      <c r="Y69" t="s" s="294">
        <v>234</v>
      </c>
      <c r="Z69" t="s" s="294">
        <v>234</v>
      </c>
      <c r="AA69" t="s" s="294">
        <v>234</v>
      </c>
      <c r="AB69" t="s" s="294">
        <v>234</v>
      </c>
      <c r="AC69" t="s" s="294">
        <v>234</v>
      </c>
      <c r="AD69" t="s" s="294">
        <v>234</v>
      </c>
      <c r="AE69" t="s" s="294">
        <v>234</v>
      </c>
      <c r="AF69" t="s" s="294">
        <v>234</v>
      </c>
      <c r="AG69" t="s" s="294">
        <v>234</v>
      </c>
      <c r="AH69" t="s" s="294">
        <v>234</v>
      </c>
      <c r="AI69" t="s" s="294">
        <v>234</v>
      </c>
      <c r="AJ69" t="s" s="294">
        <v>234</v>
      </c>
      <c r="AK69" t="s" s="294">
        <v>234</v>
      </c>
    </row>
    <row r="70">
      <c r="A70" t="n" s="296">
        <v>60.0</v>
      </c>
      <c r="B70" t="s" s="296">
        <v>117</v>
      </c>
      <c r="C70" t="s" s="294">
        <v>232</v>
      </c>
      <c r="D70" t="n" s="294">
        <v>3.0</v>
      </c>
      <c r="E70" t="n" s="294">
        <v>1.0</v>
      </c>
      <c r="F70" t="s" s="295">
        <v>311</v>
      </c>
      <c r="G70" t="n" s="294">
        <v>1.0</v>
      </c>
      <c r="H70" t="n" s="294">
        <v>1.0</v>
      </c>
      <c r="I70" t="n" s="294">
        <v>3.0</v>
      </c>
      <c r="J70" t="n" s="294">
        <v>0.0</v>
      </c>
      <c r="K70" t="n" s="294">
        <v>32.0</v>
      </c>
      <c r="L70" t="n" s="294">
        <v>0.0</v>
      </c>
      <c r="M70" t="s" s="294">
        <v>112</v>
      </c>
      <c r="N70" t="n" s="294">
        <v>0.0</v>
      </c>
      <c r="O70" t="s" s="294">
        <v>234</v>
      </c>
      <c r="P70" s="294"/>
      <c r="Q70" t="s" s="294">
        <v>237</v>
      </c>
      <c r="R70" t="s" s="294">
        <v>234</v>
      </c>
      <c r="S70" t="s" s="294">
        <v>234</v>
      </c>
      <c r="T70" t="s" s="294">
        <v>234</v>
      </c>
      <c r="U70" t="s" s="294">
        <v>234</v>
      </c>
      <c r="V70" t="s" s="294">
        <v>234</v>
      </c>
      <c r="W70" t="s" s="294">
        <v>234</v>
      </c>
      <c r="X70" t="s" s="294">
        <v>234</v>
      </c>
      <c r="Y70" t="s" s="294">
        <v>234</v>
      </c>
      <c r="Z70" t="s" s="294">
        <v>234</v>
      </c>
      <c r="AA70" t="s" s="294">
        <v>234</v>
      </c>
      <c r="AB70" t="s" s="294">
        <v>234</v>
      </c>
      <c r="AC70" t="s" s="294">
        <v>234</v>
      </c>
      <c r="AD70" t="s" s="294">
        <v>234</v>
      </c>
      <c r="AE70" t="s" s="294">
        <v>234</v>
      </c>
      <c r="AF70" t="s" s="294">
        <v>234</v>
      </c>
      <c r="AG70" t="s" s="294">
        <v>234</v>
      </c>
      <c r="AH70" t="s" s="294">
        <v>234</v>
      </c>
      <c r="AI70" t="s" s="294">
        <v>234</v>
      </c>
      <c r="AJ70" t="s" s="294">
        <v>234</v>
      </c>
      <c r="AK70" t="s" s="294">
        <v>234</v>
      </c>
    </row>
    <row r="71">
      <c r="A71" t="n" s="296">
        <v>61.0</v>
      </c>
      <c r="B71" t="s" s="296">
        <v>85</v>
      </c>
      <c r="C71" t="s" s="294">
        <v>232</v>
      </c>
      <c r="D71" t="n" s="294">
        <v>3.0</v>
      </c>
      <c r="E71" t="n" s="294">
        <v>62.0</v>
      </c>
      <c r="F71" t="s" s="295">
        <v>292</v>
      </c>
      <c r="G71" t="n" s="294">
        <v>1.0</v>
      </c>
      <c r="H71" t="n" s="294">
        <v>5.0</v>
      </c>
      <c r="I71" t="n" s="294">
        <v>5.0</v>
      </c>
      <c r="J71" t="n" s="294">
        <v>0.0</v>
      </c>
      <c r="K71" t="n" s="294">
        <v>0.0</v>
      </c>
      <c r="L71" t="n" s="294">
        <v>0.0</v>
      </c>
      <c r="M71" t="s" s="294">
        <v>57</v>
      </c>
      <c r="N71" t="n" s="294">
        <v>0.0</v>
      </c>
      <c r="O71" t="s" s="294">
        <v>234</v>
      </c>
      <c r="P71" t="s" s="294">
        <v>235</v>
      </c>
      <c r="Q71" s="294"/>
      <c r="R71" t="s" s="294">
        <v>234</v>
      </c>
      <c r="S71" t="s" s="294">
        <v>234</v>
      </c>
      <c r="T71" t="s" s="294">
        <v>234</v>
      </c>
      <c r="U71" t="s" s="294">
        <v>234</v>
      </c>
      <c r="V71" t="s" s="294">
        <v>234</v>
      </c>
      <c r="W71" t="s" s="294">
        <v>234</v>
      </c>
      <c r="X71" t="s" s="294">
        <v>234</v>
      </c>
      <c r="Y71" t="s" s="294">
        <v>234</v>
      </c>
      <c r="Z71" t="s" s="294">
        <v>234</v>
      </c>
      <c r="AA71" t="s" s="294">
        <v>234</v>
      </c>
      <c r="AB71" t="s" s="294">
        <v>234</v>
      </c>
      <c r="AC71" t="s" s="294">
        <v>234</v>
      </c>
      <c r="AD71" t="s" s="294">
        <v>234</v>
      </c>
      <c r="AE71" t="s" s="294">
        <v>234</v>
      </c>
      <c r="AF71" t="s" s="294">
        <v>234</v>
      </c>
      <c r="AG71" t="s" s="294">
        <v>234</v>
      </c>
      <c r="AH71" t="s" s="294">
        <v>234</v>
      </c>
      <c r="AI71" t="s" s="294">
        <v>234</v>
      </c>
      <c r="AJ71" t="s" s="294">
        <v>234</v>
      </c>
      <c r="AK71" t="s" s="294">
        <v>234</v>
      </c>
    </row>
    <row r="72">
      <c r="A72" t="n" s="296">
        <v>62.0</v>
      </c>
      <c r="B72" t="s" s="296">
        <v>431</v>
      </c>
      <c r="C72" t="s" s="294">
        <v>232</v>
      </c>
      <c r="D72" t="n" s="294">
        <v>3.0</v>
      </c>
      <c r="E72" t="n" s="294">
        <v>35.0</v>
      </c>
      <c r="F72" t="s" s="295">
        <v>296</v>
      </c>
      <c r="G72" t="n" s="294">
        <v>1.0</v>
      </c>
      <c r="H72" t="n" s="294">
        <v>1.0</v>
      </c>
      <c r="I72" t="n" s="294">
        <v>3.0</v>
      </c>
      <c r="J72" t="n" s="294">
        <v>0.0</v>
      </c>
      <c r="K72" t="n" s="294">
        <v>32.0</v>
      </c>
      <c r="L72" t="n" s="294">
        <v>0.0</v>
      </c>
      <c r="M72" s="294"/>
      <c r="N72" t="n" s="294">
        <v>0.0</v>
      </c>
      <c r="O72" t="s" s="294">
        <v>234</v>
      </c>
      <c r="P72" t="s" s="294">
        <v>235</v>
      </c>
      <c r="Q72" s="294"/>
      <c r="R72" t="s" s="294">
        <v>234</v>
      </c>
      <c r="S72" t="s" s="294">
        <v>234</v>
      </c>
      <c r="T72" t="s" s="294">
        <v>234</v>
      </c>
      <c r="U72" t="s" s="294">
        <v>234</v>
      </c>
      <c r="V72" t="s" s="294">
        <v>234</v>
      </c>
      <c r="W72" t="s" s="294">
        <v>234</v>
      </c>
      <c r="X72" t="s" s="294">
        <v>234</v>
      </c>
      <c r="Y72" t="s" s="294">
        <v>234</v>
      </c>
      <c r="Z72" t="s" s="294">
        <v>234</v>
      </c>
      <c r="AA72" t="s" s="294">
        <v>234</v>
      </c>
      <c r="AB72" t="s" s="294">
        <v>234</v>
      </c>
      <c r="AC72" t="s" s="294">
        <v>234</v>
      </c>
      <c r="AD72" t="s" s="294">
        <v>234</v>
      </c>
      <c r="AE72" t="s" s="294">
        <v>234</v>
      </c>
      <c r="AF72" t="s" s="294">
        <v>234</v>
      </c>
      <c r="AG72" t="s" s="294">
        <v>234</v>
      </c>
      <c r="AH72" t="s" s="294">
        <v>234</v>
      </c>
      <c r="AI72" t="s" s="294">
        <v>234</v>
      </c>
      <c r="AJ72" t="s" s="294">
        <v>234</v>
      </c>
      <c r="AK72" t="s" s="294">
        <v>234</v>
      </c>
    </row>
    <row r="73">
      <c r="A73" t="n" s="296">
        <v>63.0</v>
      </c>
      <c r="B73" t="s" s="296">
        <v>434</v>
      </c>
      <c r="C73" t="s" s="294">
        <v>232</v>
      </c>
      <c r="D73" t="n" s="294">
        <v>3.0</v>
      </c>
      <c r="E73" t="n" s="294">
        <v>0.0</v>
      </c>
      <c r="F73" t="s" s="295">
        <v>297</v>
      </c>
      <c r="G73" t="n" s="294">
        <v>1.0</v>
      </c>
      <c r="H73" t="n" s="294">
        <v>1.0</v>
      </c>
      <c r="I73" t="n" s="294">
        <v>3.0</v>
      </c>
      <c r="J73" t="n" s="294">
        <v>0.0</v>
      </c>
      <c r="K73" t="n" s="294">
        <v>16.0</v>
      </c>
      <c r="L73" t="n" s="294">
        <v>0.0</v>
      </c>
      <c r="M73" s="294"/>
      <c r="N73" t="n" s="294">
        <v>0.0</v>
      </c>
      <c r="O73" t="s" s="294">
        <v>234</v>
      </c>
      <c r="P73" t="s" s="294">
        <v>235</v>
      </c>
      <c r="Q73" s="294"/>
      <c r="R73" t="s" s="294">
        <v>234</v>
      </c>
      <c r="S73" t="s" s="294">
        <v>234</v>
      </c>
      <c r="T73" t="s" s="294">
        <v>234</v>
      </c>
      <c r="U73" t="s" s="294">
        <v>234</v>
      </c>
      <c r="V73" t="s" s="294">
        <v>234</v>
      </c>
      <c r="W73" t="s" s="294">
        <v>234</v>
      </c>
      <c r="X73" t="s" s="294">
        <v>234</v>
      </c>
      <c r="Y73" t="s" s="294">
        <v>234</v>
      </c>
      <c r="Z73" t="s" s="294">
        <v>234</v>
      </c>
      <c r="AA73" t="s" s="294">
        <v>234</v>
      </c>
      <c r="AB73" t="s" s="294">
        <v>234</v>
      </c>
      <c r="AC73" t="s" s="294">
        <v>234</v>
      </c>
      <c r="AD73" t="s" s="294">
        <v>234</v>
      </c>
      <c r="AE73" t="s" s="294">
        <v>234</v>
      </c>
      <c r="AF73" t="s" s="294">
        <v>234</v>
      </c>
      <c r="AG73" t="s" s="294">
        <v>234</v>
      </c>
      <c r="AH73" t="s" s="294">
        <v>234</v>
      </c>
      <c r="AI73" t="s" s="294">
        <v>234</v>
      </c>
      <c r="AJ73" t="s" s="294">
        <v>234</v>
      </c>
      <c r="AK73" t="s" s="294">
        <v>234</v>
      </c>
    </row>
    <row r="74">
      <c r="A74" t="n" s="296">
        <v>64.0</v>
      </c>
      <c r="B74" t="s" s="296">
        <v>117</v>
      </c>
      <c r="C74" t="s" s="294">
        <v>232</v>
      </c>
      <c r="D74" t="n" s="294">
        <v>3.0</v>
      </c>
      <c r="E74" t="n" s="294">
        <v>0.0</v>
      </c>
      <c r="F74" t="s" s="295">
        <v>298</v>
      </c>
      <c r="G74" t="n" s="294">
        <v>1.0</v>
      </c>
      <c r="H74" t="n" s="294">
        <v>1.0</v>
      </c>
      <c r="I74" t="n" s="294">
        <v>3.0</v>
      </c>
      <c r="J74" t="n" s="294">
        <v>0.0</v>
      </c>
      <c r="K74" t="n" s="294">
        <v>32.0</v>
      </c>
      <c r="L74" t="n" s="294">
        <v>0.0</v>
      </c>
      <c r="M74" t="s" s="294">
        <v>112</v>
      </c>
      <c r="N74" t="n" s="294">
        <v>0.0</v>
      </c>
      <c r="O74" t="s" s="294">
        <v>234</v>
      </c>
      <c r="P74" s="294"/>
      <c r="Q74" t="s" s="294">
        <v>237</v>
      </c>
      <c r="R74" t="s" s="294">
        <v>234</v>
      </c>
      <c r="S74" t="s" s="294">
        <v>234</v>
      </c>
      <c r="T74" t="s" s="294">
        <v>234</v>
      </c>
      <c r="U74" t="s" s="294">
        <v>234</v>
      </c>
      <c r="V74" t="s" s="294">
        <v>234</v>
      </c>
      <c r="W74" t="s" s="294">
        <v>234</v>
      </c>
      <c r="X74" t="s" s="294">
        <v>234</v>
      </c>
      <c r="Y74" t="s" s="294">
        <v>234</v>
      </c>
      <c r="Z74" t="s" s="294">
        <v>234</v>
      </c>
      <c r="AA74" t="s" s="294">
        <v>234</v>
      </c>
      <c r="AB74" t="s" s="294">
        <v>234</v>
      </c>
      <c r="AC74" t="s" s="294">
        <v>234</v>
      </c>
      <c r="AD74" t="s" s="294">
        <v>234</v>
      </c>
      <c r="AE74" t="s" s="294">
        <v>234</v>
      </c>
      <c r="AF74" t="s" s="294">
        <v>234</v>
      </c>
      <c r="AG74" t="s" s="294">
        <v>234</v>
      </c>
      <c r="AH74" t="s" s="294">
        <v>234</v>
      </c>
      <c r="AI74" t="s" s="294">
        <v>234</v>
      </c>
      <c r="AJ74" t="s" s="294">
        <v>234</v>
      </c>
      <c r="AK74" t="s" s="294">
        <v>234</v>
      </c>
    </row>
    <row r="75">
      <c r="A75" t="n" s="296">
        <v>65.0</v>
      </c>
      <c r="B75" t="s" s="296">
        <v>85</v>
      </c>
      <c r="C75" t="s" s="294">
        <v>232</v>
      </c>
      <c r="D75" t="n" s="294">
        <v>3.0</v>
      </c>
      <c r="E75" t="n" s="294">
        <v>9.0</v>
      </c>
      <c r="F75" t="s" s="295">
        <v>301</v>
      </c>
      <c r="G75" t="n" s="294">
        <v>1.0</v>
      </c>
      <c r="H75" t="n" s="294">
        <v>4.0</v>
      </c>
      <c r="I75" t="n" s="294">
        <v>5.0</v>
      </c>
      <c r="J75" t="n" s="294">
        <v>0.0</v>
      </c>
      <c r="K75" t="n" s="294">
        <v>0.0</v>
      </c>
      <c r="L75" t="n" s="294">
        <v>0.0</v>
      </c>
      <c r="M75" t="s" s="294">
        <v>57</v>
      </c>
      <c r="N75" t="n" s="294">
        <v>0.0</v>
      </c>
      <c r="O75" t="s" s="294">
        <v>234</v>
      </c>
      <c r="P75" t="s" s="294">
        <v>235</v>
      </c>
      <c r="Q75" s="294"/>
      <c r="R75" t="s" s="294">
        <v>234</v>
      </c>
      <c r="S75" t="s" s="294">
        <v>234</v>
      </c>
      <c r="T75" t="s" s="294">
        <v>234</v>
      </c>
      <c r="U75" t="s" s="294">
        <v>234</v>
      </c>
      <c r="V75" t="s" s="294">
        <v>234</v>
      </c>
      <c r="W75" t="s" s="294">
        <v>234</v>
      </c>
      <c r="X75" t="s" s="294">
        <v>234</v>
      </c>
      <c r="Y75" t="s" s="294">
        <v>234</v>
      </c>
      <c r="Z75" t="s" s="294">
        <v>234</v>
      </c>
      <c r="AA75" t="s" s="294">
        <v>234</v>
      </c>
      <c r="AB75" t="s" s="294">
        <v>234</v>
      </c>
      <c r="AC75" t="s" s="294">
        <v>234</v>
      </c>
      <c r="AD75" t="s" s="294">
        <v>234</v>
      </c>
      <c r="AE75" t="s" s="294">
        <v>234</v>
      </c>
      <c r="AF75" t="s" s="294">
        <v>234</v>
      </c>
      <c r="AG75" t="s" s="294">
        <v>234</v>
      </c>
      <c r="AH75" t="s" s="294">
        <v>234</v>
      </c>
      <c r="AI75" t="s" s="294">
        <v>234</v>
      </c>
      <c r="AJ75" t="s" s="294">
        <v>234</v>
      </c>
      <c r="AK75" t="s" s="294">
        <v>234</v>
      </c>
    </row>
    <row r="76">
      <c r="A76" t="n" s="296">
        <v>66.0</v>
      </c>
      <c r="B76" t="s" s="296">
        <v>432</v>
      </c>
      <c r="C76" t="s" s="294">
        <v>232</v>
      </c>
      <c r="D76" t="n" s="294">
        <v>3.0</v>
      </c>
      <c r="E76" t="n" s="294">
        <v>6.0</v>
      </c>
      <c r="F76" t="s" s="295">
        <v>304</v>
      </c>
      <c r="G76" t="n" s="294">
        <v>1.0</v>
      </c>
      <c r="H76" t="n" s="294">
        <v>1.0</v>
      </c>
      <c r="I76" t="n" s="294">
        <v>3.0</v>
      </c>
      <c r="J76" t="n" s="294">
        <v>0.0</v>
      </c>
      <c r="K76" t="n" s="294">
        <v>32.0</v>
      </c>
      <c r="L76" t="n" s="294">
        <v>0.0</v>
      </c>
      <c r="M76" s="294"/>
      <c r="N76" t="n" s="294">
        <v>0.0</v>
      </c>
      <c r="O76" t="s" s="294">
        <v>234</v>
      </c>
      <c r="P76" s="294"/>
      <c r="Q76" t="s" s="294">
        <v>237</v>
      </c>
      <c r="R76" t="s" s="294">
        <v>234</v>
      </c>
      <c r="S76" t="s" s="294">
        <v>234</v>
      </c>
      <c r="T76" t="s" s="294">
        <v>234</v>
      </c>
      <c r="U76" t="s" s="294">
        <v>234</v>
      </c>
      <c r="V76" t="s" s="294">
        <v>234</v>
      </c>
      <c r="W76" t="s" s="294">
        <v>234</v>
      </c>
      <c r="X76" t="s" s="294">
        <v>234</v>
      </c>
      <c r="Y76" t="s" s="294">
        <v>234</v>
      </c>
      <c r="Z76" t="s" s="294">
        <v>234</v>
      </c>
      <c r="AA76" t="s" s="294">
        <v>234</v>
      </c>
      <c r="AB76" t="s" s="294">
        <v>234</v>
      </c>
      <c r="AC76" t="s" s="294">
        <v>234</v>
      </c>
      <c r="AD76" t="s" s="294">
        <v>234</v>
      </c>
      <c r="AE76" t="s" s="294">
        <v>234</v>
      </c>
      <c r="AF76" t="s" s="294">
        <v>234</v>
      </c>
      <c r="AG76" t="s" s="294">
        <v>234</v>
      </c>
      <c r="AH76" t="s" s="294">
        <v>234</v>
      </c>
      <c r="AI76" t="s" s="294">
        <v>234</v>
      </c>
      <c r="AJ76" t="s" s="294">
        <v>234</v>
      </c>
      <c r="AK76" t="s" s="294">
        <v>234</v>
      </c>
    </row>
    <row r="77">
      <c r="A77" t="n" s="296">
        <v>67.0</v>
      </c>
      <c r="B77" t="s" s="296">
        <v>431</v>
      </c>
      <c r="C77" t="s" s="294">
        <v>232</v>
      </c>
      <c r="D77" t="n" s="294">
        <v>3.0</v>
      </c>
      <c r="E77" t="n" s="294">
        <v>0.0</v>
      </c>
      <c r="F77" t="s" s="295">
        <v>305</v>
      </c>
      <c r="G77" t="n" s="294">
        <v>1.0</v>
      </c>
      <c r="H77" t="n" s="294">
        <v>1.0</v>
      </c>
      <c r="I77" t="n" s="294">
        <v>3.0</v>
      </c>
      <c r="J77" t="n" s="294">
        <v>0.0</v>
      </c>
      <c r="K77" t="n" s="294">
        <v>32.0</v>
      </c>
      <c r="L77" t="n" s="294">
        <v>0.0</v>
      </c>
      <c r="M77" s="294"/>
      <c r="N77" t="n" s="294">
        <v>0.0</v>
      </c>
      <c r="O77" t="s" s="294">
        <v>234</v>
      </c>
      <c r="P77" t="s" s="294">
        <v>235</v>
      </c>
      <c r="Q77" s="294"/>
      <c r="R77" t="s" s="294">
        <v>234</v>
      </c>
      <c r="S77" t="s" s="294">
        <v>234</v>
      </c>
      <c r="T77" t="s" s="294">
        <v>234</v>
      </c>
      <c r="U77" t="s" s="294">
        <v>234</v>
      </c>
      <c r="V77" t="s" s="294">
        <v>234</v>
      </c>
      <c r="W77" t="s" s="294">
        <v>234</v>
      </c>
      <c r="X77" t="s" s="294">
        <v>234</v>
      </c>
      <c r="Y77" t="s" s="294">
        <v>234</v>
      </c>
      <c r="Z77" t="s" s="294">
        <v>234</v>
      </c>
      <c r="AA77" t="s" s="294">
        <v>234</v>
      </c>
      <c r="AB77" t="s" s="294">
        <v>234</v>
      </c>
      <c r="AC77" t="s" s="294">
        <v>234</v>
      </c>
      <c r="AD77" t="s" s="294">
        <v>234</v>
      </c>
      <c r="AE77" t="s" s="294">
        <v>234</v>
      </c>
      <c r="AF77" t="s" s="294">
        <v>234</v>
      </c>
      <c r="AG77" t="s" s="294">
        <v>234</v>
      </c>
      <c r="AH77" t="s" s="294">
        <v>234</v>
      </c>
      <c r="AI77" t="s" s="294">
        <v>234</v>
      </c>
      <c r="AJ77" t="s" s="294">
        <v>234</v>
      </c>
      <c r="AK77" t="s" s="294">
        <v>234</v>
      </c>
    </row>
    <row r="78">
      <c r="A78" t="n" s="296">
        <v>68.0</v>
      </c>
      <c r="B78" t="s" s="296">
        <v>428</v>
      </c>
      <c r="C78" t="s" s="294">
        <v>232</v>
      </c>
      <c r="D78" t="n" s="294">
        <v>3.0</v>
      </c>
      <c r="E78" t="n" s="294">
        <v>15.0</v>
      </c>
      <c r="F78" t="s" s="295">
        <v>306</v>
      </c>
      <c r="G78" t="n" s="294">
        <v>1.0</v>
      </c>
      <c r="H78" t="n" s="294">
        <v>1.0</v>
      </c>
      <c r="I78" t="n" s="294">
        <v>6.0</v>
      </c>
      <c r="J78" t="n" s="294">
        <v>0.0</v>
      </c>
      <c r="K78" t="n" s="294">
        <v>0.0</v>
      </c>
      <c r="L78" t="n" s="294">
        <v>0.0</v>
      </c>
      <c r="M78" s="294"/>
      <c r="N78" t="n" s="294">
        <v>0.0</v>
      </c>
      <c r="O78" t="s" s="294">
        <v>234</v>
      </c>
      <c r="P78" t="s" s="294">
        <v>235</v>
      </c>
      <c r="Q78" s="294"/>
      <c r="R78" t="s" s="294">
        <v>234</v>
      </c>
      <c r="S78" t="s" s="294">
        <v>234</v>
      </c>
      <c r="T78" t="s" s="294">
        <v>234</v>
      </c>
      <c r="U78" t="s" s="294">
        <v>234</v>
      </c>
      <c r="V78" t="s" s="294">
        <v>234</v>
      </c>
      <c r="W78" t="s" s="294">
        <v>234</v>
      </c>
      <c r="X78" t="s" s="294">
        <v>234</v>
      </c>
      <c r="Y78" t="s" s="294">
        <v>234</v>
      </c>
      <c r="Z78" t="s" s="294">
        <v>234</v>
      </c>
      <c r="AA78" t="s" s="294">
        <v>234</v>
      </c>
      <c r="AB78" t="s" s="294">
        <v>234</v>
      </c>
      <c r="AC78" t="s" s="294">
        <v>234</v>
      </c>
      <c r="AD78" t="s" s="294">
        <v>234</v>
      </c>
      <c r="AE78" t="s" s="294">
        <v>234</v>
      </c>
      <c r="AF78" t="s" s="294">
        <v>234</v>
      </c>
      <c r="AG78" t="s" s="294">
        <v>234</v>
      </c>
      <c r="AH78" t="s" s="294">
        <v>234</v>
      </c>
      <c r="AI78" t="s" s="294">
        <v>234</v>
      </c>
      <c r="AJ78" t="s" s="294">
        <v>234</v>
      </c>
      <c r="AK78" t="s" s="294">
        <v>234</v>
      </c>
    </row>
    <row r="79">
      <c r="A79" t="n" s="296">
        <v>69.0</v>
      </c>
      <c r="B79" t="s" s="296">
        <v>432</v>
      </c>
      <c r="C79" t="s" s="294">
        <v>232</v>
      </c>
      <c r="D79" t="n" s="294">
        <v>3.0</v>
      </c>
      <c r="E79" t="n" s="294">
        <v>15.0</v>
      </c>
      <c r="F79" t="s" s="295">
        <v>306</v>
      </c>
      <c r="G79" t="n" s="294">
        <v>1.0</v>
      </c>
      <c r="H79" t="n" s="294">
        <v>1.0</v>
      </c>
      <c r="I79" t="n" s="294">
        <v>3.0</v>
      </c>
      <c r="J79" t="n" s="294">
        <v>0.0</v>
      </c>
      <c r="K79" t="n" s="294">
        <v>32.0</v>
      </c>
      <c r="L79" t="n" s="294">
        <v>0.0</v>
      </c>
      <c r="M79" s="294"/>
      <c r="N79" t="n" s="294">
        <v>0.0</v>
      </c>
      <c r="O79" t="s" s="294">
        <v>234</v>
      </c>
      <c r="P79" s="294"/>
      <c r="Q79" t="s" s="294">
        <v>237</v>
      </c>
      <c r="R79" t="s" s="294">
        <v>234</v>
      </c>
      <c r="S79" t="s" s="294">
        <v>234</v>
      </c>
      <c r="T79" t="s" s="294">
        <v>234</v>
      </c>
      <c r="U79" t="s" s="294">
        <v>234</v>
      </c>
      <c r="V79" t="s" s="294">
        <v>234</v>
      </c>
      <c r="W79" t="s" s="294">
        <v>234</v>
      </c>
      <c r="X79" t="s" s="294">
        <v>234</v>
      </c>
      <c r="Y79" t="s" s="294">
        <v>234</v>
      </c>
      <c r="Z79" t="s" s="294">
        <v>234</v>
      </c>
      <c r="AA79" t="s" s="294">
        <v>234</v>
      </c>
      <c r="AB79" t="s" s="294">
        <v>234</v>
      </c>
      <c r="AC79" t="s" s="294">
        <v>234</v>
      </c>
      <c r="AD79" t="s" s="294">
        <v>234</v>
      </c>
      <c r="AE79" t="s" s="294">
        <v>234</v>
      </c>
      <c r="AF79" t="s" s="294">
        <v>234</v>
      </c>
      <c r="AG79" t="s" s="294">
        <v>234</v>
      </c>
      <c r="AH79" t="s" s="294">
        <v>234</v>
      </c>
      <c r="AI79" t="s" s="294">
        <v>234</v>
      </c>
      <c r="AJ79" t="s" s="294">
        <v>234</v>
      </c>
      <c r="AK79" t="s" s="294">
        <v>234</v>
      </c>
    </row>
    <row r="80">
      <c r="A80" t="n" s="296">
        <v>70.0</v>
      </c>
      <c r="B80" t="s" s="296">
        <v>432</v>
      </c>
      <c r="C80" t="s" s="294">
        <v>232</v>
      </c>
      <c r="D80" t="n" s="294">
        <v>3.0</v>
      </c>
      <c r="E80" t="n" s="294">
        <v>26.0</v>
      </c>
      <c r="F80" t="s" s="295">
        <v>313</v>
      </c>
      <c r="G80" t="n" s="294">
        <v>1.0</v>
      </c>
      <c r="H80" t="n" s="294">
        <v>4.0</v>
      </c>
      <c r="I80" t="n" s="294">
        <v>3.0</v>
      </c>
      <c r="J80" t="n" s="294">
        <v>32.0</v>
      </c>
      <c r="K80" t="n" s="294">
        <v>0.0</v>
      </c>
      <c r="L80" t="n" s="294">
        <v>0.0</v>
      </c>
      <c r="M80" s="294"/>
      <c r="N80" t="n" s="294">
        <v>0.0</v>
      </c>
      <c r="O80" t="s" s="294">
        <v>234</v>
      </c>
      <c r="P80" s="294"/>
      <c r="Q80" t="s" s="294">
        <v>237</v>
      </c>
      <c r="R80" t="s" s="294">
        <v>234</v>
      </c>
      <c r="S80" t="s" s="294">
        <v>234</v>
      </c>
      <c r="T80" t="s" s="294">
        <v>234</v>
      </c>
      <c r="U80" t="s" s="294">
        <v>234</v>
      </c>
      <c r="V80" t="s" s="294">
        <v>234</v>
      </c>
      <c r="W80" t="s" s="294">
        <v>234</v>
      </c>
      <c r="X80" t="s" s="294">
        <v>234</v>
      </c>
      <c r="Y80" t="s" s="294">
        <v>234</v>
      </c>
      <c r="Z80" t="s" s="294">
        <v>234</v>
      </c>
      <c r="AA80" t="s" s="294">
        <v>234</v>
      </c>
      <c r="AB80" t="s" s="294">
        <v>234</v>
      </c>
      <c r="AC80" t="s" s="294">
        <v>234</v>
      </c>
      <c r="AD80" t="s" s="294">
        <v>234</v>
      </c>
      <c r="AE80" t="s" s="294">
        <v>234</v>
      </c>
      <c r="AF80" t="s" s="294">
        <v>234</v>
      </c>
      <c r="AG80" t="s" s="294">
        <v>234</v>
      </c>
      <c r="AH80" t="s" s="294">
        <v>234</v>
      </c>
      <c r="AI80" t="s" s="294">
        <v>234</v>
      </c>
      <c r="AJ80" t="s" s="294">
        <v>234</v>
      </c>
      <c r="AK80" t="s" s="294">
        <v>234</v>
      </c>
    </row>
    <row r="81">
      <c r="A81" t="n" s="296">
        <v>71.0</v>
      </c>
      <c r="B81" t="s" s="296">
        <v>427</v>
      </c>
      <c r="C81" t="s" s="294">
        <v>232</v>
      </c>
      <c r="D81" t="n" s="294">
        <v>3.0</v>
      </c>
      <c r="E81" t="n" s="294">
        <v>8.0</v>
      </c>
      <c r="F81" t="s" s="295">
        <v>312</v>
      </c>
      <c r="G81" t="n" s="294">
        <v>1.0</v>
      </c>
      <c r="H81" t="n" s="294">
        <v>1.0</v>
      </c>
      <c r="I81" t="n" s="294">
        <v>5.0</v>
      </c>
      <c r="J81" t="n" s="294">
        <v>0.0</v>
      </c>
      <c r="K81" t="n" s="294">
        <v>32.0</v>
      </c>
      <c r="L81" t="n" s="294">
        <v>0.0</v>
      </c>
      <c r="M81" t="s" s="294">
        <v>57</v>
      </c>
      <c r="N81" t="n" s="294">
        <v>0.0</v>
      </c>
      <c r="O81" t="s" s="294">
        <v>234</v>
      </c>
      <c r="P81" t="s" s="294">
        <v>235</v>
      </c>
      <c r="Q81" s="294"/>
      <c r="R81" t="s" s="294">
        <v>234</v>
      </c>
      <c r="S81" t="s" s="294">
        <v>234</v>
      </c>
      <c r="T81" t="s" s="294">
        <v>234</v>
      </c>
      <c r="U81" t="s" s="294">
        <v>234</v>
      </c>
      <c r="V81" t="s" s="294">
        <v>234</v>
      </c>
      <c r="W81" t="s" s="294">
        <v>234</v>
      </c>
      <c r="X81" t="s" s="294">
        <v>234</v>
      </c>
      <c r="Y81" t="s" s="294">
        <v>234</v>
      </c>
      <c r="Z81" t="s" s="294">
        <v>234</v>
      </c>
      <c r="AA81" t="s" s="294">
        <v>234</v>
      </c>
      <c r="AB81" t="s" s="294">
        <v>234</v>
      </c>
      <c r="AC81" t="s" s="294">
        <v>234</v>
      </c>
      <c r="AD81" t="s" s="294">
        <v>234</v>
      </c>
      <c r="AE81" t="s" s="294">
        <v>234</v>
      </c>
      <c r="AF81" t="s" s="294">
        <v>234</v>
      </c>
      <c r="AG81" t="s" s="294">
        <v>234</v>
      </c>
      <c r="AH81" t="s" s="294">
        <v>234</v>
      </c>
      <c r="AI81" t="s" s="294">
        <v>234</v>
      </c>
      <c r="AJ81" t="s" s="294">
        <v>234</v>
      </c>
      <c r="AK81" t="s" s="294">
        <v>234</v>
      </c>
    </row>
    <row r="82">
      <c r="A82" t="n" s="296">
        <v>72.0</v>
      </c>
      <c r="B82" t="s" s="296">
        <v>117</v>
      </c>
      <c r="C82" t="s" s="294">
        <v>232</v>
      </c>
      <c r="D82" t="n" s="294">
        <v>3.0</v>
      </c>
      <c r="E82" t="n" s="294">
        <v>0.0</v>
      </c>
      <c r="F82" t="s" s="295">
        <v>328</v>
      </c>
      <c r="G82" t="n" s="294">
        <v>1.0</v>
      </c>
      <c r="H82" t="n" s="294">
        <v>1.0</v>
      </c>
      <c r="I82" t="n" s="294">
        <v>3.0</v>
      </c>
      <c r="J82" t="n" s="294">
        <v>32.0</v>
      </c>
      <c r="K82" t="n" s="294">
        <v>0.0</v>
      </c>
      <c r="L82" t="n" s="294">
        <v>0.0</v>
      </c>
      <c r="M82" t="s" s="294">
        <v>112</v>
      </c>
      <c r="N82" t="n" s="294">
        <v>0.0</v>
      </c>
      <c r="O82" t="s" s="294">
        <v>234</v>
      </c>
      <c r="P82" s="294"/>
      <c r="Q82" t="s" s="294">
        <v>237</v>
      </c>
      <c r="R82" t="s" s="294">
        <v>234</v>
      </c>
      <c r="S82" t="s" s="294">
        <v>234</v>
      </c>
      <c r="T82" t="s" s="294">
        <v>234</v>
      </c>
      <c r="U82" t="s" s="294">
        <v>234</v>
      </c>
      <c r="V82" t="s" s="294">
        <v>234</v>
      </c>
      <c r="W82" t="s" s="294">
        <v>234</v>
      </c>
      <c r="X82" t="s" s="294">
        <v>234</v>
      </c>
      <c r="Y82" t="s" s="294">
        <v>234</v>
      </c>
      <c r="Z82" t="s" s="294">
        <v>234</v>
      </c>
      <c r="AA82" t="s" s="294">
        <v>234</v>
      </c>
      <c r="AB82" t="s" s="294">
        <v>234</v>
      </c>
      <c r="AC82" t="s" s="294">
        <v>234</v>
      </c>
      <c r="AD82" t="s" s="294">
        <v>234</v>
      </c>
      <c r="AE82" t="s" s="294">
        <v>234</v>
      </c>
      <c r="AF82" t="s" s="294">
        <v>234</v>
      </c>
      <c r="AG82" t="s" s="294">
        <v>234</v>
      </c>
      <c r="AH82" t="s" s="294">
        <v>234</v>
      </c>
      <c r="AI82" t="s" s="294">
        <v>234</v>
      </c>
      <c r="AJ82" t="s" s="294">
        <v>234</v>
      </c>
      <c r="AK82" t="s" s="294">
        <v>234</v>
      </c>
    </row>
    <row r="83">
      <c r="A83" t="n" s="296">
        <v>73.0</v>
      </c>
      <c r="B83" t="s" s="296">
        <v>427</v>
      </c>
      <c r="C83" t="s" s="294">
        <v>232</v>
      </c>
      <c r="D83" t="n" s="294">
        <v>3.0</v>
      </c>
      <c r="E83" t="n" s="294">
        <v>0.0</v>
      </c>
      <c r="F83" t="s" s="295">
        <v>328</v>
      </c>
      <c r="G83" t="n" s="294">
        <v>1.0</v>
      </c>
      <c r="H83" t="n" s="294">
        <v>1.0</v>
      </c>
      <c r="I83" t="n" s="294">
        <v>5.0</v>
      </c>
      <c r="J83" t="n" s="294">
        <v>0.0</v>
      </c>
      <c r="K83" t="n" s="294">
        <v>32.0</v>
      </c>
      <c r="L83" t="n" s="294">
        <v>0.0</v>
      </c>
      <c r="M83" t="s" s="294">
        <v>57</v>
      </c>
      <c r="N83" t="n" s="294">
        <v>0.0</v>
      </c>
      <c r="O83" t="s" s="294">
        <v>234</v>
      </c>
      <c r="P83" t="s" s="294">
        <v>235</v>
      </c>
      <c r="Q83" s="294"/>
      <c r="R83" t="s" s="294">
        <v>234</v>
      </c>
      <c r="S83" t="s" s="294">
        <v>234</v>
      </c>
      <c r="T83" t="s" s="294">
        <v>234</v>
      </c>
      <c r="U83" t="s" s="294">
        <v>234</v>
      </c>
      <c r="V83" t="s" s="294">
        <v>234</v>
      </c>
      <c r="W83" t="s" s="294">
        <v>234</v>
      </c>
      <c r="X83" t="s" s="294">
        <v>234</v>
      </c>
      <c r="Y83" t="s" s="294">
        <v>234</v>
      </c>
      <c r="Z83" t="s" s="294">
        <v>234</v>
      </c>
      <c r="AA83" t="s" s="294">
        <v>234</v>
      </c>
      <c r="AB83" t="s" s="294">
        <v>234</v>
      </c>
      <c r="AC83" t="s" s="294">
        <v>234</v>
      </c>
      <c r="AD83" t="s" s="294">
        <v>234</v>
      </c>
      <c r="AE83" t="s" s="294">
        <v>234</v>
      </c>
      <c r="AF83" t="s" s="294">
        <v>234</v>
      </c>
      <c r="AG83" t="s" s="294">
        <v>234</v>
      </c>
      <c r="AH83" t="s" s="294">
        <v>234</v>
      </c>
      <c r="AI83" t="s" s="294">
        <v>234</v>
      </c>
      <c r="AJ83" t="s" s="294">
        <v>234</v>
      </c>
      <c r="AK83" t="s" s="294">
        <v>234</v>
      </c>
    </row>
    <row r="84">
      <c r="A84" t="n" s="296">
        <v>74.0</v>
      </c>
      <c r="B84" t="s" s="296">
        <v>247</v>
      </c>
      <c r="C84" t="s" s="294">
        <v>232</v>
      </c>
      <c r="D84" t="n" s="294">
        <v>3.0</v>
      </c>
      <c r="E84" t="n" s="294">
        <v>18.0</v>
      </c>
      <c r="F84" t="s" s="295">
        <v>319</v>
      </c>
      <c r="G84" t="n" s="294">
        <v>1.0</v>
      </c>
      <c r="H84" t="n" s="294">
        <v>1.0</v>
      </c>
      <c r="I84" t="n" s="294">
        <v>4.0</v>
      </c>
      <c r="J84" t="n" s="294">
        <v>0.0</v>
      </c>
      <c r="K84" t="n" s="294">
        <v>0.0</v>
      </c>
      <c r="L84" t="n" s="294">
        <v>0.0</v>
      </c>
      <c r="M84" s="294"/>
      <c r="N84" t="n" s="294">
        <v>0.0</v>
      </c>
      <c r="O84" t="s" s="294">
        <v>234</v>
      </c>
      <c r="P84" t="s" s="294">
        <v>235</v>
      </c>
      <c r="Q84" s="294"/>
      <c r="R84" t="s" s="294">
        <v>234</v>
      </c>
      <c r="S84" t="s" s="294">
        <v>234</v>
      </c>
      <c r="T84" t="s" s="294">
        <v>234</v>
      </c>
      <c r="U84" t="s" s="294">
        <v>234</v>
      </c>
      <c r="V84" t="s" s="294">
        <v>234</v>
      </c>
      <c r="W84" t="s" s="294">
        <v>234</v>
      </c>
      <c r="X84" t="s" s="294">
        <v>234</v>
      </c>
      <c r="Y84" t="s" s="294">
        <v>234</v>
      </c>
      <c r="Z84" t="s" s="294">
        <v>234</v>
      </c>
      <c r="AA84" t="s" s="294">
        <v>234</v>
      </c>
      <c r="AB84" t="s" s="294">
        <v>234</v>
      </c>
      <c r="AC84" t="s" s="294">
        <v>234</v>
      </c>
      <c r="AD84" t="s" s="294">
        <v>234</v>
      </c>
      <c r="AE84" t="s" s="294">
        <v>234</v>
      </c>
      <c r="AF84" t="s" s="294">
        <v>234</v>
      </c>
      <c r="AG84" t="s" s="294">
        <v>234</v>
      </c>
      <c r="AH84" t="s" s="294">
        <v>234</v>
      </c>
      <c r="AI84" t="s" s="294">
        <v>234</v>
      </c>
      <c r="AJ84" t="s" s="294">
        <v>234</v>
      </c>
      <c r="AK84" t="s" s="294">
        <v>234</v>
      </c>
    </row>
    <row r="85">
      <c r="A85" t="n" s="296">
        <v>75.0</v>
      </c>
      <c r="B85" t="s" s="296">
        <v>452</v>
      </c>
      <c r="C85" t="s" s="294">
        <v>232</v>
      </c>
      <c r="D85" t="n" s="294">
        <v>3.0</v>
      </c>
      <c r="E85" t="n" s="294">
        <v>7.0</v>
      </c>
      <c r="F85" t="s" s="295">
        <v>324</v>
      </c>
      <c r="G85" t="n" s="294">
        <v>1.0</v>
      </c>
      <c r="H85" t="n" s="294">
        <v>1.0</v>
      </c>
      <c r="I85" t="n" s="294">
        <v>4.0</v>
      </c>
      <c r="J85" t="n" s="294">
        <v>20.0</v>
      </c>
      <c r="K85" t="n" s="294">
        <v>0.0</v>
      </c>
      <c r="L85" t="n" s="294">
        <v>0.0</v>
      </c>
      <c r="M85" s="294"/>
      <c r="N85" t="n" s="294">
        <v>0.0</v>
      </c>
      <c r="O85" t="s" s="294">
        <v>234</v>
      </c>
      <c r="P85" t="s" s="294">
        <v>235</v>
      </c>
      <c r="Q85" s="294"/>
      <c r="R85" t="s" s="294">
        <v>234</v>
      </c>
      <c r="S85" t="s" s="294">
        <v>234</v>
      </c>
      <c r="T85" t="s" s="294">
        <v>234</v>
      </c>
      <c r="U85" t="s" s="294">
        <v>234</v>
      </c>
      <c r="V85" t="s" s="294">
        <v>234</v>
      </c>
      <c r="W85" t="s" s="294">
        <v>234</v>
      </c>
      <c r="X85" t="s" s="294">
        <v>234</v>
      </c>
      <c r="Y85" t="s" s="294">
        <v>234</v>
      </c>
      <c r="Z85" t="s" s="294">
        <v>234</v>
      </c>
      <c r="AA85" t="s" s="294">
        <v>234</v>
      </c>
      <c r="AB85" t="s" s="294">
        <v>234</v>
      </c>
      <c r="AC85" t="s" s="294">
        <v>234</v>
      </c>
      <c r="AD85" t="s" s="294">
        <v>234</v>
      </c>
      <c r="AE85" t="s" s="294">
        <v>234</v>
      </c>
      <c r="AF85" t="s" s="294">
        <v>234</v>
      </c>
      <c r="AG85" t="s" s="294">
        <v>234</v>
      </c>
      <c r="AH85" t="s" s="294">
        <v>234</v>
      </c>
      <c r="AI85" t="s" s="294">
        <v>234</v>
      </c>
      <c r="AJ85" t="s" s="294">
        <v>234</v>
      </c>
      <c r="AK85" t="s" s="294">
        <v>234</v>
      </c>
    </row>
    <row r="86">
      <c r="A86" t="n" s="296">
        <v>76.0</v>
      </c>
      <c r="B86" t="s" s="296">
        <v>451</v>
      </c>
      <c r="C86" t="s" s="294">
        <v>232</v>
      </c>
      <c r="D86" t="n" s="294">
        <v>3.0</v>
      </c>
      <c r="E86" t="n" s="294">
        <v>7.0</v>
      </c>
      <c r="F86" t="s" s="295">
        <v>324</v>
      </c>
      <c r="G86" t="n" s="294">
        <v>1.0</v>
      </c>
      <c r="H86" t="n" s="294">
        <v>1.0</v>
      </c>
      <c r="I86" t="n" s="294">
        <v>3.0</v>
      </c>
      <c r="J86" t="n" s="294">
        <v>0.0</v>
      </c>
      <c r="K86" t="n" s="294">
        <v>10.0</v>
      </c>
      <c r="L86" t="n" s="294">
        <v>0.0</v>
      </c>
      <c r="M86" t="s" s="294">
        <v>112</v>
      </c>
      <c r="N86" t="n" s="294">
        <v>0.0</v>
      </c>
      <c r="O86" t="s" s="294">
        <v>234</v>
      </c>
      <c r="P86" t="s" s="294">
        <v>235</v>
      </c>
      <c r="Q86" s="294"/>
      <c r="R86" t="s" s="294">
        <v>234</v>
      </c>
      <c r="S86" t="s" s="294">
        <v>234</v>
      </c>
      <c r="T86" t="s" s="294">
        <v>234</v>
      </c>
      <c r="U86" t="s" s="294">
        <v>234</v>
      </c>
      <c r="V86" t="s" s="294">
        <v>234</v>
      </c>
      <c r="W86" t="s" s="294">
        <v>234</v>
      </c>
      <c r="X86" t="s" s="294">
        <v>234</v>
      </c>
      <c r="Y86" t="s" s="294">
        <v>234</v>
      </c>
      <c r="Z86" t="s" s="294">
        <v>234</v>
      </c>
      <c r="AA86" t="s" s="294">
        <v>234</v>
      </c>
      <c r="AB86" t="s" s="294">
        <v>234</v>
      </c>
      <c r="AC86" t="s" s="294">
        <v>234</v>
      </c>
      <c r="AD86" t="s" s="294">
        <v>234</v>
      </c>
      <c r="AE86" t="s" s="294">
        <v>234</v>
      </c>
      <c r="AF86" t="s" s="294">
        <v>234</v>
      </c>
      <c r="AG86" t="s" s="294">
        <v>234</v>
      </c>
      <c r="AH86" t="s" s="294">
        <v>234</v>
      </c>
      <c r="AI86" t="s" s="294">
        <v>234</v>
      </c>
      <c r="AJ86" t="s" s="294">
        <v>234</v>
      </c>
      <c r="AK86" t="s" s="294">
        <v>234</v>
      </c>
    </row>
    <row r="87">
      <c r="A87" t="n" s="296">
        <v>77.0</v>
      </c>
      <c r="B87" t="s" s="296">
        <v>446</v>
      </c>
      <c r="C87" t="s" s="294">
        <v>232</v>
      </c>
      <c r="D87" t="n" s="294">
        <v>3.0</v>
      </c>
      <c r="E87" t="n" s="294">
        <v>18.0</v>
      </c>
      <c r="F87" t="s" s="295">
        <v>319</v>
      </c>
      <c r="G87" t="n" s="294">
        <v>1.0</v>
      </c>
      <c r="H87" t="n" s="294">
        <v>1.0</v>
      </c>
      <c r="I87" t="n" s="294">
        <v>3.0</v>
      </c>
      <c r="J87" t="n" s="294">
        <v>0.0</v>
      </c>
      <c r="K87" t="n" s="294">
        <v>0.0</v>
      </c>
      <c r="L87" t="n" s="294">
        <v>20.0</v>
      </c>
      <c r="M87" t="s" s="294">
        <v>112</v>
      </c>
      <c r="N87" t="n" s="294">
        <v>0.0</v>
      </c>
      <c r="O87" t="s" s="294">
        <v>234</v>
      </c>
      <c r="P87" t="s" s="294">
        <v>235</v>
      </c>
      <c r="Q87" s="294"/>
      <c r="R87" t="s" s="294">
        <v>234</v>
      </c>
      <c r="S87" t="s" s="294">
        <v>234</v>
      </c>
      <c r="T87" t="s" s="294">
        <v>234</v>
      </c>
      <c r="U87" t="s" s="294">
        <v>234</v>
      </c>
      <c r="V87" t="s" s="294">
        <v>234</v>
      </c>
      <c r="W87" t="s" s="294">
        <v>234</v>
      </c>
      <c r="X87" t="s" s="294">
        <v>234</v>
      </c>
      <c r="Y87" t="s" s="294">
        <v>234</v>
      </c>
      <c r="Z87" t="s" s="294">
        <v>234</v>
      </c>
      <c r="AA87" t="s" s="294">
        <v>234</v>
      </c>
      <c r="AB87" t="s" s="294">
        <v>234</v>
      </c>
      <c r="AC87" t="s" s="294">
        <v>234</v>
      </c>
      <c r="AD87" t="s" s="294">
        <v>234</v>
      </c>
      <c r="AE87" t="s" s="294">
        <v>234</v>
      </c>
      <c r="AF87" t="s" s="294">
        <v>234</v>
      </c>
      <c r="AG87" t="s" s="294">
        <v>234</v>
      </c>
      <c r="AH87" t="s" s="294">
        <v>234</v>
      </c>
      <c r="AI87" t="s" s="294">
        <v>234</v>
      </c>
      <c r="AJ87" t="s" s="294">
        <v>234</v>
      </c>
      <c r="AK87" t="s" s="294">
        <v>234</v>
      </c>
    </row>
    <row r="88">
      <c r="A88" t="n" s="296">
        <v>78.0</v>
      </c>
      <c r="B88" t="s" s="296">
        <v>434</v>
      </c>
      <c r="C88" t="s" s="294">
        <v>232</v>
      </c>
      <c r="D88" t="n" s="294">
        <v>3.0</v>
      </c>
      <c r="E88" t="n" s="294">
        <v>35.0</v>
      </c>
      <c r="F88" t="s" s="295">
        <v>316</v>
      </c>
      <c r="G88" t="n" s="294">
        <v>1.0</v>
      </c>
      <c r="H88" t="n" s="294">
        <v>3.0</v>
      </c>
      <c r="I88" t="n" s="294">
        <v>3.0</v>
      </c>
      <c r="J88" t="n" s="294">
        <v>32.0</v>
      </c>
      <c r="K88" t="n" s="294">
        <v>0.0</v>
      </c>
      <c r="L88" t="n" s="294">
        <v>0.0</v>
      </c>
      <c r="M88" s="294"/>
      <c r="N88" t="n" s="294">
        <v>0.0</v>
      </c>
      <c r="O88" t="s" s="294">
        <v>234</v>
      </c>
      <c r="P88" t="s" s="294">
        <v>235</v>
      </c>
      <c r="Q88" s="294"/>
      <c r="R88" t="s" s="294">
        <v>234</v>
      </c>
      <c r="S88" t="s" s="294">
        <v>234</v>
      </c>
      <c r="T88" t="s" s="294">
        <v>234</v>
      </c>
      <c r="U88" t="s" s="294">
        <v>234</v>
      </c>
      <c r="V88" t="s" s="294">
        <v>234</v>
      </c>
      <c r="W88" t="s" s="294">
        <v>234</v>
      </c>
      <c r="X88" t="s" s="294">
        <v>234</v>
      </c>
      <c r="Y88" t="s" s="294">
        <v>234</v>
      </c>
      <c r="Z88" t="s" s="294">
        <v>234</v>
      </c>
      <c r="AA88" t="s" s="294">
        <v>234</v>
      </c>
      <c r="AB88" t="s" s="294">
        <v>234</v>
      </c>
      <c r="AC88" t="s" s="294">
        <v>234</v>
      </c>
      <c r="AD88" t="s" s="294">
        <v>234</v>
      </c>
      <c r="AE88" t="s" s="294">
        <v>234</v>
      </c>
      <c r="AF88" t="s" s="294">
        <v>234</v>
      </c>
      <c r="AG88" t="s" s="294">
        <v>234</v>
      </c>
      <c r="AH88" t="s" s="294">
        <v>234</v>
      </c>
      <c r="AI88" t="s" s="294">
        <v>234</v>
      </c>
      <c r="AJ88" t="s" s="294">
        <v>234</v>
      </c>
      <c r="AK88" t="s" s="294">
        <v>234</v>
      </c>
    </row>
    <row r="89">
      <c r="A89" t="n" s="296">
        <v>79.0</v>
      </c>
      <c r="B89" t="s" s="296">
        <v>434</v>
      </c>
      <c r="C89" t="s" s="294">
        <v>232</v>
      </c>
      <c r="D89" t="n" s="294">
        <v>3.0</v>
      </c>
      <c r="E89" t="n" s="294">
        <v>6.0</v>
      </c>
      <c r="F89" t="s" s="295">
        <v>317</v>
      </c>
      <c r="G89" t="n" s="294">
        <v>1.0</v>
      </c>
      <c r="H89" t="n" s="294">
        <v>2.0</v>
      </c>
      <c r="I89" t="n" s="294">
        <v>3.0</v>
      </c>
      <c r="J89" t="n" s="294">
        <v>32.0</v>
      </c>
      <c r="K89" t="n" s="294">
        <v>0.0</v>
      </c>
      <c r="L89" t="n" s="294">
        <v>0.0</v>
      </c>
      <c r="M89" s="294"/>
      <c r="N89" t="n" s="294">
        <v>0.0</v>
      </c>
      <c r="O89" t="s" s="294">
        <v>234</v>
      </c>
      <c r="P89" t="s" s="294">
        <v>235</v>
      </c>
      <c r="Q89" s="294"/>
      <c r="R89" t="s" s="294">
        <v>234</v>
      </c>
      <c r="S89" t="s" s="294">
        <v>234</v>
      </c>
      <c r="T89" t="s" s="294">
        <v>234</v>
      </c>
      <c r="U89" t="s" s="294">
        <v>234</v>
      </c>
      <c r="V89" t="s" s="294">
        <v>234</v>
      </c>
      <c r="W89" t="s" s="294">
        <v>234</v>
      </c>
      <c r="X89" t="s" s="294">
        <v>234</v>
      </c>
      <c r="Y89" t="s" s="294">
        <v>234</v>
      </c>
      <c r="Z89" t="s" s="294">
        <v>234</v>
      </c>
      <c r="AA89" t="s" s="294">
        <v>234</v>
      </c>
      <c r="AB89" t="s" s="294">
        <v>234</v>
      </c>
      <c r="AC89" t="s" s="294">
        <v>234</v>
      </c>
      <c r="AD89" t="s" s="294">
        <v>234</v>
      </c>
      <c r="AE89" t="s" s="294">
        <v>234</v>
      </c>
      <c r="AF89" t="s" s="294">
        <v>234</v>
      </c>
      <c r="AG89" t="s" s="294">
        <v>234</v>
      </c>
      <c r="AH89" t="s" s="294">
        <v>234</v>
      </c>
      <c r="AI89" t="s" s="294">
        <v>234</v>
      </c>
      <c r="AJ89" t="s" s="294">
        <v>234</v>
      </c>
      <c r="AK89" t="s" s="294">
        <v>234</v>
      </c>
    </row>
    <row r="90">
      <c r="A90" t="n" s="296">
        <v>80.0</v>
      </c>
      <c r="B90" t="s" s="296">
        <v>434</v>
      </c>
      <c r="C90" t="s" s="294">
        <v>232</v>
      </c>
      <c r="D90" t="n" s="294">
        <v>3.0</v>
      </c>
      <c r="E90" t="n" s="294">
        <v>8.0</v>
      </c>
      <c r="F90" t="s" s="295">
        <v>312</v>
      </c>
      <c r="G90" t="n" s="294">
        <v>1.0</v>
      </c>
      <c r="H90" t="n" s="294">
        <v>1.0</v>
      </c>
      <c r="I90" t="n" s="294">
        <v>3.0</v>
      </c>
      <c r="J90" t="n" s="294">
        <v>32.0</v>
      </c>
      <c r="K90" t="n" s="294">
        <v>0.0</v>
      </c>
      <c r="L90" t="n" s="294">
        <v>0.0</v>
      </c>
      <c r="M90" s="294"/>
      <c r="N90" t="n" s="294">
        <v>0.0</v>
      </c>
      <c r="O90" t="s" s="294">
        <v>234</v>
      </c>
      <c r="P90" t="s" s="294">
        <v>235</v>
      </c>
      <c r="Q90" s="294"/>
      <c r="R90" t="s" s="294">
        <v>234</v>
      </c>
      <c r="S90" t="s" s="294">
        <v>234</v>
      </c>
      <c r="T90" t="s" s="294">
        <v>234</v>
      </c>
      <c r="U90" t="s" s="294">
        <v>234</v>
      </c>
      <c r="V90" t="s" s="294">
        <v>234</v>
      </c>
      <c r="W90" t="s" s="294">
        <v>234</v>
      </c>
      <c r="X90" t="s" s="294">
        <v>234</v>
      </c>
      <c r="Y90" t="s" s="294">
        <v>234</v>
      </c>
      <c r="Z90" t="s" s="294">
        <v>234</v>
      </c>
      <c r="AA90" t="s" s="294">
        <v>234</v>
      </c>
      <c r="AB90" t="s" s="294">
        <v>234</v>
      </c>
      <c r="AC90" t="s" s="294">
        <v>234</v>
      </c>
      <c r="AD90" t="s" s="294">
        <v>234</v>
      </c>
      <c r="AE90" t="s" s="294">
        <v>234</v>
      </c>
      <c r="AF90" t="s" s="294">
        <v>234</v>
      </c>
      <c r="AG90" t="s" s="294">
        <v>234</v>
      </c>
      <c r="AH90" t="s" s="294">
        <v>234</v>
      </c>
      <c r="AI90" t="s" s="294">
        <v>234</v>
      </c>
      <c r="AJ90" t="s" s="294">
        <v>234</v>
      </c>
      <c r="AK90" t="s" s="294">
        <v>234</v>
      </c>
    </row>
    <row r="91">
      <c r="A91" t="n" s="296">
        <v>81.0</v>
      </c>
      <c r="B91" t="s" s="296">
        <v>434</v>
      </c>
      <c r="C91" t="s" s="294">
        <v>232</v>
      </c>
      <c r="D91" t="n" s="294">
        <v>3.0</v>
      </c>
      <c r="E91" t="n" s="294">
        <v>10.0</v>
      </c>
      <c r="F91" t="s" s="295">
        <v>318</v>
      </c>
      <c r="G91" t="n" s="294">
        <v>1.0</v>
      </c>
      <c r="H91" t="n" s="294">
        <v>1.0</v>
      </c>
      <c r="I91" t="n" s="294">
        <v>3.0</v>
      </c>
      <c r="J91" t="n" s="294">
        <v>32.0</v>
      </c>
      <c r="K91" t="n" s="294">
        <v>0.0</v>
      </c>
      <c r="L91" t="n" s="294">
        <v>0.0</v>
      </c>
      <c r="M91" s="294"/>
      <c r="N91" t="n" s="294">
        <v>0.0</v>
      </c>
      <c r="O91" t="s" s="294">
        <v>234</v>
      </c>
      <c r="P91" t="s" s="294">
        <v>235</v>
      </c>
      <c r="Q91" s="294"/>
      <c r="R91" t="s" s="294">
        <v>234</v>
      </c>
      <c r="S91" t="s" s="294">
        <v>234</v>
      </c>
      <c r="T91" t="s" s="294">
        <v>234</v>
      </c>
      <c r="U91" t="s" s="294">
        <v>234</v>
      </c>
      <c r="V91" t="s" s="294">
        <v>234</v>
      </c>
      <c r="W91" t="s" s="294">
        <v>234</v>
      </c>
      <c r="X91" t="s" s="294">
        <v>234</v>
      </c>
      <c r="Y91" t="s" s="294">
        <v>234</v>
      </c>
      <c r="Z91" t="s" s="294">
        <v>234</v>
      </c>
      <c r="AA91" t="s" s="294">
        <v>234</v>
      </c>
      <c r="AB91" t="s" s="294">
        <v>234</v>
      </c>
      <c r="AC91" t="s" s="294">
        <v>234</v>
      </c>
      <c r="AD91" t="s" s="294">
        <v>234</v>
      </c>
      <c r="AE91" t="s" s="294">
        <v>234</v>
      </c>
      <c r="AF91" t="s" s="294">
        <v>234</v>
      </c>
      <c r="AG91" t="s" s="294">
        <v>234</v>
      </c>
      <c r="AH91" t="s" s="294">
        <v>234</v>
      </c>
      <c r="AI91" t="s" s="294">
        <v>234</v>
      </c>
      <c r="AJ91" t="s" s="294">
        <v>234</v>
      </c>
      <c r="AK91" t="s" s="294">
        <v>234</v>
      </c>
    </row>
    <row r="92">
      <c r="A92" t="n" s="296">
        <v>82.0</v>
      </c>
      <c r="B92" t="s" s="296">
        <v>434</v>
      </c>
      <c r="C92" t="s" s="294">
        <v>232</v>
      </c>
      <c r="D92" t="n" s="294">
        <v>3.0</v>
      </c>
      <c r="E92" t="n" s="294">
        <v>10.0</v>
      </c>
      <c r="F92" t="s" s="295">
        <v>318</v>
      </c>
      <c r="G92" t="n" s="294">
        <v>1.0</v>
      </c>
      <c r="H92" t="n" s="294">
        <v>1.0</v>
      </c>
      <c r="I92" t="n" s="294">
        <v>3.0</v>
      </c>
      <c r="J92" t="n" s="294">
        <v>0.0</v>
      </c>
      <c r="K92" t="n" s="294">
        <v>16.0</v>
      </c>
      <c r="L92" t="n" s="294">
        <v>0.0</v>
      </c>
      <c r="M92" s="294"/>
      <c r="N92" t="n" s="294">
        <v>0.0</v>
      </c>
      <c r="O92" t="s" s="294">
        <v>234</v>
      </c>
      <c r="P92" t="s" s="294">
        <v>235</v>
      </c>
      <c r="Q92" s="294"/>
      <c r="R92" t="s" s="294">
        <v>234</v>
      </c>
      <c r="S92" t="s" s="294">
        <v>234</v>
      </c>
      <c r="T92" t="s" s="294">
        <v>234</v>
      </c>
      <c r="U92" t="s" s="294">
        <v>234</v>
      </c>
      <c r="V92" t="s" s="294">
        <v>234</v>
      </c>
      <c r="W92" t="s" s="294">
        <v>234</v>
      </c>
      <c r="X92" t="s" s="294">
        <v>234</v>
      </c>
      <c r="Y92" t="s" s="294">
        <v>234</v>
      </c>
      <c r="Z92" t="s" s="294">
        <v>234</v>
      </c>
      <c r="AA92" t="s" s="294">
        <v>234</v>
      </c>
      <c r="AB92" t="s" s="294">
        <v>234</v>
      </c>
      <c r="AC92" t="s" s="294">
        <v>234</v>
      </c>
      <c r="AD92" t="s" s="294">
        <v>234</v>
      </c>
      <c r="AE92" t="s" s="294">
        <v>234</v>
      </c>
      <c r="AF92" t="s" s="294">
        <v>234</v>
      </c>
      <c r="AG92" t="s" s="294">
        <v>234</v>
      </c>
      <c r="AH92" t="s" s="294">
        <v>234</v>
      </c>
      <c r="AI92" t="s" s="294">
        <v>234</v>
      </c>
      <c r="AJ92" t="s" s="294">
        <v>234</v>
      </c>
      <c r="AK92" t="s" s="294">
        <v>234</v>
      </c>
    </row>
    <row r="93">
      <c r="A93" t="n" s="296">
        <v>83.0</v>
      </c>
      <c r="B93" t="s" s="296">
        <v>448</v>
      </c>
      <c r="C93" t="s" s="294">
        <v>232</v>
      </c>
      <c r="D93" t="n" s="294">
        <v>3.0</v>
      </c>
      <c r="E93" t="n" s="294">
        <v>18.0</v>
      </c>
      <c r="F93" t="s" s="295">
        <v>319</v>
      </c>
      <c r="G93" t="n" s="294">
        <v>1.0</v>
      </c>
      <c r="H93" t="n" s="294">
        <v>1.0</v>
      </c>
      <c r="I93" t="n" s="294">
        <v>3.0</v>
      </c>
      <c r="J93" t="n" s="294">
        <v>0.0</v>
      </c>
      <c r="K93" t="n" s="294">
        <v>10.0</v>
      </c>
      <c r="L93" t="n" s="294">
        <v>0.0</v>
      </c>
      <c r="M93" s="294"/>
      <c r="N93" t="n" s="294">
        <v>0.0</v>
      </c>
      <c r="O93" t="s" s="294">
        <v>234</v>
      </c>
      <c r="P93" t="s" s="294">
        <v>235</v>
      </c>
      <c r="Q93" s="294"/>
      <c r="R93" t="s" s="294">
        <v>234</v>
      </c>
      <c r="S93" t="s" s="294">
        <v>234</v>
      </c>
      <c r="T93" t="s" s="294">
        <v>234</v>
      </c>
      <c r="U93" t="s" s="294">
        <v>234</v>
      </c>
      <c r="V93" t="s" s="294">
        <v>234</v>
      </c>
      <c r="W93" t="s" s="294">
        <v>234</v>
      </c>
      <c r="X93" t="s" s="294">
        <v>234</v>
      </c>
      <c r="Y93" t="s" s="294">
        <v>234</v>
      </c>
      <c r="Z93" t="s" s="294">
        <v>234</v>
      </c>
      <c r="AA93" t="s" s="294">
        <v>234</v>
      </c>
      <c r="AB93" t="s" s="294">
        <v>234</v>
      </c>
      <c r="AC93" t="s" s="294">
        <v>234</v>
      </c>
      <c r="AD93" t="s" s="294">
        <v>234</v>
      </c>
      <c r="AE93" t="s" s="294">
        <v>234</v>
      </c>
      <c r="AF93" t="s" s="294">
        <v>234</v>
      </c>
      <c r="AG93" t="s" s="294">
        <v>234</v>
      </c>
      <c r="AH93" t="s" s="294">
        <v>234</v>
      </c>
      <c r="AI93" t="s" s="294">
        <v>234</v>
      </c>
      <c r="AJ93" t="s" s="294">
        <v>234</v>
      </c>
      <c r="AK93" t="s" s="294">
        <v>234</v>
      </c>
    </row>
    <row r="94">
      <c r="A94" t="n" s="296">
        <v>84.0</v>
      </c>
      <c r="B94" t="s" s="296">
        <v>85</v>
      </c>
      <c r="C94" t="s" s="294">
        <v>232</v>
      </c>
      <c r="D94" t="n" s="294">
        <v>3.0</v>
      </c>
      <c r="E94" t="n" s="294">
        <v>17.0</v>
      </c>
      <c r="F94" t="s" s="295">
        <v>294</v>
      </c>
      <c r="G94" t="n" s="294">
        <v>1.0</v>
      </c>
      <c r="H94" t="n" s="294">
        <v>1.0</v>
      </c>
      <c r="I94" t="n" s="294">
        <v>5.0</v>
      </c>
      <c r="J94" t="n" s="294">
        <v>0.0</v>
      </c>
      <c r="K94" t="n" s="294">
        <v>0.0</v>
      </c>
      <c r="L94" t="n" s="294">
        <v>32.0</v>
      </c>
      <c r="M94" t="s" s="294">
        <v>57</v>
      </c>
      <c r="N94" t="n" s="294">
        <v>0.0</v>
      </c>
      <c r="O94" t="s" s="294">
        <v>234</v>
      </c>
      <c r="P94" t="s" s="294">
        <v>235</v>
      </c>
      <c r="Q94" s="294"/>
      <c r="R94" t="s" s="294">
        <v>234</v>
      </c>
      <c r="S94" t="s" s="294">
        <v>234</v>
      </c>
      <c r="T94" t="s" s="294">
        <v>234</v>
      </c>
      <c r="U94" t="s" s="294">
        <v>234</v>
      </c>
      <c r="V94" t="s" s="294">
        <v>234</v>
      </c>
      <c r="W94" t="s" s="294">
        <v>234</v>
      </c>
      <c r="X94" t="s" s="294">
        <v>234</v>
      </c>
      <c r="Y94" t="s" s="294">
        <v>234</v>
      </c>
      <c r="Z94" t="s" s="294">
        <v>234</v>
      </c>
      <c r="AA94" t="s" s="294">
        <v>234</v>
      </c>
      <c r="AB94" t="s" s="294">
        <v>234</v>
      </c>
      <c r="AC94" t="s" s="294">
        <v>234</v>
      </c>
      <c r="AD94" t="s" s="294">
        <v>234</v>
      </c>
      <c r="AE94" t="s" s="294">
        <v>234</v>
      </c>
      <c r="AF94" t="s" s="294">
        <v>234</v>
      </c>
      <c r="AG94" t="s" s="294">
        <v>234</v>
      </c>
      <c r="AH94" t="s" s="294">
        <v>234</v>
      </c>
      <c r="AI94" t="s" s="294">
        <v>234</v>
      </c>
      <c r="AJ94" t="s" s="294">
        <v>234</v>
      </c>
      <c r="AK94" t="s" s="294">
        <v>234</v>
      </c>
    </row>
    <row r="95">
      <c r="A95" t="n" s="296">
        <v>85.0</v>
      </c>
      <c r="B95" t="s" s="296">
        <v>85</v>
      </c>
      <c r="C95" t="s" s="294">
        <v>232</v>
      </c>
      <c r="D95" t="n" s="294">
        <v>3.0</v>
      </c>
      <c r="E95" t="n" s="294">
        <v>35.0</v>
      </c>
      <c r="F95" t="s" s="295">
        <v>296</v>
      </c>
      <c r="G95" t="n" s="294">
        <v>1.0</v>
      </c>
      <c r="H95" t="n" s="294">
        <v>1.0</v>
      </c>
      <c r="I95" t="n" s="294">
        <v>5.0</v>
      </c>
      <c r="J95" t="n" s="294">
        <v>0.0</v>
      </c>
      <c r="K95" t="n" s="294">
        <v>0.0</v>
      </c>
      <c r="L95" t="n" s="294">
        <v>32.0</v>
      </c>
      <c r="M95" t="s" s="294">
        <v>57</v>
      </c>
      <c r="N95" t="n" s="294">
        <v>0.0</v>
      </c>
      <c r="O95" t="s" s="294">
        <v>234</v>
      </c>
      <c r="P95" t="s" s="294">
        <v>235</v>
      </c>
      <c r="Q95" s="294"/>
      <c r="R95" t="s" s="294">
        <v>234</v>
      </c>
      <c r="S95" t="s" s="294">
        <v>234</v>
      </c>
      <c r="T95" t="s" s="294">
        <v>234</v>
      </c>
      <c r="U95" t="s" s="294">
        <v>234</v>
      </c>
      <c r="V95" t="s" s="294">
        <v>234</v>
      </c>
      <c r="W95" t="s" s="294">
        <v>234</v>
      </c>
      <c r="X95" t="s" s="294">
        <v>234</v>
      </c>
      <c r="Y95" t="s" s="294">
        <v>234</v>
      </c>
      <c r="Z95" t="s" s="294">
        <v>234</v>
      </c>
      <c r="AA95" t="s" s="294">
        <v>234</v>
      </c>
      <c r="AB95" t="s" s="294">
        <v>234</v>
      </c>
      <c r="AC95" t="s" s="294">
        <v>234</v>
      </c>
      <c r="AD95" t="s" s="294">
        <v>234</v>
      </c>
      <c r="AE95" t="s" s="294">
        <v>234</v>
      </c>
      <c r="AF95" t="s" s="294">
        <v>234</v>
      </c>
      <c r="AG95" t="s" s="294">
        <v>234</v>
      </c>
      <c r="AH95" t="s" s="294">
        <v>234</v>
      </c>
      <c r="AI95" t="s" s="294">
        <v>234</v>
      </c>
      <c r="AJ95" t="s" s="294">
        <v>234</v>
      </c>
      <c r="AK95" t="s" s="294">
        <v>234</v>
      </c>
    </row>
    <row r="96">
      <c r="A96" t="n" s="296">
        <v>86.0</v>
      </c>
      <c r="B96" t="s" s="296">
        <v>85</v>
      </c>
      <c r="C96" t="s" s="294">
        <v>232</v>
      </c>
      <c r="D96" t="n" s="294">
        <v>3.0</v>
      </c>
      <c r="E96" t="n" s="294">
        <v>0.0</v>
      </c>
      <c r="F96" t="s" s="295">
        <v>297</v>
      </c>
      <c r="G96" t="n" s="294">
        <v>1.0</v>
      </c>
      <c r="H96" t="n" s="294">
        <v>1.0</v>
      </c>
      <c r="I96" t="n" s="294">
        <v>5.0</v>
      </c>
      <c r="J96" t="n" s="294">
        <v>0.0</v>
      </c>
      <c r="K96" t="n" s="294">
        <v>0.0</v>
      </c>
      <c r="L96" t="n" s="294">
        <v>32.0</v>
      </c>
      <c r="M96" t="s" s="294">
        <v>57</v>
      </c>
      <c r="N96" t="n" s="294">
        <v>0.0</v>
      </c>
      <c r="O96" t="s" s="294">
        <v>234</v>
      </c>
      <c r="P96" t="s" s="294">
        <v>235</v>
      </c>
      <c r="Q96" s="294"/>
      <c r="R96" t="s" s="294">
        <v>234</v>
      </c>
      <c r="S96" t="s" s="294">
        <v>234</v>
      </c>
      <c r="T96" t="s" s="294">
        <v>234</v>
      </c>
      <c r="U96" t="s" s="294">
        <v>234</v>
      </c>
      <c r="V96" t="s" s="294">
        <v>234</v>
      </c>
      <c r="W96" t="s" s="294">
        <v>234</v>
      </c>
      <c r="X96" t="s" s="294">
        <v>234</v>
      </c>
      <c r="Y96" t="s" s="294">
        <v>234</v>
      </c>
      <c r="Z96" t="s" s="294">
        <v>234</v>
      </c>
      <c r="AA96" t="s" s="294">
        <v>234</v>
      </c>
      <c r="AB96" t="s" s="294">
        <v>234</v>
      </c>
      <c r="AC96" t="s" s="294">
        <v>234</v>
      </c>
      <c r="AD96" t="s" s="294">
        <v>234</v>
      </c>
      <c r="AE96" t="s" s="294">
        <v>234</v>
      </c>
      <c r="AF96" t="s" s="294">
        <v>234</v>
      </c>
      <c r="AG96" t="s" s="294">
        <v>234</v>
      </c>
      <c r="AH96" t="s" s="294">
        <v>234</v>
      </c>
      <c r="AI96" t="s" s="294">
        <v>234</v>
      </c>
      <c r="AJ96" t="s" s="294">
        <v>234</v>
      </c>
      <c r="AK96" t="s" s="294">
        <v>234</v>
      </c>
    </row>
    <row r="97">
      <c r="A97" t="n" s="296">
        <v>87.0</v>
      </c>
      <c r="B97" t="s" s="296">
        <v>85</v>
      </c>
      <c r="C97" t="s" s="294">
        <v>232</v>
      </c>
      <c r="D97" t="n" s="294">
        <v>3.0</v>
      </c>
      <c r="E97" t="n" s="294">
        <v>0.0</v>
      </c>
      <c r="F97" t="s" s="295">
        <v>298</v>
      </c>
      <c r="G97" t="n" s="294">
        <v>1.0</v>
      </c>
      <c r="H97" t="n" s="294">
        <v>1.0</v>
      </c>
      <c r="I97" t="n" s="294">
        <v>5.0</v>
      </c>
      <c r="J97" t="n" s="294">
        <v>0.0</v>
      </c>
      <c r="K97" t="n" s="294">
        <v>0.0</v>
      </c>
      <c r="L97" t="n" s="294">
        <v>32.0</v>
      </c>
      <c r="M97" t="s" s="294">
        <v>57</v>
      </c>
      <c r="N97" t="n" s="294">
        <v>0.0</v>
      </c>
      <c r="O97" t="s" s="294">
        <v>234</v>
      </c>
      <c r="P97" t="s" s="294">
        <v>235</v>
      </c>
      <c r="Q97" s="294"/>
      <c r="R97" t="s" s="294">
        <v>234</v>
      </c>
      <c r="S97" t="s" s="294">
        <v>234</v>
      </c>
      <c r="T97" t="s" s="294">
        <v>234</v>
      </c>
      <c r="U97" t="s" s="294">
        <v>234</v>
      </c>
      <c r="V97" t="s" s="294">
        <v>234</v>
      </c>
      <c r="W97" t="s" s="294">
        <v>234</v>
      </c>
      <c r="X97" t="s" s="294">
        <v>234</v>
      </c>
      <c r="Y97" t="s" s="294">
        <v>234</v>
      </c>
      <c r="Z97" t="s" s="294">
        <v>234</v>
      </c>
      <c r="AA97" t="s" s="294">
        <v>234</v>
      </c>
      <c r="AB97" t="s" s="294">
        <v>234</v>
      </c>
      <c r="AC97" t="s" s="294">
        <v>234</v>
      </c>
      <c r="AD97" t="s" s="294">
        <v>234</v>
      </c>
      <c r="AE97" t="s" s="294">
        <v>234</v>
      </c>
      <c r="AF97" t="s" s="294">
        <v>234</v>
      </c>
      <c r="AG97" t="s" s="294">
        <v>234</v>
      </c>
      <c r="AH97" t="s" s="294">
        <v>234</v>
      </c>
      <c r="AI97" t="s" s="294">
        <v>234</v>
      </c>
      <c r="AJ97" t="s" s="294">
        <v>234</v>
      </c>
      <c r="AK97" t="s" s="294">
        <v>234</v>
      </c>
    </row>
    <row r="98">
      <c r="A98" t="n" s="296">
        <v>88.0</v>
      </c>
      <c r="B98" t="s" s="296">
        <v>85</v>
      </c>
      <c r="C98" t="s" s="294">
        <v>232</v>
      </c>
      <c r="D98" t="n" s="294">
        <v>3.0</v>
      </c>
      <c r="E98" t="n" s="294">
        <v>10.0</v>
      </c>
      <c r="F98" t="s" s="295">
        <v>299</v>
      </c>
      <c r="G98" t="n" s="294">
        <v>1.0</v>
      </c>
      <c r="H98" t="n" s="294">
        <v>1.0</v>
      </c>
      <c r="I98" t="n" s="294">
        <v>5.0</v>
      </c>
      <c r="J98" t="n" s="294">
        <v>0.0</v>
      </c>
      <c r="K98" t="n" s="294">
        <v>0.0</v>
      </c>
      <c r="L98" t="n" s="294">
        <v>32.0</v>
      </c>
      <c r="M98" t="s" s="294">
        <v>57</v>
      </c>
      <c r="N98" t="n" s="294">
        <v>0.0</v>
      </c>
      <c r="O98" t="s" s="294">
        <v>234</v>
      </c>
      <c r="P98" t="s" s="294">
        <v>235</v>
      </c>
      <c r="Q98" s="294"/>
      <c r="R98" t="s" s="294">
        <v>234</v>
      </c>
      <c r="S98" t="s" s="294">
        <v>234</v>
      </c>
      <c r="T98" t="s" s="294">
        <v>234</v>
      </c>
      <c r="U98" t="s" s="294">
        <v>234</v>
      </c>
      <c r="V98" t="s" s="294">
        <v>234</v>
      </c>
      <c r="W98" t="s" s="294">
        <v>234</v>
      </c>
      <c r="X98" t="s" s="294">
        <v>234</v>
      </c>
      <c r="Y98" t="s" s="294">
        <v>234</v>
      </c>
      <c r="Z98" t="s" s="294">
        <v>234</v>
      </c>
      <c r="AA98" t="s" s="294">
        <v>234</v>
      </c>
      <c r="AB98" t="s" s="294">
        <v>234</v>
      </c>
      <c r="AC98" t="s" s="294">
        <v>234</v>
      </c>
      <c r="AD98" t="s" s="294">
        <v>234</v>
      </c>
      <c r="AE98" t="s" s="294">
        <v>234</v>
      </c>
      <c r="AF98" t="s" s="294">
        <v>234</v>
      </c>
      <c r="AG98" t="s" s="294">
        <v>234</v>
      </c>
      <c r="AH98" t="s" s="294">
        <v>234</v>
      </c>
      <c r="AI98" t="s" s="294">
        <v>234</v>
      </c>
      <c r="AJ98" t="s" s="294">
        <v>234</v>
      </c>
      <c r="AK98" t="s" s="294">
        <v>234</v>
      </c>
    </row>
    <row r="99">
      <c r="A99" t="n" s="296">
        <v>89.0</v>
      </c>
      <c r="B99" t="s" s="296">
        <v>85</v>
      </c>
      <c r="C99" t="s" s="294">
        <v>232</v>
      </c>
      <c r="D99" t="n" s="294">
        <v>3.0</v>
      </c>
      <c r="E99" t="n" s="294">
        <v>2.0</v>
      </c>
      <c r="F99" t="s" s="295">
        <v>302</v>
      </c>
      <c r="G99" t="n" s="294">
        <v>1.0</v>
      </c>
      <c r="H99" t="n" s="294">
        <v>1.0</v>
      </c>
      <c r="I99" t="n" s="294">
        <v>5.0</v>
      </c>
      <c r="J99" t="n" s="294">
        <v>0.0</v>
      </c>
      <c r="K99" t="n" s="294">
        <v>0.0</v>
      </c>
      <c r="L99" t="n" s="294">
        <v>32.0</v>
      </c>
      <c r="M99" t="s" s="294">
        <v>57</v>
      </c>
      <c r="N99" t="n" s="294">
        <v>0.0</v>
      </c>
      <c r="O99" t="s" s="294">
        <v>234</v>
      </c>
      <c r="P99" t="s" s="294">
        <v>235</v>
      </c>
      <c r="Q99" s="294"/>
      <c r="R99" t="s" s="294">
        <v>234</v>
      </c>
      <c r="S99" t="s" s="294">
        <v>234</v>
      </c>
      <c r="T99" t="s" s="294">
        <v>234</v>
      </c>
      <c r="U99" t="s" s="294">
        <v>234</v>
      </c>
      <c r="V99" t="s" s="294">
        <v>234</v>
      </c>
      <c r="W99" t="s" s="294">
        <v>234</v>
      </c>
      <c r="X99" t="s" s="294">
        <v>234</v>
      </c>
      <c r="Y99" t="s" s="294">
        <v>234</v>
      </c>
      <c r="Z99" t="s" s="294">
        <v>234</v>
      </c>
      <c r="AA99" t="s" s="294">
        <v>234</v>
      </c>
      <c r="AB99" t="s" s="294">
        <v>234</v>
      </c>
      <c r="AC99" t="s" s="294">
        <v>234</v>
      </c>
      <c r="AD99" t="s" s="294">
        <v>234</v>
      </c>
      <c r="AE99" t="s" s="294">
        <v>234</v>
      </c>
      <c r="AF99" t="s" s="294">
        <v>234</v>
      </c>
      <c r="AG99" t="s" s="294">
        <v>234</v>
      </c>
      <c r="AH99" t="s" s="294">
        <v>234</v>
      </c>
      <c r="AI99" t="s" s="294">
        <v>234</v>
      </c>
      <c r="AJ99" t="s" s="294">
        <v>234</v>
      </c>
      <c r="AK99" t="s" s="294">
        <v>234</v>
      </c>
    </row>
    <row r="100">
      <c r="A100" t="n" s="296">
        <v>90.0</v>
      </c>
      <c r="B100" t="s" s="296">
        <v>85</v>
      </c>
      <c r="C100" t="s" s="294">
        <v>232</v>
      </c>
      <c r="D100" t="n" s="294">
        <v>3.0</v>
      </c>
      <c r="E100" t="n" s="294">
        <v>1.0</v>
      </c>
      <c r="F100" t="s" s="295">
        <v>303</v>
      </c>
      <c r="G100" t="n" s="294">
        <v>1.0</v>
      </c>
      <c r="H100" t="n" s="294">
        <v>1.0</v>
      </c>
      <c r="I100" t="n" s="294">
        <v>5.0</v>
      </c>
      <c r="J100" t="n" s="294">
        <v>0.0</v>
      </c>
      <c r="K100" t="n" s="294">
        <v>0.0</v>
      </c>
      <c r="L100" t="n" s="294">
        <v>32.0</v>
      </c>
      <c r="M100" t="s" s="294">
        <v>57</v>
      </c>
      <c r="N100" t="n" s="294">
        <v>0.0</v>
      </c>
      <c r="O100" t="s" s="294">
        <v>234</v>
      </c>
      <c r="P100" t="s" s="294">
        <v>235</v>
      </c>
      <c r="Q100" s="294"/>
      <c r="R100" t="s" s="294">
        <v>234</v>
      </c>
      <c r="S100" t="s" s="294">
        <v>234</v>
      </c>
      <c r="T100" t="s" s="294">
        <v>234</v>
      </c>
      <c r="U100" t="s" s="294">
        <v>234</v>
      </c>
      <c r="V100" t="s" s="294">
        <v>234</v>
      </c>
      <c r="W100" t="s" s="294">
        <v>234</v>
      </c>
      <c r="X100" t="s" s="294">
        <v>234</v>
      </c>
      <c r="Y100" t="s" s="294">
        <v>234</v>
      </c>
      <c r="Z100" t="s" s="294">
        <v>234</v>
      </c>
      <c r="AA100" t="s" s="294">
        <v>234</v>
      </c>
      <c r="AB100" t="s" s="294">
        <v>234</v>
      </c>
      <c r="AC100" t="s" s="294">
        <v>234</v>
      </c>
      <c r="AD100" t="s" s="294">
        <v>234</v>
      </c>
      <c r="AE100" t="s" s="294">
        <v>234</v>
      </c>
      <c r="AF100" t="s" s="294">
        <v>234</v>
      </c>
      <c r="AG100" t="s" s="294">
        <v>234</v>
      </c>
      <c r="AH100" t="s" s="294">
        <v>234</v>
      </c>
      <c r="AI100" t="s" s="294">
        <v>234</v>
      </c>
      <c r="AJ100" t="s" s="294">
        <v>234</v>
      </c>
      <c r="AK100" t="s" s="294">
        <v>234</v>
      </c>
    </row>
    <row r="101">
      <c r="A101" t="n" s="296">
        <v>91.0</v>
      </c>
      <c r="B101" t="s" s="296">
        <v>85</v>
      </c>
      <c r="C101" t="s" s="294">
        <v>232</v>
      </c>
      <c r="D101" t="n" s="294">
        <v>3.0</v>
      </c>
      <c r="E101" t="n" s="294">
        <v>6.0</v>
      </c>
      <c r="F101" t="s" s="295">
        <v>304</v>
      </c>
      <c r="G101" t="n" s="294">
        <v>1.0</v>
      </c>
      <c r="H101" t="n" s="294">
        <v>1.0</v>
      </c>
      <c r="I101" t="n" s="294">
        <v>5.0</v>
      </c>
      <c r="J101" t="n" s="294">
        <v>0.0</v>
      </c>
      <c r="K101" t="n" s="294">
        <v>0.0</v>
      </c>
      <c r="L101" t="n" s="294">
        <v>32.0</v>
      </c>
      <c r="M101" t="s" s="294">
        <v>57</v>
      </c>
      <c r="N101" t="n" s="294">
        <v>0.0</v>
      </c>
      <c r="O101" t="s" s="294">
        <v>234</v>
      </c>
      <c r="P101" t="s" s="294">
        <v>235</v>
      </c>
      <c r="Q101" s="294"/>
      <c r="R101" t="s" s="294">
        <v>234</v>
      </c>
      <c r="S101" t="s" s="294">
        <v>234</v>
      </c>
      <c r="T101" t="s" s="294">
        <v>234</v>
      </c>
      <c r="U101" t="s" s="294">
        <v>234</v>
      </c>
      <c r="V101" t="s" s="294">
        <v>234</v>
      </c>
      <c r="W101" t="s" s="294">
        <v>234</v>
      </c>
      <c r="X101" t="s" s="294">
        <v>234</v>
      </c>
      <c r="Y101" t="s" s="294">
        <v>234</v>
      </c>
      <c r="Z101" t="s" s="294">
        <v>234</v>
      </c>
      <c r="AA101" t="s" s="294">
        <v>234</v>
      </c>
      <c r="AB101" t="s" s="294">
        <v>234</v>
      </c>
      <c r="AC101" t="s" s="294">
        <v>234</v>
      </c>
      <c r="AD101" t="s" s="294">
        <v>234</v>
      </c>
      <c r="AE101" t="s" s="294">
        <v>234</v>
      </c>
      <c r="AF101" t="s" s="294">
        <v>234</v>
      </c>
      <c r="AG101" t="s" s="294">
        <v>234</v>
      </c>
      <c r="AH101" t="s" s="294">
        <v>234</v>
      </c>
      <c r="AI101" t="s" s="294">
        <v>234</v>
      </c>
      <c r="AJ101" t="s" s="294">
        <v>234</v>
      </c>
      <c r="AK101" t="s" s="294">
        <v>234</v>
      </c>
    </row>
    <row r="102">
      <c r="A102" t="n" s="296">
        <v>92.0</v>
      </c>
      <c r="B102" t="s" s="296">
        <v>85</v>
      </c>
      <c r="C102" t="s" s="294">
        <v>232</v>
      </c>
      <c r="D102" t="n" s="294">
        <v>3.0</v>
      </c>
      <c r="E102" t="n" s="294">
        <v>0.0</v>
      </c>
      <c r="F102" t="s" s="295">
        <v>305</v>
      </c>
      <c r="G102" t="n" s="294">
        <v>1.0</v>
      </c>
      <c r="H102" t="n" s="294">
        <v>1.0</v>
      </c>
      <c r="I102" t="n" s="294">
        <v>5.0</v>
      </c>
      <c r="J102" t="n" s="294">
        <v>0.0</v>
      </c>
      <c r="K102" t="n" s="294">
        <v>0.0</v>
      </c>
      <c r="L102" t="n" s="294">
        <v>32.0</v>
      </c>
      <c r="M102" t="s" s="294">
        <v>57</v>
      </c>
      <c r="N102" t="n" s="294">
        <v>0.0</v>
      </c>
      <c r="O102" t="s" s="294">
        <v>234</v>
      </c>
      <c r="P102" t="s" s="294">
        <v>235</v>
      </c>
      <c r="Q102" s="294"/>
      <c r="R102" t="s" s="294">
        <v>234</v>
      </c>
      <c r="S102" t="s" s="294">
        <v>234</v>
      </c>
      <c r="T102" t="s" s="294">
        <v>234</v>
      </c>
      <c r="U102" t="s" s="294">
        <v>234</v>
      </c>
      <c r="V102" t="s" s="294">
        <v>234</v>
      </c>
      <c r="W102" t="s" s="294">
        <v>234</v>
      </c>
      <c r="X102" t="s" s="294">
        <v>234</v>
      </c>
      <c r="Y102" t="s" s="294">
        <v>234</v>
      </c>
      <c r="Z102" t="s" s="294">
        <v>234</v>
      </c>
      <c r="AA102" t="s" s="294">
        <v>234</v>
      </c>
      <c r="AB102" t="s" s="294">
        <v>234</v>
      </c>
      <c r="AC102" t="s" s="294">
        <v>234</v>
      </c>
      <c r="AD102" t="s" s="294">
        <v>234</v>
      </c>
      <c r="AE102" t="s" s="294">
        <v>234</v>
      </c>
      <c r="AF102" t="s" s="294">
        <v>234</v>
      </c>
      <c r="AG102" t="s" s="294">
        <v>234</v>
      </c>
      <c r="AH102" t="s" s="294">
        <v>234</v>
      </c>
      <c r="AI102" t="s" s="294">
        <v>234</v>
      </c>
      <c r="AJ102" t="s" s="294">
        <v>234</v>
      </c>
      <c r="AK102" t="s" s="294">
        <v>234</v>
      </c>
    </row>
    <row r="103">
      <c r="A103" t="n" s="296">
        <v>93.0</v>
      </c>
      <c r="B103" t="s" s="296">
        <v>85</v>
      </c>
      <c r="C103" t="s" s="294">
        <v>232</v>
      </c>
      <c r="D103" t="n" s="294">
        <v>3.0</v>
      </c>
      <c r="E103" t="n" s="294">
        <v>15.0</v>
      </c>
      <c r="F103" t="s" s="295">
        <v>306</v>
      </c>
      <c r="G103" t="n" s="294">
        <v>1.0</v>
      </c>
      <c r="H103" t="n" s="294">
        <v>1.0</v>
      </c>
      <c r="I103" t="n" s="294">
        <v>5.0</v>
      </c>
      <c r="J103" t="n" s="294">
        <v>0.0</v>
      </c>
      <c r="K103" t="n" s="294">
        <v>0.0</v>
      </c>
      <c r="L103" t="n" s="294">
        <v>32.0</v>
      </c>
      <c r="M103" t="s" s="294">
        <v>57</v>
      </c>
      <c r="N103" t="n" s="294">
        <v>0.0</v>
      </c>
      <c r="O103" t="s" s="294">
        <v>234</v>
      </c>
      <c r="P103" t="s" s="294">
        <v>235</v>
      </c>
      <c r="Q103" s="294"/>
      <c r="R103" t="s" s="294">
        <v>234</v>
      </c>
      <c r="S103" t="s" s="294">
        <v>234</v>
      </c>
      <c r="T103" t="s" s="294">
        <v>234</v>
      </c>
      <c r="U103" t="s" s="294">
        <v>234</v>
      </c>
      <c r="V103" t="s" s="294">
        <v>234</v>
      </c>
      <c r="W103" t="s" s="294">
        <v>234</v>
      </c>
      <c r="X103" t="s" s="294">
        <v>234</v>
      </c>
      <c r="Y103" t="s" s="294">
        <v>234</v>
      </c>
      <c r="Z103" t="s" s="294">
        <v>234</v>
      </c>
      <c r="AA103" t="s" s="294">
        <v>234</v>
      </c>
      <c r="AB103" t="s" s="294">
        <v>234</v>
      </c>
      <c r="AC103" t="s" s="294">
        <v>234</v>
      </c>
      <c r="AD103" t="s" s="294">
        <v>234</v>
      </c>
      <c r="AE103" t="s" s="294">
        <v>234</v>
      </c>
      <c r="AF103" t="s" s="294">
        <v>234</v>
      </c>
      <c r="AG103" t="s" s="294">
        <v>234</v>
      </c>
      <c r="AH103" t="s" s="294">
        <v>234</v>
      </c>
      <c r="AI103" t="s" s="294">
        <v>234</v>
      </c>
      <c r="AJ103" t="s" s="294">
        <v>234</v>
      </c>
      <c r="AK103" t="s" s="294">
        <v>234</v>
      </c>
    </row>
    <row r="104">
      <c r="A104" t="n" s="296">
        <v>94.0</v>
      </c>
      <c r="B104" t="s" s="296">
        <v>247</v>
      </c>
      <c r="C104" t="s" s="294">
        <v>232</v>
      </c>
      <c r="D104" t="n" s="294">
        <v>4.0</v>
      </c>
      <c r="E104" t="n" s="294">
        <v>81.0</v>
      </c>
      <c r="F104" t="s" s="295">
        <v>329</v>
      </c>
      <c r="G104" t="n" s="294">
        <v>1.0</v>
      </c>
      <c r="H104" t="n" s="294">
        <v>5.0</v>
      </c>
      <c r="I104" t="n" s="294">
        <v>4.0</v>
      </c>
      <c r="J104" t="n" s="294">
        <v>0.0</v>
      </c>
      <c r="K104" t="n" s="294">
        <v>0.0</v>
      </c>
      <c r="L104" t="n" s="294">
        <v>0.0</v>
      </c>
      <c r="M104" s="294"/>
      <c r="N104" t="n" s="294">
        <v>0.0</v>
      </c>
      <c r="O104" t="s" s="294">
        <v>234</v>
      </c>
      <c r="P104" t="s" s="294">
        <v>235</v>
      </c>
      <c r="Q104" s="294"/>
      <c r="R104" t="s" s="294">
        <v>234</v>
      </c>
      <c r="S104" t="s" s="294">
        <v>234</v>
      </c>
      <c r="T104" t="s" s="294">
        <v>234</v>
      </c>
      <c r="U104" t="s" s="294">
        <v>234</v>
      </c>
      <c r="V104" t="s" s="294">
        <v>234</v>
      </c>
      <c r="W104" t="s" s="294">
        <v>234</v>
      </c>
      <c r="X104" t="s" s="294">
        <v>234</v>
      </c>
      <c r="Y104" t="s" s="294">
        <v>234</v>
      </c>
      <c r="Z104" t="s" s="294">
        <v>234</v>
      </c>
      <c r="AA104" t="s" s="294">
        <v>234</v>
      </c>
      <c r="AB104" t="s" s="294">
        <v>234</v>
      </c>
      <c r="AC104" t="s" s="294">
        <v>234</v>
      </c>
      <c r="AD104" t="s" s="294">
        <v>234</v>
      </c>
      <c r="AE104" t="s" s="294">
        <v>234</v>
      </c>
      <c r="AF104" t="s" s="294">
        <v>234</v>
      </c>
      <c r="AG104" t="s" s="294">
        <v>234</v>
      </c>
      <c r="AH104" t="s" s="294">
        <v>234</v>
      </c>
      <c r="AI104" t="s" s="294">
        <v>234</v>
      </c>
      <c r="AJ104" t="s" s="294">
        <v>234</v>
      </c>
      <c r="AK104" t="s" s="294">
        <v>234</v>
      </c>
    </row>
    <row r="105">
      <c r="A105" t="n" s="296">
        <v>95.0</v>
      </c>
      <c r="B105" t="s" s="296">
        <v>453</v>
      </c>
      <c r="C105" t="s" s="294">
        <v>232</v>
      </c>
      <c r="D105" t="n" s="294">
        <v>4.0</v>
      </c>
      <c r="E105" t="n" s="294">
        <v>6.0</v>
      </c>
      <c r="F105" t="s" s="295">
        <v>339</v>
      </c>
      <c r="G105" t="n" s="294">
        <v>1.0</v>
      </c>
      <c r="H105" t="n" s="294">
        <v>1.0</v>
      </c>
      <c r="I105" t="n" s="294">
        <v>3.0</v>
      </c>
      <c r="J105" t="n" s="294">
        <v>0.0</v>
      </c>
      <c r="K105" t="n" s="294">
        <v>0.0</v>
      </c>
      <c r="L105" t="n" s="294">
        <v>0.0</v>
      </c>
      <c r="M105" s="294"/>
      <c r="N105" t="n" s="294">
        <v>0.0</v>
      </c>
      <c r="O105" t="s" s="294">
        <v>234</v>
      </c>
      <c r="P105" t="s" s="294">
        <v>235</v>
      </c>
      <c r="Q105" s="294"/>
      <c r="R105" t="s" s="294">
        <v>234</v>
      </c>
      <c r="S105" t="s" s="294">
        <v>234</v>
      </c>
      <c r="T105" t="s" s="294">
        <v>234</v>
      </c>
      <c r="U105" t="s" s="294">
        <v>234</v>
      </c>
      <c r="V105" t="s" s="294">
        <v>234</v>
      </c>
      <c r="W105" t="s" s="294">
        <v>234</v>
      </c>
      <c r="X105" t="s" s="294">
        <v>234</v>
      </c>
      <c r="Y105" t="s" s="294">
        <v>234</v>
      </c>
      <c r="Z105" t="s" s="294">
        <v>234</v>
      </c>
      <c r="AA105" t="s" s="294">
        <v>234</v>
      </c>
      <c r="AB105" t="s" s="294">
        <v>234</v>
      </c>
      <c r="AC105" t="s" s="294">
        <v>234</v>
      </c>
      <c r="AD105" t="s" s="294">
        <v>234</v>
      </c>
      <c r="AE105" t="s" s="294">
        <v>234</v>
      </c>
      <c r="AF105" t="s" s="294">
        <v>234</v>
      </c>
      <c r="AG105" t="s" s="294">
        <v>234</v>
      </c>
      <c r="AH105" t="s" s="294">
        <v>234</v>
      </c>
      <c r="AI105" t="s" s="294">
        <v>234</v>
      </c>
      <c r="AJ105" t="s" s="294">
        <v>234</v>
      </c>
      <c r="AK105" t="s" s="294">
        <v>234</v>
      </c>
    </row>
    <row r="106">
      <c r="A106" t="n" s="296">
        <v>96.0</v>
      </c>
      <c r="B106" t="s" s="296">
        <v>366</v>
      </c>
      <c r="C106" t="s" s="294">
        <v>232</v>
      </c>
      <c r="D106" t="n" s="294">
        <v>4.0</v>
      </c>
      <c r="E106" t="n" s="294">
        <v>13.0</v>
      </c>
      <c r="F106" t="s" s="295">
        <v>342</v>
      </c>
      <c r="G106" t="n" s="294">
        <v>1.0</v>
      </c>
      <c r="H106" t="n" s="294">
        <v>4.0</v>
      </c>
      <c r="I106" t="n" s="294">
        <v>6.0</v>
      </c>
      <c r="J106" t="n" s="294">
        <v>0.0</v>
      </c>
      <c r="K106" t="n" s="294">
        <v>0.0</v>
      </c>
      <c r="L106" t="n" s="294">
        <v>0.0</v>
      </c>
      <c r="M106" s="294"/>
      <c r="N106" t="n" s="294">
        <v>0.0</v>
      </c>
      <c r="O106" t="s" s="294">
        <v>234</v>
      </c>
      <c r="P106" t="s" s="294">
        <v>235</v>
      </c>
      <c r="Q106" s="294"/>
      <c r="R106" t="s" s="294">
        <v>234</v>
      </c>
      <c r="S106" t="s" s="294">
        <v>234</v>
      </c>
      <c r="T106" t="s" s="294">
        <v>234</v>
      </c>
      <c r="U106" t="s" s="294">
        <v>234</v>
      </c>
      <c r="V106" t="s" s="294">
        <v>234</v>
      </c>
      <c r="W106" t="s" s="294">
        <v>234</v>
      </c>
      <c r="X106" t="s" s="294">
        <v>234</v>
      </c>
      <c r="Y106" t="s" s="294">
        <v>234</v>
      </c>
      <c r="Z106" t="s" s="294">
        <v>234</v>
      </c>
      <c r="AA106" t="s" s="294">
        <v>234</v>
      </c>
      <c r="AB106" t="s" s="294">
        <v>234</v>
      </c>
      <c r="AC106" t="s" s="294">
        <v>234</v>
      </c>
      <c r="AD106" t="s" s="294">
        <v>234</v>
      </c>
      <c r="AE106" t="s" s="294">
        <v>234</v>
      </c>
      <c r="AF106" t="s" s="294">
        <v>234</v>
      </c>
      <c r="AG106" t="s" s="294">
        <v>234</v>
      </c>
      <c r="AH106" t="s" s="294">
        <v>234</v>
      </c>
      <c r="AI106" t="s" s="294">
        <v>234</v>
      </c>
      <c r="AJ106" t="s" s="294">
        <v>234</v>
      </c>
      <c r="AK106" t="s" s="294">
        <v>234</v>
      </c>
    </row>
    <row r="107">
      <c r="A107" t="n" s="296">
        <v>97.0</v>
      </c>
      <c r="B107" t="s" s="296">
        <v>450</v>
      </c>
      <c r="C107" t="s" s="294">
        <v>232</v>
      </c>
      <c r="D107" t="n" s="294">
        <v>4.0</v>
      </c>
      <c r="E107" t="n" s="294">
        <v>24.0</v>
      </c>
      <c r="F107" t="s" s="295">
        <v>348</v>
      </c>
      <c r="G107" t="n" s="294">
        <v>1.0</v>
      </c>
      <c r="H107" t="n" s="294">
        <v>2.0</v>
      </c>
      <c r="I107" t="n" s="294">
        <v>3.0</v>
      </c>
      <c r="J107" t="n" s="294">
        <v>20.0</v>
      </c>
      <c r="K107" t="n" s="294">
        <v>0.0</v>
      </c>
      <c r="L107" t="n" s="294">
        <v>0.0</v>
      </c>
      <c r="M107" s="294"/>
      <c r="N107" t="n" s="294">
        <v>0.0</v>
      </c>
      <c r="O107" t="s" s="294">
        <v>234</v>
      </c>
      <c r="P107" s="294"/>
      <c r="Q107" t="s" s="294">
        <v>237</v>
      </c>
      <c r="R107" t="s" s="294">
        <v>234</v>
      </c>
      <c r="S107" t="s" s="294">
        <v>234</v>
      </c>
      <c r="T107" t="s" s="294">
        <v>234</v>
      </c>
      <c r="U107" t="s" s="294">
        <v>234</v>
      </c>
      <c r="V107" t="s" s="294">
        <v>234</v>
      </c>
      <c r="W107" t="s" s="294">
        <v>234</v>
      </c>
      <c r="X107" t="s" s="294">
        <v>234</v>
      </c>
      <c r="Y107" t="s" s="294">
        <v>234</v>
      </c>
      <c r="Z107" t="s" s="294">
        <v>234</v>
      </c>
      <c r="AA107" t="s" s="294">
        <v>234</v>
      </c>
      <c r="AB107" t="s" s="294">
        <v>234</v>
      </c>
      <c r="AC107" t="s" s="294">
        <v>234</v>
      </c>
      <c r="AD107" t="s" s="294">
        <v>234</v>
      </c>
      <c r="AE107" t="s" s="294">
        <v>234</v>
      </c>
      <c r="AF107" t="s" s="294">
        <v>234</v>
      </c>
      <c r="AG107" t="s" s="294">
        <v>234</v>
      </c>
      <c r="AH107" t="s" s="294">
        <v>234</v>
      </c>
      <c r="AI107" t="s" s="294">
        <v>234</v>
      </c>
      <c r="AJ107" t="s" s="294">
        <v>234</v>
      </c>
      <c r="AK107" t="s" s="294">
        <v>234</v>
      </c>
    </row>
    <row r="108">
      <c r="A108" t="n" s="296">
        <v>98.0</v>
      </c>
      <c r="B108" t="s" s="296">
        <v>452</v>
      </c>
      <c r="C108" t="s" s="294">
        <v>232</v>
      </c>
      <c r="D108" t="n" s="294">
        <v>4.0</v>
      </c>
      <c r="E108" t="n" s="294">
        <v>1.0</v>
      </c>
      <c r="F108" t="s" s="295">
        <v>352</v>
      </c>
      <c r="G108" t="n" s="294">
        <v>1.0</v>
      </c>
      <c r="H108" t="n" s="294">
        <v>1.0</v>
      </c>
      <c r="I108" t="n" s="294">
        <v>4.0</v>
      </c>
      <c r="J108" t="n" s="294">
        <v>20.0</v>
      </c>
      <c r="K108" t="n" s="294">
        <v>0.0</v>
      </c>
      <c r="L108" t="n" s="294">
        <v>0.0</v>
      </c>
      <c r="M108" s="294"/>
      <c r="N108" t="n" s="294">
        <v>0.0</v>
      </c>
      <c r="O108" t="s" s="294">
        <v>234</v>
      </c>
      <c r="P108" t="s" s="294">
        <v>235</v>
      </c>
      <c r="Q108" s="294"/>
      <c r="R108" t="s" s="294">
        <v>234</v>
      </c>
      <c r="S108" t="s" s="294">
        <v>234</v>
      </c>
      <c r="T108" t="s" s="294">
        <v>234</v>
      </c>
      <c r="U108" t="s" s="294">
        <v>234</v>
      </c>
      <c r="V108" t="s" s="294">
        <v>234</v>
      </c>
      <c r="W108" t="s" s="294">
        <v>234</v>
      </c>
      <c r="X108" t="s" s="294">
        <v>234</v>
      </c>
      <c r="Y108" t="s" s="294">
        <v>234</v>
      </c>
      <c r="Z108" t="s" s="294">
        <v>234</v>
      </c>
      <c r="AA108" t="s" s="294">
        <v>234</v>
      </c>
      <c r="AB108" t="s" s="294">
        <v>234</v>
      </c>
      <c r="AC108" t="s" s="294">
        <v>234</v>
      </c>
      <c r="AD108" t="s" s="294">
        <v>234</v>
      </c>
      <c r="AE108" t="s" s="294">
        <v>234</v>
      </c>
      <c r="AF108" t="s" s="294">
        <v>234</v>
      </c>
      <c r="AG108" t="s" s="294">
        <v>234</v>
      </c>
      <c r="AH108" t="s" s="294">
        <v>234</v>
      </c>
      <c r="AI108" t="s" s="294">
        <v>234</v>
      </c>
      <c r="AJ108" t="s" s="294">
        <v>234</v>
      </c>
      <c r="AK108" t="s" s="294">
        <v>234</v>
      </c>
    </row>
    <row r="109">
      <c r="A109" t="n" s="296">
        <v>99.0</v>
      </c>
      <c r="B109" t="s" s="296">
        <v>451</v>
      </c>
      <c r="C109" t="s" s="294">
        <v>232</v>
      </c>
      <c r="D109" t="n" s="294">
        <v>4.0</v>
      </c>
      <c r="E109" t="n" s="294">
        <v>9.0</v>
      </c>
      <c r="F109" t="s" s="295">
        <v>349</v>
      </c>
      <c r="G109" t="n" s="294">
        <v>1.0</v>
      </c>
      <c r="H109" t="n" s="294">
        <v>1.0</v>
      </c>
      <c r="I109" t="n" s="294">
        <v>3.0</v>
      </c>
      <c r="J109" t="n" s="294">
        <v>0.0</v>
      </c>
      <c r="K109" t="n" s="294">
        <v>10.0</v>
      </c>
      <c r="L109" t="n" s="294">
        <v>0.0</v>
      </c>
      <c r="M109" t="s" s="294">
        <v>112</v>
      </c>
      <c r="N109" t="n" s="294">
        <v>0.0</v>
      </c>
      <c r="O109" t="s" s="294">
        <v>234</v>
      </c>
      <c r="P109" t="s" s="294">
        <v>235</v>
      </c>
      <c r="Q109" s="294"/>
      <c r="R109" t="s" s="294">
        <v>234</v>
      </c>
      <c r="S109" t="s" s="294">
        <v>234</v>
      </c>
      <c r="T109" t="s" s="294">
        <v>234</v>
      </c>
      <c r="U109" t="s" s="294">
        <v>234</v>
      </c>
      <c r="V109" t="s" s="294">
        <v>234</v>
      </c>
      <c r="W109" t="s" s="294">
        <v>234</v>
      </c>
      <c r="X109" t="s" s="294">
        <v>234</v>
      </c>
      <c r="Y109" t="s" s="294">
        <v>234</v>
      </c>
      <c r="Z109" t="s" s="294">
        <v>234</v>
      </c>
      <c r="AA109" t="s" s="294">
        <v>234</v>
      </c>
      <c r="AB109" t="s" s="294">
        <v>234</v>
      </c>
      <c r="AC109" t="s" s="294">
        <v>234</v>
      </c>
      <c r="AD109" t="s" s="294">
        <v>234</v>
      </c>
      <c r="AE109" t="s" s="294">
        <v>234</v>
      </c>
      <c r="AF109" t="s" s="294">
        <v>234</v>
      </c>
      <c r="AG109" t="s" s="294">
        <v>234</v>
      </c>
      <c r="AH109" t="s" s="294">
        <v>234</v>
      </c>
      <c r="AI109" t="s" s="294">
        <v>234</v>
      </c>
      <c r="AJ109" t="s" s="294">
        <v>234</v>
      </c>
      <c r="AK109" t="s" s="294">
        <v>234</v>
      </c>
    </row>
    <row r="110">
      <c r="A110" t="n" s="296">
        <v>100.0</v>
      </c>
      <c r="B110" t="s" s="296">
        <v>452</v>
      </c>
      <c r="C110" t="s" s="294">
        <v>232</v>
      </c>
      <c r="D110" t="n" s="294">
        <v>4.0</v>
      </c>
      <c r="E110" t="n" s="294">
        <v>15.0</v>
      </c>
      <c r="F110" t="s" s="295">
        <v>351</v>
      </c>
      <c r="G110" t="n" s="294">
        <v>1.0</v>
      </c>
      <c r="H110" t="n" s="294">
        <v>1.0</v>
      </c>
      <c r="I110" t="n" s="294">
        <v>4.0</v>
      </c>
      <c r="J110" t="n" s="294">
        <v>0.0</v>
      </c>
      <c r="K110" t="n" s="294">
        <v>10.0</v>
      </c>
      <c r="L110" t="n" s="294">
        <v>0.0</v>
      </c>
      <c r="M110" s="294"/>
      <c r="N110" t="n" s="294">
        <v>0.0</v>
      </c>
      <c r="O110" t="s" s="294">
        <v>234</v>
      </c>
      <c r="P110" t="s" s="294">
        <v>235</v>
      </c>
      <c r="Q110" s="294"/>
      <c r="R110" t="s" s="294">
        <v>234</v>
      </c>
      <c r="S110" t="s" s="294">
        <v>234</v>
      </c>
      <c r="T110" t="s" s="294">
        <v>234</v>
      </c>
      <c r="U110" t="s" s="294">
        <v>234</v>
      </c>
      <c r="V110" t="s" s="294">
        <v>234</v>
      </c>
      <c r="W110" t="s" s="294">
        <v>234</v>
      </c>
      <c r="X110" t="s" s="294">
        <v>234</v>
      </c>
      <c r="Y110" t="s" s="294">
        <v>234</v>
      </c>
      <c r="Z110" t="s" s="294">
        <v>234</v>
      </c>
      <c r="AA110" t="s" s="294">
        <v>234</v>
      </c>
      <c r="AB110" t="s" s="294">
        <v>234</v>
      </c>
      <c r="AC110" t="s" s="294">
        <v>234</v>
      </c>
      <c r="AD110" t="s" s="294">
        <v>234</v>
      </c>
      <c r="AE110" t="s" s="294">
        <v>234</v>
      </c>
      <c r="AF110" t="s" s="294">
        <v>234</v>
      </c>
      <c r="AG110" t="s" s="294">
        <v>234</v>
      </c>
      <c r="AH110" t="s" s="294">
        <v>234</v>
      </c>
      <c r="AI110" t="s" s="294">
        <v>234</v>
      </c>
      <c r="AJ110" t="s" s="294">
        <v>234</v>
      </c>
      <c r="AK110" t="s" s="294">
        <v>234</v>
      </c>
    </row>
    <row r="111">
      <c r="A111" t="n" s="296">
        <v>101.0</v>
      </c>
      <c r="B111" t="s" s="296">
        <v>450</v>
      </c>
      <c r="C111" t="s" s="294">
        <v>232</v>
      </c>
      <c r="D111" t="n" s="294">
        <v>4.0</v>
      </c>
      <c r="E111" t="n" s="294">
        <v>1.0</v>
      </c>
      <c r="F111" t="s" s="295">
        <v>352</v>
      </c>
      <c r="G111" t="n" s="294">
        <v>1.0</v>
      </c>
      <c r="H111" t="n" s="294">
        <v>1.0</v>
      </c>
      <c r="I111" t="n" s="294">
        <v>3.0</v>
      </c>
      <c r="J111" t="n" s="294">
        <v>0.0</v>
      </c>
      <c r="K111" t="n" s="294">
        <v>10.0</v>
      </c>
      <c r="L111" t="n" s="294">
        <v>0.0</v>
      </c>
      <c r="M111" s="294"/>
      <c r="N111" t="n" s="294">
        <v>0.0</v>
      </c>
      <c r="O111" t="s" s="294">
        <v>234</v>
      </c>
      <c r="P111" s="294"/>
      <c r="Q111" t="s" s="294">
        <v>237</v>
      </c>
      <c r="R111" t="s" s="294">
        <v>234</v>
      </c>
      <c r="S111" t="s" s="294">
        <v>234</v>
      </c>
      <c r="T111" t="s" s="294">
        <v>234</v>
      </c>
      <c r="U111" t="s" s="294">
        <v>234</v>
      </c>
      <c r="V111" t="s" s="294">
        <v>234</v>
      </c>
      <c r="W111" t="s" s="294">
        <v>234</v>
      </c>
      <c r="X111" t="s" s="294">
        <v>234</v>
      </c>
      <c r="Y111" t="s" s="294">
        <v>234</v>
      </c>
      <c r="Z111" t="s" s="294">
        <v>234</v>
      </c>
      <c r="AA111" t="s" s="294">
        <v>234</v>
      </c>
      <c r="AB111" t="s" s="294">
        <v>234</v>
      </c>
      <c r="AC111" t="s" s="294">
        <v>234</v>
      </c>
      <c r="AD111" t="s" s="294">
        <v>234</v>
      </c>
      <c r="AE111" t="s" s="294">
        <v>234</v>
      </c>
      <c r="AF111" t="s" s="294">
        <v>234</v>
      </c>
      <c r="AG111" t="s" s="294">
        <v>234</v>
      </c>
      <c r="AH111" t="s" s="294">
        <v>234</v>
      </c>
      <c r="AI111" t="s" s="294">
        <v>234</v>
      </c>
      <c r="AJ111" t="s" s="294">
        <v>234</v>
      </c>
      <c r="AK111" t="s" s="294">
        <v>234</v>
      </c>
    </row>
    <row r="112">
      <c r="A112" t="n" s="296">
        <v>102.0</v>
      </c>
      <c r="B112" t="s" s="296">
        <v>446</v>
      </c>
      <c r="C112" t="s" s="294">
        <v>232</v>
      </c>
      <c r="D112" t="n" s="294">
        <v>4.0</v>
      </c>
      <c r="E112" t="n" s="294">
        <v>29.0</v>
      </c>
      <c r="F112" t="s" s="295">
        <v>331</v>
      </c>
      <c r="G112" t="n" s="294">
        <v>1.0</v>
      </c>
      <c r="H112" t="n" s="294">
        <v>1.0</v>
      </c>
      <c r="I112" t="n" s="294">
        <v>3.0</v>
      </c>
      <c r="J112" t="n" s="294">
        <v>0.0</v>
      </c>
      <c r="K112" t="n" s="294">
        <v>0.0</v>
      </c>
      <c r="L112" t="n" s="294">
        <v>20.0</v>
      </c>
      <c r="M112" t="s" s="294">
        <v>112</v>
      </c>
      <c r="N112" t="n" s="294">
        <v>0.0</v>
      </c>
      <c r="O112" t="s" s="294">
        <v>234</v>
      </c>
      <c r="P112" t="s" s="294">
        <v>235</v>
      </c>
      <c r="Q112" s="294"/>
      <c r="R112" t="s" s="294">
        <v>234</v>
      </c>
      <c r="S112" t="s" s="294">
        <v>234</v>
      </c>
      <c r="T112" t="s" s="294">
        <v>234</v>
      </c>
      <c r="U112" t="s" s="294">
        <v>234</v>
      </c>
      <c r="V112" t="s" s="294">
        <v>234</v>
      </c>
      <c r="W112" t="s" s="294">
        <v>234</v>
      </c>
      <c r="X112" t="s" s="294">
        <v>234</v>
      </c>
      <c r="Y112" t="s" s="294">
        <v>234</v>
      </c>
      <c r="Z112" t="s" s="294">
        <v>234</v>
      </c>
      <c r="AA112" t="s" s="294">
        <v>234</v>
      </c>
      <c r="AB112" t="s" s="294">
        <v>234</v>
      </c>
      <c r="AC112" t="s" s="294">
        <v>234</v>
      </c>
      <c r="AD112" t="s" s="294">
        <v>234</v>
      </c>
      <c r="AE112" t="s" s="294">
        <v>234</v>
      </c>
      <c r="AF112" t="s" s="294">
        <v>234</v>
      </c>
      <c r="AG112" t="s" s="294">
        <v>234</v>
      </c>
      <c r="AH112" t="s" s="294">
        <v>234</v>
      </c>
      <c r="AI112" t="s" s="294">
        <v>234</v>
      </c>
      <c r="AJ112" t="s" s="294">
        <v>234</v>
      </c>
      <c r="AK112" t="s" s="294">
        <v>234</v>
      </c>
    </row>
    <row r="113">
      <c r="A113" t="n" s="296">
        <v>103.0</v>
      </c>
      <c r="B113" t="s" s="296">
        <v>247</v>
      </c>
      <c r="C113" t="s" s="294">
        <v>232</v>
      </c>
      <c r="D113" t="n" s="294">
        <v>4.0</v>
      </c>
      <c r="E113" t="n" s="294">
        <v>20.0</v>
      </c>
      <c r="F113" t="s" s="295">
        <v>333</v>
      </c>
      <c r="G113" t="n" s="294">
        <v>1.0</v>
      </c>
      <c r="H113" t="n" s="294">
        <v>1.0</v>
      </c>
      <c r="I113" t="n" s="294">
        <v>4.0</v>
      </c>
      <c r="J113" t="n" s="294">
        <v>0.0</v>
      </c>
      <c r="K113" t="n" s="294">
        <v>0.0</v>
      </c>
      <c r="L113" t="n" s="294">
        <v>20.0</v>
      </c>
      <c r="M113" s="294"/>
      <c r="N113" t="n" s="294">
        <v>0.0</v>
      </c>
      <c r="O113" t="s" s="294">
        <v>234</v>
      </c>
      <c r="P113" t="s" s="294">
        <v>235</v>
      </c>
      <c r="Q113" s="294"/>
      <c r="R113" t="s" s="294">
        <v>234</v>
      </c>
      <c r="S113" t="s" s="294">
        <v>234</v>
      </c>
      <c r="T113" t="s" s="294">
        <v>234</v>
      </c>
      <c r="U113" t="s" s="294">
        <v>234</v>
      </c>
      <c r="V113" t="s" s="294">
        <v>234</v>
      </c>
      <c r="W113" t="s" s="294">
        <v>234</v>
      </c>
      <c r="X113" t="s" s="294">
        <v>234</v>
      </c>
      <c r="Y113" t="s" s="294">
        <v>234</v>
      </c>
      <c r="Z113" t="s" s="294">
        <v>234</v>
      </c>
      <c r="AA113" t="s" s="294">
        <v>234</v>
      </c>
      <c r="AB113" t="s" s="294">
        <v>234</v>
      </c>
      <c r="AC113" t="s" s="294">
        <v>234</v>
      </c>
      <c r="AD113" t="s" s="294">
        <v>234</v>
      </c>
      <c r="AE113" t="s" s="294">
        <v>234</v>
      </c>
      <c r="AF113" t="s" s="294">
        <v>234</v>
      </c>
      <c r="AG113" t="s" s="294">
        <v>234</v>
      </c>
      <c r="AH113" t="s" s="294">
        <v>234</v>
      </c>
      <c r="AI113" t="s" s="294">
        <v>234</v>
      </c>
      <c r="AJ113" t="s" s="294">
        <v>234</v>
      </c>
      <c r="AK113" t="s" s="294">
        <v>234</v>
      </c>
    </row>
    <row r="114">
      <c r="A114" t="n" s="296">
        <v>104.0</v>
      </c>
      <c r="B114" t="s" s="296">
        <v>446</v>
      </c>
      <c r="C114" t="s" s="294">
        <v>232</v>
      </c>
      <c r="D114" t="n" s="294">
        <v>4.0</v>
      </c>
      <c r="E114" t="n" s="294">
        <v>0.0</v>
      </c>
      <c r="F114" t="s" s="295">
        <v>334</v>
      </c>
      <c r="G114" t="n" s="294">
        <v>1.0</v>
      </c>
      <c r="H114" t="n" s="294">
        <v>1.0</v>
      </c>
      <c r="I114" t="n" s="294">
        <v>3.0</v>
      </c>
      <c r="J114" t="n" s="294">
        <v>0.0</v>
      </c>
      <c r="K114" t="n" s="294">
        <v>0.0</v>
      </c>
      <c r="L114" t="n" s="294">
        <v>20.0</v>
      </c>
      <c r="M114" t="s" s="294">
        <v>112</v>
      </c>
      <c r="N114" t="n" s="294">
        <v>0.0</v>
      </c>
      <c r="O114" t="s" s="294">
        <v>234</v>
      </c>
      <c r="P114" t="s" s="294">
        <v>235</v>
      </c>
      <c r="Q114" s="294"/>
      <c r="R114" t="s" s="294">
        <v>234</v>
      </c>
      <c r="S114" t="s" s="294">
        <v>234</v>
      </c>
      <c r="T114" t="s" s="294">
        <v>234</v>
      </c>
      <c r="U114" t="s" s="294">
        <v>234</v>
      </c>
      <c r="V114" t="s" s="294">
        <v>234</v>
      </c>
      <c r="W114" t="s" s="294">
        <v>234</v>
      </c>
      <c r="X114" t="s" s="294">
        <v>234</v>
      </c>
      <c r="Y114" t="s" s="294">
        <v>234</v>
      </c>
      <c r="Z114" t="s" s="294">
        <v>234</v>
      </c>
      <c r="AA114" t="s" s="294">
        <v>234</v>
      </c>
      <c r="AB114" t="s" s="294">
        <v>234</v>
      </c>
      <c r="AC114" t="s" s="294">
        <v>234</v>
      </c>
      <c r="AD114" t="s" s="294">
        <v>234</v>
      </c>
      <c r="AE114" t="s" s="294">
        <v>234</v>
      </c>
      <c r="AF114" t="s" s="294">
        <v>234</v>
      </c>
      <c r="AG114" t="s" s="294">
        <v>234</v>
      </c>
      <c r="AH114" t="s" s="294">
        <v>234</v>
      </c>
      <c r="AI114" t="s" s="294">
        <v>234</v>
      </c>
      <c r="AJ114" t="s" s="294">
        <v>234</v>
      </c>
      <c r="AK114" t="s" s="294">
        <v>234</v>
      </c>
    </row>
    <row r="115">
      <c r="A115" t="n" s="296">
        <v>105.0</v>
      </c>
      <c r="B115" t="s" s="296">
        <v>247</v>
      </c>
      <c r="C115" t="s" s="294">
        <v>232</v>
      </c>
      <c r="D115" t="n" s="294">
        <v>4.0</v>
      </c>
      <c r="E115" t="n" s="294">
        <v>28.0</v>
      </c>
      <c r="F115" t="s" s="295">
        <v>335</v>
      </c>
      <c r="G115" t="n" s="294">
        <v>1.0</v>
      </c>
      <c r="H115" t="n" s="294">
        <v>1.0</v>
      </c>
      <c r="I115" t="n" s="294">
        <v>4.0</v>
      </c>
      <c r="J115" t="n" s="294">
        <v>0.0</v>
      </c>
      <c r="K115" t="n" s="294">
        <v>0.0</v>
      </c>
      <c r="L115" t="n" s="294">
        <v>20.0</v>
      </c>
      <c r="M115" s="294"/>
      <c r="N115" t="n" s="294">
        <v>0.0</v>
      </c>
      <c r="O115" t="s" s="294">
        <v>234</v>
      </c>
      <c r="P115" t="s" s="294">
        <v>235</v>
      </c>
      <c r="Q115" s="294"/>
      <c r="R115" t="s" s="294">
        <v>234</v>
      </c>
      <c r="S115" t="s" s="294">
        <v>234</v>
      </c>
      <c r="T115" t="s" s="294">
        <v>234</v>
      </c>
      <c r="U115" t="s" s="294">
        <v>234</v>
      </c>
      <c r="V115" t="s" s="294">
        <v>234</v>
      </c>
      <c r="W115" t="s" s="294">
        <v>234</v>
      </c>
      <c r="X115" t="s" s="294">
        <v>234</v>
      </c>
      <c r="Y115" t="s" s="294">
        <v>234</v>
      </c>
      <c r="Z115" t="s" s="294">
        <v>234</v>
      </c>
      <c r="AA115" t="s" s="294">
        <v>234</v>
      </c>
      <c r="AB115" t="s" s="294">
        <v>234</v>
      </c>
      <c r="AC115" t="s" s="294">
        <v>234</v>
      </c>
      <c r="AD115" t="s" s="294">
        <v>234</v>
      </c>
      <c r="AE115" t="s" s="294">
        <v>234</v>
      </c>
      <c r="AF115" t="s" s="294">
        <v>234</v>
      </c>
      <c r="AG115" t="s" s="294">
        <v>234</v>
      </c>
      <c r="AH115" t="s" s="294">
        <v>234</v>
      </c>
      <c r="AI115" t="s" s="294">
        <v>234</v>
      </c>
      <c r="AJ115" t="s" s="294">
        <v>234</v>
      </c>
      <c r="AK115" t="s" s="294">
        <v>234</v>
      </c>
    </row>
    <row r="116">
      <c r="A116" t="n" s="296">
        <v>106.0</v>
      </c>
      <c r="B116" t="s" s="296">
        <v>446</v>
      </c>
      <c r="C116" t="s" s="294">
        <v>232</v>
      </c>
      <c r="D116" t="n" s="294">
        <v>4.0</v>
      </c>
      <c r="E116" t="n" s="294">
        <v>4.0</v>
      </c>
      <c r="F116" t="s" s="295">
        <v>336</v>
      </c>
      <c r="G116" t="n" s="294">
        <v>1.0</v>
      </c>
      <c r="H116" t="n" s="294">
        <v>1.0</v>
      </c>
      <c r="I116" t="n" s="294">
        <v>3.0</v>
      </c>
      <c r="J116" t="n" s="294">
        <v>0.0</v>
      </c>
      <c r="K116" t="n" s="294">
        <v>0.0</v>
      </c>
      <c r="L116" t="n" s="294">
        <v>20.0</v>
      </c>
      <c r="M116" t="s" s="294">
        <v>112</v>
      </c>
      <c r="N116" t="n" s="294">
        <v>0.0</v>
      </c>
      <c r="O116" t="s" s="294">
        <v>234</v>
      </c>
      <c r="P116" t="s" s="294">
        <v>235</v>
      </c>
      <c r="Q116" s="294"/>
      <c r="R116" t="s" s="294">
        <v>234</v>
      </c>
      <c r="S116" t="s" s="294">
        <v>234</v>
      </c>
      <c r="T116" t="s" s="294">
        <v>234</v>
      </c>
      <c r="U116" t="s" s="294">
        <v>234</v>
      </c>
      <c r="V116" t="s" s="294">
        <v>234</v>
      </c>
      <c r="W116" t="s" s="294">
        <v>234</v>
      </c>
      <c r="X116" t="s" s="294">
        <v>234</v>
      </c>
      <c r="Y116" t="s" s="294">
        <v>234</v>
      </c>
      <c r="Z116" t="s" s="294">
        <v>234</v>
      </c>
      <c r="AA116" t="s" s="294">
        <v>234</v>
      </c>
      <c r="AB116" t="s" s="294">
        <v>234</v>
      </c>
      <c r="AC116" t="s" s="294">
        <v>234</v>
      </c>
      <c r="AD116" t="s" s="294">
        <v>234</v>
      </c>
      <c r="AE116" t="s" s="294">
        <v>234</v>
      </c>
      <c r="AF116" t="s" s="294">
        <v>234</v>
      </c>
      <c r="AG116" t="s" s="294">
        <v>234</v>
      </c>
      <c r="AH116" t="s" s="294">
        <v>234</v>
      </c>
      <c r="AI116" t="s" s="294">
        <v>234</v>
      </c>
      <c r="AJ116" t="s" s="294">
        <v>234</v>
      </c>
      <c r="AK116" t="s" s="294">
        <v>234</v>
      </c>
    </row>
    <row r="117">
      <c r="A117" t="n" s="296">
        <v>107.0</v>
      </c>
      <c r="B117" t="s" s="296">
        <v>453</v>
      </c>
      <c r="C117" t="s" s="294">
        <v>232</v>
      </c>
      <c r="D117" t="n" s="294">
        <v>4.0</v>
      </c>
      <c r="E117" t="n" s="294">
        <v>6.0</v>
      </c>
      <c r="F117" t="s" s="295">
        <v>339</v>
      </c>
      <c r="G117" t="n" s="294">
        <v>1.0</v>
      </c>
      <c r="H117" t="n" s="294">
        <v>1.0</v>
      </c>
      <c r="I117" t="n" s="294">
        <v>3.0</v>
      </c>
      <c r="J117" t="n" s="294">
        <v>0.0</v>
      </c>
      <c r="K117" t="n" s="294">
        <v>0.0</v>
      </c>
      <c r="L117" t="n" s="294">
        <v>20.0</v>
      </c>
      <c r="M117" s="294"/>
      <c r="N117" t="n" s="294">
        <v>0.0</v>
      </c>
      <c r="O117" t="s" s="294">
        <v>234</v>
      </c>
      <c r="P117" t="s" s="294">
        <v>235</v>
      </c>
      <c r="Q117" s="294"/>
      <c r="R117" t="s" s="294">
        <v>234</v>
      </c>
      <c r="S117" t="s" s="294">
        <v>234</v>
      </c>
      <c r="T117" t="s" s="294">
        <v>234</v>
      </c>
      <c r="U117" t="s" s="294">
        <v>234</v>
      </c>
      <c r="V117" t="s" s="294">
        <v>234</v>
      </c>
      <c r="W117" t="s" s="294">
        <v>234</v>
      </c>
      <c r="X117" t="s" s="294">
        <v>234</v>
      </c>
      <c r="Y117" t="s" s="294">
        <v>234</v>
      </c>
      <c r="Z117" t="s" s="294">
        <v>234</v>
      </c>
      <c r="AA117" t="s" s="294">
        <v>234</v>
      </c>
      <c r="AB117" t="s" s="294">
        <v>234</v>
      </c>
      <c r="AC117" t="s" s="294">
        <v>234</v>
      </c>
      <c r="AD117" t="s" s="294">
        <v>234</v>
      </c>
      <c r="AE117" t="s" s="294">
        <v>234</v>
      </c>
      <c r="AF117" t="s" s="294">
        <v>234</v>
      </c>
      <c r="AG117" t="s" s="294">
        <v>234</v>
      </c>
      <c r="AH117" t="s" s="294">
        <v>234</v>
      </c>
      <c r="AI117" t="s" s="294">
        <v>234</v>
      </c>
      <c r="AJ117" t="s" s="294">
        <v>234</v>
      </c>
      <c r="AK117" t="s" s="294">
        <v>234</v>
      </c>
    </row>
    <row r="118">
      <c r="A118" t="n" s="296">
        <v>108.0</v>
      </c>
      <c r="B118" t="s" s="296">
        <v>454</v>
      </c>
      <c r="C118" t="s" s="294">
        <v>232</v>
      </c>
      <c r="D118" t="n" s="294">
        <v>4.0</v>
      </c>
      <c r="E118" t="n" s="294">
        <v>7.0</v>
      </c>
      <c r="F118" t="s" s="295">
        <v>344</v>
      </c>
      <c r="G118" t="n" s="294">
        <v>1.0</v>
      </c>
      <c r="H118" t="n" s="294">
        <v>1.0</v>
      </c>
      <c r="I118" t="n" s="294">
        <v>3.0</v>
      </c>
      <c r="J118" t="n" s="294">
        <v>0.0</v>
      </c>
      <c r="K118" t="n" s="294">
        <v>0.0</v>
      </c>
      <c r="L118" t="n" s="294">
        <v>20.0</v>
      </c>
      <c r="M118" t="s" s="294">
        <v>112</v>
      </c>
      <c r="N118" t="n" s="294">
        <v>0.0</v>
      </c>
      <c r="O118" t="s" s="294">
        <v>234</v>
      </c>
      <c r="P118" t="s" s="294">
        <v>235</v>
      </c>
      <c r="Q118" s="294"/>
      <c r="R118" t="s" s="294">
        <v>234</v>
      </c>
      <c r="S118" t="s" s="294">
        <v>234</v>
      </c>
      <c r="T118" t="s" s="294">
        <v>234</v>
      </c>
      <c r="U118" t="s" s="294">
        <v>234</v>
      </c>
      <c r="V118" t="s" s="294">
        <v>234</v>
      </c>
      <c r="W118" t="s" s="294">
        <v>234</v>
      </c>
      <c r="X118" t="s" s="294">
        <v>234</v>
      </c>
      <c r="Y118" t="s" s="294">
        <v>234</v>
      </c>
      <c r="Z118" t="s" s="294">
        <v>234</v>
      </c>
      <c r="AA118" t="s" s="294">
        <v>234</v>
      </c>
      <c r="AB118" t="s" s="294">
        <v>234</v>
      </c>
      <c r="AC118" t="s" s="294">
        <v>234</v>
      </c>
      <c r="AD118" t="s" s="294">
        <v>234</v>
      </c>
      <c r="AE118" t="s" s="294">
        <v>234</v>
      </c>
      <c r="AF118" t="s" s="294">
        <v>234</v>
      </c>
      <c r="AG118" t="s" s="294">
        <v>234</v>
      </c>
      <c r="AH118" t="s" s="294">
        <v>234</v>
      </c>
      <c r="AI118" t="s" s="294">
        <v>234</v>
      </c>
      <c r="AJ118" t="s" s="294">
        <v>234</v>
      </c>
      <c r="AK118" t="s" s="294">
        <v>234</v>
      </c>
    </row>
    <row r="119">
      <c r="A119" t="n" s="296">
        <v>109.0</v>
      </c>
      <c r="B119" t="s" s="296">
        <v>454</v>
      </c>
      <c r="C119" t="s" s="294">
        <v>232</v>
      </c>
      <c r="D119" t="n" s="294">
        <v>4.0</v>
      </c>
      <c r="E119" t="n" s="294">
        <v>2.0</v>
      </c>
      <c r="F119" t="s" s="295">
        <v>345</v>
      </c>
      <c r="G119" t="n" s="294">
        <v>1.0</v>
      </c>
      <c r="H119" t="n" s="294">
        <v>1.0</v>
      </c>
      <c r="I119" t="n" s="294">
        <v>3.0</v>
      </c>
      <c r="J119" t="n" s="294">
        <v>0.0</v>
      </c>
      <c r="K119" t="n" s="294">
        <v>0.0</v>
      </c>
      <c r="L119" t="n" s="294">
        <v>20.0</v>
      </c>
      <c r="M119" t="s" s="294">
        <v>112</v>
      </c>
      <c r="N119" t="n" s="294">
        <v>0.0</v>
      </c>
      <c r="O119" t="s" s="294">
        <v>234</v>
      </c>
      <c r="P119" t="s" s="294">
        <v>235</v>
      </c>
      <c r="Q119" s="294"/>
      <c r="R119" t="s" s="294">
        <v>234</v>
      </c>
      <c r="S119" t="s" s="294">
        <v>234</v>
      </c>
      <c r="T119" t="s" s="294">
        <v>234</v>
      </c>
      <c r="U119" t="s" s="294">
        <v>234</v>
      </c>
      <c r="V119" t="s" s="294">
        <v>234</v>
      </c>
      <c r="W119" t="s" s="294">
        <v>234</v>
      </c>
      <c r="X119" t="s" s="294">
        <v>234</v>
      </c>
      <c r="Y119" t="s" s="294">
        <v>234</v>
      </c>
      <c r="Z119" t="s" s="294">
        <v>234</v>
      </c>
      <c r="AA119" t="s" s="294">
        <v>234</v>
      </c>
      <c r="AB119" t="s" s="294">
        <v>234</v>
      </c>
      <c r="AC119" t="s" s="294">
        <v>234</v>
      </c>
      <c r="AD119" t="s" s="294">
        <v>234</v>
      </c>
      <c r="AE119" t="s" s="294">
        <v>234</v>
      </c>
      <c r="AF119" t="s" s="294">
        <v>234</v>
      </c>
      <c r="AG119" t="s" s="294">
        <v>234</v>
      </c>
      <c r="AH119" t="s" s="294">
        <v>234</v>
      </c>
      <c r="AI119" t="s" s="294">
        <v>234</v>
      </c>
      <c r="AJ119" t="s" s="294">
        <v>234</v>
      </c>
      <c r="AK119" t="s" s="294">
        <v>234</v>
      </c>
    </row>
    <row r="120">
      <c r="A120" t="n" s="296">
        <v>110.0</v>
      </c>
      <c r="B120" t="s" s="296">
        <v>247</v>
      </c>
      <c r="C120" t="s" s="294">
        <v>232</v>
      </c>
      <c r="D120" t="n" s="294">
        <v>4.0</v>
      </c>
      <c r="E120" t="n" s="294">
        <v>2.0</v>
      </c>
      <c r="F120" t="s" s="295">
        <v>346</v>
      </c>
      <c r="G120" t="n" s="294">
        <v>1.0</v>
      </c>
      <c r="H120" t="n" s="294">
        <v>1.0</v>
      </c>
      <c r="I120" t="n" s="294">
        <v>4.0</v>
      </c>
      <c r="J120" t="n" s="294">
        <v>0.0</v>
      </c>
      <c r="K120" t="n" s="294">
        <v>0.0</v>
      </c>
      <c r="L120" t="n" s="294">
        <v>20.0</v>
      </c>
      <c r="M120" s="294"/>
      <c r="N120" t="n" s="294">
        <v>0.0</v>
      </c>
      <c r="O120" t="s" s="294">
        <v>234</v>
      </c>
      <c r="P120" t="s" s="294">
        <v>235</v>
      </c>
      <c r="Q120" s="294"/>
      <c r="R120" t="s" s="294">
        <v>234</v>
      </c>
      <c r="S120" t="s" s="294">
        <v>234</v>
      </c>
      <c r="T120" t="s" s="294">
        <v>234</v>
      </c>
      <c r="U120" t="s" s="294">
        <v>234</v>
      </c>
      <c r="V120" t="s" s="294">
        <v>234</v>
      </c>
      <c r="W120" t="s" s="294">
        <v>234</v>
      </c>
      <c r="X120" t="s" s="294">
        <v>234</v>
      </c>
      <c r="Y120" t="s" s="294">
        <v>234</v>
      </c>
      <c r="Z120" t="s" s="294">
        <v>234</v>
      </c>
      <c r="AA120" t="s" s="294">
        <v>234</v>
      </c>
      <c r="AB120" t="s" s="294">
        <v>234</v>
      </c>
      <c r="AC120" t="s" s="294">
        <v>234</v>
      </c>
      <c r="AD120" t="s" s="294">
        <v>234</v>
      </c>
      <c r="AE120" t="s" s="294">
        <v>234</v>
      </c>
      <c r="AF120" t="s" s="294">
        <v>234</v>
      </c>
      <c r="AG120" t="s" s="294">
        <v>234</v>
      </c>
      <c r="AH120" t="s" s="294">
        <v>234</v>
      </c>
      <c r="AI120" t="s" s="294">
        <v>234</v>
      </c>
      <c r="AJ120" t="s" s="294">
        <v>234</v>
      </c>
      <c r="AK120" t="s" s="294">
        <v>234</v>
      </c>
    </row>
    <row r="121">
      <c r="A121" t="n" s="296">
        <v>111.0</v>
      </c>
      <c r="B121" t="s" s="296">
        <v>247</v>
      </c>
      <c r="C121" t="s" s="294">
        <v>232</v>
      </c>
      <c r="D121" t="n" s="294">
        <v>4.0</v>
      </c>
      <c r="E121" t="n" s="294">
        <v>2.0</v>
      </c>
      <c r="F121" t="s" s="295">
        <v>347</v>
      </c>
      <c r="G121" t="n" s="294">
        <v>1.0</v>
      </c>
      <c r="H121" t="n" s="294">
        <v>1.0</v>
      </c>
      <c r="I121" t="n" s="294">
        <v>4.0</v>
      </c>
      <c r="J121" t="n" s="294">
        <v>0.0</v>
      </c>
      <c r="K121" t="n" s="294">
        <v>0.0</v>
      </c>
      <c r="L121" t="n" s="294">
        <v>20.0</v>
      </c>
      <c r="M121" s="294"/>
      <c r="N121" t="n" s="294">
        <v>0.0</v>
      </c>
      <c r="O121" t="s" s="294">
        <v>234</v>
      </c>
      <c r="P121" t="s" s="294">
        <v>235</v>
      </c>
      <c r="Q121" s="294"/>
      <c r="R121" t="s" s="294">
        <v>234</v>
      </c>
      <c r="S121" t="s" s="294">
        <v>234</v>
      </c>
      <c r="T121" t="s" s="294">
        <v>234</v>
      </c>
      <c r="U121" t="s" s="294">
        <v>234</v>
      </c>
      <c r="V121" t="s" s="294">
        <v>234</v>
      </c>
      <c r="W121" t="s" s="294">
        <v>234</v>
      </c>
      <c r="X121" t="s" s="294">
        <v>234</v>
      </c>
      <c r="Y121" t="s" s="294">
        <v>234</v>
      </c>
      <c r="Z121" t="s" s="294">
        <v>234</v>
      </c>
      <c r="AA121" t="s" s="294">
        <v>234</v>
      </c>
      <c r="AB121" t="s" s="294">
        <v>234</v>
      </c>
      <c r="AC121" t="s" s="294">
        <v>234</v>
      </c>
      <c r="AD121" t="s" s="294">
        <v>234</v>
      </c>
      <c r="AE121" t="s" s="294">
        <v>234</v>
      </c>
      <c r="AF121" t="s" s="294">
        <v>234</v>
      </c>
      <c r="AG121" t="s" s="294">
        <v>234</v>
      </c>
      <c r="AH121" t="s" s="294">
        <v>234</v>
      </c>
      <c r="AI121" t="s" s="294">
        <v>234</v>
      </c>
      <c r="AJ121" t="s" s="294">
        <v>234</v>
      </c>
      <c r="AK121" t="s" s="294">
        <v>234</v>
      </c>
    </row>
    <row r="122">
      <c r="A122" t="n" s="296">
        <v>112.0</v>
      </c>
      <c r="B122" t="s" s="296">
        <v>448</v>
      </c>
      <c r="C122" t="s" s="294">
        <v>232</v>
      </c>
      <c r="D122" t="n" s="294">
        <v>4.0</v>
      </c>
      <c r="E122" t="n" s="294">
        <v>29.0</v>
      </c>
      <c r="F122" t="s" s="295">
        <v>331</v>
      </c>
      <c r="G122" t="n" s="294">
        <v>1.0</v>
      </c>
      <c r="H122" t="n" s="294">
        <v>1.0</v>
      </c>
      <c r="I122" t="n" s="294">
        <v>3.0</v>
      </c>
      <c r="J122" t="n" s="294">
        <v>0.0</v>
      </c>
      <c r="K122" t="n" s="294">
        <v>10.0</v>
      </c>
      <c r="L122" t="n" s="294">
        <v>0.0</v>
      </c>
      <c r="M122" s="294"/>
      <c r="N122" t="n" s="294">
        <v>0.0</v>
      </c>
      <c r="O122" t="s" s="294">
        <v>234</v>
      </c>
      <c r="P122" t="s" s="294">
        <v>235</v>
      </c>
      <c r="Q122" s="294"/>
      <c r="R122" t="s" s="294">
        <v>234</v>
      </c>
      <c r="S122" t="s" s="294">
        <v>234</v>
      </c>
      <c r="T122" t="s" s="294">
        <v>234</v>
      </c>
      <c r="U122" t="s" s="294">
        <v>234</v>
      </c>
      <c r="V122" t="s" s="294">
        <v>234</v>
      </c>
      <c r="W122" t="s" s="294">
        <v>234</v>
      </c>
      <c r="X122" t="s" s="294">
        <v>234</v>
      </c>
      <c r="Y122" t="s" s="294">
        <v>234</v>
      </c>
      <c r="Z122" t="s" s="294">
        <v>234</v>
      </c>
      <c r="AA122" t="s" s="294">
        <v>234</v>
      </c>
      <c r="AB122" t="s" s="294">
        <v>234</v>
      </c>
      <c r="AC122" t="s" s="294">
        <v>234</v>
      </c>
      <c r="AD122" t="s" s="294">
        <v>234</v>
      </c>
      <c r="AE122" t="s" s="294">
        <v>234</v>
      </c>
      <c r="AF122" t="s" s="294">
        <v>234</v>
      </c>
      <c r="AG122" t="s" s="294">
        <v>234</v>
      </c>
      <c r="AH122" t="s" s="294">
        <v>234</v>
      </c>
      <c r="AI122" t="s" s="294">
        <v>234</v>
      </c>
      <c r="AJ122" t="s" s="294">
        <v>234</v>
      </c>
      <c r="AK122" t="s" s="294">
        <v>234</v>
      </c>
    </row>
    <row r="123">
      <c r="A123" t="n" s="296">
        <v>113.0</v>
      </c>
      <c r="B123" t="s" s="296">
        <v>448</v>
      </c>
      <c r="C123" t="s" s="294">
        <v>232</v>
      </c>
      <c r="D123" t="n" s="294">
        <v>4.0</v>
      </c>
      <c r="E123" t="n" s="294">
        <v>20.0</v>
      </c>
      <c r="F123" t="s" s="295">
        <v>333</v>
      </c>
      <c r="G123" t="n" s="294">
        <v>1.0</v>
      </c>
      <c r="H123" t="n" s="294">
        <v>1.0</v>
      </c>
      <c r="I123" t="n" s="294">
        <v>3.0</v>
      </c>
      <c r="J123" t="n" s="294">
        <v>0.0</v>
      </c>
      <c r="K123" t="n" s="294">
        <v>10.0</v>
      </c>
      <c r="L123" t="n" s="294">
        <v>0.0</v>
      </c>
      <c r="M123" s="294"/>
      <c r="N123" t="n" s="294">
        <v>0.0</v>
      </c>
      <c r="O123" t="s" s="294">
        <v>234</v>
      </c>
      <c r="P123" t="s" s="294">
        <v>235</v>
      </c>
      <c r="Q123" s="294"/>
      <c r="R123" t="s" s="294">
        <v>234</v>
      </c>
      <c r="S123" t="s" s="294">
        <v>234</v>
      </c>
      <c r="T123" t="s" s="294">
        <v>234</v>
      </c>
      <c r="U123" t="s" s="294">
        <v>234</v>
      </c>
      <c r="V123" t="s" s="294">
        <v>234</v>
      </c>
      <c r="W123" t="s" s="294">
        <v>234</v>
      </c>
      <c r="X123" t="s" s="294">
        <v>234</v>
      </c>
      <c r="Y123" t="s" s="294">
        <v>234</v>
      </c>
      <c r="Z123" t="s" s="294">
        <v>234</v>
      </c>
      <c r="AA123" t="s" s="294">
        <v>234</v>
      </c>
      <c r="AB123" t="s" s="294">
        <v>234</v>
      </c>
      <c r="AC123" t="s" s="294">
        <v>234</v>
      </c>
      <c r="AD123" t="s" s="294">
        <v>234</v>
      </c>
      <c r="AE123" t="s" s="294">
        <v>234</v>
      </c>
      <c r="AF123" t="s" s="294">
        <v>234</v>
      </c>
      <c r="AG123" t="s" s="294">
        <v>234</v>
      </c>
      <c r="AH123" t="s" s="294">
        <v>234</v>
      </c>
      <c r="AI123" t="s" s="294">
        <v>234</v>
      </c>
      <c r="AJ123" t="s" s="294">
        <v>234</v>
      </c>
      <c r="AK123" t="s" s="294">
        <v>234</v>
      </c>
    </row>
    <row r="124">
      <c r="A124" t="n" s="296">
        <v>114.0</v>
      </c>
      <c r="B124" t="s" s="296">
        <v>448</v>
      </c>
      <c r="C124" t="s" s="294">
        <v>232</v>
      </c>
      <c r="D124" t="n" s="294">
        <v>4.0</v>
      </c>
      <c r="E124" t="n" s="294">
        <v>0.0</v>
      </c>
      <c r="F124" t="s" s="295">
        <v>334</v>
      </c>
      <c r="G124" t="n" s="294">
        <v>1.0</v>
      </c>
      <c r="H124" t="n" s="294">
        <v>1.0</v>
      </c>
      <c r="I124" t="n" s="294">
        <v>3.0</v>
      </c>
      <c r="J124" t="n" s="294">
        <v>0.0</v>
      </c>
      <c r="K124" t="n" s="294">
        <v>10.0</v>
      </c>
      <c r="L124" t="n" s="294">
        <v>0.0</v>
      </c>
      <c r="M124" s="294"/>
      <c r="N124" t="n" s="294">
        <v>0.0</v>
      </c>
      <c r="O124" t="s" s="294">
        <v>234</v>
      </c>
      <c r="P124" t="s" s="294">
        <v>235</v>
      </c>
      <c r="Q124" s="294"/>
      <c r="R124" t="s" s="294">
        <v>234</v>
      </c>
      <c r="S124" t="s" s="294">
        <v>234</v>
      </c>
      <c r="T124" t="s" s="294">
        <v>234</v>
      </c>
      <c r="U124" t="s" s="294">
        <v>234</v>
      </c>
      <c r="V124" t="s" s="294">
        <v>234</v>
      </c>
      <c r="W124" t="s" s="294">
        <v>234</v>
      </c>
      <c r="X124" t="s" s="294">
        <v>234</v>
      </c>
      <c r="Y124" t="s" s="294">
        <v>234</v>
      </c>
      <c r="Z124" t="s" s="294">
        <v>234</v>
      </c>
      <c r="AA124" t="s" s="294">
        <v>234</v>
      </c>
      <c r="AB124" t="s" s="294">
        <v>234</v>
      </c>
      <c r="AC124" t="s" s="294">
        <v>234</v>
      </c>
      <c r="AD124" t="s" s="294">
        <v>234</v>
      </c>
      <c r="AE124" t="s" s="294">
        <v>234</v>
      </c>
      <c r="AF124" t="s" s="294">
        <v>234</v>
      </c>
      <c r="AG124" t="s" s="294">
        <v>234</v>
      </c>
      <c r="AH124" t="s" s="294">
        <v>234</v>
      </c>
      <c r="AI124" t="s" s="294">
        <v>234</v>
      </c>
      <c r="AJ124" t="s" s="294">
        <v>234</v>
      </c>
      <c r="AK124" t="s" s="294">
        <v>234</v>
      </c>
    </row>
    <row r="125">
      <c r="A125" t="n" s="296">
        <v>115.0</v>
      </c>
      <c r="B125" t="s" s="296">
        <v>447</v>
      </c>
      <c r="C125" t="s" s="294">
        <v>232</v>
      </c>
      <c r="D125" t="n" s="294">
        <v>4.0</v>
      </c>
      <c r="E125" t="n" s="294">
        <v>28.0</v>
      </c>
      <c r="F125" t="s" s="295">
        <v>335</v>
      </c>
      <c r="G125" t="n" s="294">
        <v>1.0</v>
      </c>
      <c r="H125" t="n" s="294">
        <v>1.0</v>
      </c>
      <c r="I125" t="n" s="294">
        <v>3.0</v>
      </c>
      <c r="J125" t="n" s="294">
        <v>0.0</v>
      </c>
      <c r="K125" t="n" s="294">
        <v>10.0</v>
      </c>
      <c r="L125" t="n" s="294">
        <v>0.0</v>
      </c>
      <c r="M125" s="294"/>
      <c r="N125" t="n" s="294">
        <v>0.0</v>
      </c>
      <c r="O125" t="s" s="294">
        <v>234</v>
      </c>
      <c r="P125" s="294"/>
      <c r="Q125" t="s" s="294">
        <v>237</v>
      </c>
      <c r="R125" t="s" s="294">
        <v>234</v>
      </c>
      <c r="S125" t="s" s="294">
        <v>234</v>
      </c>
      <c r="T125" t="s" s="294">
        <v>234</v>
      </c>
      <c r="U125" t="s" s="294">
        <v>234</v>
      </c>
      <c r="V125" t="s" s="294">
        <v>234</v>
      </c>
      <c r="W125" t="s" s="294">
        <v>234</v>
      </c>
      <c r="X125" t="s" s="294">
        <v>234</v>
      </c>
      <c r="Y125" t="s" s="294">
        <v>234</v>
      </c>
      <c r="Z125" t="s" s="294">
        <v>234</v>
      </c>
      <c r="AA125" t="s" s="294">
        <v>234</v>
      </c>
      <c r="AB125" t="s" s="294">
        <v>234</v>
      </c>
      <c r="AC125" t="s" s="294">
        <v>234</v>
      </c>
      <c r="AD125" t="s" s="294">
        <v>234</v>
      </c>
      <c r="AE125" t="s" s="294">
        <v>234</v>
      </c>
      <c r="AF125" t="s" s="294">
        <v>234</v>
      </c>
      <c r="AG125" t="s" s="294">
        <v>234</v>
      </c>
      <c r="AH125" t="s" s="294">
        <v>234</v>
      </c>
      <c r="AI125" t="s" s="294">
        <v>234</v>
      </c>
      <c r="AJ125" t="s" s="294">
        <v>234</v>
      </c>
      <c r="AK125" t="s" s="294">
        <v>234</v>
      </c>
    </row>
    <row r="126">
      <c r="A126" t="n" s="296">
        <v>116.0</v>
      </c>
      <c r="B126" t="s" s="296">
        <v>448</v>
      </c>
      <c r="C126" t="s" s="294">
        <v>232</v>
      </c>
      <c r="D126" t="n" s="294">
        <v>4.0</v>
      </c>
      <c r="E126" t="n" s="294">
        <v>4.0</v>
      </c>
      <c r="F126" t="s" s="295">
        <v>336</v>
      </c>
      <c r="G126" t="n" s="294">
        <v>1.0</v>
      </c>
      <c r="H126" t="n" s="294">
        <v>1.0</v>
      </c>
      <c r="I126" t="n" s="294">
        <v>3.0</v>
      </c>
      <c r="J126" t="n" s="294">
        <v>0.0</v>
      </c>
      <c r="K126" t="n" s="294">
        <v>10.0</v>
      </c>
      <c r="L126" t="n" s="294">
        <v>0.0</v>
      </c>
      <c r="M126" s="294"/>
      <c r="N126" t="n" s="294">
        <v>0.0</v>
      </c>
      <c r="O126" t="s" s="294">
        <v>234</v>
      </c>
      <c r="P126" t="s" s="294">
        <v>235</v>
      </c>
      <c r="Q126" s="294"/>
      <c r="R126" t="s" s="294">
        <v>234</v>
      </c>
      <c r="S126" t="s" s="294">
        <v>234</v>
      </c>
      <c r="T126" t="s" s="294">
        <v>234</v>
      </c>
      <c r="U126" t="s" s="294">
        <v>234</v>
      </c>
      <c r="V126" t="s" s="294">
        <v>234</v>
      </c>
      <c r="W126" t="s" s="294">
        <v>234</v>
      </c>
      <c r="X126" t="s" s="294">
        <v>234</v>
      </c>
      <c r="Y126" t="s" s="294">
        <v>234</v>
      </c>
      <c r="Z126" t="s" s="294">
        <v>234</v>
      </c>
      <c r="AA126" t="s" s="294">
        <v>234</v>
      </c>
      <c r="AB126" t="s" s="294">
        <v>234</v>
      </c>
      <c r="AC126" t="s" s="294">
        <v>234</v>
      </c>
      <c r="AD126" t="s" s="294">
        <v>234</v>
      </c>
      <c r="AE126" t="s" s="294">
        <v>234</v>
      </c>
      <c r="AF126" t="s" s="294">
        <v>234</v>
      </c>
      <c r="AG126" t="s" s="294">
        <v>234</v>
      </c>
      <c r="AH126" t="s" s="294">
        <v>234</v>
      </c>
      <c r="AI126" t="s" s="294">
        <v>234</v>
      </c>
      <c r="AJ126" t="s" s="294">
        <v>234</v>
      </c>
      <c r="AK126" t="s" s="294">
        <v>234</v>
      </c>
    </row>
    <row r="127">
      <c r="A127" t="n" s="296">
        <v>117.0</v>
      </c>
      <c r="B127" t="s" s="296">
        <v>447</v>
      </c>
      <c r="C127" t="s" s="294">
        <v>232</v>
      </c>
      <c r="D127" t="n" s="294">
        <v>4.0</v>
      </c>
      <c r="E127" t="n" s="294">
        <v>6.0</v>
      </c>
      <c r="F127" t="s" s="295">
        <v>339</v>
      </c>
      <c r="G127" t="n" s="294">
        <v>1.0</v>
      </c>
      <c r="H127" t="n" s="294">
        <v>1.0</v>
      </c>
      <c r="I127" t="n" s="294">
        <v>3.0</v>
      </c>
      <c r="J127" t="n" s="294">
        <v>0.0</v>
      </c>
      <c r="K127" t="n" s="294">
        <v>10.0</v>
      </c>
      <c r="L127" t="n" s="294">
        <v>0.0</v>
      </c>
      <c r="M127" s="294"/>
      <c r="N127" t="n" s="294">
        <v>0.0</v>
      </c>
      <c r="O127" t="s" s="294">
        <v>234</v>
      </c>
      <c r="P127" s="294"/>
      <c r="Q127" t="s" s="294">
        <v>237</v>
      </c>
      <c r="R127" t="s" s="294">
        <v>234</v>
      </c>
      <c r="S127" t="s" s="294">
        <v>234</v>
      </c>
      <c r="T127" t="s" s="294">
        <v>234</v>
      </c>
      <c r="U127" t="s" s="294">
        <v>234</v>
      </c>
      <c r="V127" t="s" s="294">
        <v>234</v>
      </c>
      <c r="W127" t="s" s="294">
        <v>234</v>
      </c>
      <c r="X127" t="s" s="294">
        <v>234</v>
      </c>
      <c r="Y127" t="s" s="294">
        <v>234</v>
      </c>
      <c r="Z127" t="s" s="294">
        <v>234</v>
      </c>
      <c r="AA127" t="s" s="294">
        <v>234</v>
      </c>
      <c r="AB127" t="s" s="294">
        <v>234</v>
      </c>
      <c r="AC127" t="s" s="294">
        <v>234</v>
      </c>
      <c r="AD127" t="s" s="294">
        <v>234</v>
      </c>
      <c r="AE127" t="s" s="294">
        <v>234</v>
      </c>
      <c r="AF127" t="s" s="294">
        <v>234</v>
      </c>
      <c r="AG127" t="s" s="294">
        <v>234</v>
      </c>
      <c r="AH127" t="s" s="294">
        <v>234</v>
      </c>
      <c r="AI127" t="s" s="294">
        <v>234</v>
      </c>
      <c r="AJ127" t="s" s="294">
        <v>234</v>
      </c>
      <c r="AK127" t="s" s="294">
        <v>234</v>
      </c>
    </row>
    <row r="128">
      <c r="A128" t="n" s="296">
        <v>118.0</v>
      </c>
      <c r="B128" t="s" s="296">
        <v>447</v>
      </c>
      <c r="C128" t="s" s="294">
        <v>232</v>
      </c>
      <c r="D128" t="n" s="294">
        <v>4.0</v>
      </c>
      <c r="E128" t="n" s="294">
        <v>7.0</v>
      </c>
      <c r="F128" t="s" s="295">
        <v>344</v>
      </c>
      <c r="G128" t="n" s="294">
        <v>1.0</v>
      </c>
      <c r="H128" t="n" s="294">
        <v>1.0</v>
      </c>
      <c r="I128" t="n" s="294">
        <v>3.0</v>
      </c>
      <c r="J128" t="n" s="294">
        <v>0.0</v>
      </c>
      <c r="K128" t="n" s="294">
        <v>10.0</v>
      </c>
      <c r="L128" t="n" s="294">
        <v>0.0</v>
      </c>
      <c r="M128" s="294"/>
      <c r="N128" t="n" s="294">
        <v>0.0</v>
      </c>
      <c r="O128" t="s" s="294">
        <v>234</v>
      </c>
      <c r="P128" s="294"/>
      <c r="Q128" t="s" s="294">
        <v>237</v>
      </c>
      <c r="R128" t="s" s="294">
        <v>234</v>
      </c>
      <c r="S128" t="s" s="294">
        <v>234</v>
      </c>
      <c r="T128" t="s" s="294">
        <v>234</v>
      </c>
      <c r="U128" t="s" s="294">
        <v>234</v>
      </c>
      <c r="V128" t="s" s="294">
        <v>234</v>
      </c>
      <c r="W128" t="s" s="294">
        <v>234</v>
      </c>
      <c r="X128" t="s" s="294">
        <v>234</v>
      </c>
      <c r="Y128" t="s" s="294">
        <v>234</v>
      </c>
      <c r="Z128" t="s" s="294">
        <v>234</v>
      </c>
      <c r="AA128" t="s" s="294">
        <v>234</v>
      </c>
      <c r="AB128" t="s" s="294">
        <v>234</v>
      </c>
      <c r="AC128" t="s" s="294">
        <v>234</v>
      </c>
      <c r="AD128" t="s" s="294">
        <v>234</v>
      </c>
      <c r="AE128" t="s" s="294">
        <v>234</v>
      </c>
      <c r="AF128" t="s" s="294">
        <v>234</v>
      </c>
      <c r="AG128" t="s" s="294">
        <v>234</v>
      </c>
      <c r="AH128" t="s" s="294">
        <v>234</v>
      </c>
      <c r="AI128" t="s" s="294">
        <v>234</v>
      </c>
      <c r="AJ128" t="s" s="294">
        <v>234</v>
      </c>
      <c r="AK128" t="s" s="294">
        <v>234</v>
      </c>
    </row>
    <row r="129">
      <c r="A129" t="n" s="296">
        <v>119.0</v>
      </c>
      <c r="B129" t="s" s="296">
        <v>447</v>
      </c>
      <c r="C129" t="s" s="294">
        <v>232</v>
      </c>
      <c r="D129" t="n" s="294">
        <v>4.0</v>
      </c>
      <c r="E129" t="n" s="294">
        <v>2.0</v>
      </c>
      <c r="F129" t="s" s="295">
        <v>345</v>
      </c>
      <c r="G129" t="n" s="294">
        <v>1.0</v>
      </c>
      <c r="H129" t="n" s="294">
        <v>1.0</v>
      </c>
      <c r="I129" t="n" s="294">
        <v>3.0</v>
      </c>
      <c r="J129" t="n" s="294">
        <v>0.0</v>
      </c>
      <c r="K129" t="n" s="294">
        <v>10.0</v>
      </c>
      <c r="L129" t="n" s="294">
        <v>0.0</v>
      </c>
      <c r="M129" s="294"/>
      <c r="N129" t="n" s="294">
        <v>0.0</v>
      </c>
      <c r="O129" t="s" s="294">
        <v>234</v>
      </c>
      <c r="P129" s="294"/>
      <c r="Q129" t="s" s="294">
        <v>237</v>
      </c>
      <c r="R129" t="s" s="294">
        <v>234</v>
      </c>
      <c r="S129" t="s" s="294">
        <v>234</v>
      </c>
      <c r="T129" t="s" s="294">
        <v>234</v>
      </c>
      <c r="U129" t="s" s="294">
        <v>234</v>
      </c>
      <c r="V129" t="s" s="294">
        <v>234</v>
      </c>
      <c r="W129" t="s" s="294">
        <v>234</v>
      </c>
      <c r="X129" t="s" s="294">
        <v>234</v>
      </c>
      <c r="Y129" t="s" s="294">
        <v>234</v>
      </c>
      <c r="Z129" t="s" s="294">
        <v>234</v>
      </c>
      <c r="AA129" t="s" s="294">
        <v>234</v>
      </c>
      <c r="AB129" t="s" s="294">
        <v>234</v>
      </c>
      <c r="AC129" t="s" s="294">
        <v>234</v>
      </c>
      <c r="AD129" t="s" s="294">
        <v>234</v>
      </c>
      <c r="AE129" t="s" s="294">
        <v>234</v>
      </c>
      <c r="AF129" t="s" s="294">
        <v>234</v>
      </c>
      <c r="AG129" t="s" s="294">
        <v>234</v>
      </c>
      <c r="AH129" t="s" s="294">
        <v>234</v>
      </c>
      <c r="AI129" t="s" s="294">
        <v>234</v>
      </c>
      <c r="AJ129" t="s" s="294">
        <v>234</v>
      </c>
      <c r="AK129" t="s" s="294">
        <v>234</v>
      </c>
    </row>
    <row r="130">
      <c r="A130" t="n" s="296">
        <v>120.0</v>
      </c>
      <c r="B130" t="s" s="296">
        <v>447</v>
      </c>
      <c r="C130" t="s" s="294">
        <v>232</v>
      </c>
      <c r="D130" t="n" s="294">
        <v>4.0</v>
      </c>
      <c r="E130" t="n" s="294">
        <v>2.0</v>
      </c>
      <c r="F130" t="s" s="295">
        <v>346</v>
      </c>
      <c r="G130" t="n" s="294">
        <v>1.0</v>
      </c>
      <c r="H130" t="n" s="294">
        <v>1.0</v>
      </c>
      <c r="I130" t="n" s="294">
        <v>3.0</v>
      </c>
      <c r="J130" t="n" s="294">
        <v>0.0</v>
      </c>
      <c r="K130" t="n" s="294">
        <v>10.0</v>
      </c>
      <c r="L130" t="n" s="294">
        <v>0.0</v>
      </c>
      <c r="M130" s="294"/>
      <c r="N130" t="n" s="294">
        <v>0.0</v>
      </c>
      <c r="O130" t="s" s="294">
        <v>234</v>
      </c>
      <c r="P130" s="294"/>
      <c r="Q130" t="s" s="294">
        <v>237</v>
      </c>
      <c r="R130" t="s" s="294">
        <v>234</v>
      </c>
      <c r="S130" t="s" s="294">
        <v>234</v>
      </c>
      <c r="T130" t="s" s="294">
        <v>234</v>
      </c>
      <c r="U130" t="s" s="294">
        <v>234</v>
      </c>
      <c r="V130" t="s" s="294">
        <v>234</v>
      </c>
      <c r="W130" t="s" s="294">
        <v>234</v>
      </c>
      <c r="X130" t="s" s="294">
        <v>234</v>
      </c>
      <c r="Y130" t="s" s="294">
        <v>234</v>
      </c>
      <c r="Z130" t="s" s="294">
        <v>234</v>
      </c>
      <c r="AA130" t="s" s="294">
        <v>234</v>
      </c>
      <c r="AB130" t="s" s="294">
        <v>234</v>
      </c>
      <c r="AC130" t="s" s="294">
        <v>234</v>
      </c>
      <c r="AD130" t="s" s="294">
        <v>234</v>
      </c>
      <c r="AE130" t="s" s="294">
        <v>234</v>
      </c>
      <c r="AF130" t="s" s="294">
        <v>234</v>
      </c>
      <c r="AG130" t="s" s="294">
        <v>234</v>
      </c>
      <c r="AH130" t="s" s="294">
        <v>234</v>
      </c>
      <c r="AI130" t="s" s="294">
        <v>234</v>
      </c>
      <c r="AJ130" t="s" s="294">
        <v>234</v>
      </c>
      <c r="AK130" t="s" s="294">
        <v>234</v>
      </c>
    </row>
    <row r="131">
      <c r="A131" t="n" s="296">
        <v>121.0</v>
      </c>
      <c r="B131" t="s" s="296">
        <v>447</v>
      </c>
      <c r="C131" t="s" s="294">
        <v>232</v>
      </c>
      <c r="D131" t="n" s="294">
        <v>4.0</v>
      </c>
      <c r="E131" t="n" s="294">
        <v>2.0</v>
      </c>
      <c r="F131" t="s" s="295">
        <v>347</v>
      </c>
      <c r="G131" t="n" s="294">
        <v>1.0</v>
      </c>
      <c r="H131" t="n" s="294">
        <v>1.0</v>
      </c>
      <c r="I131" t="n" s="294">
        <v>3.0</v>
      </c>
      <c r="J131" t="n" s="294">
        <v>0.0</v>
      </c>
      <c r="K131" t="n" s="294">
        <v>10.0</v>
      </c>
      <c r="L131" t="n" s="294">
        <v>0.0</v>
      </c>
      <c r="M131" s="294"/>
      <c r="N131" t="n" s="294">
        <v>0.0</v>
      </c>
      <c r="O131" t="s" s="294">
        <v>234</v>
      </c>
      <c r="P131" s="294"/>
      <c r="Q131" t="s" s="294">
        <v>237</v>
      </c>
      <c r="R131" t="s" s="294">
        <v>234</v>
      </c>
      <c r="S131" t="s" s="294">
        <v>234</v>
      </c>
      <c r="T131" t="s" s="294">
        <v>234</v>
      </c>
      <c r="U131" t="s" s="294">
        <v>234</v>
      </c>
      <c r="V131" t="s" s="294">
        <v>234</v>
      </c>
      <c r="W131" t="s" s="294">
        <v>234</v>
      </c>
      <c r="X131" t="s" s="294">
        <v>234</v>
      </c>
      <c r="Y131" t="s" s="294">
        <v>234</v>
      </c>
      <c r="Z131" t="s" s="294">
        <v>234</v>
      </c>
      <c r="AA131" t="s" s="294">
        <v>234</v>
      </c>
      <c r="AB131" t="s" s="294">
        <v>234</v>
      </c>
      <c r="AC131" t="s" s="294">
        <v>234</v>
      </c>
      <c r="AD131" t="s" s="294">
        <v>234</v>
      </c>
      <c r="AE131" t="s" s="294">
        <v>234</v>
      </c>
      <c r="AF131" t="s" s="294">
        <v>234</v>
      </c>
      <c r="AG131" t="s" s="294">
        <v>234</v>
      </c>
      <c r="AH131" t="s" s="294">
        <v>234</v>
      </c>
      <c r="AI131" t="s" s="294">
        <v>234</v>
      </c>
      <c r="AJ131" t="s" s="294">
        <v>234</v>
      </c>
      <c r="AK131" t="s" s="294">
        <v>234</v>
      </c>
    </row>
    <row r="132">
      <c r="A132" t="n" s="296">
        <v>122.0</v>
      </c>
      <c r="B132" t="s" s="296">
        <v>460</v>
      </c>
      <c r="C132" t="s" s="294">
        <v>232</v>
      </c>
      <c r="D132" t="n" s="294">
        <v>5.0</v>
      </c>
      <c r="E132" t="n" s="294">
        <v>28.0</v>
      </c>
      <c r="F132" t="s" s="295">
        <v>455</v>
      </c>
      <c r="G132" t="n" s="294">
        <v>1.0</v>
      </c>
      <c r="H132" t="n" s="294">
        <v>2.0</v>
      </c>
      <c r="I132" t="n" s="294">
        <v>4.0</v>
      </c>
      <c r="J132" t="n" s="294">
        <v>40.0</v>
      </c>
      <c r="K132" t="n" s="294">
        <v>0.0</v>
      </c>
      <c r="L132" t="n" s="294">
        <v>0.0</v>
      </c>
      <c r="M132" s="294"/>
      <c r="N132" t="n" s="294">
        <v>0.0</v>
      </c>
      <c r="O132" t="s" s="294">
        <v>234</v>
      </c>
      <c r="P132" t="s" s="294">
        <v>235</v>
      </c>
      <c r="Q132" s="294"/>
      <c r="R132" t="s" s="294">
        <v>234</v>
      </c>
      <c r="S132" t="s" s="294">
        <v>234</v>
      </c>
      <c r="T132" t="s" s="294">
        <v>234</v>
      </c>
      <c r="U132" t="s" s="294">
        <v>234</v>
      </c>
      <c r="V132" t="s" s="294">
        <v>234</v>
      </c>
      <c r="W132" t="s" s="294">
        <v>234</v>
      </c>
      <c r="X132" t="s" s="294">
        <v>234</v>
      </c>
      <c r="Y132" t="s" s="294">
        <v>234</v>
      </c>
      <c r="Z132" t="s" s="294">
        <v>234</v>
      </c>
      <c r="AA132" t="s" s="294">
        <v>234</v>
      </c>
      <c r="AB132" t="s" s="294">
        <v>234</v>
      </c>
      <c r="AC132" t="s" s="294">
        <v>234</v>
      </c>
      <c r="AD132" t="s" s="294">
        <v>234</v>
      </c>
      <c r="AE132" t="s" s="294">
        <v>234</v>
      </c>
      <c r="AF132" t="s" s="294">
        <v>234</v>
      </c>
      <c r="AG132" t="s" s="294">
        <v>234</v>
      </c>
      <c r="AH132" t="s" s="294">
        <v>234</v>
      </c>
      <c r="AI132" t="s" s="294">
        <v>234</v>
      </c>
      <c r="AJ132" t="s" s="294">
        <v>234</v>
      </c>
      <c r="AK132" t="s" s="294">
        <v>234</v>
      </c>
    </row>
    <row r="133">
      <c r="A133" t="n" s="296">
        <v>123.0</v>
      </c>
      <c r="B133" t="s" s="296">
        <v>459</v>
      </c>
      <c r="C133" t="s" s="294">
        <v>232</v>
      </c>
      <c r="D133" t="n" s="294">
        <v>5.0</v>
      </c>
      <c r="E133" t="n" s="294">
        <v>5.0</v>
      </c>
      <c r="F133" t="s" s="295">
        <v>376</v>
      </c>
      <c r="G133" t="n" s="294">
        <v>1.0</v>
      </c>
      <c r="H133" t="n" s="294">
        <v>1.0</v>
      </c>
      <c r="I133" t="n" s="294">
        <v>4.0</v>
      </c>
      <c r="J133" t="n" s="294">
        <v>0.0</v>
      </c>
      <c r="K133" t="n" s="294">
        <v>20.0</v>
      </c>
      <c r="L133" t="n" s="294">
        <v>0.0</v>
      </c>
      <c r="M133" s="294"/>
      <c r="N133" t="n" s="294">
        <v>0.0</v>
      </c>
      <c r="O133" t="s" s="294">
        <v>234</v>
      </c>
      <c r="P133" s="294"/>
      <c r="Q133" t="s" s="294">
        <v>237</v>
      </c>
      <c r="R133" t="s" s="294">
        <v>234</v>
      </c>
      <c r="S133" t="s" s="294">
        <v>234</v>
      </c>
      <c r="T133" t="s" s="294">
        <v>234</v>
      </c>
      <c r="U133" t="s" s="294">
        <v>234</v>
      </c>
      <c r="V133" t="s" s="294">
        <v>234</v>
      </c>
      <c r="W133" t="s" s="294">
        <v>234</v>
      </c>
      <c r="X133" t="s" s="294">
        <v>234</v>
      </c>
      <c r="Y133" t="s" s="294">
        <v>234</v>
      </c>
      <c r="Z133" t="s" s="294">
        <v>234</v>
      </c>
      <c r="AA133" t="s" s="294">
        <v>234</v>
      </c>
      <c r="AB133" t="s" s="294">
        <v>234</v>
      </c>
      <c r="AC133" t="s" s="294">
        <v>234</v>
      </c>
      <c r="AD133" t="s" s="294">
        <v>234</v>
      </c>
      <c r="AE133" t="s" s="294">
        <v>234</v>
      </c>
      <c r="AF133" t="s" s="294">
        <v>234</v>
      </c>
      <c r="AG133" t="s" s="294">
        <v>234</v>
      </c>
      <c r="AH133" t="s" s="294">
        <v>234</v>
      </c>
      <c r="AI133" t="s" s="294">
        <v>234</v>
      </c>
      <c r="AJ133" t="s" s="294">
        <v>234</v>
      </c>
      <c r="AK133" t="s" s="294">
        <v>234</v>
      </c>
    </row>
    <row r="134">
      <c r="A134" t="n" s="296">
        <v>124.0</v>
      </c>
      <c r="B134" t="s" s="296">
        <v>457</v>
      </c>
      <c r="C134" t="s" s="294">
        <v>232</v>
      </c>
      <c r="D134" t="n" s="294">
        <v>5.0</v>
      </c>
      <c r="E134" t="n" s="294">
        <v>23.0</v>
      </c>
      <c r="F134" t="s" s="295">
        <v>385</v>
      </c>
      <c r="G134" t="n" s="294">
        <v>1.0</v>
      </c>
      <c r="H134" t="n" s="294">
        <v>1.0</v>
      </c>
      <c r="I134" t="n" s="294">
        <v>4.0</v>
      </c>
      <c r="J134" t="n" s="294">
        <v>0.0</v>
      </c>
      <c r="K134" t="n" s="294">
        <v>20.0</v>
      </c>
      <c r="L134" t="n" s="294">
        <v>0.0</v>
      </c>
      <c r="M134" s="294"/>
      <c r="N134" t="n" s="294">
        <v>0.0</v>
      </c>
      <c r="O134" t="s" s="294">
        <v>234</v>
      </c>
      <c r="P134" s="294"/>
      <c r="Q134" t="s" s="294">
        <v>237</v>
      </c>
      <c r="R134" t="s" s="294">
        <v>234</v>
      </c>
      <c r="S134" t="s" s="294">
        <v>234</v>
      </c>
      <c r="T134" t="s" s="294">
        <v>234</v>
      </c>
      <c r="U134" t="s" s="294">
        <v>234</v>
      </c>
      <c r="V134" t="s" s="294">
        <v>234</v>
      </c>
      <c r="W134" t="s" s="294">
        <v>234</v>
      </c>
      <c r="X134" t="s" s="294">
        <v>234</v>
      </c>
      <c r="Y134" t="s" s="294">
        <v>234</v>
      </c>
      <c r="Z134" t="s" s="294">
        <v>234</v>
      </c>
      <c r="AA134" t="s" s="294">
        <v>234</v>
      </c>
      <c r="AB134" t="s" s="294">
        <v>234</v>
      </c>
      <c r="AC134" t="s" s="294">
        <v>234</v>
      </c>
      <c r="AD134" t="s" s="294">
        <v>234</v>
      </c>
      <c r="AE134" t="s" s="294">
        <v>234</v>
      </c>
      <c r="AF134" t="s" s="294">
        <v>234</v>
      </c>
      <c r="AG134" t="s" s="294">
        <v>234</v>
      </c>
      <c r="AH134" t="s" s="294">
        <v>234</v>
      </c>
      <c r="AI134" t="s" s="294">
        <v>234</v>
      </c>
      <c r="AJ134" t="s" s="294">
        <v>234</v>
      </c>
      <c r="AK134" t="s" s="294">
        <v>234</v>
      </c>
    </row>
    <row r="135">
      <c r="A135" t="n" s="296">
        <v>125.0</v>
      </c>
      <c r="B135" t="s" s="296">
        <v>435</v>
      </c>
      <c r="C135" t="s" s="294">
        <v>232</v>
      </c>
      <c r="D135" t="n" s="294">
        <v>5.0</v>
      </c>
      <c r="E135" t="n" s="294">
        <v>2.0</v>
      </c>
      <c r="F135" t="s" s="295">
        <v>383</v>
      </c>
      <c r="G135" t="n" s="294">
        <v>1.0</v>
      </c>
      <c r="H135" t="n" s="294">
        <v>1.0</v>
      </c>
      <c r="I135" t="n" s="294">
        <v>4.0</v>
      </c>
      <c r="J135" t="n" s="294">
        <v>6.0</v>
      </c>
      <c r="K135" t="n" s="294">
        <v>0.0</v>
      </c>
      <c r="L135" t="n" s="294">
        <v>0.0</v>
      </c>
      <c r="M135" s="294"/>
      <c r="N135" t="n" s="294">
        <v>0.0</v>
      </c>
      <c r="O135" t="s" s="294">
        <v>234</v>
      </c>
      <c r="P135" t="s" s="294">
        <v>235</v>
      </c>
      <c r="Q135" s="294"/>
      <c r="R135" t="s" s="294">
        <v>234</v>
      </c>
      <c r="S135" t="s" s="294">
        <v>234</v>
      </c>
      <c r="T135" t="s" s="294">
        <v>234</v>
      </c>
      <c r="U135" t="s" s="294">
        <v>234</v>
      </c>
      <c r="V135" t="s" s="294">
        <v>234</v>
      </c>
      <c r="W135" t="s" s="294">
        <v>234</v>
      </c>
      <c r="X135" t="s" s="294">
        <v>234</v>
      </c>
      <c r="Y135" t="s" s="294">
        <v>234</v>
      </c>
      <c r="Z135" t="s" s="294">
        <v>234</v>
      </c>
      <c r="AA135" t="s" s="294">
        <v>234</v>
      </c>
      <c r="AB135" t="s" s="294">
        <v>234</v>
      </c>
      <c r="AC135" t="s" s="294">
        <v>234</v>
      </c>
      <c r="AD135" t="s" s="294">
        <v>234</v>
      </c>
      <c r="AE135" t="s" s="294">
        <v>234</v>
      </c>
      <c r="AF135" t="s" s="294">
        <v>234</v>
      </c>
      <c r="AG135" t="s" s="294">
        <v>234</v>
      </c>
      <c r="AH135" t="s" s="294">
        <v>234</v>
      </c>
      <c r="AI135" t="s" s="294">
        <v>234</v>
      </c>
      <c r="AJ135" t="s" s="294">
        <v>234</v>
      </c>
      <c r="AK135" t="s" s="294">
        <v>234</v>
      </c>
    </row>
    <row r="136">
      <c r="A136" t="n" s="296">
        <v>126.0</v>
      </c>
      <c r="B136" t="s" s="296">
        <v>464</v>
      </c>
      <c r="C136" t="s" s="294">
        <v>232</v>
      </c>
      <c r="D136" t="n" s="294">
        <v>5.0</v>
      </c>
      <c r="E136" t="n" s="294">
        <v>2.0</v>
      </c>
      <c r="F136" t="s" s="295">
        <v>383</v>
      </c>
      <c r="G136" t="n" s="294">
        <v>1.0</v>
      </c>
      <c r="H136" t="n" s="294">
        <v>1.0</v>
      </c>
      <c r="I136" t="n" s="294">
        <v>3.0</v>
      </c>
      <c r="J136" t="n" s="294">
        <v>0.0</v>
      </c>
      <c r="K136" t="n" s="294">
        <v>3.0</v>
      </c>
      <c r="L136" t="n" s="294">
        <v>0.0</v>
      </c>
      <c r="M136" s="294"/>
      <c r="N136" t="n" s="294">
        <v>0.0</v>
      </c>
      <c r="O136" t="s" s="294">
        <v>234</v>
      </c>
      <c r="P136" s="294"/>
      <c r="Q136" t="s" s="294">
        <v>237</v>
      </c>
      <c r="R136" t="s" s="294">
        <v>234</v>
      </c>
      <c r="S136" t="s" s="294">
        <v>234</v>
      </c>
      <c r="T136" t="s" s="294">
        <v>234</v>
      </c>
      <c r="U136" t="s" s="294">
        <v>234</v>
      </c>
      <c r="V136" t="s" s="294">
        <v>234</v>
      </c>
      <c r="W136" t="s" s="294">
        <v>234</v>
      </c>
      <c r="X136" t="s" s="294">
        <v>234</v>
      </c>
      <c r="Y136" t="s" s="294">
        <v>234</v>
      </c>
      <c r="Z136" t="s" s="294">
        <v>234</v>
      </c>
      <c r="AA136" t="s" s="294">
        <v>234</v>
      </c>
      <c r="AB136" t="s" s="294">
        <v>234</v>
      </c>
      <c r="AC136" t="s" s="294">
        <v>234</v>
      </c>
      <c r="AD136" t="s" s="294">
        <v>234</v>
      </c>
      <c r="AE136" t="s" s="294">
        <v>234</v>
      </c>
      <c r="AF136" t="s" s="294">
        <v>234</v>
      </c>
      <c r="AG136" t="s" s="294">
        <v>234</v>
      </c>
      <c r="AH136" t="s" s="294">
        <v>234</v>
      </c>
      <c r="AI136" t="s" s="294">
        <v>234</v>
      </c>
      <c r="AJ136" t="s" s="294">
        <v>234</v>
      </c>
      <c r="AK136" t="s" s="294">
        <v>234</v>
      </c>
    </row>
    <row r="137">
      <c r="A137" t="n" s="296">
        <v>127.0</v>
      </c>
      <c r="B137" t="s" s="296">
        <v>463</v>
      </c>
      <c r="C137" t="s" s="294">
        <v>232</v>
      </c>
      <c r="D137" t="n" s="294">
        <v>5.0</v>
      </c>
      <c r="E137" t="n" s="294">
        <v>16.0</v>
      </c>
      <c r="F137" t="s" s="295">
        <v>362</v>
      </c>
      <c r="G137" t="n" s="294">
        <v>1.0</v>
      </c>
      <c r="H137" t="n" s="294">
        <v>1.0</v>
      </c>
      <c r="I137" t="n" s="294">
        <v>4.0</v>
      </c>
      <c r="J137" t="n" s="294">
        <v>20.0</v>
      </c>
      <c r="K137" t="n" s="294">
        <v>0.0</v>
      </c>
      <c r="L137" t="n" s="294">
        <v>0.0</v>
      </c>
      <c r="M137" s="294"/>
      <c r="N137" t="n" s="294">
        <v>0.0</v>
      </c>
      <c r="O137" t="s" s="294">
        <v>234</v>
      </c>
      <c r="P137" t="s" s="294">
        <v>235</v>
      </c>
      <c r="Q137" s="294"/>
      <c r="R137" t="s" s="294">
        <v>234</v>
      </c>
      <c r="S137" t="s" s="294">
        <v>234</v>
      </c>
      <c r="T137" t="s" s="294">
        <v>234</v>
      </c>
      <c r="U137" t="s" s="294">
        <v>234</v>
      </c>
      <c r="V137" t="s" s="294">
        <v>234</v>
      </c>
      <c r="W137" t="s" s="294">
        <v>234</v>
      </c>
      <c r="X137" t="s" s="294">
        <v>234</v>
      </c>
      <c r="Y137" t="s" s="294">
        <v>234</v>
      </c>
      <c r="Z137" t="s" s="294">
        <v>234</v>
      </c>
      <c r="AA137" t="s" s="294">
        <v>234</v>
      </c>
      <c r="AB137" t="s" s="294">
        <v>234</v>
      </c>
      <c r="AC137" t="s" s="294">
        <v>234</v>
      </c>
      <c r="AD137" t="s" s="294">
        <v>234</v>
      </c>
      <c r="AE137" t="s" s="294">
        <v>234</v>
      </c>
      <c r="AF137" t="s" s="294">
        <v>234</v>
      </c>
      <c r="AG137" t="s" s="294">
        <v>234</v>
      </c>
      <c r="AH137" t="s" s="294">
        <v>234</v>
      </c>
      <c r="AI137" t="s" s="294">
        <v>234</v>
      </c>
      <c r="AJ137" t="s" s="294">
        <v>234</v>
      </c>
      <c r="AK137" t="s" s="294">
        <v>234</v>
      </c>
    </row>
    <row r="138">
      <c r="A138" t="n" s="296">
        <v>128.0</v>
      </c>
      <c r="B138" t="s" s="296">
        <v>386</v>
      </c>
      <c r="C138" t="s" s="294">
        <v>232</v>
      </c>
      <c r="D138" t="n" s="294">
        <v>5.0</v>
      </c>
      <c r="E138" t="n" s="294">
        <v>16.0</v>
      </c>
      <c r="F138" t="s" s="295">
        <v>362</v>
      </c>
      <c r="G138" t="n" s="294">
        <v>1.0</v>
      </c>
      <c r="H138" t="n" s="294">
        <v>1.0</v>
      </c>
      <c r="I138" t="n" s="294">
        <v>5.0</v>
      </c>
      <c r="J138" t="n" s="294">
        <v>0.0</v>
      </c>
      <c r="K138" t="n" s="294">
        <v>0.0</v>
      </c>
      <c r="L138" t="n" s="294">
        <v>20.0</v>
      </c>
      <c r="M138" s="294"/>
      <c r="N138" t="n" s="294">
        <v>0.0</v>
      </c>
      <c r="O138" t="s" s="294">
        <v>234</v>
      </c>
      <c r="P138" t="s" s="294">
        <v>235</v>
      </c>
      <c r="Q138" s="294"/>
      <c r="R138" t="s" s="294">
        <v>234</v>
      </c>
      <c r="S138" t="s" s="294">
        <v>234</v>
      </c>
      <c r="T138" t="s" s="294">
        <v>234</v>
      </c>
      <c r="U138" t="s" s="294">
        <v>234</v>
      </c>
      <c r="V138" t="s" s="294">
        <v>234</v>
      </c>
      <c r="W138" t="s" s="294">
        <v>234</v>
      </c>
      <c r="X138" t="s" s="294">
        <v>234</v>
      </c>
      <c r="Y138" t="s" s="294">
        <v>234</v>
      </c>
      <c r="Z138" t="s" s="294">
        <v>234</v>
      </c>
      <c r="AA138" t="s" s="294">
        <v>234</v>
      </c>
      <c r="AB138" t="s" s="294">
        <v>234</v>
      </c>
      <c r="AC138" t="s" s="294">
        <v>234</v>
      </c>
      <c r="AD138" t="s" s="294">
        <v>234</v>
      </c>
      <c r="AE138" t="s" s="294">
        <v>234</v>
      </c>
      <c r="AF138" t="s" s="294">
        <v>234</v>
      </c>
      <c r="AG138" t="s" s="294">
        <v>234</v>
      </c>
      <c r="AH138" t="s" s="294">
        <v>234</v>
      </c>
      <c r="AI138" t="s" s="294">
        <v>234</v>
      </c>
      <c r="AJ138" t="s" s="294">
        <v>234</v>
      </c>
      <c r="AK138" t="s" s="294">
        <v>234</v>
      </c>
    </row>
    <row r="139">
      <c r="A139" t="n" s="296">
        <v>129.0</v>
      </c>
      <c r="B139" t="s" s="296">
        <v>462</v>
      </c>
      <c r="C139" t="s" s="294">
        <v>232</v>
      </c>
      <c r="D139" t="n" s="294">
        <v>5.0</v>
      </c>
      <c r="E139" t="n" s="294">
        <v>2.0</v>
      </c>
      <c r="F139" t="s" s="295">
        <v>369</v>
      </c>
      <c r="G139" t="n" s="294">
        <v>1.0</v>
      </c>
      <c r="H139" t="n" s="294">
        <v>1.0</v>
      </c>
      <c r="I139" t="n" s="294">
        <v>4.0</v>
      </c>
      <c r="J139" t="n" s="294">
        <v>2.0</v>
      </c>
      <c r="K139" t="n" s="294">
        <v>0.0</v>
      </c>
      <c r="L139" t="n" s="294">
        <v>0.0</v>
      </c>
      <c r="M139" s="294"/>
      <c r="N139" t="n" s="294">
        <v>0.0</v>
      </c>
      <c r="O139" t="s" s="294">
        <v>234</v>
      </c>
      <c r="P139" t="s" s="294">
        <v>235</v>
      </c>
      <c r="Q139" s="294"/>
      <c r="R139" t="s" s="294">
        <v>234</v>
      </c>
      <c r="S139" t="s" s="294">
        <v>234</v>
      </c>
      <c r="T139" t="s" s="294">
        <v>234</v>
      </c>
      <c r="U139" t="s" s="294">
        <v>234</v>
      </c>
      <c r="V139" t="s" s="294">
        <v>234</v>
      </c>
      <c r="W139" t="s" s="294">
        <v>234</v>
      </c>
      <c r="X139" t="s" s="294">
        <v>234</v>
      </c>
      <c r="Y139" t="s" s="294">
        <v>234</v>
      </c>
      <c r="Z139" t="s" s="294">
        <v>234</v>
      </c>
      <c r="AA139" t="s" s="294">
        <v>234</v>
      </c>
      <c r="AB139" t="s" s="294">
        <v>234</v>
      </c>
      <c r="AC139" t="s" s="294">
        <v>234</v>
      </c>
      <c r="AD139" t="s" s="294">
        <v>234</v>
      </c>
      <c r="AE139" t="s" s="294">
        <v>234</v>
      </c>
      <c r="AF139" t="s" s="294">
        <v>234</v>
      </c>
      <c r="AG139" t="s" s="294">
        <v>234</v>
      </c>
      <c r="AH139" t="s" s="294">
        <v>234</v>
      </c>
      <c r="AI139" t="s" s="294">
        <v>234</v>
      </c>
      <c r="AJ139" t="s" s="294">
        <v>234</v>
      </c>
      <c r="AK139" t="s" s="294">
        <v>234</v>
      </c>
    </row>
    <row r="140">
      <c r="A140" t="n" s="296">
        <v>130.0</v>
      </c>
      <c r="B140" t="s" s="296">
        <v>463</v>
      </c>
      <c r="C140" t="s" s="294">
        <v>232</v>
      </c>
      <c r="D140" t="n" s="294">
        <v>5.0</v>
      </c>
      <c r="E140" t="n" s="294">
        <v>2.0</v>
      </c>
      <c r="F140" t="s" s="295">
        <v>369</v>
      </c>
      <c r="G140" t="n" s="294">
        <v>1.0</v>
      </c>
      <c r="H140" t="n" s="294">
        <v>1.0</v>
      </c>
      <c r="I140" t="n" s="294">
        <v>4.0</v>
      </c>
      <c r="J140" t="n" s="294">
        <v>0.0</v>
      </c>
      <c r="K140" t="n" s="294">
        <v>0.0</v>
      </c>
      <c r="L140" t="n" s="294">
        <v>4.0</v>
      </c>
      <c r="M140" s="294"/>
      <c r="N140" t="n" s="294">
        <v>0.0</v>
      </c>
      <c r="O140" t="s" s="294">
        <v>234</v>
      </c>
      <c r="P140" t="s" s="294">
        <v>235</v>
      </c>
      <c r="Q140" s="294"/>
      <c r="R140" t="s" s="294">
        <v>234</v>
      </c>
      <c r="S140" t="s" s="294">
        <v>234</v>
      </c>
      <c r="T140" t="s" s="294">
        <v>234</v>
      </c>
      <c r="U140" t="s" s="294">
        <v>234</v>
      </c>
      <c r="V140" t="s" s="294">
        <v>234</v>
      </c>
      <c r="W140" t="s" s="294">
        <v>234</v>
      </c>
      <c r="X140" t="s" s="294">
        <v>234</v>
      </c>
      <c r="Y140" t="s" s="294">
        <v>234</v>
      </c>
      <c r="Z140" t="s" s="294">
        <v>234</v>
      </c>
      <c r="AA140" t="s" s="294">
        <v>234</v>
      </c>
      <c r="AB140" t="s" s="294">
        <v>234</v>
      </c>
      <c r="AC140" t="s" s="294">
        <v>234</v>
      </c>
      <c r="AD140" t="s" s="294">
        <v>234</v>
      </c>
      <c r="AE140" t="s" s="294">
        <v>234</v>
      </c>
      <c r="AF140" t="s" s="294">
        <v>234</v>
      </c>
      <c r="AG140" t="s" s="294">
        <v>234</v>
      </c>
      <c r="AH140" t="s" s="294">
        <v>234</v>
      </c>
      <c r="AI140" t="s" s="294">
        <v>234</v>
      </c>
      <c r="AJ140" t="s" s="294">
        <v>234</v>
      </c>
      <c r="AK140" t="s" s="294">
        <v>234</v>
      </c>
    </row>
    <row r="141">
      <c r="A141" t="n" s="296">
        <v>131.0</v>
      </c>
      <c r="B141" t="s" s="296">
        <v>462</v>
      </c>
      <c r="C141" t="s" s="294">
        <v>232</v>
      </c>
      <c r="D141" t="n" s="294">
        <v>5.0</v>
      </c>
      <c r="E141" t="n" s="294">
        <v>5.0</v>
      </c>
      <c r="F141" t="s" s="295">
        <v>376</v>
      </c>
      <c r="G141" t="n" s="294">
        <v>1.0</v>
      </c>
      <c r="H141" t="n" s="294">
        <v>1.0</v>
      </c>
      <c r="I141" t="n" s="294">
        <v>4.0</v>
      </c>
      <c r="J141" t="n" s="294">
        <v>20.0</v>
      </c>
      <c r="K141" t="n" s="294">
        <v>0.0</v>
      </c>
      <c r="L141" t="n" s="294">
        <v>0.0</v>
      </c>
      <c r="M141" s="294"/>
      <c r="N141" t="n" s="294">
        <v>0.0</v>
      </c>
      <c r="O141" t="s" s="294">
        <v>234</v>
      </c>
      <c r="P141" t="s" s="294">
        <v>235</v>
      </c>
      <c r="Q141" s="294"/>
      <c r="R141" t="s" s="294">
        <v>234</v>
      </c>
      <c r="S141" t="s" s="294">
        <v>234</v>
      </c>
      <c r="T141" t="s" s="294">
        <v>234</v>
      </c>
      <c r="U141" t="s" s="294">
        <v>234</v>
      </c>
      <c r="V141" t="s" s="294">
        <v>234</v>
      </c>
      <c r="W141" t="s" s="294">
        <v>234</v>
      </c>
      <c r="X141" t="s" s="294">
        <v>234</v>
      </c>
      <c r="Y141" t="s" s="294">
        <v>234</v>
      </c>
      <c r="Z141" t="s" s="294">
        <v>234</v>
      </c>
      <c r="AA141" t="s" s="294">
        <v>234</v>
      </c>
      <c r="AB141" t="s" s="294">
        <v>234</v>
      </c>
      <c r="AC141" t="s" s="294">
        <v>234</v>
      </c>
      <c r="AD141" t="s" s="294">
        <v>234</v>
      </c>
      <c r="AE141" t="s" s="294">
        <v>234</v>
      </c>
      <c r="AF141" t="s" s="294">
        <v>234</v>
      </c>
      <c r="AG141" t="s" s="294">
        <v>234</v>
      </c>
      <c r="AH141" t="s" s="294">
        <v>234</v>
      </c>
      <c r="AI141" t="s" s="294">
        <v>234</v>
      </c>
      <c r="AJ141" t="s" s="294">
        <v>234</v>
      </c>
      <c r="AK141" t="s" s="294">
        <v>234</v>
      </c>
    </row>
    <row r="142">
      <c r="A142" t="n" s="296">
        <v>132.0</v>
      </c>
      <c r="B142" t="s" s="296">
        <v>461</v>
      </c>
      <c r="C142" t="s" s="294">
        <v>232</v>
      </c>
      <c r="D142" t="n" s="294">
        <v>5.0</v>
      </c>
      <c r="E142" t="n" s="294">
        <v>5.0</v>
      </c>
      <c r="F142" t="s" s="295">
        <v>376</v>
      </c>
      <c r="G142" t="n" s="294">
        <v>1.0</v>
      </c>
      <c r="H142" t="n" s="294">
        <v>1.0</v>
      </c>
      <c r="I142" t="n" s="294">
        <v>4.0</v>
      </c>
      <c r="J142" t="n" s="294">
        <v>0.0</v>
      </c>
      <c r="K142" t="n" s="294">
        <v>0.0</v>
      </c>
      <c r="L142" t="n" s="294">
        <v>40.0</v>
      </c>
      <c r="M142" s="294"/>
      <c r="N142" t="n" s="294">
        <v>0.0</v>
      </c>
      <c r="O142" t="s" s="294">
        <v>234</v>
      </c>
      <c r="P142" t="s" s="294">
        <v>235</v>
      </c>
      <c r="Q142" s="294"/>
      <c r="R142" t="s" s="294">
        <v>234</v>
      </c>
      <c r="S142" t="s" s="294">
        <v>234</v>
      </c>
      <c r="T142" t="s" s="294">
        <v>234</v>
      </c>
      <c r="U142" t="s" s="294">
        <v>234</v>
      </c>
      <c r="V142" t="s" s="294">
        <v>234</v>
      </c>
      <c r="W142" t="s" s="294">
        <v>234</v>
      </c>
      <c r="X142" t="s" s="294">
        <v>234</v>
      </c>
      <c r="Y142" t="s" s="294">
        <v>234</v>
      </c>
      <c r="Z142" t="s" s="294">
        <v>234</v>
      </c>
      <c r="AA142" t="s" s="294">
        <v>234</v>
      </c>
      <c r="AB142" t="s" s="294">
        <v>234</v>
      </c>
      <c r="AC142" t="s" s="294">
        <v>234</v>
      </c>
      <c r="AD142" t="s" s="294">
        <v>234</v>
      </c>
      <c r="AE142" t="s" s="294">
        <v>234</v>
      </c>
      <c r="AF142" t="s" s="294">
        <v>234</v>
      </c>
      <c r="AG142" t="s" s="294">
        <v>234</v>
      </c>
      <c r="AH142" t="s" s="294">
        <v>234</v>
      </c>
      <c r="AI142" t="s" s="294">
        <v>234</v>
      </c>
      <c r="AJ142" t="s" s="294">
        <v>234</v>
      </c>
      <c r="AK142" t="s" s="294">
        <v>234</v>
      </c>
    </row>
    <row r="143">
      <c r="A143" t="n" s="296">
        <v>133.0</v>
      </c>
      <c r="B143" t="s" s="296">
        <v>462</v>
      </c>
      <c r="C143" t="s" s="294">
        <v>232</v>
      </c>
      <c r="D143" t="n" s="294">
        <v>5.0</v>
      </c>
      <c r="E143" t="n" s="294">
        <v>2.0</v>
      </c>
      <c r="F143" t="s" s="295">
        <v>383</v>
      </c>
      <c r="G143" t="n" s="294">
        <v>1.0</v>
      </c>
      <c r="H143" t="n" s="294">
        <v>1.0</v>
      </c>
      <c r="I143" t="n" s="294">
        <v>4.0</v>
      </c>
      <c r="J143" t="n" s="294">
        <v>0.0</v>
      </c>
      <c r="K143" t="n" s="294">
        <v>0.0</v>
      </c>
      <c r="L143" t="n" s="294">
        <v>4.0</v>
      </c>
      <c r="M143" s="294"/>
      <c r="N143" t="n" s="294">
        <v>0.0</v>
      </c>
      <c r="O143" t="s" s="294">
        <v>234</v>
      </c>
      <c r="P143" t="s" s="294">
        <v>235</v>
      </c>
      <c r="Q143" s="294"/>
      <c r="R143" t="s" s="294">
        <v>234</v>
      </c>
      <c r="S143" t="s" s="294">
        <v>234</v>
      </c>
      <c r="T143" t="s" s="294">
        <v>234</v>
      </c>
      <c r="U143" t="s" s="294">
        <v>234</v>
      </c>
      <c r="V143" t="s" s="294">
        <v>234</v>
      </c>
      <c r="W143" t="s" s="294">
        <v>234</v>
      </c>
      <c r="X143" t="s" s="294">
        <v>234</v>
      </c>
      <c r="Y143" t="s" s="294">
        <v>234</v>
      </c>
      <c r="Z143" t="s" s="294">
        <v>234</v>
      </c>
      <c r="AA143" t="s" s="294">
        <v>234</v>
      </c>
      <c r="AB143" t="s" s="294">
        <v>234</v>
      </c>
      <c r="AC143" t="s" s="294">
        <v>234</v>
      </c>
      <c r="AD143" t="s" s="294">
        <v>234</v>
      </c>
      <c r="AE143" t="s" s="294">
        <v>234</v>
      </c>
      <c r="AF143" t="s" s="294">
        <v>234</v>
      </c>
      <c r="AG143" t="s" s="294">
        <v>234</v>
      </c>
      <c r="AH143" t="s" s="294">
        <v>234</v>
      </c>
      <c r="AI143" t="s" s="294">
        <v>234</v>
      </c>
      <c r="AJ143" t="s" s="294">
        <v>234</v>
      </c>
      <c r="AK143" t="s" s="294">
        <v>234</v>
      </c>
    </row>
    <row r="144">
      <c r="A144" t="n" s="296">
        <v>134.0</v>
      </c>
      <c r="B144" t="s" s="296">
        <v>120</v>
      </c>
      <c r="C144" t="s" s="294">
        <v>232</v>
      </c>
      <c r="D144" t="n" s="294">
        <v>5.0</v>
      </c>
      <c r="E144" t="n" s="294">
        <v>16.0</v>
      </c>
      <c r="F144" t="s" s="295">
        <v>362</v>
      </c>
      <c r="G144" t="n" s="294">
        <v>1.0</v>
      </c>
      <c r="H144" t="n" s="294">
        <v>1.0</v>
      </c>
      <c r="I144" t="n" s="294">
        <v>4.0</v>
      </c>
      <c r="J144" t="n" s="294">
        <v>0.0</v>
      </c>
      <c r="K144" t="n" s="294">
        <v>40.0</v>
      </c>
      <c r="L144" t="n" s="294">
        <v>0.0</v>
      </c>
      <c r="M144" s="294"/>
      <c r="N144" t="n" s="294">
        <v>0.0</v>
      </c>
      <c r="O144" t="s" s="294">
        <v>234</v>
      </c>
      <c r="P144" s="294"/>
      <c r="Q144" t="s" s="294">
        <v>237</v>
      </c>
      <c r="R144" t="s" s="294">
        <v>234</v>
      </c>
      <c r="S144" t="s" s="294">
        <v>234</v>
      </c>
      <c r="T144" t="s" s="294">
        <v>234</v>
      </c>
      <c r="U144" t="s" s="294">
        <v>234</v>
      </c>
      <c r="V144" t="s" s="294">
        <v>234</v>
      </c>
      <c r="W144" t="s" s="294">
        <v>234</v>
      </c>
      <c r="X144" t="s" s="294">
        <v>234</v>
      </c>
      <c r="Y144" t="s" s="294">
        <v>234</v>
      </c>
      <c r="Z144" t="s" s="294">
        <v>234</v>
      </c>
      <c r="AA144" t="s" s="294">
        <v>234</v>
      </c>
      <c r="AB144" t="s" s="294">
        <v>234</v>
      </c>
      <c r="AC144" t="s" s="294">
        <v>234</v>
      </c>
      <c r="AD144" t="s" s="294">
        <v>234</v>
      </c>
      <c r="AE144" t="s" s="294">
        <v>234</v>
      </c>
      <c r="AF144" t="s" s="294">
        <v>234</v>
      </c>
      <c r="AG144" t="s" s="294">
        <v>234</v>
      </c>
      <c r="AH144" t="s" s="294">
        <v>234</v>
      </c>
      <c r="AI144" t="s" s="294">
        <v>234</v>
      </c>
      <c r="AJ144" t="s" s="294">
        <v>234</v>
      </c>
      <c r="AK144" t="s" s="294">
        <v>234</v>
      </c>
    </row>
    <row r="145">
      <c r="A145" t="n" s="296">
        <v>135.0</v>
      </c>
      <c r="B145" t="s" s="296">
        <v>374</v>
      </c>
      <c r="C145" t="s" s="294">
        <v>232</v>
      </c>
      <c r="D145" t="n" s="294">
        <v>5.0</v>
      </c>
      <c r="E145" t="n" s="294">
        <v>2.0</v>
      </c>
      <c r="F145" t="s" s="295">
        <v>369</v>
      </c>
      <c r="G145" t="n" s="294">
        <v>1.0</v>
      </c>
      <c r="H145" t="n" s="294">
        <v>1.0</v>
      </c>
      <c r="I145" t="n" s="294">
        <v>3.0</v>
      </c>
      <c r="J145" t="n" s="294">
        <v>0.0</v>
      </c>
      <c r="K145" t="n" s="294">
        <v>3.0</v>
      </c>
      <c r="L145" t="n" s="294">
        <v>0.0</v>
      </c>
      <c r="M145" s="294"/>
      <c r="N145" t="n" s="294">
        <v>0.0</v>
      </c>
      <c r="O145" t="s" s="294">
        <v>234</v>
      </c>
      <c r="P145" t="s" s="294">
        <v>235</v>
      </c>
      <c r="Q145" s="294"/>
      <c r="R145" t="s" s="294">
        <v>234</v>
      </c>
      <c r="S145" t="s" s="294">
        <v>234</v>
      </c>
      <c r="T145" t="s" s="294">
        <v>234</v>
      </c>
      <c r="U145" t="s" s="294">
        <v>234</v>
      </c>
      <c r="V145" t="s" s="294">
        <v>234</v>
      </c>
      <c r="W145" t="s" s="294">
        <v>234</v>
      </c>
      <c r="X145" t="s" s="294">
        <v>234</v>
      </c>
      <c r="Y145" t="s" s="294">
        <v>234</v>
      </c>
      <c r="Z145" t="s" s="294">
        <v>234</v>
      </c>
      <c r="AA145" t="s" s="294">
        <v>234</v>
      </c>
      <c r="AB145" t="s" s="294">
        <v>234</v>
      </c>
      <c r="AC145" t="s" s="294">
        <v>234</v>
      </c>
      <c r="AD145" t="s" s="294">
        <v>234</v>
      </c>
      <c r="AE145" t="s" s="294">
        <v>234</v>
      </c>
      <c r="AF145" t="s" s="294">
        <v>234</v>
      </c>
      <c r="AG145" t="s" s="294">
        <v>234</v>
      </c>
      <c r="AH145" t="s" s="294">
        <v>234</v>
      </c>
      <c r="AI145" t="s" s="294">
        <v>234</v>
      </c>
      <c r="AJ145" t="s" s="294">
        <v>234</v>
      </c>
      <c r="AK145" t="s" s="294">
        <v>234</v>
      </c>
    </row>
    <row r="146">
      <c r="A146" t="n" s="296">
        <v>136.0</v>
      </c>
      <c r="B146" t="s" s="296">
        <v>361</v>
      </c>
      <c r="C146" t="s" s="294">
        <v>232</v>
      </c>
      <c r="D146" t="n" s="294">
        <v>5.0</v>
      </c>
      <c r="E146" t="n" s="294">
        <v>3.0</v>
      </c>
      <c r="F146" t="s" s="295">
        <v>370</v>
      </c>
      <c r="G146" t="n" s="294">
        <v>1.0</v>
      </c>
      <c r="H146" t="n" s="294">
        <v>1.0</v>
      </c>
      <c r="I146" t="n" s="294">
        <v>4.0</v>
      </c>
      <c r="J146" t="n" s="294">
        <v>20.0</v>
      </c>
      <c r="K146" t="n" s="294">
        <v>0.0</v>
      </c>
      <c r="L146" t="n" s="294">
        <v>0.0</v>
      </c>
      <c r="M146" s="294"/>
      <c r="N146" t="n" s="294">
        <v>0.0</v>
      </c>
      <c r="O146" t="s" s="294">
        <v>234</v>
      </c>
      <c r="P146" s="294"/>
      <c r="Q146" t="s" s="294">
        <v>237</v>
      </c>
      <c r="R146" t="s" s="294">
        <v>234</v>
      </c>
      <c r="S146" t="s" s="294">
        <v>234</v>
      </c>
      <c r="T146" t="s" s="294">
        <v>234</v>
      </c>
      <c r="U146" t="s" s="294">
        <v>234</v>
      </c>
      <c r="V146" t="s" s="294">
        <v>234</v>
      </c>
      <c r="W146" t="s" s="294">
        <v>234</v>
      </c>
      <c r="X146" t="s" s="294">
        <v>234</v>
      </c>
      <c r="Y146" t="s" s="294">
        <v>234</v>
      </c>
      <c r="Z146" t="s" s="294">
        <v>234</v>
      </c>
      <c r="AA146" t="s" s="294">
        <v>234</v>
      </c>
      <c r="AB146" t="s" s="294">
        <v>234</v>
      </c>
      <c r="AC146" t="s" s="294">
        <v>234</v>
      </c>
      <c r="AD146" t="s" s="294">
        <v>234</v>
      </c>
      <c r="AE146" t="s" s="294">
        <v>234</v>
      </c>
      <c r="AF146" t="s" s="294">
        <v>234</v>
      </c>
      <c r="AG146" t="s" s="294">
        <v>234</v>
      </c>
      <c r="AH146" t="s" s="294">
        <v>234</v>
      </c>
      <c r="AI146" t="s" s="294">
        <v>234</v>
      </c>
      <c r="AJ146" t="s" s="294">
        <v>234</v>
      </c>
      <c r="AK146" t="s" s="294">
        <v>234</v>
      </c>
    </row>
    <row r="147">
      <c r="A147" t="n" s="296">
        <v>137.0</v>
      </c>
      <c r="B147" t="s" s="296">
        <v>374</v>
      </c>
      <c r="C147" t="s" s="294">
        <v>232</v>
      </c>
      <c r="D147" t="n" s="294">
        <v>5.0</v>
      </c>
      <c r="E147" t="n" s="294">
        <v>3.0</v>
      </c>
      <c r="F147" t="s" s="295">
        <v>370</v>
      </c>
      <c r="G147" t="n" s="294">
        <v>1.0</v>
      </c>
      <c r="H147" t="n" s="294">
        <v>1.0</v>
      </c>
      <c r="I147" t="n" s="294">
        <v>3.0</v>
      </c>
      <c r="J147" t="n" s="294">
        <v>0.0</v>
      </c>
      <c r="K147" t="n" s="294">
        <v>20.0</v>
      </c>
      <c r="L147" t="n" s="294">
        <v>0.0</v>
      </c>
      <c r="M147" s="294"/>
      <c r="N147" t="n" s="294">
        <v>0.0</v>
      </c>
      <c r="O147" t="s" s="294">
        <v>234</v>
      </c>
      <c r="P147" t="s" s="294">
        <v>235</v>
      </c>
      <c r="Q147" s="294"/>
      <c r="R147" t="s" s="294">
        <v>234</v>
      </c>
      <c r="S147" t="s" s="294">
        <v>234</v>
      </c>
      <c r="T147" t="s" s="294">
        <v>234</v>
      </c>
      <c r="U147" t="s" s="294">
        <v>234</v>
      </c>
      <c r="V147" t="s" s="294">
        <v>234</v>
      </c>
      <c r="W147" t="s" s="294">
        <v>234</v>
      </c>
      <c r="X147" t="s" s="294">
        <v>234</v>
      </c>
      <c r="Y147" t="s" s="294">
        <v>234</v>
      </c>
      <c r="Z147" t="s" s="294">
        <v>234</v>
      </c>
      <c r="AA147" t="s" s="294">
        <v>234</v>
      </c>
      <c r="AB147" t="s" s="294">
        <v>234</v>
      </c>
      <c r="AC147" t="s" s="294">
        <v>234</v>
      </c>
      <c r="AD147" t="s" s="294">
        <v>234</v>
      </c>
      <c r="AE147" t="s" s="294">
        <v>234</v>
      </c>
      <c r="AF147" t="s" s="294">
        <v>234</v>
      </c>
      <c r="AG147" t="s" s="294">
        <v>234</v>
      </c>
      <c r="AH147" t="s" s="294">
        <v>234</v>
      </c>
      <c r="AI147" t="s" s="294">
        <v>234</v>
      </c>
      <c r="AJ147" t="s" s="294">
        <v>234</v>
      </c>
      <c r="AK147" t="s" s="294">
        <v>234</v>
      </c>
    </row>
    <row r="148">
      <c r="A148" t="n" s="296">
        <v>138.0</v>
      </c>
      <c r="B148" t="s" s="296">
        <v>372</v>
      </c>
      <c r="C148" t="s" s="294">
        <v>232</v>
      </c>
      <c r="D148" t="n" s="294">
        <v>5.0</v>
      </c>
      <c r="E148" t="n" s="294">
        <v>26.0</v>
      </c>
      <c r="F148" t="s" s="295">
        <v>371</v>
      </c>
      <c r="G148" t="n" s="294">
        <v>1.0</v>
      </c>
      <c r="H148" t="n" s="294">
        <v>1.0</v>
      </c>
      <c r="I148" t="n" s="294">
        <v>5.0</v>
      </c>
      <c r="J148" t="n" s="294">
        <v>0.0</v>
      </c>
      <c r="K148" t="n" s="294">
        <v>0.0</v>
      </c>
      <c r="L148" t="n" s="294">
        <v>0.0</v>
      </c>
      <c r="M148" s="294"/>
      <c r="N148" t="n" s="294">
        <v>0.0</v>
      </c>
      <c r="O148" t="s" s="294">
        <v>234</v>
      </c>
      <c r="P148" t="s" s="294">
        <v>235</v>
      </c>
      <c r="Q148" s="294"/>
      <c r="R148" t="s" s="294">
        <v>234</v>
      </c>
      <c r="S148" t="s" s="294">
        <v>234</v>
      </c>
      <c r="T148" t="s" s="294">
        <v>234</v>
      </c>
      <c r="U148" t="s" s="294">
        <v>234</v>
      </c>
      <c r="V148" t="s" s="294">
        <v>234</v>
      </c>
      <c r="W148" t="s" s="294">
        <v>234</v>
      </c>
      <c r="X148" t="s" s="294">
        <v>234</v>
      </c>
      <c r="Y148" t="s" s="294">
        <v>234</v>
      </c>
      <c r="Z148" t="s" s="294">
        <v>234</v>
      </c>
      <c r="AA148" t="s" s="294">
        <v>234</v>
      </c>
      <c r="AB148" t="s" s="294">
        <v>234</v>
      </c>
      <c r="AC148" t="s" s="294">
        <v>234</v>
      </c>
      <c r="AD148" t="s" s="294">
        <v>234</v>
      </c>
      <c r="AE148" t="s" s="294">
        <v>234</v>
      </c>
      <c r="AF148" t="s" s="294">
        <v>234</v>
      </c>
      <c r="AG148" t="s" s="294">
        <v>234</v>
      </c>
      <c r="AH148" t="s" s="294">
        <v>234</v>
      </c>
      <c r="AI148" t="s" s="294">
        <v>234</v>
      </c>
      <c r="AJ148" t="s" s="294">
        <v>234</v>
      </c>
      <c r="AK148" t="s" s="294">
        <v>234</v>
      </c>
    </row>
    <row r="149">
      <c r="A149" t="n" s="296">
        <v>139.0</v>
      </c>
      <c r="B149" t="s" s="296">
        <v>374</v>
      </c>
      <c r="C149" t="s" s="294">
        <v>232</v>
      </c>
      <c r="D149" t="n" s="294">
        <v>5.0</v>
      </c>
      <c r="E149" t="n" s="294">
        <v>26.0</v>
      </c>
      <c r="F149" t="s" s="295">
        <v>371</v>
      </c>
      <c r="G149" t="n" s="294">
        <v>1.0</v>
      </c>
      <c r="H149" t="n" s="294">
        <v>1.0</v>
      </c>
      <c r="I149" t="n" s="294">
        <v>3.0</v>
      </c>
      <c r="J149" t="n" s="294">
        <v>0.0</v>
      </c>
      <c r="K149" t="n" s="294">
        <v>20.0</v>
      </c>
      <c r="L149" t="n" s="294">
        <v>0.0</v>
      </c>
      <c r="M149" s="294"/>
      <c r="N149" t="n" s="294">
        <v>0.0</v>
      </c>
      <c r="O149" t="s" s="294">
        <v>234</v>
      </c>
      <c r="P149" t="s" s="294">
        <v>235</v>
      </c>
      <c r="Q149" s="294"/>
      <c r="R149" t="s" s="294">
        <v>234</v>
      </c>
      <c r="S149" t="s" s="294">
        <v>234</v>
      </c>
      <c r="T149" t="s" s="294">
        <v>234</v>
      </c>
      <c r="U149" t="s" s="294">
        <v>234</v>
      </c>
      <c r="V149" t="s" s="294">
        <v>234</v>
      </c>
      <c r="W149" t="s" s="294">
        <v>234</v>
      </c>
      <c r="X149" t="s" s="294">
        <v>234</v>
      </c>
      <c r="Y149" t="s" s="294">
        <v>234</v>
      </c>
      <c r="Z149" t="s" s="294">
        <v>234</v>
      </c>
      <c r="AA149" t="s" s="294">
        <v>234</v>
      </c>
      <c r="AB149" t="s" s="294">
        <v>234</v>
      </c>
      <c r="AC149" t="s" s="294">
        <v>234</v>
      </c>
      <c r="AD149" t="s" s="294">
        <v>234</v>
      </c>
      <c r="AE149" t="s" s="294">
        <v>234</v>
      </c>
      <c r="AF149" t="s" s="294">
        <v>234</v>
      </c>
      <c r="AG149" t="s" s="294">
        <v>234</v>
      </c>
      <c r="AH149" t="s" s="294">
        <v>234</v>
      </c>
      <c r="AI149" t="s" s="294">
        <v>234</v>
      </c>
      <c r="AJ149" t="s" s="294">
        <v>234</v>
      </c>
      <c r="AK149" t="s" s="294">
        <v>234</v>
      </c>
    </row>
    <row r="150">
      <c r="A150" t="n" s="296">
        <v>140.0</v>
      </c>
      <c r="B150" t="s" s="296">
        <v>465</v>
      </c>
      <c r="C150" t="s" s="294">
        <v>232</v>
      </c>
      <c r="D150" t="n" s="294">
        <v>5.0</v>
      </c>
      <c r="E150" t="n" s="294">
        <v>3.0</v>
      </c>
      <c r="F150" t="s" s="295">
        <v>370</v>
      </c>
      <c r="G150" t="n" s="294">
        <v>1.0</v>
      </c>
      <c r="H150" t="n" s="294">
        <v>1.0</v>
      </c>
      <c r="I150" t="n" s="294">
        <v>4.0</v>
      </c>
      <c r="J150" t="n" s="294">
        <v>0.0</v>
      </c>
      <c r="K150" t="n" s="294">
        <v>0.0</v>
      </c>
      <c r="L150" t="n" s="294">
        <v>40.0</v>
      </c>
      <c r="M150" s="294"/>
      <c r="N150" t="n" s="294">
        <v>0.0</v>
      </c>
      <c r="O150" t="s" s="294">
        <v>234</v>
      </c>
      <c r="P150" t="s" s="294">
        <v>235</v>
      </c>
      <c r="Q150" s="294"/>
      <c r="R150" t="s" s="294">
        <v>234</v>
      </c>
      <c r="S150" t="s" s="294">
        <v>234</v>
      </c>
      <c r="T150" t="s" s="294">
        <v>234</v>
      </c>
      <c r="U150" t="s" s="294">
        <v>234</v>
      </c>
      <c r="V150" t="s" s="294">
        <v>234</v>
      </c>
      <c r="W150" t="s" s="294">
        <v>234</v>
      </c>
      <c r="X150" t="s" s="294">
        <v>234</v>
      </c>
      <c r="Y150" t="s" s="294">
        <v>234</v>
      </c>
      <c r="Z150" t="s" s="294">
        <v>234</v>
      </c>
      <c r="AA150" t="s" s="294">
        <v>234</v>
      </c>
      <c r="AB150" t="s" s="294">
        <v>234</v>
      </c>
      <c r="AC150" t="s" s="294">
        <v>234</v>
      </c>
      <c r="AD150" t="s" s="294">
        <v>234</v>
      </c>
      <c r="AE150" t="s" s="294">
        <v>234</v>
      </c>
      <c r="AF150" t="s" s="294">
        <v>234</v>
      </c>
      <c r="AG150" t="s" s="294">
        <v>234</v>
      </c>
      <c r="AH150" t="s" s="294">
        <v>234</v>
      </c>
      <c r="AI150" t="s" s="294">
        <v>234</v>
      </c>
      <c r="AJ150" t="s" s="294">
        <v>234</v>
      </c>
      <c r="AK150" t="s" s="294">
        <v>234</v>
      </c>
    </row>
    <row r="151">
      <c r="A151" t="n" s="296">
        <v>141.0</v>
      </c>
      <c r="B151" t="s" s="296">
        <v>465</v>
      </c>
      <c r="C151" t="s" s="294">
        <v>232</v>
      </c>
      <c r="D151" t="n" s="294">
        <v>5.0</v>
      </c>
      <c r="E151" t="n" s="294">
        <v>26.0</v>
      </c>
      <c r="F151" t="s" s="295">
        <v>371</v>
      </c>
      <c r="G151" t="n" s="294">
        <v>1.0</v>
      </c>
      <c r="H151" t="n" s="294">
        <v>1.0</v>
      </c>
      <c r="I151" t="n" s="294">
        <v>4.0</v>
      </c>
      <c r="J151" t="n" s="294">
        <v>0.0</v>
      </c>
      <c r="K151" t="n" s="294">
        <v>0.0</v>
      </c>
      <c r="L151" t="n" s="294">
        <v>40.0</v>
      </c>
      <c r="M151" s="294"/>
      <c r="N151" t="n" s="294">
        <v>0.0</v>
      </c>
      <c r="O151" t="s" s="294">
        <v>234</v>
      </c>
      <c r="P151" t="s" s="294">
        <v>235</v>
      </c>
      <c r="Q151" s="294"/>
      <c r="R151" t="s" s="294">
        <v>234</v>
      </c>
      <c r="S151" t="s" s="294">
        <v>234</v>
      </c>
      <c r="T151" t="s" s="294">
        <v>234</v>
      </c>
      <c r="U151" t="s" s="294">
        <v>234</v>
      </c>
      <c r="V151" t="s" s="294">
        <v>234</v>
      </c>
      <c r="W151" t="s" s="294">
        <v>234</v>
      </c>
      <c r="X151" t="s" s="294">
        <v>234</v>
      </c>
      <c r="Y151" t="s" s="294">
        <v>234</v>
      </c>
      <c r="Z151" t="s" s="294">
        <v>234</v>
      </c>
      <c r="AA151" t="s" s="294">
        <v>234</v>
      </c>
      <c r="AB151" t="s" s="294">
        <v>234</v>
      </c>
      <c r="AC151" t="s" s="294">
        <v>234</v>
      </c>
      <c r="AD151" t="s" s="294">
        <v>234</v>
      </c>
      <c r="AE151" t="s" s="294">
        <v>234</v>
      </c>
      <c r="AF151" t="s" s="294">
        <v>234</v>
      </c>
      <c r="AG151" t="s" s="294">
        <v>234</v>
      </c>
      <c r="AH151" t="s" s="294">
        <v>234</v>
      </c>
      <c r="AI151" t="s" s="294">
        <v>234</v>
      </c>
      <c r="AJ151" t="s" s="294">
        <v>234</v>
      </c>
      <c r="AK151" t="s" s="294">
        <v>234</v>
      </c>
    </row>
    <row r="152">
      <c r="A152" t="n" s="296">
        <v>142.0</v>
      </c>
      <c r="B152" t="s" s="296">
        <v>458</v>
      </c>
      <c r="C152" t="s" s="294">
        <v>232</v>
      </c>
      <c r="D152" t="n" s="294">
        <v>5.0</v>
      </c>
      <c r="E152" t="n" s="294">
        <v>23.0</v>
      </c>
      <c r="F152" t="s" s="295">
        <v>385</v>
      </c>
      <c r="G152" t="n" s="294">
        <v>1.0</v>
      </c>
      <c r="H152" t="n" s="294">
        <v>1.0</v>
      </c>
      <c r="I152" t="n" s="294">
        <v>5.0</v>
      </c>
      <c r="J152" t="n" s="294">
        <v>0.0</v>
      </c>
      <c r="K152" t="n" s="294">
        <v>0.0</v>
      </c>
      <c r="L152" t="n" s="294">
        <v>30.0</v>
      </c>
      <c r="M152" s="294"/>
      <c r="N152" t="n" s="294">
        <v>0.0</v>
      </c>
      <c r="O152" t="s" s="294">
        <v>234</v>
      </c>
      <c r="P152" t="s" s="294">
        <v>235</v>
      </c>
      <c r="Q152" s="294"/>
      <c r="R152" t="s" s="294">
        <v>234</v>
      </c>
      <c r="S152" t="s" s="294">
        <v>234</v>
      </c>
      <c r="T152" t="s" s="294">
        <v>234</v>
      </c>
      <c r="U152" t="s" s="294">
        <v>234</v>
      </c>
      <c r="V152" t="s" s="294">
        <v>234</v>
      </c>
      <c r="W152" t="s" s="294">
        <v>234</v>
      </c>
      <c r="X152" t="s" s="294">
        <v>234</v>
      </c>
      <c r="Y152" t="s" s="294">
        <v>234</v>
      </c>
      <c r="Z152" t="s" s="294">
        <v>234</v>
      </c>
      <c r="AA152" t="s" s="294">
        <v>234</v>
      </c>
      <c r="AB152" t="s" s="294">
        <v>234</v>
      </c>
      <c r="AC152" t="s" s="294">
        <v>234</v>
      </c>
      <c r="AD152" t="s" s="294">
        <v>234</v>
      </c>
      <c r="AE152" t="s" s="294">
        <v>234</v>
      </c>
      <c r="AF152" t="s" s="294">
        <v>234</v>
      </c>
      <c r="AG152" t="s" s="294">
        <v>234</v>
      </c>
      <c r="AH152" t="s" s="294">
        <v>234</v>
      </c>
      <c r="AI152" t="s" s="294">
        <v>234</v>
      </c>
      <c r="AJ152" t="s" s="294">
        <v>234</v>
      </c>
      <c r="AK152" t="s" s="294">
        <v>234</v>
      </c>
    </row>
    <row r="153">
      <c r="A153" t="n" s="296">
        <v>143.0</v>
      </c>
      <c r="B153" t="s" s="296">
        <v>465</v>
      </c>
      <c r="C153" t="s" s="294">
        <v>232</v>
      </c>
      <c r="D153" t="n" s="294">
        <v>5.0</v>
      </c>
      <c r="E153" t="n" s="294">
        <v>3.0</v>
      </c>
      <c r="F153" t="s" s="295">
        <v>373</v>
      </c>
      <c r="G153" t="n" s="294">
        <v>1.0</v>
      </c>
      <c r="H153" t="n" s="294">
        <v>1.0</v>
      </c>
      <c r="I153" t="n" s="294">
        <v>4.0</v>
      </c>
      <c r="J153" t="n" s="294">
        <v>20.0</v>
      </c>
      <c r="K153" t="n" s="294">
        <v>0.0</v>
      </c>
      <c r="L153" t="n" s="294">
        <v>0.0</v>
      </c>
      <c r="M153" s="294"/>
      <c r="N153" t="n" s="294">
        <v>0.0</v>
      </c>
      <c r="O153" t="s" s="294">
        <v>234</v>
      </c>
      <c r="P153" t="s" s="294">
        <v>235</v>
      </c>
      <c r="Q153" s="294"/>
      <c r="R153" t="s" s="294">
        <v>234</v>
      </c>
      <c r="S153" t="s" s="294">
        <v>234</v>
      </c>
      <c r="T153" t="s" s="294">
        <v>234</v>
      </c>
      <c r="U153" t="s" s="294">
        <v>234</v>
      </c>
      <c r="V153" t="s" s="294">
        <v>234</v>
      </c>
      <c r="W153" t="s" s="294">
        <v>234</v>
      </c>
      <c r="X153" t="s" s="294">
        <v>234</v>
      </c>
      <c r="Y153" t="s" s="294">
        <v>234</v>
      </c>
      <c r="Z153" t="s" s="294">
        <v>234</v>
      </c>
      <c r="AA153" t="s" s="294">
        <v>234</v>
      </c>
      <c r="AB153" t="s" s="294">
        <v>234</v>
      </c>
      <c r="AC153" t="s" s="294">
        <v>234</v>
      </c>
      <c r="AD153" t="s" s="294">
        <v>234</v>
      </c>
      <c r="AE153" t="s" s="294">
        <v>234</v>
      </c>
      <c r="AF153" t="s" s="294">
        <v>234</v>
      </c>
      <c r="AG153" t="s" s="294">
        <v>234</v>
      </c>
      <c r="AH153" t="s" s="294">
        <v>234</v>
      </c>
      <c r="AI153" t="s" s="294">
        <v>234</v>
      </c>
      <c r="AJ153" t="s" s="294">
        <v>234</v>
      </c>
      <c r="AK153" t="s" s="294">
        <v>234</v>
      </c>
    </row>
    <row r="154">
      <c r="A154" t="n" s="296">
        <v>144.0</v>
      </c>
      <c r="B154" t="s" s="296">
        <v>462</v>
      </c>
      <c r="C154" t="s" s="294">
        <v>232</v>
      </c>
      <c r="D154" t="n" s="294">
        <v>5.0</v>
      </c>
      <c r="E154" t="n" s="294">
        <v>3.0</v>
      </c>
      <c r="F154" t="s" s="295">
        <v>373</v>
      </c>
      <c r="G154" t="n" s="294">
        <v>1.0</v>
      </c>
      <c r="H154" t="n" s="294">
        <v>1.0</v>
      </c>
      <c r="I154" t="n" s="294">
        <v>4.0</v>
      </c>
      <c r="J154" t="n" s="294">
        <v>0.0</v>
      </c>
      <c r="K154" t="n" s="294">
        <v>0.0</v>
      </c>
      <c r="L154" t="n" s="294">
        <v>40.0</v>
      </c>
      <c r="M154" s="294"/>
      <c r="N154" t="n" s="294">
        <v>0.0</v>
      </c>
      <c r="O154" t="s" s="294">
        <v>234</v>
      </c>
      <c r="P154" t="s" s="294">
        <v>235</v>
      </c>
      <c r="Q154" s="294"/>
      <c r="R154" t="s" s="294">
        <v>234</v>
      </c>
      <c r="S154" t="s" s="294">
        <v>234</v>
      </c>
      <c r="T154" t="s" s="294">
        <v>234</v>
      </c>
      <c r="U154" t="s" s="294">
        <v>234</v>
      </c>
      <c r="V154" t="s" s="294">
        <v>234</v>
      </c>
      <c r="W154" t="s" s="294">
        <v>234</v>
      </c>
      <c r="X154" t="s" s="294">
        <v>234</v>
      </c>
      <c r="Y154" t="s" s="294">
        <v>234</v>
      </c>
      <c r="Z154" t="s" s="294">
        <v>234</v>
      </c>
      <c r="AA154" t="s" s="294">
        <v>234</v>
      </c>
      <c r="AB154" t="s" s="294">
        <v>234</v>
      </c>
      <c r="AC154" t="s" s="294">
        <v>234</v>
      </c>
      <c r="AD154" t="s" s="294">
        <v>234</v>
      </c>
      <c r="AE154" t="s" s="294">
        <v>234</v>
      </c>
      <c r="AF154" t="s" s="294">
        <v>234</v>
      </c>
      <c r="AG154" t="s" s="294">
        <v>234</v>
      </c>
      <c r="AH154" t="s" s="294">
        <v>234</v>
      </c>
      <c r="AI154" t="s" s="294">
        <v>234</v>
      </c>
      <c r="AJ154" t="s" s="294">
        <v>234</v>
      </c>
      <c r="AK154" t="s" s="294">
        <v>234</v>
      </c>
    </row>
    <row r="155">
      <c r="A155" t="n" s="296">
        <v>145.0</v>
      </c>
      <c r="B155" t="s" s="296">
        <v>465</v>
      </c>
      <c r="C155" t="s" s="294">
        <v>232</v>
      </c>
      <c r="D155" t="n" s="294">
        <v>5.0</v>
      </c>
      <c r="E155" t="n" s="294">
        <v>23.0</v>
      </c>
      <c r="F155" t="s" s="295">
        <v>385</v>
      </c>
      <c r="G155" t="n" s="294">
        <v>1.0</v>
      </c>
      <c r="H155" t="n" s="294">
        <v>1.0</v>
      </c>
      <c r="I155" t="n" s="294">
        <v>4.0</v>
      </c>
      <c r="J155" t="n" s="294">
        <v>20.0</v>
      </c>
      <c r="K155" t="n" s="294">
        <v>0.0</v>
      </c>
      <c r="L155" t="n" s="294">
        <v>0.0</v>
      </c>
      <c r="M155" s="294"/>
      <c r="N155" t="n" s="294">
        <v>0.0</v>
      </c>
      <c r="O155" t="s" s="294">
        <v>234</v>
      </c>
      <c r="P155" t="s" s="294">
        <v>235</v>
      </c>
      <c r="Q155" s="294"/>
      <c r="R155" t="s" s="294">
        <v>234</v>
      </c>
      <c r="S155" t="s" s="294">
        <v>234</v>
      </c>
      <c r="T155" t="s" s="294">
        <v>234</v>
      </c>
      <c r="U155" t="s" s="294">
        <v>234</v>
      </c>
      <c r="V155" t="s" s="294">
        <v>234</v>
      </c>
      <c r="W155" t="s" s="294">
        <v>234</v>
      </c>
      <c r="X155" t="s" s="294">
        <v>234</v>
      </c>
      <c r="Y155" t="s" s="294">
        <v>234</v>
      </c>
      <c r="Z155" t="s" s="294">
        <v>234</v>
      </c>
      <c r="AA155" t="s" s="294">
        <v>234</v>
      </c>
      <c r="AB155" t="s" s="294">
        <v>234</v>
      </c>
      <c r="AC155" t="s" s="294">
        <v>234</v>
      </c>
      <c r="AD155" t="s" s="294">
        <v>234</v>
      </c>
      <c r="AE155" t="s" s="294">
        <v>234</v>
      </c>
      <c r="AF155" t="s" s="294">
        <v>234</v>
      </c>
      <c r="AG155" t="s" s="294">
        <v>234</v>
      </c>
      <c r="AH155" t="s" s="294">
        <v>234</v>
      </c>
      <c r="AI155" t="s" s="294">
        <v>234</v>
      </c>
      <c r="AJ155" t="s" s="294">
        <v>234</v>
      </c>
      <c r="AK155" t="s" s="294">
        <v>234</v>
      </c>
    </row>
    <row r="156">
      <c r="A156" t="n" s="296">
        <v>146.0</v>
      </c>
      <c r="B156" t="s" s="296">
        <v>96</v>
      </c>
      <c r="C156" t="s" s="294">
        <v>232</v>
      </c>
      <c r="D156" t="n" s="294">
        <v>6.0</v>
      </c>
      <c r="E156" t="n" s="294">
        <v>3.0</v>
      </c>
      <c r="F156" t="s" s="295">
        <v>389</v>
      </c>
      <c r="G156" t="n" s="294">
        <v>1.0</v>
      </c>
      <c r="H156" t="n" s="294">
        <v>1.0</v>
      </c>
      <c r="I156" t="n" s="294">
        <v>3.0</v>
      </c>
      <c r="J156" t="n" s="294">
        <v>0.0</v>
      </c>
      <c r="K156" t="n" s="294">
        <v>0.0</v>
      </c>
      <c r="L156" t="n" s="294">
        <v>0.0</v>
      </c>
      <c r="M156" t="s" s="294">
        <v>393</v>
      </c>
      <c r="N156" t="n" s="294">
        <v>0.0</v>
      </c>
      <c r="O156" t="s" s="294">
        <v>234</v>
      </c>
      <c r="P156" t="s" s="294">
        <v>235</v>
      </c>
      <c r="Q156" s="294"/>
      <c r="R156" t="s" s="294">
        <v>234</v>
      </c>
      <c r="S156" t="s" s="294">
        <v>234</v>
      </c>
      <c r="T156" t="s" s="294">
        <v>234</v>
      </c>
      <c r="U156" t="s" s="294">
        <v>234</v>
      </c>
      <c r="V156" t="s" s="294">
        <v>234</v>
      </c>
      <c r="W156" t="s" s="294">
        <v>234</v>
      </c>
      <c r="X156" t="s" s="294">
        <v>234</v>
      </c>
      <c r="Y156" t="s" s="294">
        <v>234</v>
      </c>
      <c r="Z156" t="s" s="294">
        <v>234</v>
      </c>
      <c r="AA156" t="s" s="294">
        <v>234</v>
      </c>
      <c r="AB156" t="s" s="294">
        <v>234</v>
      </c>
      <c r="AC156" t="s" s="294">
        <v>234</v>
      </c>
      <c r="AD156" t="s" s="294">
        <v>234</v>
      </c>
      <c r="AE156" t="s" s="294">
        <v>234</v>
      </c>
      <c r="AF156" t="s" s="294">
        <v>234</v>
      </c>
      <c r="AG156" t="s" s="294">
        <v>234</v>
      </c>
      <c r="AH156" t="s" s="294">
        <v>234</v>
      </c>
      <c r="AI156" t="s" s="294">
        <v>234</v>
      </c>
      <c r="AJ156" t="s" s="294">
        <v>234</v>
      </c>
      <c r="AK156" t="s" s="294">
        <v>234</v>
      </c>
    </row>
    <row r="157">
      <c r="A157" t="n" s="296">
        <v>147.0</v>
      </c>
      <c r="B157" t="s" s="296">
        <v>394</v>
      </c>
      <c r="C157" t="s" s="294">
        <v>232</v>
      </c>
      <c r="D157" t="n" s="294">
        <v>6.0</v>
      </c>
      <c r="E157" t="n" s="294">
        <v>3.0</v>
      </c>
      <c r="F157" t="s" s="295">
        <v>389</v>
      </c>
      <c r="G157" t="n" s="294">
        <v>1.0</v>
      </c>
      <c r="H157" t="n" s="294">
        <v>1.0</v>
      </c>
      <c r="I157" t="n" s="294">
        <v>3.0</v>
      </c>
      <c r="J157" t="n" s="294">
        <v>0.0</v>
      </c>
      <c r="K157" t="n" s="294">
        <v>0.0</v>
      </c>
      <c r="L157" t="n" s="294">
        <v>16.0</v>
      </c>
      <c r="M157" t="s" s="294">
        <v>393</v>
      </c>
      <c r="N157" t="n" s="294">
        <v>0.0</v>
      </c>
      <c r="O157" t="s" s="294">
        <v>234</v>
      </c>
      <c r="P157" t="s" s="294">
        <v>235</v>
      </c>
      <c r="Q157" s="294"/>
      <c r="R157" t="s" s="294">
        <v>234</v>
      </c>
      <c r="S157" t="s" s="294">
        <v>234</v>
      </c>
      <c r="T157" t="s" s="294">
        <v>234</v>
      </c>
      <c r="U157" t="s" s="294">
        <v>234</v>
      </c>
      <c r="V157" t="s" s="294">
        <v>234</v>
      </c>
      <c r="W157" t="s" s="294">
        <v>234</v>
      </c>
      <c r="X157" t="s" s="294">
        <v>234</v>
      </c>
      <c r="Y157" t="s" s="294">
        <v>234</v>
      </c>
      <c r="Z157" t="s" s="294">
        <v>234</v>
      </c>
      <c r="AA157" t="s" s="294">
        <v>234</v>
      </c>
      <c r="AB157" t="s" s="294">
        <v>234</v>
      </c>
      <c r="AC157" t="s" s="294">
        <v>234</v>
      </c>
      <c r="AD157" t="s" s="294">
        <v>234</v>
      </c>
      <c r="AE157" t="s" s="294">
        <v>234</v>
      </c>
      <c r="AF157" t="s" s="294">
        <v>234</v>
      </c>
      <c r="AG157" t="s" s="294">
        <v>234</v>
      </c>
      <c r="AH157" t="s" s="294">
        <v>234</v>
      </c>
      <c r="AI157" t="s" s="294">
        <v>234</v>
      </c>
      <c r="AJ157" t="s" s="294">
        <v>234</v>
      </c>
      <c r="AK157" t="s" s="294">
        <v>234</v>
      </c>
    </row>
    <row r="158">
      <c r="A158" t="n" s="296">
        <v>148.0</v>
      </c>
      <c r="B158" t="s" s="296">
        <v>468</v>
      </c>
      <c r="C158" t="s" s="294">
        <v>232</v>
      </c>
      <c r="D158" t="n" s="294">
        <v>6.0</v>
      </c>
      <c r="E158" t="n" s="294">
        <v>18.0</v>
      </c>
      <c r="F158" t="s" s="295">
        <v>403</v>
      </c>
      <c r="G158" t="n" s="294">
        <v>1.0</v>
      </c>
      <c r="H158" t="n" s="294">
        <v>1.0</v>
      </c>
      <c r="I158" t="n" s="294">
        <v>3.0</v>
      </c>
      <c r="J158" t="n" s="294">
        <v>10.0</v>
      </c>
      <c r="K158" t="n" s="294">
        <v>0.0</v>
      </c>
      <c r="L158" t="n" s="294">
        <v>0.0</v>
      </c>
      <c r="M158" s="294"/>
      <c r="N158" t="n" s="294">
        <v>0.0</v>
      </c>
      <c r="O158" t="s" s="294">
        <v>234</v>
      </c>
      <c r="P158" t="s" s="294">
        <v>235</v>
      </c>
      <c r="Q158" s="294"/>
      <c r="R158" t="s" s="294">
        <v>234</v>
      </c>
      <c r="S158" t="s" s="294">
        <v>234</v>
      </c>
      <c r="T158" t="s" s="294">
        <v>234</v>
      </c>
      <c r="U158" t="s" s="294">
        <v>234</v>
      </c>
      <c r="V158" t="s" s="294">
        <v>234</v>
      </c>
      <c r="W158" t="s" s="294">
        <v>234</v>
      </c>
      <c r="X158" t="s" s="294">
        <v>234</v>
      </c>
      <c r="Y158" t="s" s="294">
        <v>234</v>
      </c>
      <c r="Z158" t="s" s="294">
        <v>234</v>
      </c>
      <c r="AA158" t="s" s="294">
        <v>234</v>
      </c>
      <c r="AB158" t="s" s="294">
        <v>234</v>
      </c>
      <c r="AC158" t="s" s="294">
        <v>234</v>
      </c>
      <c r="AD158" t="s" s="294">
        <v>234</v>
      </c>
      <c r="AE158" t="s" s="294">
        <v>234</v>
      </c>
      <c r="AF158" t="s" s="294">
        <v>234</v>
      </c>
      <c r="AG158" t="s" s="294">
        <v>234</v>
      </c>
      <c r="AH158" t="s" s="294">
        <v>234</v>
      </c>
      <c r="AI158" t="s" s="294">
        <v>234</v>
      </c>
      <c r="AJ158" t="s" s="294">
        <v>234</v>
      </c>
      <c r="AK158" t="s" s="294">
        <v>234</v>
      </c>
    </row>
    <row r="159">
      <c r="A159" t="n" s="296">
        <v>149.0</v>
      </c>
      <c r="B159" t="s" s="296">
        <v>467</v>
      </c>
      <c r="C159" t="s" s="294">
        <v>232</v>
      </c>
      <c r="D159" t="n" s="294">
        <v>6.0</v>
      </c>
      <c r="E159" t="n" s="294">
        <v>18.0</v>
      </c>
      <c r="F159" t="s" s="295">
        <v>403</v>
      </c>
      <c r="G159" t="n" s="294">
        <v>1.0</v>
      </c>
      <c r="H159" t="n" s="294">
        <v>1.0</v>
      </c>
      <c r="I159" t="n" s="294">
        <v>3.0</v>
      </c>
      <c r="J159" t="n" s="294">
        <v>0.0</v>
      </c>
      <c r="K159" t="n" s="294">
        <v>0.0</v>
      </c>
      <c r="L159" t="n" s="294">
        <v>20.0</v>
      </c>
      <c r="M159" s="294"/>
      <c r="N159" t="n" s="294">
        <v>0.0</v>
      </c>
      <c r="O159" t="s" s="294">
        <v>234</v>
      </c>
      <c r="P159" t="s" s="294">
        <v>235</v>
      </c>
      <c r="Q159" s="294"/>
      <c r="R159" t="s" s="294">
        <v>234</v>
      </c>
      <c r="S159" t="s" s="294">
        <v>234</v>
      </c>
      <c r="T159" t="s" s="294">
        <v>234</v>
      </c>
      <c r="U159" t="s" s="294">
        <v>234</v>
      </c>
      <c r="V159" t="s" s="294">
        <v>234</v>
      </c>
      <c r="W159" t="s" s="294">
        <v>234</v>
      </c>
      <c r="X159" t="s" s="294">
        <v>234</v>
      </c>
      <c r="Y159" t="s" s="294">
        <v>234</v>
      </c>
      <c r="Z159" t="s" s="294">
        <v>234</v>
      </c>
      <c r="AA159" t="s" s="294">
        <v>234</v>
      </c>
      <c r="AB159" t="s" s="294">
        <v>234</v>
      </c>
      <c r="AC159" t="s" s="294">
        <v>234</v>
      </c>
      <c r="AD159" t="s" s="294">
        <v>234</v>
      </c>
      <c r="AE159" t="s" s="294">
        <v>234</v>
      </c>
      <c r="AF159" t="s" s="294">
        <v>234</v>
      </c>
      <c r="AG159" t="s" s="294">
        <v>234</v>
      </c>
      <c r="AH159" t="s" s="294">
        <v>234</v>
      </c>
      <c r="AI159" t="s" s="294">
        <v>234</v>
      </c>
      <c r="AJ159" t="s" s="294">
        <v>234</v>
      </c>
      <c r="AK159" t="s" s="294">
        <v>234</v>
      </c>
    </row>
    <row r="160">
      <c r="A160" t="n" s="296">
        <v>150.0</v>
      </c>
      <c r="B160" t="s" s="296">
        <v>467</v>
      </c>
      <c r="C160" t="s" s="294">
        <v>232</v>
      </c>
      <c r="D160" t="n" s="294">
        <v>6.0</v>
      </c>
      <c r="E160" t="n" s="294">
        <v>13.0</v>
      </c>
      <c r="F160" t="s" s="295">
        <v>398</v>
      </c>
      <c r="G160" t="n" s="294">
        <v>1.0</v>
      </c>
      <c r="H160" t="n" s="294">
        <v>1.0</v>
      </c>
      <c r="I160" t="n" s="294">
        <v>3.0</v>
      </c>
      <c r="J160" t="n" s="294">
        <v>20.0</v>
      </c>
      <c r="K160" t="n" s="294">
        <v>0.0</v>
      </c>
      <c r="L160" t="n" s="294">
        <v>0.0</v>
      </c>
      <c r="M160" s="294"/>
      <c r="N160" t="n" s="294">
        <v>0.0</v>
      </c>
      <c r="O160" t="s" s="294">
        <v>234</v>
      </c>
      <c r="P160" t="s" s="294">
        <v>235</v>
      </c>
      <c r="Q160" s="294"/>
      <c r="R160" t="s" s="294">
        <v>234</v>
      </c>
      <c r="S160" t="s" s="294">
        <v>234</v>
      </c>
      <c r="T160" t="s" s="294">
        <v>234</v>
      </c>
      <c r="U160" t="s" s="294">
        <v>234</v>
      </c>
      <c r="V160" t="s" s="294">
        <v>234</v>
      </c>
      <c r="W160" t="s" s="294">
        <v>234</v>
      </c>
      <c r="X160" t="s" s="294">
        <v>234</v>
      </c>
      <c r="Y160" t="s" s="294">
        <v>234</v>
      </c>
      <c r="Z160" t="s" s="294">
        <v>234</v>
      </c>
      <c r="AA160" t="s" s="294">
        <v>234</v>
      </c>
      <c r="AB160" t="s" s="294">
        <v>234</v>
      </c>
      <c r="AC160" t="s" s="294">
        <v>234</v>
      </c>
      <c r="AD160" t="s" s="294">
        <v>234</v>
      </c>
      <c r="AE160" t="s" s="294">
        <v>234</v>
      </c>
      <c r="AF160" t="s" s="294">
        <v>234</v>
      </c>
      <c r="AG160" t="s" s="294">
        <v>234</v>
      </c>
      <c r="AH160" t="s" s="294">
        <v>234</v>
      </c>
      <c r="AI160" t="s" s="294">
        <v>234</v>
      </c>
      <c r="AJ160" t="s" s="294">
        <v>234</v>
      </c>
      <c r="AK160" t="s" s="294">
        <v>234</v>
      </c>
    </row>
    <row r="161">
      <c r="A161" t="n" s="296">
        <v>151.0</v>
      </c>
      <c r="B161" t="s" s="296">
        <v>467</v>
      </c>
      <c r="C161" t="s" s="294">
        <v>232</v>
      </c>
      <c r="D161" t="n" s="294">
        <v>6.0</v>
      </c>
      <c r="E161" t="n" s="294">
        <v>13.0</v>
      </c>
      <c r="F161" t="s" s="295">
        <v>398</v>
      </c>
      <c r="G161" t="n" s="294">
        <v>1.0</v>
      </c>
      <c r="H161" t="n" s="294">
        <v>1.0</v>
      </c>
      <c r="I161" t="n" s="294">
        <v>3.0</v>
      </c>
      <c r="J161" t="n" s="294">
        <v>0.0</v>
      </c>
      <c r="K161" t="n" s="294">
        <v>0.0</v>
      </c>
      <c r="L161" t="n" s="294">
        <v>20.0</v>
      </c>
      <c r="M161" s="294"/>
      <c r="N161" t="n" s="294">
        <v>0.0</v>
      </c>
      <c r="O161" t="s" s="294">
        <v>234</v>
      </c>
      <c r="P161" t="s" s="294">
        <v>235</v>
      </c>
      <c r="Q161" s="294"/>
      <c r="R161" t="s" s="294">
        <v>234</v>
      </c>
      <c r="S161" t="s" s="294">
        <v>234</v>
      </c>
      <c r="T161" t="s" s="294">
        <v>234</v>
      </c>
      <c r="U161" t="s" s="294">
        <v>234</v>
      </c>
      <c r="V161" t="s" s="294">
        <v>234</v>
      </c>
      <c r="W161" t="s" s="294">
        <v>234</v>
      </c>
      <c r="X161" t="s" s="294">
        <v>234</v>
      </c>
      <c r="Y161" t="s" s="294">
        <v>234</v>
      </c>
      <c r="Z161" t="s" s="294">
        <v>234</v>
      </c>
      <c r="AA161" t="s" s="294">
        <v>234</v>
      </c>
      <c r="AB161" t="s" s="294">
        <v>234</v>
      </c>
      <c r="AC161" t="s" s="294">
        <v>234</v>
      </c>
      <c r="AD161" t="s" s="294">
        <v>234</v>
      </c>
      <c r="AE161" t="s" s="294">
        <v>234</v>
      </c>
      <c r="AF161" t="s" s="294">
        <v>234</v>
      </c>
      <c r="AG161" t="s" s="294">
        <v>234</v>
      </c>
      <c r="AH161" t="s" s="294">
        <v>234</v>
      </c>
      <c r="AI161" t="s" s="294">
        <v>234</v>
      </c>
      <c r="AJ161" t="s" s="294">
        <v>234</v>
      </c>
      <c r="AK161" t="s" s="294">
        <v>234</v>
      </c>
    </row>
    <row r="162" spans="1:34" ht="12.75">
      <c r="A162" s="8"/>
      <c r="B162" s="293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Q162" s="237"/>
      <c r="R162" s="237"/>
      <c r="S162" s="237"/>
      <c r="T162" s="237"/>
      <c r="U162" s="237"/>
      <c r="V162" s="237"/>
      <c r="W162" s="237"/>
      <c r="X162" s="237"/>
      <c r="Y162" s="237"/>
      <c r="Z162" s="237"/>
      <c r="AA162" s="237"/>
      <c r="AB162" s="237"/>
      <c r="AC162" s="237"/>
      <c r="AD162" s="237"/>
      <c r="AE162" s="237"/>
      <c r="AF162" s="237"/>
      <c r="AG162" s="237"/>
      <c r="AH162" s="237"/>
    </row>
    <row r="163" spans="1:34" ht="12.75">
      <c r="A163" s="8"/>
      <c r="B163" s="293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  <c r="AA163" s="237"/>
      <c r="AB163" s="237"/>
      <c r="AC163" s="237"/>
      <c r="AD163" s="237"/>
      <c r="AE163" s="237"/>
      <c r="AF163" s="237"/>
      <c r="AG163" s="237"/>
      <c r="AH163" s="237"/>
    </row>
    <row r="164">
      <c r="A164" t="s" s="298">
        <v>234</v>
      </c>
      <c r="B164" t="s" s="298">
        <v>234</v>
      </c>
      <c r="C164" t="s" s="298">
        <v>234</v>
      </c>
      <c r="D164" t="s" s="298">
        <v>234</v>
      </c>
      <c r="E164" t="s" s="298">
        <v>234</v>
      </c>
      <c r="F164" t="s" s="298">
        <v>234</v>
      </c>
      <c r="G164" t="s" s="298">
        <v>234</v>
      </c>
      <c r="H164" t="s" s="298">
        <v>234</v>
      </c>
      <c r="I164" t="s" s="298">
        <v>234</v>
      </c>
      <c r="J164" t="s" s="298">
        <v>234</v>
      </c>
      <c r="K164" t="s" s="298">
        <v>234</v>
      </c>
      <c r="L164" t="s" s="298">
        <v>234</v>
      </c>
      <c r="M164" t="s" s="298">
        <v>234</v>
      </c>
      <c r="N164" t="s" s="298">
        <v>234</v>
      </c>
      <c r="O164" t="s" s="298">
        <v>234</v>
      </c>
      <c r="P164" t="s" s="298">
        <v>234</v>
      </c>
      <c r="Q164" t="s" s="298">
        <v>234</v>
      </c>
      <c r="R164" t="s" s="298">
        <v>234</v>
      </c>
      <c r="S164" t="s" s="298">
        <v>234</v>
      </c>
      <c r="T164" t="s" s="298">
        <v>234</v>
      </c>
      <c r="U164" t="s" s="298">
        <v>234</v>
      </c>
      <c r="V164" t="s" s="298">
        <v>234</v>
      </c>
      <c r="W164" t="s" s="298">
        <v>234</v>
      </c>
      <c r="X164" t="s" s="298">
        <v>234</v>
      </c>
      <c r="Y164" t="s" s="298">
        <v>234</v>
      </c>
      <c r="Z164" t="s" s="298">
        <v>234</v>
      </c>
      <c r="AA164" t="s" s="298">
        <v>234</v>
      </c>
      <c r="AB164" t="s" s="297">
        <v>230</v>
      </c>
    </row>
    <row r="165">
      <c r="A165" t="s" s="298">
        <v>234</v>
      </c>
      <c r="B165" t="s" s="298">
        <v>234</v>
      </c>
      <c r="C165" t="s" s="298">
        <v>234</v>
      </c>
      <c r="D165" t="s" s="298">
        <v>234</v>
      </c>
      <c r="E165" t="s" s="298">
        <v>234</v>
      </c>
      <c r="F165" t="s" s="298">
        <v>234</v>
      </c>
      <c r="G165" t="s" s="298">
        <v>234</v>
      </c>
      <c r="H165" t="s" s="298">
        <v>234</v>
      </c>
      <c r="I165" t="s" s="298">
        <v>234</v>
      </c>
      <c r="J165" t="s" s="298">
        <v>234</v>
      </c>
      <c r="K165" t="s" s="298">
        <v>234</v>
      </c>
      <c r="L165" t="s" s="298">
        <v>234</v>
      </c>
      <c r="M165" t="s" s="298">
        <v>234</v>
      </c>
      <c r="N165" t="s" s="298">
        <v>234</v>
      </c>
      <c r="O165" t="s" s="298">
        <v>234</v>
      </c>
      <c r="P165" t="s" s="298">
        <v>234</v>
      </c>
      <c r="Q165" t="s" s="298">
        <v>234</v>
      </c>
      <c r="R165" t="s" s="298">
        <v>234</v>
      </c>
      <c r="S165" t="s" s="298">
        <v>234</v>
      </c>
      <c r="T165" t="s" s="298">
        <v>234</v>
      </c>
      <c r="U165" t="s" s="298">
        <v>234</v>
      </c>
      <c r="V165" t="s" s="298">
        <v>234</v>
      </c>
      <c r="W165" t="s" s="298">
        <v>234</v>
      </c>
      <c r="X165" t="s" s="298">
        <v>234</v>
      </c>
      <c r="Y165" t="s" s="298">
        <v>234</v>
      </c>
      <c r="Z165" t="s" s="298">
        <v>234</v>
      </c>
      <c r="AA165" t="s" s="298">
        <v>234</v>
      </c>
      <c r="AB165" t="s" s="297">
        <v>104</v>
      </c>
    </row>
    <row r="166" spans="1:34" ht="12.75">
      <c r="A166" s="8"/>
      <c r="B166" s="293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Q166" s="237"/>
      <c r="R166" s="237"/>
      <c r="S166" s="237"/>
      <c r="T166" s="237"/>
      <c r="U166" s="237"/>
      <c r="V166" s="237"/>
      <c r="W166" s="237"/>
      <c r="X166" s="237"/>
      <c r="Y166" s="237"/>
      <c r="Z166" s="237"/>
      <c r="AA166" s="237"/>
      <c r="AB166" s="237"/>
      <c r="AC166" s="237"/>
      <c r="AD166" s="237"/>
      <c r="AE166" s="237"/>
      <c r="AF166" s="237"/>
      <c r="AG166" s="237"/>
      <c r="AH166" s="237"/>
    </row>
    <row r="167" spans="1:34" ht="12.75">
      <c r="A167" s="8"/>
      <c r="B167" s="293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  <c r="AA167" s="237"/>
      <c r="AB167" s="237"/>
      <c r="AC167" s="237"/>
      <c r="AD167" s="237"/>
      <c r="AE167" s="237"/>
      <c r="AF167" s="237"/>
      <c r="AG167" s="237"/>
      <c r="AH167" s="237"/>
    </row>
    <row r="168" spans="1:34" ht="12.75">
      <c r="A168" s="8"/>
      <c r="B168" s="293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Q168" s="237"/>
      <c r="R168" s="237"/>
      <c r="S168" s="237"/>
      <c r="T168" s="237"/>
      <c r="U168" s="237"/>
      <c r="V168" s="237"/>
      <c r="W168" s="237"/>
      <c r="X168" s="237"/>
      <c r="Y168" s="237"/>
      <c r="Z168" s="237"/>
      <c r="AA168" s="237"/>
      <c r="AB168" s="237"/>
      <c r="AC168" s="237"/>
      <c r="AD168" s="237"/>
      <c r="AE168" s="237"/>
      <c r="AF168" s="237"/>
      <c r="AG168" s="237"/>
      <c r="AH168" s="237"/>
    </row>
    <row r="169" spans="1:34" ht="12.75">
      <c r="A169" s="8"/>
      <c r="B169" s="293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  <c r="AA169" s="237"/>
      <c r="AB169" s="237"/>
      <c r="AC169" s="237"/>
      <c r="AD169" s="237"/>
      <c r="AE169" s="237"/>
      <c r="AF169" s="237"/>
      <c r="AG169" s="237"/>
      <c r="AH169" s="237"/>
    </row>
    <row r="170" spans="1:34" ht="12.75">
      <c r="A170" s="8"/>
      <c r="B170" s="293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  <c r="AA170" s="237"/>
      <c r="AB170" s="237"/>
      <c r="AC170" s="237"/>
      <c r="AD170" s="237"/>
      <c r="AE170" s="237"/>
      <c r="AF170" s="237"/>
      <c r="AG170" s="237"/>
      <c r="AH170" s="237"/>
    </row>
    <row r="171" spans="1:34" ht="12.75">
      <c r="A171" s="8"/>
      <c r="B171" s="293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  <c r="AA171" s="237"/>
      <c r="AB171" s="237"/>
      <c r="AC171" s="237"/>
      <c r="AD171" s="237"/>
      <c r="AE171" s="237"/>
      <c r="AF171" s="237"/>
      <c r="AG171" s="237"/>
      <c r="AH171" s="237"/>
    </row>
    <row r="172" spans="1:34" ht="12.75">
      <c r="A172" s="8"/>
      <c r="B172" s="293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Q172" s="237"/>
      <c r="R172" s="237"/>
      <c r="S172" s="237"/>
      <c r="T172" s="237"/>
      <c r="U172" s="237"/>
      <c r="V172" s="237"/>
      <c r="W172" s="237"/>
      <c r="X172" s="237"/>
      <c r="Y172" s="237"/>
      <c r="Z172" s="237"/>
      <c r="AA172" s="237"/>
      <c r="AB172" s="237"/>
      <c r="AC172" s="237"/>
      <c r="AD172" s="237"/>
      <c r="AE172" s="237"/>
      <c r="AF172" s="237"/>
      <c r="AG172" s="237"/>
      <c r="AH172" s="237"/>
    </row>
    <row r="173" spans="1:34" ht="12.75">
      <c r="A173" s="8"/>
      <c r="B173" s="293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Q173" s="237"/>
      <c r="R173" s="237"/>
      <c r="S173" s="237"/>
      <c r="T173" s="237"/>
      <c r="U173" s="237"/>
      <c r="V173" s="237"/>
      <c r="W173" s="237"/>
      <c r="X173" s="237"/>
      <c r="Y173" s="237"/>
      <c r="Z173" s="237"/>
      <c r="AA173" s="237"/>
      <c r="AB173" s="237"/>
      <c r="AC173" s="237"/>
      <c r="AD173" s="237"/>
      <c r="AE173" s="237"/>
      <c r="AF173" s="237"/>
      <c r="AG173" s="237"/>
      <c r="AH173" s="237"/>
    </row>
    <row r="174" spans="1:34" ht="12.75">
      <c r="A174" s="8"/>
      <c r="B174" s="293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Q174" s="237"/>
      <c r="R174" s="237"/>
      <c r="S174" s="237"/>
      <c r="T174" s="237"/>
      <c r="U174" s="237"/>
      <c r="V174" s="237"/>
      <c r="W174" s="237"/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</row>
    <row r="175" spans="1:34" ht="12.75">
      <c r="A175" s="8"/>
      <c r="B175" s="293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Q175" s="237"/>
      <c r="R175" s="237"/>
      <c r="S175" s="237"/>
      <c r="T175" s="237"/>
      <c r="U175" s="237"/>
      <c r="V175" s="237"/>
      <c r="W175" s="237"/>
      <c r="X175" s="237"/>
      <c r="Y175" s="237"/>
      <c r="Z175" s="237"/>
      <c r="AA175" s="237"/>
      <c r="AB175" s="237"/>
      <c r="AC175" s="237"/>
      <c r="AD175" s="237"/>
      <c r="AE175" s="237"/>
      <c r="AF175" s="237"/>
      <c r="AG175" s="237"/>
      <c r="AH175" s="237"/>
    </row>
    <row r="176" spans="1:34" ht="12.75">
      <c r="A176" s="8"/>
      <c r="B176" s="293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Q176" s="237"/>
      <c r="R176" s="237"/>
      <c r="S176" s="237"/>
      <c r="T176" s="237"/>
      <c r="U176" s="237"/>
      <c r="V176" s="237"/>
      <c r="W176" s="237"/>
      <c r="X176" s="237"/>
      <c r="Y176" s="237"/>
      <c r="Z176" s="237"/>
      <c r="AA176" s="237"/>
      <c r="AB176" s="237"/>
      <c r="AC176" s="237"/>
      <c r="AD176" s="237"/>
      <c r="AE176" s="237"/>
      <c r="AF176" s="237"/>
      <c r="AG176" s="237"/>
      <c r="AH176" s="237"/>
    </row>
    <row r="177" spans="1:34" ht="12.75">
      <c r="A177" s="8"/>
      <c r="B177" s="293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  <c r="AA177" s="237"/>
      <c r="AB177" s="237"/>
      <c r="AC177" s="237"/>
      <c r="AD177" s="237"/>
      <c r="AE177" s="237"/>
      <c r="AF177" s="237"/>
      <c r="AG177" s="237"/>
      <c r="AH177" s="237"/>
    </row>
    <row r="178" spans="1:34" ht="12.75">
      <c r="A178" s="8"/>
      <c r="B178" s="293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Q178" s="237"/>
      <c r="R178" s="237"/>
      <c r="S178" s="237"/>
      <c r="T178" s="237"/>
      <c r="U178" s="237"/>
      <c r="V178" s="237"/>
      <c r="W178" s="237"/>
      <c r="X178" s="237"/>
      <c r="Y178" s="237"/>
      <c r="Z178" s="237"/>
      <c r="AA178" s="237"/>
      <c r="AB178" s="237"/>
      <c r="AC178" s="237"/>
      <c r="AD178" s="237"/>
      <c r="AE178" s="237"/>
      <c r="AF178" s="237"/>
      <c r="AG178" s="237"/>
      <c r="AH178" s="237"/>
    </row>
    <row r="179" spans="1:34" ht="12.75">
      <c r="A179" s="8"/>
      <c r="B179" s="293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  <c r="AA179" s="237"/>
      <c r="AB179" s="237"/>
      <c r="AC179" s="237"/>
      <c r="AD179" s="237"/>
      <c r="AE179" s="237"/>
      <c r="AF179" s="237"/>
      <c r="AG179" s="237"/>
      <c r="AH179" s="237"/>
    </row>
    <row r="180" spans="1:34" ht="12.75">
      <c r="A180" s="8"/>
      <c r="B180" s="293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7"/>
      <c r="AA180" s="237"/>
      <c r="AB180" s="237"/>
      <c r="AC180" s="237"/>
      <c r="AD180" s="237"/>
      <c r="AE180" s="237"/>
      <c r="AF180" s="237"/>
      <c r="AG180" s="237"/>
      <c r="AH180" s="237"/>
    </row>
    <row r="181" spans="1:34" ht="12.75">
      <c r="A181" s="8"/>
      <c r="B181" s="293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  <c r="Q181" s="237"/>
      <c r="R181" s="237"/>
      <c r="S181" s="237"/>
      <c r="T181" s="237"/>
      <c r="U181" s="237"/>
      <c r="V181" s="237"/>
      <c r="W181" s="237"/>
      <c r="X181" s="237"/>
      <c r="Y181" s="237"/>
      <c r="Z181" s="237"/>
      <c r="AA181" s="237"/>
      <c r="AB181" s="237"/>
      <c r="AC181" s="237"/>
      <c r="AD181" s="237"/>
      <c r="AE181" s="237"/>
      <c r="AF181" s="237"/>
      <c r="AG181" s="237"/>
      <c r="AH181" s="237"/>
    </row>
    <row r="182" spans="1:34" ht="12.75">
      <c r="A182" s="8"/>
      <c r="B182" s="293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Q182" s="237"/>
      <c r="R182" s="237"/>
      <c r="S182" s="237"/>
      <c r="T182" s="237"/>
      <c r="U182" s="237"/>
      <c r="V182" s="237"/>
      <c r="W182" s="237"/>
      <c r="X182" s="237"/>
      <c r="Y182" s="237"/>
      <c r="Z182" s="237"/>
      <c r="AA182" s="237"/>
      <c r="AB182" s="237"/>
      <c r="AC182" s="237"/>
      <c r="AD182" s="237"/>
      <c r="AE182" s="237"/>
      <c r="AF182" s="237"/>
      <c r="AG182" s="237"/>
      <c r="AH182" s="237"/>
    </row>
    <row r="183" spans="1:34" ht="12.75">
      <c r="A183" s="8"/>
      <c r="B183" s="293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  <c r="AA183" s="237"/>
      <c r="AB183" s="237"/>
      <c r="AC183" s="237"/>
      <c r="AD183" s="237"/>
      <c r="AE183" s="237"/>
      <c r="AF183" s="237"/>
      <c r="AG183" s="237"/>
      <c r="AH183" s="237"/>
    </row>
    <row r="184" spans="1:34" ht="12.75">
      <c r="A184" s="8"/>
      <c r="B184" s="293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7"/>
      <c r="Q184" s="237"/>
      <c r="R184" s="237"/>
      <c r="S184" s="237"/>
      <c r="T184" s="237"/>
      <c r="U184" s="237"/>
      <c r="V184" s="237"/>
      <c r="W184" s="237"/>
      <c r="X184" s="237"/>
      <c r="Y184" s="237"/>
      <c r="Z184" s="237"/>
      <c r="AA184" s="237"/>
      <c r="AB184" s="237"/>
      <c r="AC184" s="237"/>
      <c r="AD184" s="237"/>
      <c r="AE184" s="237"/>
      <c r="AF184" s="237"/>
      <c r="AG184" s="237"/>
      <c r="AH184" s="237"/>
    </row>
    <row r="185" spans="1:34" ht="12.75">
      <c r="A185" s="8"/>
      <c r="B185" s="293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37"/>
      <c r="O185" s="237"/>
      <c r="Q185" s="237"/>
      <c r="R185" s="237"/>
      <c r="S185" s="237"/>
      <c r="T185" s="237"/>
      <c r="U185" s="237"/>
      <c r="V185" s="237"/>
      <c r="W185" s="237"/>
      <c r="X185" s="237"/>
      <c r="Y185" s="237"/>
      <c r="Z185" s="237"/>
      <c r="AA185" s="237"/>
      <c r="AB185" s="237"/>
      <c r="AC185" s="237"/>
      <c r="AD185" s="237"/>
      <c r="AE185" s="237"/>
      <c r="AF185" s="237"/>
      <c r="AG185" s="237"/>
      <c r="AH185" s="237"/>
    </row>
    <row r="186" spans="1:34" ht="12.75">
      <c r="A186" s="8"/>
      <c r="B186" s="293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</row>
    <row r="187" spans="1:34" ht="12.75">
      <c r="A187" s="8"/>
      <c r="B187" s="293"/>
      <c r="C187" s="237"/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37"/>
      <c r="O187" s="237"/>
      <c r="Q187" s="237"/>
      <c r="R187" s="237"/>
      <c r="S187" s="237"/>
      <c r="T187" s="237"/>
      <c r="U187" s="237"/>
      <c r="V187" s="237"/>
      <c r="W187" s="237"/>
      <c r="X187" s="237"/>
      <c r="Y187" s="237"/>
      <c r="Z187" s="237"/>
      <c r="AA187" s="237"/>
      <c r="AB187" s="237"/>
      <c r="AC187" s="237"/>
      <c r="AD187" s="237"/>
      <c r="AE187" s="237"/>
      <c r="AF187" s="237"/>
      <c r="AG187" s="237"/>
      <c r="AH187" s="237"/>
    </row>
    <row r="188" spans="1:34" ht="12.75">
      <c r="A188" s="8"/>
      <c r="B188" s="293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  <c r="AA188" s="237"/>
      <c r="AB188" s="237"/>
      <c r="AC188" s="237"/>
      <c r="AD188" s="237"/>
      <c r="AE188" s="237"/>
      <c r="AF188" s="237"/>
      <c r="AG188" s="237"/>
      <c r="AH188" s="237"/>
    </row>
    <row r="189" spans="1:34" ht="12.75">
      <c r="A189" s="8"/>
      <c r="B189" s="293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  <c r="AA189" s="237"/>
      <c r="AB189" s="237"/>
      <c r="AC189" s="237"/>
      <c r="AD189" s="237"/>
      <c r="AE189" s="237"/>
      <c r="AF189" s="237"/>
      <c r="AG189" s="237"/>
      <c r="AH189" s="237"/>
    </row>
    <row r="190" spans="1:34" ht="12.75">
      <c r="A190" s="8"/>
      <c r="B190" s="293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237"/>
      <c r="AB190" s="237"/>
      <c r="AC190" s="237"/>
      <c r="AD190" s="237"/>
      <c r="AE190" s="237"/>
      <c r="AF190" s="237"/>
      <c r="AG190" s="237"/>
      <c r="AH190" s="237"/>
    </row>
    <row r="191" spans="1:34" ht="12.75">
      <c r="A191" s="8"/>
      <c r="B191" s="293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  <c r="AC191" s="237"/>
      <c r="AD191" s="237"/>
      <c r="AE191" s="237"/>
      <c r="AF191" s="237"/>
      <c r="AG191" s="237"/>
      <c r="AH191" s="237"/>
    </row>
    <row r="192" spans="1:34" ht="12.75">
      <c r="A192" s="8"/>
      <c r="B192" s="293"/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37"/>
      <c r="O192" s="237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  <c r="AC192" s="237"/>
      <c r="AD192" s="237"/>
      <c r="AE192" s="237"/>
      <c r="AF192" s="237"/>
      <c r="AG192" s="237"/>
      <c r="AH192" s="237"/>
    </row>
    <row r="193" spans="1:34" ht="12.75">
      <c r="A193" s="8"/>
      <c r="B193" s="293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/>
      <c r="O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  <c r="AC193" s="237"/>
      <c r="AD193" s="237"/>
      <c r="AE193" s="237"/>
      <c r="AF193" s="237"/>
      <c r="AG193" s="237"/>
      <c r="AH193" s="237"/>
    </row>
    <row r="194" spans="1:34" ht="12.75">
      <c r="A194" s="8"/>
      <c r="B194" s="293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  <c r="AC194" s="237"/>
      <c r="AD194" s="237"/>
      <c r="AE194" s="237"/>
      <c r="AF194" s="237"/>
      <c r="AG194" s="237"/>
      <c r="AH194" s="237"/>
    </row>
    <row r="195" spans="1:34" ht="12.75">
      <c r="A195" s="8"/>
      <c r="B195" s="293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  <c r="AC195" s="237"/>
      <c r="AD195" s="237"/>
      <c r="AE195" s="237"/>
      <c r="AF195" s="237"/>
      <c r="AG195" s="237"/>
      <c r="AH195" s="237"/>
    </row>
    <row r="196" spans="1:34" ht="12.75">
      <c r="A196" s="8"/>
      <c r="B196" s="293"/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/>
      <c r="O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  <c r="AC196" s="237"/>
      <c r="AD196" s="237"/>
      <c r="AE196" s="237"/>
      <c r="AF196" s="237"/>
      <c r="AG196" s="237"/>
      <c r="AH196" s="237"/>
    </row>
    <row r="197" spans="1:34" ht="12.75">
      <c r="A197" s="8"/>
      <c r="B197" s="293"/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Q197" s="237"/>
      <c r="R197" s="237"/>
      <c r="S197" s="237"/>
      <c r="T197" s="237"/>
      <c r="U197" s="237"/>
      <c r="V197" s="237"/>
      <c r="W197" s="237"/>
      <c r="X197" s="237"/>
      <c r="Y197" s="237"/>
      <c r="Z197" s="237"/>
      <c r="AA197" s="237"/>
      <c r="AB197" s="237"/>
      <c r="AC197" s="237"/>
      <c r="AD197" s="237"/>
      <c r="AE197" s="237"/>
      <c r="AF197" s="237"/>
      <c r="AG197" s="237"/>
      <c r="AH197" s="237"/>
    </row>
    <row r="198" spans="1:34" ht="12.75">
      <c r="A198" s="8"/>
      <c r="B198" s="293"/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37"/>
      <c r="O198" s="237"/>
      <c r="Q198" s="237"/>
      <c r="R198" s="237"/>
      <c r="S198" s="237"/>
      <c r="T198" s="237"/>
      <c r="U198" s="237"/>
      <c r="V198" s="237"/>
      <c r="W198" s="237"/>
      <c r="X198" s="237"/>
      <c r="Y198" s="237"/>
      <c r="Z198" s="237"/>
      <c r="AA198" s="237"/>
      <c r="AB198" s="237"/>
      <c r="AC198" s="237"/>
      <c r="AD198" s="237"/>
      <c r="AE198" s="237"/>
      <c r="AF198" s="237"/>
      <c r="AG198" s="237"/>
      <c r="AH198" s="237"/>
    </row>
    <row r="199" spans="1:34" ht="12.75">
      <c r="A199" s="8"/>
      <c r="B199" s="293"/>
      <c r="C199" s="237"/>
      <c r="D199" s="237"/>
      <c r="E199" s="237"/>
      <c r="F199" s="237"/>
      <c r="G199" s="237"/>
      <c r="H199" s="237"/>
      <c r="I199" s="237"/>
      <c r="J199" s="237"/>
      <c r="K199" s="237"/>
      <c r="L199" s="237"/>
      <c r="M199" s="237"/>
      <c r="N199" s="237"/>
      <c r="O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  <c r="AA199" s="237"/>
      <c r="AB199" s="237"/>
      <c r="AC199" s="237"/>
      <c r="AD199" s="237"/>
      <c r="AE199" s="237"/>
      <c r="AF199" s="237"/>
      <c r="AG199" s="237"/>
      <c r="AH199" s="237"/>
    </row>
    <row r="200" spans="1:34" ht="12.75">
      <c r="A200" s="8"/>
      <c r="B200" s="293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237"/>
      <c r="AB200" s="237"/>
      <c r="AC200" s="237"/>
      <c r="AD200" s="237"/>
      <c r="AE200" s="237"/>
      <c r="AF200" s="237"/>
      <c r="AG200" s="237"/>
      <c r="AH200" s="237"/>
    </row>
    <row r="201" spans="1:34" ht="12.75">
      <c r="A201" s="8"/>
      <c r="B201" s="293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/>
      <c r="O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  <c r="AA201" s="237"/>
      <c r="AB201" s="237"/>
      <c r="AC201" s="237"/>
      <c r="AD201" s="237"/>
      <c r="AE201" s="237"/>
      <c r="AF201" s="237"/>
      <c r="AG201" s="237"/>
      <c r="AH201" s="237"/>
    </row>
    <row r="202" spans="1:34" ht="12.75">
      <c r="A202" s="8"/>
      <c r="B202" s="293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  <c r="AC202" s="237"/>
      <c r="AD202" s="237"/>
      <c r="AE202" s="237"/>
      <c r="AF202" s="237"/>
      <c r="AG202" s="237"/>
      <c r="AH202" s="237"/>
    </row>
    <row r="203" spans="1:34" ht="12.75">
      <c r="A203" s="8"/>
      <c r="B203" s="293"/>
      <c r="C203" s="237"/>
      <c r="D203" s="237"/>
      <c r="E203" s="237"/>
      <c r="F203" s="237"/>
      <c r="G203" s="237"/>
      <c r="H203" s="237"/>
      <c r="I203" s="237"/>
      <c r="J203" s="237"/>
      <c r="K203" s="237"/>
      <c r="L203" s="237"/>
      <c r="M203" s="237"/>
      <c r="N203" s="237"/>
      <c r="O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  <c r="AA203" s="237"/>
      <c r="AB203" s="237"/>
      <c r="AC203" s="237"/>
      <c r="AD203" s="237"/>
      <c r="AE203" s="237"/>
      <c r="AF203" s="237"/>
      <c r="AG203" s="237"/>
      <c r="AH203" s="237"/>
    </row>
    <row r="204" spans="1:34" ht="12.75">
      <c r="A204" s="8"/>
      <c r="B204" s="293"/>
      <c r="C204" s="237"/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37"/>
      <c r="O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  <c r="AA204" s="237"/>
      <c r="AB204" s="237"/>
      <c r="AC204" s="237"/>
      <c r="AD204" s="237"/>
      <c r="AE204" s="237"/>
      <c r="AF204" s="237"/>
      <c r="AG204" s="237"/>
      <c r="AH204" s="237"/>
    </row>
    <row r="205" spans="1:34" ht="12.75">
      <c r="A205" s="8"/>
      <c r="B205" s="293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  <c r="AC205" s="237"/>
      <c r="AD205" s="237"/>
      <c r="AE205" s="237"/>
      <c r="AF205" s="237"/>
      <c r="AG205" s="237"/>
      <c r="AH205" s="237"/>
    </row>
    <row r="206" spans="1:34" ht="12.75">
      <c r="A206" s="8"/>
      <c r="B206" s="293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  <c r="AA206" s="237"/>
      <c r="AB206" s="237"/>
      <c r="AC206" s="237"/>
      <c r="AD206" s="237"/>
      <c r="AE206" s="237"/>
      <c r="AF206" s="237"/>
      <c r="AG206" s="237"/>
      <c r="AH206" s="237"/>
    </row>
    <row r="207" spans="1:34" ht="12.75">
      <c r="A207" s="8"/>
      <c r="B207" s="293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  <c r="AA207" s="237"/>
      <c r="AB207" s="237"/>
      <c r="AC207" s="237"/>
      <c r="AD207" s="237"/>
      <c r="AE207" s="237"/>
      <c r="AF207" s="237"/>
      <c r="AG207" s="237"/>
      <c r="AH207" s="237"/>
    </row>
    <row r="208" spans="1:34" ht="12.75">
      <c r="A208" s="8"/>
      <c r="B208" s="293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237"/>
      <c r="AB208" s="237"/>
      <c r="AC208" s="237"/>
      <c r="AD208" s="237"/>
      <c r="AE208" s="237"/>
      <c r="AF208" s="237"/>
      <c r="AG208" s="237"/>
      <c r="AH208" s="237"/>
    </row>
    <row r="209" spans="1:34" ht="12.75">
      <c r="A209" s="8"/>
      <c r="B209" s="293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  <c r="AC209" s="237"/>
      <c r="AD209" s="237"/>
      <c r="AE209" s="237"/>
      <c r="AF209" s="237"/>
      <c r="AG209" s="237"/>
      <c r="AH209" s="237"/>
    </row>
    <row r="210" spans="1:34" ht="12.75">
      <c r="A210" s="8"/>
      <c r="B210" s="293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  <c r="AA210" s="237"/>
      <c r="AB210" s="237"/>
      <c r="AC210" s="237"/>
      <c r="AD210" s="237"/>
      <c r="AE210" s="237"/>
      <c r="AF210" s="237"/>
      <c r="AG210" s="237"/>
      <c r="AH210" s="237"/>
    </row>
    <row r="211" spans="1:34" ht="12.75">
      <c r="A211" s="8"/>
      <c r="B211" s="293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  <c r="AA211" s="237"/>
      <c r="AB211" s="237"/>
      <c r="AC211" s="237"/>
      <c r="AD211" s="237"/>
      <c r="AE211" s="237"/>
      <c r="AF211" s="237"/>
      <c r="AG211" s="237"/>
      <c r="AH211" s="237"/>
    </row>
    <row r="212" spans="1:34" ht="12.75">
      <c r="A212" s="8"/>
      <c r="B212" s="293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  <c r="AC212" s="237"/>
      <c r="AD212" s="237"/>
      <c r="AE212" s="237"/>
      <c r="AF212" s="237"/>
      <c r="AG212" s="237"/>
      <c r="AH212" s="237"/>
    </row>
    <row r="213" spans="1:34" ht="12.75">
      <c r="A213" s="8"/>
      <c r="B213" s="293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  <c r="AA213" s="237"/>
      <c r="AB213" s="237"/>
      <c r="AC213" s="237"/>
      <c r="AD213" s="237"/>
      <c r="AE213" s="237"/>
      <c r="AF213" s="237"/>
      <c r="AG213" s="237"/>
      <c r="AH213" s="237"/>
    </row>
    <row r="214" spans="1:34" ht="12.75">
      <c r="A214" s="8"/>
      <c r="B214" s="293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  <c r="AA214" s="237"/>
      <c r="AB214" s="237"/>
      <c r="AC214" s="237"/>
      <c r="AD214" s="237"/>
      <c r="AE214" s="237"/>
      <c r="AF214" s="237"/>
      <c r="AG214" s="237"/>
      <c r="AH214" s="237"/>
    </row>
    <row r="215" spans="1:34" ht="12.75">
      <c r="A215" s="8"/>
      <c r="B215" s="293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237"/>
      <c r="AB215" s="237"/>
      <c r="AC215" s="237"/>
      <c r="AD215" s="237"/>
      <c r="AE215" s="237"/>
      <c r="AF215" s="237"/>
      <c r="AG215" s="237"/>
      <c r="AH215" s="237"/>
    </row>
    <row r="216" spans="1:34" ht="12.75">
      <c r="A216" s="8"/>
      <c r="B216" s="293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  <c r="AA216" s="237"/>
      <c r="AB216" s="237"/>
      <c r="AC216" s="237"/>
      <c r="AD216" s="237"/>
      <c r="AE216" s="237"/>
      <c r="AF216" s="237"/>
      <c r="AG216" s="237"/>
      <c r="AH216" s="237"/>
    </row>
    <row r="217" spans="1:34" ht="12.75">
      <c r="A217" s="8"/>
      <c r="B217" s="293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  <c r="AA217" s="237"/>
      <c r="AB217" s="237"/>
      <c r="AC217" s="237"/>
      <c r="AD217" s="237"/>
      <c r="AE217" s="237"/>
      <c r="AF217" s="237"/>
      <c r="AG217" s="237"/>
      <c r="AH217" s="237"/>
    </row>
    <row r="218" spans="1:34" ht="12.75">
      <c r="A218" s="8"/>
      <c r="B218" s="293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  <c r="AC218" s="237"/>
      <c r="AD218" s="237"/>
      <c r="AE218" s="237"/>
      <c r="AF218" s="237"/>
      <c r="AG218" s="237"/>
      <c r="AH218" s="237"/>
    </row>
    <row r="219" spans="1:34" ht="12.75">
      <c r="A219" s="8"/>
      <c r="B219" s="293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  <c r="AC219" s="237"/>
      <c r="AD219" s="237"/>
      <c r="AE219" s="237"/>
      <c r="AF219" s="237"/>
      <c r="AG219" s="237"/>
      <c r="AH219" s="237"/>
    </row>
    <row r="220" spans="1:34" ht="12.75">
      <c r="A220" s="8"/>
      <c r="B220" s="293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  <c r="AC220" s="237"/>
      <c r="AD220" s="237"/>
      <c r="AE220" s="237"/>
      <c r="AF220" s="237"/>
      <c r="AG220" s="237"/>
      <c r="AH220" s="237"/>
    </row>
    <row r="221" spans="1:34" ht="12.75">
      <c r="A221" s="8"/>
      <c r="B221" s="293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</row>
    <row r="222" spans="1:34" ht="12.75">
      <c r="A222" s="8"/>
      <c r="B222" s="293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237"/>
    </row>
    <row r="223" spans="1:34" ht="12.75">
      <c r="A223" s="8"/>
      <c r="B223" s="293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  <c r="AA223" s="237"/>
      <c r="AB223" s="237"/>
      <c r="AC223" s="237"/>
      <c r="AD223" s="237"/>
      <c r="AE223" s="237"/>
      <c r="AF223" s="237"/>
      <c r="AG223" s="237"/>
      <c r="AH223" s="237"/>
    </row>
    <row r="224" spans="1:34" ht="12.75">
      <c r="A224" s="8"/>
      <c r="B224" s="293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/>
      <c r="O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  <c r="AC224" s="237"/>
      <c r="AD224" s="237"/>
      <c r="AE224" s="237"/>
      <c r="AF224" s="237"/>
      <c r="AG224" s="237"/>
      <c r="AH224" s="237"/>
    </row>
    <row r="225" spans="1:34" ht="12.75">
      <c r="A225" s="8"/>
      <c r="B225" s="293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/>
      <c r="O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  <c r="AC225" s="237"/>
      <c r="AD225" s="237"/>
      <c r="AE225" s="237"/>
      <c r="AF225" s="237"/>
      <c r="AG225" s="237"/>
      <c r="AH225" s="237"/>
    </row>
    <row r="226" spans="1:34" ht="12.75">
      <c r="A226" s="8"/>
      <c r="B226" s="293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  <c r="AC226" s="237"/>
      <c r="AD226" s="237"/>
      <c r="AE226" s="237"/>
      <c r="AF226" s="237"/>
      <c r="AG226" s="237"/>
      <c r="AH226" s="237"/>
    </row>
    <row r="227" spans="1:34" ht="12.75">
      <c r="A227" s="8"/>
      <c r="B227" s="293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</row>
    <row r="228" spans="1:34" ht="12.75">
      <c r="A228" s="8"/>
      <c r="B228" s="293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  <c r="AC228" s="237"/>
      <c r="AD228" s="237"/>
      <c r="AE228" s="237"/>
      <c r="AF228" s="237"/>
      <c r="AG228" s="237"/>
      <c r="AH228" s="237"/>
    </row>
    <row r="229" spans="1:34" ht="12.75">
      <c r="A229" s="8"/>
      <c r="B229" s="293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7"/>
    </row>
    <row r="230" spans="1:34" ht="12.75">
      <c r="A230" s="8"/>
      <c r="B230" s="293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  <c r="AC230" s="237"/>
      <c r="AD230" s="237"/>
      <c r="AE230" s="237"/>
      <c r="AF230" s="237"/>
      <c r="AG230" s="237"/>
      <c r="AH230" s="237"/>
    </row>
    <row r="231" spans="1:34" ht="12.75">
      <c r="A231" s="8"/>
      <c r="B231" s="293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  <c r="AC231" s="237"/>
      <c r="AD231" s="237"/>
      <c r="AE231" s="237"/>
      <c r="AF231" s="237"/>
      <c r="AG231" s="237"/>
      <c r="AH231" s="237"/>
    </row>
    <row r="232" spans="1:34" ht="12.75">
      <c r="A232" s="8"/>
      <c r="B232" s="293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</row>
    <row r="233" spans="1:34" ht="12.75">
      <c r="A233" s="8"/>
      <c r="B233" s="293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  <c r="AC233" s="237"/>
      <c r="AD233" s="237"/>
      <c r="AE233" s="237"/>
      <c r="AF233" s="237"/>
      <c r="AG233" s="237"/>
      <c r="AH233" s="237"/>
    </row>
    <row r="234" spans="1:34" ht="12.75">
      <c r="A234" s="8"/>
      <c r="B234" s="293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237"/>
      <c r="AB234" s="237"/>
      <c r="AC234" s="237"/>
      <c r="AD234" s="237"/>
      <c r="AE234" s="237"/>
      <c r="AF234" s="237"/>
      <c r="AG234" s="237"/>
      <c r="AH234" s="237"/>
    </row>
    <row r="235" spans="1:34" ht="12.75">
      <c r="A235" s="8"/>
      <c r="B235" s="293"/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</row>
    <row r="236" spans="1:34" ht="12.75">
      <c r="A236" s="8"/>
      <c r="B236" s="293"/>
      <c r="C236" s="237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37"/>
      <c r="O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  <c r="AA236" s="237"/>
      <c r="AB236" s="237"/>
      <c r="AC236" s="237"/>
      <c r="AD236" s="237"/>
      <c r="AE236" s="237"/>
      <c r="AF236" s="237"/>
      <c r="AG236" s="237"/>
      <c r="AH236" s="237"/>
    </row>
    <row r="237" spans="1:34" ht="12.75">
      <c r="A237" s="8"/>
      <c r="B237" s="293"/>
      <c r="C237" s="237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37"/>
      <c r="O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  <c r="AA237" s="237"/>
      <c r="AB237" s="237"/>
      <c r="AC237" s="237"/>
      <c r="AD237" s="237"/>
      <c r="AE237" s="237"/>
      <c r="AF237" s="237"/>
      <c r="AG237" s="237"/>
      <c r="AH237" s="237"/>
    </row>
    <row r="238" spans="1:34" ht="12.75">
      <c r="A238" s="8"/>
      <c r="B238" s="293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237"/>
      <c r="AB238" s="237"/>
      <c r="AC238" s="237"/>
      <c r="AD238" s="237"/>
      <c r="AE238" s="237"/>
      <c r="AF238" s="237"/>
      <c r="AG238" s="237"/>
      <c r="AH238" s="237"/>
    </row>
    <row r="239" spans="1:34" ht="12.75">
      <c r="A239" s="8"/>
      <c r="B239" s="293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  <c r="AC239" s="237"/>
      <c r="AD239" s="237"/>
      <c r="AE239" s="237"/>
      <c r="AF239" s="237"/>
      <c r="AG239" s="237"/>
      <c r="AH239" s="237"/>
    </row>
    <row r="240" spans="1:34" ht="12.75">
      <c r="A240" s="8"/>
      <c r="B240" s="293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</row>
    <row r="241" spans="1:34" ht="12.75">
      <c r="A241" s="8"/>
      <c r="B241" s="293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  <c r="AC241" s="237"/>
      <c r="AD241" s="237"/>
      <c r="AE241" s="237"/>
      <c r="AF241" s="237"/>
      <c r="AG241" s="237"/>
      <c r="AH241" s="237"/>
    </row>
    <row r="242" spans="1:34" ht="12.75">
      <c r="A242" s="8"/>
      <c r="B242" s="293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  <c r="AC242" s="237"/>
      <c r="AD242" s="237"/>
      <c r="AE242" s="237"/>
      <c r="AF242" s="237"/>
      <c r="AG242" s="237"/>
      <c r="AH242" s="237"/>
    </row>
    <row r="243" spans="1:34" ht="12.75">
      <c r="A243" s="8"/>
      <c r="B243" s="293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  <c r="AC243" s="237"/>
      <c r="AD243" s="237"/>
      <c r="AE243" s="237"/>
      <c r="AF243" s="237"/>
      <c r="AG243" s="237"/>
      <c r="AH243" s="237"/>
    </row>
    <row r="244" spans="1:34" ht="12.75">
      <c r="A244" s="8"/>
      <c r="B244" s="293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  <c r="AC244" s="237"/>
      <c r="AD244" s="237"/>
      <c r="AE244" s="237"/>
      <c r="AF244" s="237"/>
      <c r="AG244" s="237"/>
      <c r="AH244" s="237"/>
    </row>
    <row r="245" spans="1:34" ht="12.75">
      <c r="A245" s="8"/>
      <c r="B245" s="293"/>
      <c r="C245" s="237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  <c r="AC245" s="237"/>
      <c r="AD245" s="237"/>
      <c r="AE245" s="237"/>
      <c r="AF245" s="237"/>
      <c r="AG245" s="237"/>
      <c r="AH245" s="237"/>
    </row>
    <row r="246" spans="1:34" ht="12.75">
      <c r="A246" s="8"/>
      <c r="B246" s="293"/>
      <c r="C246" s="237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37"/>
      <c r="O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  <c r="AC246" s="237"/>
      <c r="AD246" s="237"/>
      <c r="AE246" s="237"/>
      <c r="AF246" s="237"/>
      <c r="AG246" s="237"/>
      <c r="AH246" s="237"/>
    </row>
    <row r="247" spans="1:34" ht="12.75">
      <c r="A247" s="8"/>
      <c r="B247" s="293"/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  <c r="AC247" s="237"/>
      <c r="AD247" s="237"/>
      <c r="AE247" s="237"/>
      <c r="AF247" s="237"/>
      <c r="AG247" s="237"/>
      <c r="AH247" s="237"/>
    </row>
    <row r="248" spans="1:34" ht="12.75">
      <c r="A248" s="8"/>
      <c r="B248" s="293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  <c r="AC248" s="237"/>
      <c r="AD248" s="237"/>
      <c r="AE248" s="237"/>
      <c r="AF248" s="237"/>
      <c r="AG248" s="237"/>
      <c r="AH248" s="237"/>
    </row>
    <row r="249" spans="1:34" ht="12.75">
      <c r="A249" s="8"/>
      <c r="B249" s="293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  <c r="AC249" s="237"/>
      <c r="AD249" s="237"/>
      <c r="AE249" s="237"/>
      <c r="AF249" s="237"/>
      <c r="AG249" s="237"/>
      <c r="AH249" s="237"/>
    </row>
    <row r="250" spans="1:34" ht="12.75">
      <c r="A250" s="8"/>
      <c r="B250" s="293"/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  <c r="AC250" s="237"/>
      <c r="AD250" s="237"/>
      <c r="AE250" s="237"/>
      <c r="AF250" s="237"/>
      <c r="AG250" s="237"/>
      <c r="AH250" s="237"/>
    </row>
    <row r="251" spans="1:34" ht="12.75">
      <c r="A251" s="8"/>
      <c r="B251" s="293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  <c r="AC251" s="237"/>
      <c r="AD251" s="237"/>
      <c r="AE251" s="237"/>
      <c r="AF251" s="237"/>
      <c r="AG251" s="237"/>
      <c r="AH251" s="237"/>
    </row>
    <row r="252" spans="1:34" ht="12.75">
      <c r="A252" s="8"/>
      <c r="B252" s="293"/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</row>
    <row r="253" spans="1:34" ht="12.75">
      <c r="A253" s="8"/>
      <c r="B253" s="293"/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  <c r="AC253" s="237"/>
      <c r="AD253" s="237"/>
      <c r="AE253" s="237"/>
      <c r="AF253" s="237"/>
      <c r="AG253" s="237"/>
      <c r="AH253" s="237"/>
    </row>
    <row r="254" spans="1:34" ht="12.75">
      <c r="A254" s="8"/>
      <c r="B254" s="293"/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</row>
    <row r="255" spans="1:34" ht="12.75">
      <c r="A255" s="8"/>
      <c r="B255" s="293"/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  <c r="AC255" s="237"/>
      <c r="AD255" s="237"/>
      <c r="AE255" s="237"/>
      <c r="AF255" s="237"/>
      <c r="AG255" s="237"/>
      <c r="AH255" s="237"/>
    </row>
    <row r="256" spans="1:34" ht="12.75">
      <c r="A256" s="8"/>
      <c r="B256" s="293"/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</row>
    <row r="257" spans="1:34">
      <c r="A257" s="8"/>
      <c r="B257" s="8"/>
      <c r="C257" s="237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  <c r="AC257" s="237"/>
      <c r="AD257" s="237"/>
      <c r="AE257" s="237"/>
      <c r="AF257" s="237"/>
      <c r="AG257" s="237"/>
      <c r="AH257" s="237"/>
    </row>
    <row r="258" spans="1:34">
      <c r="A258" s="8"/>
      <c r="B258" s="8"/>
      <c r="C258" s="237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37"/>
      <c r="O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  <c r="AA258" s="237"/>
      <c r="AB258" s="237"/>
      <c r="AC258" s="237"/>
      <c r="AD258" s="237"/>
      <c r="AE258" s="237"/>
      <c r="AF258" s="237"/>
      <c r="AG258" s="237"/>
      <c r="AH258" s="237"/>
    </row>
    <row r="259" spans="1:34">
      <c r="A259" s="8"/>
      <c r="B259" s="8"/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  <c r="AA259" s="237"/>
      <c r="AB259" s="237"/>
      <c r="AC259" s="237"/>
      <c r="AD259" s="237"/>
      <c r="AE259" s="237"/>
      <c r="AF259" s="237"/>
      <c r="AG259" s="237"/>
      <c r="AH259" s="237"/>
    </row>
    <row r="260" spans="1:34">
      <c r="A260" s="8"/>
      <c r="B260" s="8"/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  <c r="AA260" s="237"/>
      <c r="AB260" s="237"/>
      <c r="AC260" s="237"/>
      <c r="AD260" s="237"/>
      <c r="AE260" s="237"/>
      <c r="AF260" s="237"/>
      <c r="AG260" s="237"/>
      <c r="AH260" s="237"/>
    </row>
    <row r="261" spans="1:34">
      <c r="A261" s="8"/>
      <c r="B261" s="8"/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37"/>
      <c r="AC261" s="237"/>
      <c r="AD261" s="237"/>
      <c r="AE261" s="237"/>
      <c r="AF261" s="237"/>
      <c r="AG261" s="237"/>
      <c r="AH261" s="237"/>
    </row>
    <row r="262" spans="1:34">
      <c r="A262" s="8"/>
      <c r="B262" s="8"/>
      <c r="C262" s="237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37"/>
      <c r="O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  <c r="AA262" s="237"/>
      <c r="AB262" s="237"/>
      <c r="AC262" s="237"/>
      <c r="AD262" s="237"/>
      <c r="AE262" s="237"/>
      <c r="AF262" s="237"/>
      <c r="AG262" s="237"/>
      <c r="AH262" s="237"/>
    </row>
    <row r="263" spans="1:34">
      <c r="A263" s="8"/>
      <c r="B263" s="8"/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  <c r="AA263" s="237"/>
      <c r="AB263" s="237"/>
      <c r="AC263" s="237"/>
      <c r="AD263" s="237"/>
      <c r="AE263" s="237"/>
      <c r="AF263" s="237"/>
      <c r="AG263" s="237"/>
      <c r="AH263" s="237"/>
    </row>
    <row r="264" spans="1:34">
      <c r="A264" s="8"/>
      <c r="B264" s="8"/>
      <c r="C264" s="237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37"/>
      <c r="O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  <c r="AA264" s="237"/>
      <c r="AB264" s="237"/>
      <c r="AC264" s="237"/>
      <c r="AD264" s="237"/>
      <c r="AE264" s="237"/>
      <c r="AF264" s="237"/>
      <c r="AG264" s="237"/>
      <c r="AH264" s="237"/>
    </row>
    <row r="265" spans="1:34">
      <c r="A265" s="8"/>
      <c r="B265" s="8"/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  <c r="AA265" s="237"/>
      <c r="AB265" s="237"/>
      <c r="AC265" s="237"/>
      <c r="AD265" s="237"/>
      <c r="AE265" s="237"/>
      <c r="AF265" s="237"/>
      <c r="AG265" s="237"/>
      <c r="AH265" s="237"/>
    </row>
    <row r="266" spans="1:34">
      <c r="A266" s="8"/>
      <c r="B266" s="8"/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  <c r="AA266" s="237"/>
      <c r="AB266" s="237"/>
      <c r="AC266" s="237"/>
      <c r="AD266" s="237"/>
      <c r="AE266" s="237"/>
      <c r="AF266" s="237"/>
      <c r="AG266" s="237"/>
      <c r="AH266" s="237"/>
    </row>
    <row r="267" spans="1:34">
      <c r="A267" s="8"/>
      <c r="B267" s="8"/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  <c r="AA267" s="237"/>
      <c r="AB267" s="237"/>
      <c r="AC267" s="237"/>
      <c r="AD267" s="237"/>
      <c r="AE267" s="237"/>
      <c r="AF267" s="237"/>
      <c r="AG267" s="237"/>
      <c r="AH267" s="237"/>
    </row>
    <row r="268" spans="1:34">
      <c r="A268" s="8"/>
      <c r="B268" s="8"/>
      <c r="C268" s="237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37"/>
      <c r="O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  <c r="AA268" s="237"/>
      <c r="AB268" s="237"/>
      <c r="AC268" s="237"/>
      <c r="AD268" s="237"/>
      <c r="AE268" s="237"/>
      <c r="AF268" s="237"/>
      <c r="AG268" s="237"/>
      <c r="AH268" s="237"/>
    </row>
    <row r="269" spans="1:34">
      <c r="A269" s="8"/>
      <c r="B269" s="8"/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</row>
    <row r="270" spans="1:34">
      <c r="A270" s="8"/>
      <c r="B270" s="8"/>
      <c r="C270" s="237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37"/>
      <c r="O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  <c r="AA270" s="237"/>
      <c r="AB270" s="237"/>
      <c r="AC270" s="237"/>
      <c r="AD270" s="237"/>
      <c r="AE270" s="237"/>
      <c r="AF270" s="237"/>
      <c r="AG270" s="237"/>
      <c r="AH270" s="237"/>
    </row>
    <row r="271" spans="1:34">
      <c r="A271" s="8"/>
      <c r="B271" s="8"/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  <c r="AA271" s="237"/>
      <c r="AB271" s="237"/>
      <c r="AC271" s="237"/>
      <c r="AD271" s="237"/>
      <c r="AE271" s="237"/>
      <c r="AF271" s="237"/>
      <c r="AG271" s="237"/>
      <c r="AH271" s="237"/>
    </row>
    <row r="272" spans="1:34">
      <c r="A272" s="8"/>
      <c r="B272" s="8"/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  <c r="AA272" s="237"/>
      <c r="AB272" s="237"/>
      <c r="AC272" s="237"/>
      <c r="AD272" s="237"/>
      <c r="AE272" s="237"/>
      <c r="AF272" s="237"/>
      <c r="AG272" s="237"/>
      <c r="AH272" s="237"/>
    </row>
    <row r="273" spans="1:34">
      <c r="A273" s="8"/>
      <c r="B273" s="8"/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  <c r="AA273" s="237"/>
      <c r="AB273" s="237"/>
      <c r="AC273" s="237"/>
      <c r="AD273" s="237"/>
      <c r="AE273" s="237"/>
      <c r="AF273" s="237"/>
      <c r="AG273" s="237"/>
      <c r="AH273" s="237"/>
    </row>
    <row r="274" spans="1:34">
      <c r="A274" s="8"/>
      <c r="B274" s="8"/>
      <c r="C274" s="237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37"/>
      <c r="O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  <c r="AA274" s="237"/>
      <c r="AB274" s="237"/>
      <c r="AC274" s="237"/>
      <c r="AD274" s="237"/>
      <c r="AE274" s="237"/>
      <c r="AF274" s="237"/>
      <c r="AG274" s="237"/>
      <c r="AH274" s="237"/>
    </row>
    <row r="275" spans="1:34">
      <c r="A275" s="8"/>
      <c r="B275" s="8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</row>
    <row r="276" spans="1:34">
      <c r="A276" s="8"/>
      <c r="B276" s="8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37"/>
      <c r="O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  <c r="AA276" s="237"/>
      <c r="AB276" s="237"/>
      <c r="AC276" s="237"/>
      <c r="AD276" s="237"/>
      <c r="AE276" s="237"/>
      <c r="AF276" s="237"/>
      <c r="AG276" s="237"/>
      <c r="AH276" s="237"/>
    </row>
    <row r="277" spans="1:34">
      <c r="A277" s="8"/>
      <c r="B277" s="8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  <c r="AA277" s="237"/>
      <c r="AB277" s="237"/>
      <c r="AC277" s="237"/>
      <c r="AD277" s="237"/>
      <c r="AE277" s="237"/>
      <c r="AF277" s="237"/>
      <c r="AG277" s="237"/>
      <c r="AH277" s="237"/>
    </row>
    <row r="278" spans="1:34">
      <c r="A278" s="8"/>
      <c r="B278" s="8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  <c r="AA278" s="237"/>
      <c r="AB278" s="237"/>
      <c r="AC278" s="237"/>
      <c r="AD278" s="237"/>
      <c r="AE278" s="237"/>
      <c r="AF278" s="237"/>
      <c r="AG278" s="237"/>
      <c r="AH278" s="237"/>
    </row>
    <row r="279" spans="1:34">
      <c r="A279" s="8"/>
      <c r="B279" s="8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  <c r="AA279" s="237"/>
      <c r="AB279" s="237"/>
      <c r="AC279" s="237"/>
      <c r="AD279" s="237"/>
      <c r="AE279" s="237"/>
      <c r="AF279" s="237"/>
      <c r="AG279" s="237"/>
      <c r="AH279" s="237"/>
    </row>
    <row r="280" spans="1:34">
      <c r="A280" s="8"/>
      <c r="B280" s="8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  <c r="AA280" s="237"/>
      <c r="AB280" s="237"/>
      <c r="AC280" s="237"/>
      <c r="AD280" s="237"/>
      <c r="AE280" s="237"/>
      <c r="AF280" s="237"/>
      <c r="AG280" s="237"/>
      <c r="AH280" s="237"/>
    </row>
    <row r="281" spans="1:34">
      <c r="A281" s="8"/>
      <c r="B281" s="8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  <c r="AA281" s="237"/>
      <c r="AB281" s="237"/>
      <c r="AC281" s="237"/>
      <c r="AD281" s="237"/>
      <c r="AE281" s="237"/>
      <c r="AF281" s="237"/>
      <c r="AG281" s="237"/>
      <c r="AH281" s="237"/>
    </row>
    <row r="282" spans="1:34">
      <c r="A282" s="8"/>
      <c r="B282" s="8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  <c r="AA282" s="237"/>
      <c r="AB282" s="237"/>
      <c r="AC282" s="237"/>
      <c r="AD282" s="237"/>
      <c r="AE282" s="237"/>
      <c r="AF282" s="237"/>
      <c r="AG282" s="237"/>
      <c r="AH282" s="237"/>
    </row>
    <row r="283" spans="1:34">
      <c r="A283" s="8"/>
      <c r="B283" s="8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  <c r="AA283" s="237"/>
      <c r="AB283" s="237"/>
      <c r="AC283" s="237"/>
      <c r="AD283" s="237"/>
      <c r="AE283" s="237"/>
      <c r="AF283" s="237"/>
      <c r="AG283" s="237"/>
      <c r="AH283" s="237"/>
    </row>
    <row r="284" spans="1:34">
      <c r="A284" s="8"/>
      <c r="B284" s="8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  <c r="AA284" s="237"/>
      <c r="AB284" s="237"/>
      <c r="AC284" s="237"/>
      <c r="AD284" s="237"/>
      <c r="AE284" s="237"/>
      <c r="AF284" s="237"/>
      <c r="AG284" s="237"/>
      <c r="AH284" s="237"/>
    </row>
    <row r="285" spans="1:34">
      <c r="A285" s="8"/>
      <c r="B285" s="8"/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  <c r="AA285" s="237"/>
      <c r="AB285" s="237"/>
      <c r="AC285" s="237"/>
      <c r="AD285" s="237"/>
      <c r="AE285" s="237"/>
      <c r="AF285" s="237"/>
      <c r="AG285" s="237"/>
      <c r="AH285" s="237"/>
    </row>
    <row r="286" spans="1:34">
      <c r="A286" s="8"/>
      <c r="B286" s="8"/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37"/>
      <c r="O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  <c r="AA286" s="237"/>
      <c r="AB286" s="237"/>
      <c r="AC286" s="237"/>
      <c r="AD286" s="237"/>
      <c r="AE286" s="237"/>
      <c r="AF286" s="237"/>
      <c r="AG286" s="237"/>
      <c r="AH286" s="237"/>
    </row>
    <row r="287" spans="1:34">
      <c r="A287" s="8"/>
      <c r="B287" s="8"/>
      <c r="C287" s="237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37"/>
      <c r="O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  <c r="AA287" s="237"/>
      <c r="AB287" s="237"/>
      <c r="AC287" s="237"/>
      <c r="AD287" s="237"/>
      <c r="AE287" s="237"/>
      <c r="AF287" s="237"/>
      <c r="AG287" s="237"/>
      <c r="AH287" s="237"/>
    </row>
    <row r="288" spans="1:34">
      <c r="A288" s="8"/>
      <c r="B288" s="8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  <c r="AA288" s="237"/>
      <c r="AB288" s="237"/>
      <c r="AC288" s="237"/>
      <c r="AD288" s="237"/>
      <c r="AE288" s="237"/>
      <c r="AF288" s="237"/>
      <c r="AG288" s="237"/>
      <c r="AH288" s="237"/>
    </row>
    <row r="289" spans="1:34">
      <c r="A289" s="8"/>
      <c r="B289" s="8"/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  <c r="AA289" s="237"/>
      <c r="AB289" s="237"/>
      <c r="AC289" s="237"/>
      <c r="AD289" s="237"/>
      <c r="AE289" s="237"/>
      <c r="AF289" s="237"/>
      <c r="AG289" s="237"/>
      <c r="AH289" s="237"/>
    </row>
    <row r="290" spans="1:34">
      <c r="A290" s="8"/>
      <c r="B290" s="8"/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  <c r="AA290" s="237"/>
      <c r="AB290" s="237"/>
      <c r="AC290" s="237"/>
      <c r="AD290" s="237"/>
      <c r="AE290" s="237"/>
      <c r="AF290" s="237"/>
      <c r="AG290" s="237"/>
      <c r="AH290" s="237"/>
    </row>
    <row r="291" spans="1:34">
      <c r="A291" s="8"/>
      <c r="B291" s="8"/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  <c r="AA291" s="237"/>
      <c r="AB291" s="237"/>
      <c r="AC291" s="237"/>
      <c r="AD291" s="237"/>
      <c r="AE291" s="237"/>
      <c r="AF291" s="237"/>
      <c r="AG291" s="237"/>
      <c r="AH291" s="237"/>
    </row>
    <row r="292" spans="1:34">
      <c r="A292" s="8"/>
      <c r="B292" s="8"/>
      <c r="C292" s="237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37"/>
      <c r="O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  <c r="AA292" s="237"/>
      <c r="AB292" s="237"/>
      <c r="AC292" s="237"/>
      <c r="AD292" s="237"/>
      <c r="AE292" s="237"/>
      <c r="AF292" s="237"/>
      <c r="AG292" s="237"/>
      <c r="AH292" s="237"/>
    </row>
    <row r="293" spans="1:34">
      <c r="A293" s="8"/>
      <c r="B293" s="8"/>
      <c r="C293" s="237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37"/>
      <c r="O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  <c r="AA293" s="237"/>
      <c r="AB293" s="237"/>
      <c r="AC293" s="237"/>
      <c r="AD293" s="237"/>
      <c r="AE293" s="237"/>
      <c r="AF293" s="237"/>
      <c r="AG293" s="237"/>
      <c r="AH293" s="237"/>
    </row>
    <row r="294" spans="1:34">
      <c r="A294" s="8"/>
      <c r="B294" s="8"/>
      <c r="C294" s="237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  <c r="AA294" s="237"/>
      <c r="AB294" s="237"/>
      <c r="AC294" s="237"/>
      <c r="AD294" s="237"/>
      <c r="AE294" s="237"/>
      <c r="AF294" s="237"/>
      <c r="AG294" s="237"/>
      <c r="AH294" s="237"/>
    </row>
    <row r="295" spans="1:34">
      <c r="A295" s="8"/>
      <c r="B295" s="8"/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  <c r="AA295" s="237"/>
      <c r="AB295" s="237"/>
      <c r="AC295" s="237"/>
      <c r="AD295" s="237"/>
      <c r="AE295" s="237"/>
      <c r="AF295" s="237"/>
      <c r="AG295" s="237"/>
      <c r="AH295" s="237"/>
    </row>
    <row r="296" spans="1:34">
      <c r="A296" s="8"/>
      <c r="B296" s="8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  <c r="AA296" s="237"/>
      <c r="AB296" s="237"/>
      <c r="AC296" s="237"/>
      <c r="AD296" s="237"/>
      <c r="AE296" s="237"/>
      <c r="AF296" s="237"/>
      <c r="AG296" s="237"/>
      <c r="AH296" s="237"/>
    </row>
    <row r="297" spans="1:34">
      <c r="A297" s="8"/>
      <c r="B297" s="8"/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  <c r="AA297" s="237"/>
      <c r="AB297" s="237"/>
      <c r="AC297" s="237"/>
      <c r="AD297" s="237"/>
      <c r="AE297" s="237"/>
      <c r="AF297" s="237"/>
      <c r="AG297" s="237"/>
      <c r="AH297" s="237"/>
    </row>
    <row r="298" spans="1:34">
      <c r="A298" s="8"/>
      <c r="B298" s="8"/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/>
      <c r="O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  <c r="AA298" s="237"/>
      <c r="AB298" s="237"/>
      <c r="AC298" s="237"/>
      <c r="AD298" s="237"/>
      <c r="AE298" s="237"/>
      <c r="AF298" s="237"/>
      <c r="AG298" s="237"/>
      <c r="AH298" s="237"/>
    </row>
    <row r="299" spans="1:34">
      <c r="A299" s="8"/>
      <c r="B299" s="8"/>
      <c r="C299" s="237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37"/>
      <c r="O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  <c r="AA299" s="237"/>
      <c r="AB299" s="237"/>
      <c r="AC299" s="237"/>
      <c r="AD299" s="237"/>
      <c r="AE299" s="237"/>
      <c r="AF299" s="237"/>
      <c r="AG299" s="237"/>
      <c r="AH299" s="237"/>
    </row>
    <row r="300" spans="1:34">
      <c r="A300" s="8"/>
      <c r="B300" s="8"/>
      <c r="C300" s="237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  <c r="AA300" s="237"/>
      <c r="AB300" s="237"/>
      <c r="AC300" s="237"/>
      <c r="AD300" s="237"/>
      <c r="AE300" s="237"/>
      <c r="AF300" s="237"/>
      <c r="AG300" s="237"/>
      <c r="AH300" s="237"/>
    </row>
    <row r="301" spans="1:34">
      <c r="A301" s="8"/>
      <c r="B301" s="8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  <c r="AA301" s="237"/>
      <c r="AB301" s="237"/>
      <c r="AC301" s="237"/>
      <c r="AD301" s="237"/>
      <c r="AE301" s="237"/>
      <c r="AF301" s="237"/>
      <c r="AG301" s="237"/>
      <c r="AH301" s="237"/>
    </row>
    <row r="302" spans="1:34">
      <c r="A302" s="8"/>
      <c r="B302" s="8"/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  <c r="AA302" s="237"/>
      <c r="AB302" s="237"/>
      <c r="AC302" s="237"/>
      <c r="AD302" s="237"/>
      <c r="AE302" s="237"/>
      <c r="AF302" s="237"/>
      <c r="AG302" s="237"/>
      <c r="AH302" s="237"/>
    </row>
    <row r="303" spans="1:34">
      <c r="A303" s="8"/>
      <c r="B303" s="8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  <c r="AA303" s="237"/>
      <c r="AB303" s="237"/>
      <c r="AC303" s="237"/>
      <c r="AD303" s="237"/>
      <c r="AE303" s="237"/>
      <c r="AF303" s="237"/>
      <c r="AG303" s="237"/>
      <c r="AH303" s="237"/>
    </row>
    <row r="304" spans="1:34">
      <c r="A304" s="8"/>
      <c r="B304" s="8"/>
      <c r="C304" s="237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37"/>
      <c r="O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  <c r="AA304" s="237"/>
      <c r="AB304" s="237"/>
      <c r="AC304" s="237"/>
      <c r="AD304" s="237"/>
      <c r="AE304" s="237"/>
      <c r="AF304" s="237"/>
      <c r="AG304" s="237"/>
      <c r="AH304" s="237"/>
    </row>
    <row r="305" spans="1:34">
      <c r="A305" s="8"/>
      <c r="B305" s="8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  <c r="AA305" s="237"/>
      <c r="AB305" s="237"/>
      <c r="AC305" s="237"/>
      <c r="AD305" s="237"/>
      <c r="AE305" s="237"/>
      <c r="AF305" s="237"/>
      <c r="AG305" s="237"/>
      <c r="AH305" s="237"/>
    </row>
    <row r="306" spans="1:34">
      <c r="A306" s="8"/>
      <c r="B306" s="8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37"/>
      <c r="AC306" s="237"/>
      <c r="AD306" s="237"/>
      <c r="AE306" s="237"/>
      <c r="AF306" s="237"/>
      <c r="AG306" s="237"/>
      <c r="AH306" s="237"/>
    </row>
    <row r="307" spans="1:34">
      <c r="A307" s="8"/>
      <c r="B307" s="8"/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37"/>
      <c r="AC307" s="237"/>
      <c r="AD307" s="237"/>
      <c r="AE307" s="237"/>
      <c r="AF307" s="237"/>
      <c r="AG307" s="237"/>
      <c r="AH307" s="237"/>
    </row>
    <row r="308" spans="1:34">
      <c r="A308" s="8"/>
      <c r="B308" s="8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37"/>
      <c r="AC308" s="237"/>
      <c r="AD308" s="237"/>
      <c r="AE308" s="237"/>
      <c r="AF308" s="237"/>
      <c r="AG308" s="237"/>
      <c r="AH308" s="237"/>
    </row>
    <row r="309" spans="1:34">
      <c r="A309" s="8"/>
      <c r="B309" s="8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  <c r="AA309" s="237"/>
      <c r="AB309" s="237"/>
      <c r="AC309" s="237"/>
      <c r="AD309" s="237"/>
      <c r="AE309" s="237"/>
      <c r="AF309" s="237"/>
      <c r="AG309" s="237"/>
      <c r="AH309" s="237"/>
    </row>
    <row r="310" spans="1:34">
      <c r="A310" s="8"/>
      <c r="B310" s="8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  <c r="AA310" s="237"/>
      <c r="AB310" s="237"/>
      <c r="AC310" s="237"/>
      <c r="AD310" s="237"/>
      <c r="AE310" s="237"/>
      <c r="AF310" s="237"/>
      <c r="AG310" s="237"/>
      <c r="AH310" s="237"/>
    </row>
    <row r="311" spans="1:34">
      <c r="A311" s="8"/>
      <c r="B311" s="8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  <c r="AA311" s="237"/>
      <c r="AB311" s="237"/>
      <c r="AC311" s="237"/>
      <c r="AD311" s="237"/>
      <c r="AE311" s="237"/>
      <c r="AF311" s="237"/>
      <c r="AG311" s="237"/>
      <c r="AH311" s="237"/>
    </row>
    <row r="312" spans="1:34">
      <c r="A312" s="8"/>
      <c r="B312" s="8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  <c r="AA312" s="237"/>
      <c r="AB312" s="237"/>
      <c r="AC312" s="237"/>
      <c r="AD312" s="237"/>
      <c r="AE312" s="237"/>
      <c r="AF312" s="237"/>
      <c r="AG312" s="237"/>
      <c r="AH312" s="237"/>
    </row>
    <row r="313" spans="1:34">
      <c r="A313" s="8"/>
      <c r="B313" s="8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  <c r="AA313" s="237"/>
      <c r="AB313" s="237"/>
      <c r="AC313" s="237"/>
      <c r="AD313" s="237"/>
      <c r="AE313" s="237"/>
      <c r="AF313" s="237"/>
      <c r="AG313" s="237"/>
      <c r="AH313" s="237"/>
    </row>
    <row r="314" spans="1:34">
      <c r="A314" s="8"/>
      <c r="B314" s="8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37"/>
      <c r="AC314" s="237"/>
      <c r="AD314" s="237"/>
      <c r="AE314" s="237"/>
      <c r="AF314" s="237"/>
      <c r="AG314" s="237"/>
      <c r="AH314" s="237"/>
    </row>
    <row r="315" spans="1:34">
      <c r="A315" s="8"/>
      <c r="B315" s="8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  <c r="AA315" s="237"/>
      <c r="AB315" s="237"/>
      <c r="AC315" s="237"/>
      <c r="AD315" s="237"/>
      <c r="AE315" s="237"/>
      <c r="AF315" s="237"/>
      <c r="AG315" s="237"/>
      <c r="AH315" s="237"/>
    </row>
    <row r="316" spans="1:34">
      <c r="A316" s="8"/>
      <c r="B316" s="8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  <c r="AA316" s="237"/>
      <c r="AB316" s="237"/>
      <c r="AC316" s="237"/>
      <c r="AD316" s="237"/>
      <c r="AE316" s="237"/>
      <c r="AF316" s="237"/>
      <c r="AG316" s="237"/>
      <c r="AH316" s="237"/>
    </row>
    <row r="317" spans="1:34">
      <c r="A317" s="8"/>
      <c r="B317" s="8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  <c r="AA317" s="237"/>
      <c r="AB317" s="237"/>
      <c r="AC317" s="237"/>
      <c r="AD317" s="237"/>
      <c r="AE317" s="237"/>
      <c r="AF317" s="237"/>
      <c r="AG317" s="237"/>
      <c r="AH317" s="237"/>
    </row>
    <row r="318" spans="1:34">
      <c r="A318" s="8"/>
      <c r="B318" s="8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  <c r="AA318" s="237"/>
      <c r="AB318" s="237"/>
      <c r="AC318" s="237"/>
      <c r="AD318" s="237"/>
      <c r="AE318" s="237"/>
      <c r="AF318" s="237"/>
      <c r="AG318" s="237"/>
      <c r="AH318" s="237"/>
    </row>
    <row r="319" spans="1:34">
      <c r="A319" s="8"/>
      <c r="B319" s="8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  <c r="AA319" s="237"/>
      <c r="AB319" s="237"/>
      <c r="AC319" s="237"/>
      <c r="AD319" s="237"/>
      <c r="AE319" s="237"/>
      <c r="AF319" s="237"/>
      <c r="AG319" s="237"/>
      <c r="AH319" s="237"/>
    </row>
    <row r="320" spans="1:34">
      <c r="A320" s="8"/>
      <c r="B320" s="8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  <c r="AA320" s="237"/>
      <c r="AB320" s="237"/>
      <c r="AC320" s="237"/>
      <c r="AD320" s="237"/>
      <c r="AE320" s="237"/>
      <c r="AF320" s="237"/>
      <c r="AG320" s="237"/>
      <c r="AH320" s="237"/>
    </row>
    <row r="321" spans="1:34">
      <c r="A321" s="8"/>
      <c r="B321" s="8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  <c r="AA321" s="237"/>
      <c r="AB321" s="237"/>
      <c r="AC321" s="237"/>
      <c r="AD321" s="237"/>
      <c r="AE321" s="237"/>
      <c r="AF321" s="237"/>
      <c r="AG321" s="237"/>
      <c r="AH321" s="237"/>
    </row>
    <row r="322" spans="1:34">
      <c r="A322" s="8"/>
      <c r="B322" s="8"/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/>
      <c r="O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  <c r="AA322" s="237"/>
      <c r="AB322" s="237"/>
      <c r="AC322" s="237"/>
      <c r="AD322" s="237"/>
      <c r="AE322" s="237"/>
      <c r="AF322" s="237"/>
      <c r="AG322" s="237"/>
      <c r="AH322" s="237"/>
    </row>
    <row r="323" spans="1:34">
      <c r="A323" s="8"/>
      <c r="B323" s="8"/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7"/>
      <c r="O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  <c r="AA323" s="237"/>
      <c r="AB323" s="237"/>
      <c r="AC323" s="237"/>
      <c r="AD323" s="237"/>
      <c r="AE323" s="237"/>
      <c r="AF323" s="237"/>
      <c r="AG323" s="237"/>
      <c r="AH323" s="237"/>
    </row>
    <row r="324" spans="1:34">
      <c r="A324" s="8"/>
      <c r="B324" s="8"/>
      <c r="C324" s="237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/>
      <c r="O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  <c r="AA324" s="237"/>
      <c r="AB324" s="237"/>
      <c r="AC324" s="237"/>
      <c r="AD324" s="237"/>
      <c r="AE324" s="237"/>
      <c r="AF324" s="237"/>
      <c r="AG324" s="237"/>
      <c r="AH324" s="237"/>
    </row>
    <row r="325" spans="1:34">
      <c r="A325" s="8"/>
      <c r="B325" s="8"/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  <c r="AA325" s="237"/>
      <c r="AB325" s="237"/>
      <c r="AC325" s="237"/>
      <c r="AD325" s="237"/>
      <c r="AE325" s="237"/>
      <c r="AF325" s="237"/>
      <c r="AG325" s="237"/>
      <c r="AH325" s="237"/>
    </row>
    <row r="326" spans="1:34">
      <c r="A326" s="8"/>
      <c r="B326" s="8"/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  <c r="AA326" s="237"/>
      <c r="AB326" s="237"/>
      <c r="AC326" s="237"/>
      <c r="AD326" s="237"/>
      <c r="AE326" s="237"/>
      <c r="AF326" s="237"/>
      <c r="AG326" s="237"/>
      <c r="AH326" s="237"/>
    </row>
    <row r="327" spans="1:34">
      <c r="A327" s="8"/>
      <c r="B327" s="8"/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  <c r="AA327" s="237"/>
      <c r="AB327" s="237"/>
      <c r="AC327" s="237"/>
      <c r="AD327" s="237"/>
      <c r="AE327" s="237"/>
      <c r="AF327" s="237"/>
      <c r="AG327" s="237"/>
      <c r="AH327" s="237"/>
    </row>
    <row r="328" spans="1:34">
      <c r="A328" s="8"/>
      <c r="B328" s="8"/>
      <c r="C328" s="237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37"/>
      <c r="O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  <c r="AA328" s="237"/>
      <c r="AB328" s="237"/>
      <c r="AC328" s="237"/>
      <c r="AD328" s="237"/>
      <c r="AE328" s="237"/>
      <c r="AF328" s="237"/>
      <c r="AG328" s="237"/>
      <c r="AH328" s="237"/>
    </row>
    <row r="329" spans="1:34">
      <c r="A329" s="8"/>
      <c r="B329" s="8"/>
      <c r="C329" s="237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37"/>
      <c r="O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  <c r="AA329" s="237"/>
      <c r="AB329" s="237"/>
      <c r="AC329" s="237"/>
      <c r="AD329" s="237"/>
      <c r="AE329" s="237"/>
      <c r="AF329" s="237"/>
      <c r="AG329" s="237"/>
      <c r="AH329" s="237"/>
    </row>
    <row r="330" spans="1:34">
      <c r="A330" s="8"/>
      <c r="B330" s="8"/>
      <c r="C330" s="237"/>
      <c r="D330" s="237"/>
      <c r="E330" s="237"/>
      <c r="F330" s="237"/>
      <c r="G330" s="237"/>
      <c r="H330" s="237"/>
      <c r="I330" s="237"/>
      <c r="J330" s="237"/>
      <c r="K330" s="237"/>
      <c r="L330" s="237"/>
      <c r="M330" s="237"/>
      <c r="N330" s="237"/>
      <c r="O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  <c r="AA330" s="237"/>
      <c r="AB330" s="237"/>
      <c r="AC330" s="237"/>
      <c r="AD330" s="237"/>
      <c r="AE330" s="237"/>
      <c r="AF330" s="237"/>
      <c r="AG330" s="237"/>
      <c r="AH330" s="237"/>
    </row>
    <row r="331" spans="1:34">
      <c r="A331" s="8"/>
      <c r="B331" s="8"/>
      <c r="C331" s="237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37"/>
      <c r="O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  <c r="AA331" s="237"/>
      <c r="AB331" s="237"/>
      <c r="AC331" s="237"/>
      <c r="AD331" s="237"/>
      <c r="AE331" s="237"/>
      <c r="AF331" s="237"/>
      <c r="AG331" s="237"/>
      <c r="AH331" s="237"/>
    </row>
    <row r="332" spans="1:34">
      <c r="A332" s="8"/>
      <c r="B332" s="8"/>
      <c r="C332" s="237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37"/>
      <c r="O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37"/>
      <c r="AC332" s="237"/>
      <c r="AD332" s="237"/>
      <c r="AE332" s="237"/>
      <c r="AF332" s="237"/>
      <c r="AG332" s="237"/>
      <c r="AH332" s="237"/>
    </row>
    <row r="333" spans="1:34">
      <c r="A333" s="8"/>
      <c r="B333" s="8"/>
      <c r="C333" s="237"/>
      <c r="D333" s="237"/>
      <c r="E333" s="237"/>
      <c r="F333" s="237"/>
      <c r="G333" s="237"/>
      <c r="H333" s="237"/>
      <c r="I333" s="237"/>
      <c r="J333" s="237"/>
      <c r="K333" s="237"/>
      <c r="L333" s="237"/>
      <c r="M333" s="237"/>
      <c r="N333" s="237"/>
      <c r="O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  <c r="AA333" s="237"/>
      <c r="AB333" s="237"/>
      <c r="AC333" s="237"/>
      <c r="AD333" s="237"/>
      <c r="AE333" s="237"/>
      <c r="AF333" s="237"/>
      <c r="AG333" s="237"/>
      <c r="AH333" s="237"/>
    </row>
    <row r="334" spans="1:34">
      <c r="A334" s="8"/>
      <c r="B334" s="8"/>
      <c r="C334" s="237"/>
      <c r="D334" s="237"/>
      <c r="E334" s="237"/>
      <c r="F334" s="237"/>
      <c r="G334" s="237"/>
      <c r="H334" s="237"/>
      <c r="I334" s="237"/>
      <c r="J334" s="237"/>
      <c r="K334" s="237"/>
      <c r="L334" s="237"/>
      <c r="M334" s="237"/>
      <c r="N334" s="237"/>
      <c r="O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  <c r="AA334" s="237"/>
      <c r="AB334" s="237"/>
      <c r="AC334" s="237"/>
      <c r="AD334" s="237"/>
      <c r="AE334" s="237"/>
      <c r="AF334" s="237"/>
      <c r="AG334" s="237"/>
      <c r="AH334" s="237"/>
    </row>
    <row r="335" spans="1:34">
      <c r="A335" s="8"/>
      <c r="B335" s="8"/>
      <c r="C335" s="237"/>
      <c r="D335" s="237"/>
      <c r="E335" s="237"/>
      <c r="F335" s="237"/>
      <c r="G335" s="237"/>
      <c r="H335" s="237"/>
      <c r="I335" s="237"/>
      <c r="J335" s="237"/>
      <c r="K335" s="237"/>
      <c r="L335" s="237"/>
      <c r="M335" s="237"/>
      <c r="N335" s="237"/>
      <c r="O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  <c r="AA335" s="237"/>
      <c r="AB335" s="237"/>
      <c r="AC335" s="237"/>
      <c r="AD335" s="237"/>
      <c r="AE335" s="237"/>
      <c r="AF335" s="237"/>
      <c r="AG335" s="237"/>
      <c r="AH335" s="237"/>
    </row>
    <row r="336" spans="1:34">
      <c r="A336" s="8"/>
      <c r="B336" s="8"/>
      <c r="C336" s="237"/>
      <c r="D336" s="237"/>
      <c r="E336" s="237"/>
      <c r="F336" s="237"/>
      <c r="G336" s="237"/>
      <c r="H336" s="237"/>
      <c r="I336" s="237"/>
      <c r="J336" s="237"/>
      <c r="K336" s="237"/>
      <c r="L336" s="237"/>
      <c r="M336" s="237"/>
      <c r="N336" s="237"/>
      <c r="O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  <c r="AB336" s="237"/>
      <c r="AC336" s="237"/>
      <c r="AD336" s="237"/>
      <c r="AE336" s="237"/>
      <c r="AF336" s="237"/>
      <c r="AG336" s="237"/>
      <c r="AH336" s="237"/>
    </row>
    <row r="337" spans="1:34">
      <c r="A337" s="8"/>
      <c r="B337" s="8"/>
      <c r="C337" s="237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237"/>
      <c r="O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  <c r="AB337" s="237"/>
      <c r="AC337" s="237"/>
      <c r="AD337" s="237"/>
      <c r="AE337" s="237"/>
      <c r="AF337" s="237"/>
      <c r="AG337" s="237"/>
      <c r="AH337" s="237"/>
    </row>
    <row r="338" spans="1:34">
      <c r="A338" s="8"/>
      <c r="B338" s="8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37"/>
      <c r="O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37"/>
      <c r="AC338" s="237"/>
      <c r="AD338" s="237"/>
      <c r="AE338" s="237"/>
      <c r="AF338" s="237"/>
      <c r="AG338" s="237"/>
      <c r="AH338" s="237"/>
    </row>
    <row r="339" spans="1:34">
      <c r="A339" s="8"/>
      <c r="B339" s="8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37"/>
      <c r="AC339" s="237"/>
      <c r="AD339" s="237"/>
      <c r="AE339" s="237"/>
      <c r="AF339" s="237"/>
      <c r="AG339" s="237"/>
      <c r="AH339" s="237"/>
    </row>
    <row r="340" spans="1:34">
      <c r="A340" s="8"/>
      <c r="B340" s="8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37"/>
      <c r="O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  <c r="AB340" s="237"/>
      <c r="AC340" s="237"/>
      <c r="AD340" s="237"/>
      <c r="AE340" s="237"/>
      <c r="AF340" s="237"/>
      <c r="AG340" s="237"/>
      <c r="AH340" s="237"/>
    </row>
    <row r="341" spans="1:34">
      <c r="A341" s="8"/>
      <c r="B341" s="8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  <c r="M341" s="237"/>
      <c r="N341" s="237"/>
      <c r="O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  <c r="AB341" s="237"/>
      <c r="AC341" s="237"/>
      <c r="AD341" s="237"/>
      <c r="AE341" s="237"/>
      <c r="AF341" s="237"/>
      <c r="AG341" s="237"/>
      <c r="AH341" s="237"/>
    </row>
    <row r="342" spans="1:34">
      <c r="A342" s="8"/>
      <c r="B342" s="8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  <c r="M342" s="237"/>
      <c r="N342" s="237"/>
      <c r="O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  <c r="AA342" s="237"/>
      <c r="AB342" s="237"/>
      <c r="AC342" s="237"/>
      <c r="AD342" s="237"/>
      <c r="AE342" s="237"/>
      <c r="AF342" s="237"/>
      <c r="AG342" s="237"/>
      <c r="AH342" s="237"/>
    </row>
    <row r="343" spans="1:34">
      <c r="A343" s="8"/>
      <c r="B343" s="8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  <c r="M343" s="237"/>
      <c r="N343" s="237"/>
      <c r="O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  <c r="AA343" s="237"/>
      <c r="AB343" s="237"/>
      <c r="AC343" s="237"/>
      <c r="AD343" s="237"/>
      <c r="AE343" s="237"/>
      <c r="AF343" s="237"/>
      <c r="AG343" s="237"/>
      <c r="AH343" s="237"/>
    </row>
    <row r="344" spans="1:34">
      <c r="A344" s="8"/>
      <c r="B344" s="8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  <c r="M344" s="237"/>
      <c r="N344" s="237"/>
      <c r="O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37"/>
      <c r="AE344" s="237"/>
      <c r="AF344" s="237"/>
      <c r="AG344" s="237"/>
      <c r="AH344" s="237"/>
    </row>
    <row r="345" spans="1:34">
      <c r="A345" s="8"/>
      <c r="B345" s="8"/>
      <c r="C345" s="237"/>
      <c r="D345" s="237"/>
      <c r="E345" s="237"/>
      <c r="F345" s="237"/>
      <c r="G345" s="237"/>
      <c r="H345" s="237"/>
      <c r="I345" s="237"/>
      <c r="J345" s="237"/>
      <c r="K345" s="237"/>
      <c r="L345" s="237"/>
      <c r="M345" s="237"/>
      <c r="N345" s="237"/>
      <c r="O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37"/>
      <c r="AE345" s="237"/>
      <c r="AF345" s="237"/>
      <c r="AG345" s="237"/>
      <c r="AH345" s="237"/>
    </row>
    <row r="346" spans="1:34">
      <c r="A346" s="8"/>
      <c r="B346" s="8"/>
      <c r="C346" s="237"/>
      <c r="D346" s="237"/>
      <c r="E346" s="237"/>
      <c r="F346" s="237"/>
      <c r="G346" s="237"/>
      <c r="H346" s="237"/>
      <c r="I346" s="237"/>
      <c r="J346" s="237"/>
      <c r="K346" s="237"/>
      <c r="L346" s="237"/>
      <c r="M346" s="237"/>
      <c r="N346" s="237"/>
      <c r="O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37"/>
      <c r="AC346" s="237"/>
      <c r="AD346" s="237"/>
      <c r="AE346" s="237"/>
      <c r="AF346" s="237"/>
      <c r="AG346" s="237"/>
      <c r="AH346" s="237"/>
    </row>
    <row r="347" spans="1:34">
      <c r="A347" s="8"/>
      <c r="B347" s="8"/>
      <c r="C347" s="237"/>
      <c r="D347" s="237"/>
      <c r="E347" s="237"/>
      <c r="F347" s="237"/>
      <c r="G347" s="237"/>
      <c r="H347" s="237"/>
      <c r="I347" s="237"/>
      <c r="J347" s="237"/>
      <c r="K347" s="237"/>
      <c r="L347" s="237"/>
      <c r="M347" s="237"/>
      <c r="N347" s="237"/>
      <c r="O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37"/>
      <c r="AC347" s="237"/>
      <c r="AD347" s="237"/>
      <c r="AE347" s="237"/>
      <c r="AF347" s="237"/>
      <c r="AG347" s="237"/>
      <c r="AH347" s="237"/>
    </row>
    <row r="348" spans="1:34">
      <c r="A348" s="8"/>
      <c r="B348" s="8"/>
      <c r="C348" s="237"/>
      <c r="D348" s="237"/>
      <c r="E348" s="237"/>
      <c r="F348" s="237"/>
      <c r="G348" s="237"/>
      <c r="H348" s="237"/>
      <c r="I348" s="237"/>
      <c r="J348" s="237"/>
      <c r="K348" s="237"/>
      <c r="L348" s="237"/>
      <c r="M348" s="237"/>
      <c r="N348" s="237"/>
      <c r="O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37"/>
      <c r="AC348" s="237"/>
      <c r="AD348" s="237"/>
      <c r="AE348" s="237"/>
      <c r="AF348" s="237"/>
      <c r="AG348" s="237"/>
      <c r="AH348" s="237"/>
    </row>
    <row r="349" spans="1:34">
      <c r="A349" s="8"/>
      <c r="B349" s="8"/>
      <c r="C349" s="237"/>
      <c r="D349" s="237"/>
      <c r="E349" s="237"/>
      <c r="F349" s="237"/>
      <c r="G349" s="237"/>
      <c r="H349" s="237"/>
      <c r="I349" s="237"/>
      <c r="J349" s="237"/>
      <c r="K349" s="237"/>
      <c r="L349" s="237"/>
      <c r="M349" s="237"/>
      <c r="N349" s="237"/>
      <c r="O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37"/>
      <c r="AC349" s="237"/>
      <c r="AD349" s="237"/>
      <c r="AE349" s="237"/>
      <c r="AF349" s="237"/>
      <c r="AG349" s="237"/>
      <c r="AH349" s="237"/>
    </row>
    <row r="350" spans="1:34">
      <c r="A350" s="8"/>
      <c r="B350" s="8"/>
      <c r="C350" s="237"/>
      <c r="D350" s="237"/>
      <c r="E350" s="237"/>
      <c r="F350" s="237"/>
      <c r="G350" s="237"/>
      <c r="H350" s="237"/>
      <c r="I350" s="237"/>
      <c r="J350" s="237"/>
      <c r="K350" s="237"/>
      <c r="L350" s="237"/>
      <c r="M350" s="237"/>
      <c r="N350" s="237"/>
      <c r="O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37"/>
      <c r="AC350" s="237"/>
      <c r="AD350" s="237"/>
      <c r="AE350" s="237"/>
      <c r="AF350" s="237"/>
      <c r="AG350" s="237"/>
      <c r="AH350" s="237"/>
    </row>
    <row r="351" spans="1:34">
      <c r="A351" s="8"/>
      <c r="B351" s="8"/>
      <c r="C351" s="237"/>
      <c r="D351" s="237"/>
      <c r="E351" s="237"/>
      <c r="F351" s="237"/>
      <c r="G351" s="237"/>
      <c r="H351" s="237"/>
      <c r="I351" s="237"/>
      <c r="J351" s="237"/>
      <c r="K351" s="237"/>
      <c r="L351" s="237"/>
      <c r="M351" s="237"/>
      <c r="N351" s="237"/>
      <c r="O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  <c r="AA351" s="237"/>
      <c r="AB351" s="237"/>
      <c r="AC351" s="237"/>
      <c r="AD351" s="237"/>
      <c r="AE351" s="237"/>
      <c r="AF351" s="237"/>
      <c r="AG351" s="237"/>
      <c r="AH351" s="237"/>
    </row>
    <row r="352" spans="1:34">
      <c r="A352" s="8"/>
      <c r="B352" s="8"/>
      <c r="C352" s="237"/>
      <c r="D352" s="237"/>
      <c r="E352" s="237"/>
      <c r="F352" s="237"/>
      <c r="G352" s="237"/>
      <c r="H352" s="237"/>
      <c r="I352" s="237"/>
      <c r="J352" s="237"/>
      <c r="K352" s="237"/>
      <c r="L352" s="237"/>
      <c r="M352" s="237"/>
      <c r="N352" s="237"/>
      <c r="O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  <c r="AA352" s="237"/>
      <c r="AB352" s="237"/>
      <c r="AC352" s="237"/>
      <c r="AD352" s="237"/>
      <c r="AE352" s="237"/>
      <c r="AF352" s="237"/>
      <c r="AG352" s="237"/>
      <c r="AH352" s="237"/>
    </row>
    <row r="353" spans="1:34">
      <c r="A353" s="8"/>
      <c r="B353" s="8"/>
      <c r="C353" s="237"/>
      <c r="D353" s="237"/>
      <c r="E353" s="237"/>
      <c r="F353" s="237"/>
      <c r="G353" s="237"/>
      <c r="H353" s="237"/>
      <c r="I353" s="237"/>
      <c r="J353" s="237"/>
      <c r="K353" s="237"/>
      <c r="L353" s="237"/>
      <c r="M353" s="237"/>
      <c r="N353" s="237"/>
      <c r="O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  <c r="AA353" s="237"/>
      <c r="AB353" s="237"/>
      <c r="AC353" s="237"/>
      <c r="AD353" s="237"/>
      <c r="AE353" s="237"/>
      <c r="AF353" s="237"/>
      <c r="AG353" s="237"/>
      <c r="AH353" s="237"/>
    </row>
    <row r="354" spans="1:34">
      <c r="A354" s="8"/>
      <c r="B354" s="8"/>
      <c r="C354" s="237"/>
      <c r="D354" s="237"/>
      <c r="E354" s="237"/>
      <c r="F354" s="237"/>
      <c r="G354" s="237"/>
      <c r="H354" s="237"/>
      <c r="I354" s="237"/>
      <c r="J354" s="237"/>
      <c r="K354" s="237"/>
      <c r="L354" s="237"/>
      <c r="M354" s="237"/>
      <c r="N354" s="237"/>
      <c r="O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  <c r="AA354" s="237"/>
      <c r="AB354" s="237"/>
      <c r="AC354" s="237"/>
      <c r="AD354" s="237"/>
      <c r="AE354" s="237"/>
      <c r="AF354" s="237"/>
      <c r="AG354" s="237"/>
      <c r="AH354" s="237"/>
    </row>
    <row r="355" spans="1:34">
      <c r="A355" s="8"/>
      <c r="B355" s="8"/>
      <c r="C355" s="237"/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37"/>
      <c r="O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  <c r="AA355" s="237"/>
      <c r="AB355" s="237"/>
      <c r="AC355" s="237"/>
      <c r="AD355" s="237"/>
      <c r="AE355" s="237"/>
      <c r="AF355" s="237"/>
      <c r="AG355" s="237"/>
      <c r="AH355" s="237"/>
    </row>
    <row r="356" spans="1:34">
      <c r="A356" s="8"/>
      <c r="B356" s="8"/>
      <c r="C356" s="237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237"/>
      <c r="O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  <c r="AA356" s="237"/>
      <c r="AB356" s="237"/>
      <c r="AC356" s="237"/>
      <c r="AD356" s="237"/>
      <c r="AE356" s="237"/>
      <c r="AF356" s="237"/>
      <c r="AG356" s="237"/>
      <c r="AH356" s="237"/>
    </row>
    <row r="357" spans="1:34">
      <c r="A357" s="8"/>
      <c r="B357" s="8"/>
      <c r="C357" s="237"/>
      <c r="D357" s="237"/>
      <c r="E357" s="237"/>
      <c r="F357" s="237"/>
      <c r="G357" s="237"/>
      <c r="H357" s="237"/>
      <c r="I357" s="237"/>
      <c r="J357" s="237"/>
      <c r="K357" s="237"/>
      <c r="L357" s="237"/>
      <c r="M357" s="237"/>
      <c r="N357" s="237"/>
      <c r="O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  <c r="AA357" s="237"/>
      <c r="AB357" s="237"/>
      <c r="AC357" s="237"/>
      <c r="AD357" s="237"/>
      <c r="AE357" s="237"/>
      <c r="AF357" s="237"/>
      <c r="AG357" s="237"/>
      <c r="AH357" s="237"/>
    </row>
    <row r="358" spans="1:34">
      <c r="A358" s="8"/>
      <c r="B358" s="8"/>
      <c r="C358" s="237"/>
      <c r="D358" s="237"/>
      <c r="E358" s="237"/>
      <c r="F358" s="237"/>
      <c r="G358" s="237"/>
      <c r="H358" s="237"/>
      <c r="I358" s="237"/>
      <c r="J358" s="237"/>
      <c r="K358" s="237"/>
      <c r="L358" s="237"/>
      <c r="M358" s="237"/>
      <c r="N358" s="237"/>
      <c r="O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  <c r="AA358" s="237"/>
      <c r="AB358" s="237"/>
      <c r="AC358" s="237"/>
      <c r="AD358" s="237"/>
      <c r="AE358" s="237"/>
      <c r="AF358" s="237"/>
      <c r="AG358" s="237"/>
      <c r="AH358" s="237"/>
    </row>
    <row r="359" spans="1:34">
      <c r="A359" s="8"/>
      <c r="B359" s="8"/>
      <c r="C359" s="237"/>
      <c r="D359" s="237"/>
      <c r="E359" s="237"/>
      <c r="F359" s="237"/>
      <c r="G359" s="237"/>
      <c r="H359" s="237"/>
      <c r="I359" s="237"/>
      <c r="J359" s="237"/>
      <c r="K359" s="237"/>
      <c r="L359" s="237"/>
      <c r="M359" s="237"/>
      <c r="N359" s="237"/>
      <c r="O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  <c r="AA359" s="237"/>
      <c r="AB359" s="237"/>
      <c r="AC359" s="237"/>
      <c r="AD359" s="237"/>
      <c r="AE359" s="237"/>
      <c r="AF359" s="237"/>
      <c r="AG359" s="237"/>
      <c r="AH359" s="237"/>
    </row>
    <row r="360" spans="1:34">
      <c r="A360" s="8"/>
      <c r="B360" s="8"/>
      <c r="C360" s="237"/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37"/>
      <c r="O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  <c r="AA360" s="237"/>
      <c r="AB360" s="237"/>
      <c r="AC360" s="237"/>
      <c r="AD360" s="237"/>
      <c r="AE360" s="237"/>
      <c r="AF360" s="237"/>
      <c r="AG360" s="237"/>
      <c r="AH360" s="237"/>
    </row>
    <row r="361" spans="1:34">
      <c r="A361" s="8"/>
      <c r="B361" s="8"/>
      <c r="C361" s="237"/>
      <c r="D361" s="237"/>
      <c r="E361" s="237"/>
      <c r="F361" s="237"/>
      <c r="G361" s="237"/>
      <c r="H361" s="237"/>
      <c r="I361" s="237"/>
      <c r="J361" s="237"/>
      <c r="K361" s="237"/>
      <c r="L361" s="237"/>
      <c r="M361" s="237"/>
      <c r="N361" s="237"/>
      <c r="O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  <c r="AA361" s="237"/>
      <c r="AB361" s="237"/>
      <c r="AC361" s="237"/>
      <c r="AD361" s="237"/>
      <c r="AE361" s="237"/>
      <c r="AF361" s="237"/>
      <c r="AG361" s="237"/>
      <c r="AH361" s="237"/>
    </row>
    <row r="362" spans="1:34">
      <c r="A362" s="8"/>
      <c r="B362" s="8"/>
      <c r="C362" s="237"/>
      <c r="D362" s="237"/>
      <c r="E362" s="237"/>
      <c r="F362" s="237"/>
      <c r="G362" s="237"/>
      <c r="H362" s="237"/>
      <c r="I362" s="237"/>
      <c r="J362" s="237"/>
      <c r="K362" s="237"/>
      <c r="L362" s="237"/>
      <c r="M362" s="237"/>
      <c r="N362" s="237"/>
      <c r="O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  <c r="AA362" s="237"/>
      <c r="AB362" s="237"/>
      <c r="AC362" s="237"/>
      <c r="AD362" s="237"/>
      <c r="AE362" s="237"/>
      <c r="AF362" s="237"/>
      <c r="AG362" s="237"/>
      <c r="AH362" s="237"/>
    </row>
    <row r="363" spans="1:34">
      <c r="A363" s="8"/>
      <c r="B363" s="8"/>
      <c r="C363" s="237"/>
      <c r="D363" s="237"/>
      <c r="E363" s="237"/>
      <c r="F363" s="237"/>
      <c r="G363" s="237"/>
      <c r="H363" s="237"/>
      <c r="I363" s="237"/>
      <c r="J363" s="237"/>
      <c r="K363" s="237"/>
      <c r="L363" s="237"/>
      <c r="M363" s="237"/>
      <c r="N363" s="237"/>
      <c r="O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  <c r="AA363" s="237"/>
      <c r="AB363" s="237"/>
      <c r="AC363" s="237"/>
      <c r="AD363" s="237"/>
      <c r="AE363" s="237"/>
      <c r="AF363" s="237"/>
      <c r="AG363" s="237"/>
      <c r="AH363" s="237"/>
    </row>
    <row r="364" spans="1:34">
      <c r="A364" s="8"/>
      <c r="B364" s="8"/>
      <c r="C364" s="237"/>
      <c r="D364" s="237"/>
      <c r="E364" s="237"/>
      <c r="F364" s="237"/>
      <c r="G364" s="237"/>
      <c r="H364" s="237"/>
      <c r="I364" s="237"/>
      <c r="J364" s="237"/>
      <c r="K364" s="237"/>
      <c r="L364" s="237"/>
      <c r="M364" s="237"/>
      <c r="N364" s="237"/>
      <c r="O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  <c r="AA364" s="237"/>
      <c r="AB364" s="237"/>
      <c r="AC364" s="237"/>
      <c r="AD364" s="237"/>
      <c r="AE364" s="237"/>
      <c r="AF364" s="237"/>
      <c r="AG364" s="237"/>
      <c r="AH364" s="237"/>
    </row>
    <row r="365" spans="1:34">
      <c r="A365" s="8"/>
      <c r="B365" s="8"/>
      <c r="C365" s="237"/>
      <c r="D365" s="237"/>
      <c r="E365" s="237"/>
      <c r="F365" s="237"/>
      <c r="G365" s="237"/>
      <c r="H365" s="237"/>
      <c r="I365" s="237"/>
      <c r="J365" s="237"/>
      <c r="K365" s="237"/>
      <c r="L365" s="237"/>
      <c r="M365" s="237"/>
      <c r="N365" s="237"/>
      <c r="O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  <c r="AA365" s="237"/>
      <c r="AB365" s="237"/>
      <c r="AC365" s="237"/>
      <c r="AD365" s="237"/>
      <c r="AE365" s="237"/>
      <c r="AF365" s="237"/>
      <c r="AG365" s="237"/>
      <c r="AH365" s="237"/>
    </row>
    <row r="366" spans="1:34">
      <c r="A366" s="8"/>
      <c r="B366" s="8"/>
      <c r="C366" s="237"/>
      <c r="D366" s="237"/>
      <c r="E366" s="237"/>
      <c r="F366" s="237"/>
      <c r="G366" s="237"/>
      <c r="H366" s="237"/>
      <c r="I366" s="237"/>
      <c r="J366" s="237"/>
      <c r="K366" s="237"/>
      <c r="L366" s="237"/>
      <c r="M366" s="237"/>
      <c r="N366" s="237"/>
      <c r="O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  <c r="AA366" s="237"/>
      <c r="AB366" s="237"/>
      <c r="AC366" s="237"/>
      <c r="AD366" s="237"/>
      <c r="AE366" s="237"/>
      <c r="AF366" s="237"/>
      <c r="AG366" s="237"/>
      <c r="AH366" s="237"/>
    </row>
    <row r="367" spans="1:34">
      <c r="A367" s="8"/>
      <c r="B367" s="8"/>
      <c r="C367" s="237"/>
      <c r="D367" s="237"/>
      <c r="E367" s="237"/>
      <c r="F367" s="237"/>
      <c r="G367" s="237"/>
      <c r="H367" s="237"/>
      <c r="I367" s="237"/>
      <c r="J367" s="237"/>
      <c r="K367" s="237"/>
      <c r="L367" s="237"/>
      <c r="M367" s="237"/>
      <c r="N367" s="237"/>
      <c r="O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  <c r="AA367" s="237"/>
      <c r="AB367" s="237"/>
      <c r="AC367" s="237"/>
      <c r="AD367" s="237"/>
      <c r="AE367" s="237"/>
      <c r="AF367" s="237"/>
      <c r="AG367" s="237"/>
      <c r="AH367" s="237"/>
    </row>
    <row r="368" spans="1:34">
      <c r="A368" s="8"/>
      <c r="B368" s="8"/>
      <c r="C368" s="237"/>
      <c r="D368" s="237"/>
      <c r="E368" s="237"/>
      <c r="F368" s="237"/>
      <c r="G368" s="237"/>
      <c r="H368" s="237"/>
      <c r="I368" s="237"/>
      <c r="J368" s="237"/>
      <c r="K368" s="237"/>
      <c r="L368" s="237"/>
      <c r="M368" s="237"/>
      <c r="N368" s="237"/>
      <c r="O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  <c r="AA368" s="237"/>
      <c r="AB368" s="237"/>
      <c r="AC368" s="237"/>
      <c r="AD368" s="237"/>
      <c r="AE368" s="237"/>
      <c r="AF368" s="237"/>
      <c r="AG368" s="237"/>
      <c r="AH368" s="237"/>
    </row>
    <row r="369" spans="1:34">
      <c r="A369" s="8"/>
      <c r="B369" s="8"/>
      <c r="C369" s="237"/>
      <c r="D369" s="237"/>
      <c r="E369" s="237"/>
      <c r="F369" s="237"/>
      <c r="G369" s="237"/>
      <c r="H369" s="237"/>
      <c r="I369" s="237"/>
      <c r="J369" s="237"/>
      <c r="K369" s="237"/>
      <c r="L369" s="237"/>
      <c r="M369" s="237"/>
      <c r="N369" s="237"/>
      <c r="O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  <c r="AA369" s="237"/>
      <c r="AB369" s="237"/>
      <c r="AC369" s="237"/>
      <c r="AD369" s="237"/>
      <c r="AE369" s="237"/>
      <c r="AF369" s="237"/>
      <c r="AG369" s="237"/>
      <c r="AH369" s="237"/>
    </row>
    <row r="370" spans="1:34">
      <c r="A370" s="8"/>
      <c r="B370" s="8"/>
      <c r="C370" s="237"/>
      <c r="D370" s="237"/>
      <c r="E370" s="237"/>
      <c r="F370" s="237"/>
      <c r="G370" s="237"/>
      <c r="H370" s="237"/>
      <c r="I370" s="237"/>
      <c r="J370" s="237"/>
      <c r="K370" s="237"/>
      <c r="L370" s="237"/>
      <c r="M370" s="237"/>
      <c r="N370" s="237"/>
      <c r="O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  <c r="AA370" s="237"/>
      <c r="AB370" s="237"/>
      <c r="AC370" s="237"/>
      <c r="AD370" s="237"/>
      <c r="AE370" s="237"/>
      <c r="AF370" s="237"/>
      <c r="AG370" s="237"/>
      <c r="AH370" s="237"/>
    </row>
    <row r="371" spans="1:34">
      <c r="A371" s="8"/>
      <c r="B371" s="8"/>
      <c r="C371" s="237"/>
      <c r="D371" s="237"/>
      <c r="E371" s="237"/>
      <c r="F371" s="237"/>
      <c r="G371" s="237"/>
      <c r="H371" s="237"/>
      <c r="I371" s="237"/>
      <c r="J371" s="237"/>
      <c r="K371" s="237"/>
      <c r="L371" s="237"/>
      <c r="M371" s="237"/>
      <c r="N371" s="237"/>
      <c r="O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  <c r="AA371" s="237"/>
      <c r="AB371" s="237"/>
      <c r="AC371" s="237"/>
      <c r="AD371" s="237"/>
      <c r="AE371" s="237"/>
      <c r="AF371" s="237"/>
      <c r="AG371" s="237"/>
      <c r="AH371" s="237"/>
    </row>
    <row r="372" spans="1:34">
      <c r="A372" s="8"/>
      <c r="B372" s="8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37"/>
      <c r="O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  <c r="AA372" s="237"/>
      <c r="AB372" s="237"/>
      <c r="AC372" s="237"/>
      <c r="AD372" s="237"/>
      <c r="AE372" s="237"/>
      <c r="AF372" s="237"/>
      <c r="AG372" s="237"/>
      <c r="AH372" s="237"/>
    </row>
    <row r="373" spans="1:34">
      <c r="A373" s="8"/>
      <c r="B373" s="8"/>
      <c r="C373" s="237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237"/>
      <c r="O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  <c r="AA373" s="237"/>
      <c r="AB373" s="237"/>
      <c r="AC373" s="237"/>
      <c r="AD373" s="237"/>
      <c r="AE373" s="237"/>
      <c r="AF373" s="237"/>
      <c r="AG373" s="237"/>
      <c r="AH373" s="237"/>
    </row>
    <row r="374" spans="1:34">
      <c r="A374" s="8"/>
      <c r="B374" s="8"/>
      <c r="C374" s="237"/>
      <c r="D374" s="237"/>
      <c r="E374" s="237"/>
      <c r="F374" s="237"/>
      <c r="G374" s="237"/>
      <c r="H374" s="237"/>
      <c r="I374" s="237"/>
      <c r="J374" s="237"/>
      <c r="K374" s="237"/>
      <c r="L374" s="237"/>
      <c r="M374" s="237"/>
      <c r="N374" s="237"/>
      <c r="O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37"/>
      <c r="AC374" s="237"/>
      <c r="AD374" s="237"/>
      <c r="AE374" s="237"/>
      <c r="AF374" s="237"/>
      <c r="AG374" s="237"/>
      <c r="AH374" s="237"/>
    </row>
    <row r="375" spans="1:34">
      <c r="A375" s="8"/>
      <c r="B375" s="8"/>
      <c r="C375" s="237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237"/>
      <c r="O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37"/>
      <c r="AC375" s="237"/>
      <c r="AD375" s="237"/>
      <c r="AE375" s="237"/>
      <c r="AF375" s="237"/>
      <c r="AG375" s="237"/>
      <c r="AH375" s="237"/>
    </row>
    <row r="376" spans="1:34">
      <c r="A376" s="8"/>
      <c r="B376" s="8"/>
      <c r="C376" s="237"/>
      <c r="D376" s="237"/>
      <c r="E376" s="237"/>
      <c r="F376" s="237"/>
      <c r="G376" s="237"/>
      <c r="H376" s="237"/>
      <c r="I376" s="237"/>
      <c r="J376" s="237"/>
      <c r="K376" s="237"/>
      <c r="L376" s="237"/>
      <c r="M376" s="237"/>
      <c r="N376" s="237"/>
      <c r="O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37"/>
      <c r="AC376" s="237"/>
      <c r="AD376" s="237"/>
      <c r="AE376" s="237"/>
      <c r="AF376" s="237"/>
      <c r="AG376" s="237"/>
      <c r="AH376" s="237"/>
    </row>
    <row r="377" spans="1:34">
      <c r="A377" s="8"/>
      <c r="B377" s="8"/>
      <c r="C377" s="237"/>
      <c r="D377" s="237"/>
      <c r="E377" s="237"/>
      <c r="F377" s="237"/>
      <c r="G377" s="237"/>
      <c r="H377" s="237"/>
      <c r="I377" s="237"/>
      <c r="J377" s="237"/>
      <c r="K377" s="237"/>
      <c r="L377" s="237"/>
      <c r="M377" s="237"/>
      <c r="N377" s="237"/>
      <c r="O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37"/>
      <c r="AC377" s="237"/>
      <c r="AD377" s="237"/>
      <c r="AE377" s="237"/>
      <c r="AF377" s="237"/>
      <c r="AG377" s="237"/>
      <c r="AH377" s="237"/>
    </row>
    <row r="378" spans="1:34">
      <c r="A378" s="8"/>
      <c r="B378" s="8"/>
      <c r="C378" s="237"/>
      <c r="D378" s="237"/>
      <c r="E378" s="237"/>
      <c r="F378" s="237"/>
      <c r="G378" s="237"/>
      <c r="H378" s="237"/>
      <c r="I378" s="237"/>
      <c r="J378" s="237"/>
      <c r="K378" s="237"/>
      <c r="L378" s="237"/>
      <c r="M378" s="237"/>
      <c r="N378" s="237"/>
      <c r="O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  <c r="AA378" s="237"/>
      <c r="AB378" s="237"/>
      <c r="AC378" s="237"/>
      <c r="AD378" s="237"/>
      <c r="AE378" s="237"/>
      <c r="AF378" s="237"/>
      <c r="AG378" s="237"/>
      <c r="AH378" s="237"/>
    </row>
    <row r="379" spans="1:34">
      <c r="A379" s="8"/>
      <c r="B379" s="8"/>
      <c r="C379" s="237"/>
      <c r="D379" s="237"/>
      <c r="E379" s="237"/>
      <c r="F379" s="237"/>
      <c r="G379" s="237"/>
      <c r="H379" s="237"/>
      <c r="I379" s="237"/>
      <c r="J379" s="237"/>
      <c r="K379" s="237"/>
      <c r="L379" s="237"/>
      <c r="M379" s="237"/>
      <c r="N379" s="237"/>
      <c r="O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  <c r="AA379" s="237"/>
      <c r="AB379" s="237"/>
      <c r="AC379" s="237"/>
      <c r="AD379" s="237"/>
      <c r="AE379" s="237"/>
      <c r="AF379" s="237"/>
      <c r="AG379" s="237"/>
      <c r="AH379" s="237"/>
    </row>
    <row r="380" spans="1:34">
      <c r="A380" s="8"/>
      <c r="B380" s="8"/>
      <c r="C380" s="237"/>
      <c r="D380" s="237"/>
      <c r="E380" s="237"/>
      <c r="F380" s="237"/>
      <c r="G380" s="237"/>
      <c r="H380" s="237"/>
      <c r="I380" s="237"/>
      <c r="J380" s="237"/>
      <c r="K380" s="237"/>
      <c r="L380" s="237"/>
      <c r="M380" s="237"/>
      <c r="N380" s="237"/>
      <c r="O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  <c r="AA380" s="237"/>
      <c r="AB380" s="237"/>
      <c r="AC380" s="237"/>
      <c r="AD380" s="237"/>
      <c r="AE380" s="237"/>
      <c r="AF380" s="237"/>
      <c r="AG380" s="237"/>
      <c r="AH380" s="237"/>
    </row>
    <row r="381" spans="1:34">
      <c r="A381" s="8"/>
      <c r="B381" s="8"/>
      <c r="C381" s="237"/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37"/>
      <c r="O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  <c r="AA381" s="237"/>
      <c r="AB381" s="237"/>
      <c r="AC381" s="237"/>
      <c r="AD381" s="237"/>
      <c r="AE381" s="237"/>
      <c r="AF381" s="237"/>
      <c r="AG381" s="237"/>
      <c r="AH381" s="237"/>
    </row>
    <row r="382" spans="1:34">
      <c r="A382" s="8"/>
      <c r="B382" s="8"/>
      <c r="C382" s="237"/>
      <c r="D382" s="237"/>
      <c r="E382" s="237"/>
      <c r="F382" s="237"/>
      <c r="G382" s="237"/>
      <c r="H382" s="237"/>
      <c r="I382" s="237"/>
      <c r="J382" s="237"/>
      <c r="K382" s="237"/>
      <c r="L382" s="237"/>
      <c r="M382" s="237"/>
      <c r="N382" s="237"/>
      <c r="O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  <c r="AA382" s="237"/>
      <c r="AB382" s="237"/>
      <c r="AC382" s="237"/>
      <c r="AD382" s="237"/>
      <c r="AE382" s="237"/>
      <c r="AF382" s="237"/>
      <c r="AG382" s="237"/>
      <c r="AH382" s="237"/>
    </row>
    <row r="383" spans="1:34">
      <c r="A383" s="8"/>
      <c r="B383" s="8"/>
      <c r="C383" s="237"/>
      <c r="D383" s="237"/>
      <c r="E383" s="237"/>
      <c r="F383" s="237"/>
      <c r="G383" s="237"/>
      <c r="H383" s="237"/>
      <c r="I383" s="237"/>
      <c r="J383" s="237"/>
      <c r="K383" s="237"/>
      <c r="L383" s="237"/>
      <c r="M383" s="237"/>
      <c r="N383" s="237"/>
      <c r="O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  <c r="AA383" s="237"/>
      <c r="AB383" s="237"/>
      <c r="AC383" s="237"/>
      <c r="AD383" s="237"/>
      <c r="AE383" s="237"/>
      <c r="AF383" s="237"/>
      <c r="AG383" s="237"/>
      <c r="AH383" s="237"/>
    </row>
    <row r="384" spans="1:34">
      <c r="A384" s="8"/>
      <c r="B384" s="8"/>
      <c r="C384" s="237"/>
      <c r="D384" s="237"/>
      <c r="E384" s="237"/>
      <c r="F384" s="237"/>
      <c r="G384" s="237"/>
      <c r="H384" s="237"/>
      <c r="I384" s="237"/>
      <c r="J384" s="237"/>
      <c r="K384" s="237"/>
      <c r="L384" s="237"/>
      <c r="M384" s="237"/>
      <c r="N384" s="237"/>
      <c r="O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  <c r="AA384" s="237"/>
      <c r="AB384" s="237"/>
      <c r="AC384" s="237"/>
      <c r="AD384" s="237"/>
      <c r="AE384" s="237"/>
      <c r="AF384" s="237"/>
      <c r="AG384" s="237"/>
      <c r="AH384" s="237"/>
    </row>
    <row r="385" spans="1:34">
      <c r="A385" s="8"/>
      <c r="B385" s="8"/>
      <c r="C385" s="237"/>
      <c r="D385" s="237"/>
      <c r="E385" s="237"/>
      <c r="F385" s="237"/>
      <c r="G385" s="237"/>
      <c r="H385" s="237"/>
      <c r="I385" s="237"/>
      <c r="J385" s="237"/>
      <c r="K385" s="237"/>
      <c r="L385" s="237"/>
      <c r="M385" s="237"/>
      <c r="N385" s="237"/>
      <c r="O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  <c r="AA385" s="237"/>
      <c r="AB385" s="237"/>
      <c r="AC385" s="237"/>
      <c r="AD385" s="237"/>
      <c r="AE385" s="237"/>
      <c r="AF385" s="237"/>
      <c r="AG385" s="237"/>
      <c r="AH385" s="237"/>
    </row>
    <row r="386" spans="1:34">
      <c r="A386" s="8"/>
      <c r="B386" s="8"/>
      <c r="C386" s="237"/>
      <c r="D386" s="237"/>
      <c r="E386" s="237"/>
      <c r="F386" s="237"/>
      <c r="G386" s="237"/>
      <c r="H386" s="237"/>
      <c r="I386" s="237"/>
      <c r="J386" s="237"/>
      <c r="K386" s="237"/>
      <c r="L386" s="237"/>
      <c r="M386" s="237"/>
      <c r="N386" s="237"/>
      <c r="O386" s="237"/>
      <c r="Q386" s="237"/>
      <c r="R386" s="237"/>
      <c r="S386" s="237"/>
      <c r="T386" s="237"/>
      <c r="U386" s="237"/>
      <c r="V386" s="237"/>
      <c r="W386" s="237"/>
      <c r="X386" s="237"/>
      <c r="Y386" s="237"/>
      <c r="Z386" s="237"/>
      <c r="AA386" s="237"/>
      <c r="AB386" s="237"/>
      <c r="AC386" s="237"/>
      <c r="AD386" s="237"/>
      <c r="AE386" s="237"/>
      <c r="AF386" s="237"/>
      <c r="AG386" s="237"/>
      <c r="AH386" s="237"/>
    </row>
    <row r="387" spans="1:34">
      <c r="A387" s="8"/>
      <c r="B387" s="8"/>
      <c r="C387" s="237"/>
      <c r="D387" s="237"/>
      <c r="E387" s="237"/>
      <c r="F387" s="237"/>
      <c r="G387" s="237"/>
      <c r="H387" s="237"/>
      <c r="I387" s="237"/>
      <c r="J387" s="237"/>
      <c r="K387" s="237"/>
      <c r="L387" s="237"/>
      <c r="M387" s="237"/>
      <c r="N387" s="237"/>
      <c r="O387" s="237"/>
      <c r="Q387" s="237"/>
      <c r="R387" s="237"/>
      <c r="S387" s="237"/>
      <c r="T387" s="237"/>
      <c r="U387" s="237"/>
      <c r="V387" s="237"/>
      <c r="W387" s="237"/>
      <c r="X387" s="237"/>
      <c r="Y387" s="237"/>
      <c r="Z387" s="237"/>
      <c r="AA387" s="237"/>
      <c r="AB387" s="237"/>
      <c r="AC387" s="237"/>
      <c r="AD387" s="237"/>
      <c r="AE387" s="237"/>
      <c r="AF387" s="237"/>
      <c r="AG387" s="237"/>
      <c r="AH387" s="237"/>
    </row>
    <row r="388" spans="1:34">
      <c r="A388" s="8"/>
      <c r="B388" s="8"/>
      <c r="C388" s="237"/>
      <c r="D388" s="237"/>
      <c r="E388" s="237"/>
      <c r="F388" s="237"/>
      <c r="G388" s="237"/>
      <c r="H388" s="237"/>
      <c r="I388" s="237"/>
      <c r="J388" s="237"/>
      <c r="K388" s="237"/>
      <c r="L388" s="237"/>
      <c r="M388" s="237"/>
      <c r="N388" s="237"/>
      <c r="O388" s="237"/>
      <c r="Q388" s="237"/>
      <c r="R388" s="237"/>
      <c r="S388" s="237"/>
      <c r="T388" s="237"/>
      <c r="U388" s="237"/>
      <c r="V388" s="237"/>
      <c r="W388" s="237"/>
      <c r="X388" s="237"/>
      <c r="Y388" s="237"/>
      <c r="Z388" s="237"/>
      <c r="AA388" s="237"/>
      <c r="AB388" s="237"/>
      <c r="AC388" s="237"/>
      <c r="AD388" s="237"/>
      <c r="AE388" s="237"/>
      <c r="AF388" s="237"/>
      <c r="AG388" s="237"/>
      <c r="AH388" s="237"/>
    </row>
    <row r="389" spans="1:34">
      <c r="A389" s="8"/>
      <c r="B389" s="8"/>
      <c r="C389" s="237"/>
      <c r="D389" s="237"/>
      <c r="E389" s="237"/>
      <c r="F389" s="237"/>
      <c r="G389" s="237"/>
      <c r="H389" s="237"/>
      <c r="I389" s="237"/>
      <c r="J389" s="237"/>
      <c r="K389" s="237"/>
      <c r="L389" s="237"/>
      <c r="M389" s="237"/>
      <c r="N389" s="237"/>
      <c r="O389" s="237"/>
      <c r="Q389" s="237"/>
      <c r="R389" s="237"/>
      <c r="S389" s="237"/>
      <c r="T389" s="237"/>
      <c r="U389" s="237"/>
      <c r="V389" s="237"/>
      <c r="W389" s="237"/>
      <c r="X389" s="237"/>
      <c r="Y389" s="237"/>
      <c r="Z389" s="237"/>
      <c r="AA389" s="237"/>
      <c r="AB389" s="237"/>
      <c r="AC389" s="237"/>
      <c r="AD389" s="237"/>
      <c r="AE389" s="237"/>
      <c r="AF389" s="237"/>
      <c r="AG389" s="237"/>
      <c r="AH389" s="237"/>
    </row>
    <row r="390" spans="1:34">
      <c r="A390" s="8"/>
      <c r="B390" s="8"/>
      <c r="C390" s="237"/>
      <c r="D390" s="237"/>
      <c r="E390" s="237"/>
      <c r="F390" s="237"/>
      <c r="G390" s="237"/>
      <c r="H390" s="237"/>
      <c r="I390" s="237"/>
      <c r="J390" s="237"/>
      <c r="K390" s="237"/>
      <c r="L390" s="237"/>
      <c r="M390" s="237"/>
      <c r="N390" s="237"/>
      <c r="O390" s="237"/>
      <c r="Q390" s="237"/>
      <c r="R390" s="237"/>
      <c r="S390" s="237"/>
      <c r="T390" s="237"/>
      <c r="U390" s="237"/>
      <c r="V390" s="237"/>
      <c r="W390" s="237"/>
      <c r="X390" s="237"/>
      <c r="Y390" s="237"/>
      <c r="Z390" s="237"/>
      <c r="AA390" s="237"/>
      <c r="AB390" s="237"/>
      <c r="AC390" s="237"/>
      <c r="AD390" s="237"/>
      <c r="AE390" s="237"/>
      <c r="AF390" s="237"/>
      <c r="AG390" s="237"/>
      <c r="AH390" s="237"/>
    </row>
    <row r="391" spans="1:34">
      <c r="A391" s="8"/>
      <c r="B391" s="8"/>
      <c r="C391" s="237"/>
      <c r="D391" s="237"/>
      <c r="E391" s="237"/>
      <c r="F391" s="237"/>
      <c r="G391" s="237"/>
      <c r="H391" s="237"/>
      <c r="I391" s="237"/>
      <c r="J391" s="237"/>
      <c r="K391" s="237"/>
      <c r="L391" s="237"/>
      <c r="M391" s="237"/>
      <c r="N391" s="237"/>
      <c r="O391" s="237"/>
      <c r="Q391" s="237"/>
      <c r="R391" s="237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37"/>
      <c r="AC391" s="237"/>
      <c r="AD391" s="237"/>
      <c r="AE391" s="237"/>
      <c r="AF391" s="237"/>
      <c r="AG391" s="237"/>
      <c r="AH391" s="237"/>
    </row>
    <row r="392" spans="1:34">
      <c r="A392" s="8"/>
      <c r="B392" s="8"/>
      <c r="C392" s="237"/>
      <c r="D392" s="237"/>
      <c r="E392" s="237"/>
      <c r="F392" s="237"/>
      <c r="G392" s="237"/>
      <c r="H392" s="237"/>
      <c r="I392" s="237"/>
      <c r="J392" s="237"/>
      <c r="K392" s="237"/>
      <c r="L392" s="237"/>
      <c r="M392" s="237"/>
      <c r="N392" s="237"/>
      <c r="O392" s="237"/>
      <c r="Q392" s="237"/>
      <c r="R392" s="237"/>
      <c r="S392" s="237"/>
      <c r="T392" s="237"/>
      <c r="U392" s="237"/>
      <c r="V392" s="237"/>
      <c r="W392" s="237"/>
      <c r="X392" s="237"/>
      <c r="Y392" s="237"/>
      <c r="Z392" s="237"/>
      <c r="AA392" s="237"/>
      <c r="AB392" s="237"/>
      <c r="AC392" s="237"/>
      <c r="AD392" s="237"/>
      <c r="AE392" s="237"/>
      <c r="AF392" s="237"/>
      <c r="AG392" s="237"/>
      <c r="AH392" s="237"/>
    </row>
    <row r="393" spans="1:34">
      <c r="A393" s="8"/>
      <c r="B393" s="8"/>
      <c r="C393" s="237"/>
      <c r="D393" s="237"/>
      <c r="E393" s="237"/>
      <c r="F393" s="237"/>
      <c r="G393" s="237"/>
      <c r="H393" s="237"/>
      <c r="I393" s="237"/>
      <c r="J393" s="237"/>
      <c r="K393" s="237"/>
      <c r="L393" s="237"/>
      <c r="M393" s="237"/>
      <c r="N393" s="237"/>
      <c r="O393" s="237"/>
      <c r="Q393" s="237"/>
      <c r="R393" s="237"/>
      <c r="S393" s="237"/>
      <c r="T393" s="237"/>
      <c r="U393" s="237"/>
      <c r="V393" s="237"/>
      <c r="W393" s="237"/>
      <c r="X393" s="237"/>
      <c r="Y393" s="237"/>
      <c r="Z393" s="237"/>
      <c r="AA393" s="237"/>
      <c r="AB393" s="237"/>
      <c r="AC393" s="237"/>
      <c r="AD393" s="237"/>
      <c r="AE393" s="237"/>
      <c r="AF393" s="237"/>
      <c r="AG393" s="237"/>
      <c r="AH393" s="237"/>
    </row>
    <row r="394" spans="1:34">
      <c r="A394" s="8"/>
      <c r="B394" s="8"/>
      <c r="C394" s="237"/>
      <c r="D394" s="237"/>
      <c r="E394" s="237"/>
      <c r="F394" s="237"/>
      <c r="G394" s="237"/>
      <c r="H394" s="237"/>
      <c r="I394" s="237"/>
      <c r="J394" s="237"/>
      <c r="K394" s="237"/>
      <c r="L394" s="237"/>
      <c r="M394" s="237"/>
      <c r="N394" s="237"/>
      <c r="O394" s="237"/>
      <c r="Q394" s="237"/>
      <c r="R394" s="237"/>
      <c r="S394" s="237"/>
      <c r="T394" s="237"/>
      <c r="U394" s="237"/>
      <c r="V394" s="237"/>
      <c r="W394" s="237"/>
      <c r="X394" s="237"/>
      <c r="Y394" s="237"/>
      <c r="Z394" s="237"/>
      <c r="AA394" s="237"/>
      <c r="AB394" s="237"/>
      <c r="AC394" s="237"/>
      <c r="AD394" s="237"/>
      <c r="AE394" s="237"/>
      <c r="AF394" s="237"/>
      <c r="AG394" s="237"/>
      <c r="AH394" s="237"/>
    </row>
    <row r="395" spans="1:34">
      <c r="A395" s="8"/>
      <c r="B395" s="8"/>
      <c r="C395" s="237"/>
      <c r="D395" s="237"/>
      <c r="E395" s="237"/>
      <c r="F395" s="237"/>
      <c r="G395" s="237"/>
      <c r="H395" s="237"/>
      <c r="I395" s="237"/>
      <c r="J395" s="237"/>
      <c r="K395" s="237"/>
      <c r="L395" s="237"/>
      <c r="M395" s="237"/>
      <c r="N395" s="237"/>
      <c r="O395" s="237"/>
      <c r="Q395" s="237"/>
      <c r="R395" s="237"/>
      <c r="S395" s="237"/>
      <c r="T395" s="237"/>
      <c r="U395" s="237"/>
      <c r="V395" s="237"/>
      <c r="W395" s="237"/>
      <c r="X395" s="237"/>
      <c r="Y395" s="237"/>
      <c r="Z395" s="237"/>
      <c r="AA395" s="237"/>
      <c r="AB395" s="237"/>
      <c r="AC395" s="237"/>
      <c r="AD395" s="237"/>
      <c r="AE395" s="237"/>
      <c r="AF395" s="237"/>
      <c r="AG395" s="237"/>
      <c r="AH395" s="237"/>
    </row>
    <row r="396" spans="1:34">
      <c r="A396" s="8"/>
      <c r="B396" s="8"/>
      <c r="C396" s="237"/>
      <c r="D396" s="237"/>
      <c r="E396" s="237"/>
      <c r="F396" s="237"/>
      <c r="G396" s="237"/>
      <c r="H396" s="237"/>
      <c r="I396" s="237"/>
      <c r="J396" s="237"/>
      <c r="K396" s="237"/>
      <c r="L396" s="237"/>
      <c r="M396" s="237"/>
      <c r="N396" s="237"/>
      <c r="O396" s="237"/>
      <c r="Q396" s="237"/>
      <c r="R396" s="237"/>
      <c r="S396" s="237"/>
      <c r="T396" s="237"/>
      <c r="U396" s="237"/>
      <c r="V396" s="237"/>
      <c r="W396" s="237"/>
      <c r="X396" s="237"/>
      <c r="Y396" s="237"/>
      <c r="Z396" s="237"/>
      <c r="AA396" s="237"/>
      <c r="AB396" s="237"/>
      <c r="AC396" s="237"/>
      <c r="AD396" s="237"/>
      <c r="AE396" s="237"/>
      <c r="AF396" s="237"/>
      <c r="AG396" s="237"/>
      <c r="AH396" s="237"/>
    </row>
    <row r="397" spans="1:34">
      <c r="A397" s="8"/>
      <c r="B397" s="8"/>
      <c r="C397" s="237"/>
      <c r="D397" s="237"/>
      <c r="E397" s="237"/>
      <c r="F397" s="237"/>
      <c r="G397" s="237"/>
      <c r="H397" s="237"/>
      <c r="I397" s="237"/>
      <c r="J397" s="237"/>
      <c r="K397" s="237"/>
      <c r="L397" s="237"/>
      <c r="M397" s="237"/>
      <c r="N397" s="237"/>
      <c r="O397" s="237"/>
      <c r="Q397" s="237"/>
      <c r="R397" s="237"/>
      <c r="S397" s="237"/>
      <c r="T397" s="237"/>
      <c r="U397" s="237"/>
      <c r="V397" s="237"/>
      <c r="W397" s="237"/>
      <c r="X397" s="237"/>
      <c r="Y397" s="237"/>
      <c r="Z397" s="237"/>
      <c r="AA397" s="237"/>
      <c r="AB397" s="237"/>
      <c r="AC397" s="237"/>
      <c r="AD397" s="237"/>
      <c r="AE397" s="237"/>
      <c r="AF397" s="237"/>
      <c r="AG397" s="237"/>
      <c r="AH397" s="237"/>
    </row>
    <row r="398" spans="1:34">
      <c r="A398" s="8"/>
      <c r="B398" s="8"/>
      <c r="C398" s="237"/>
      <c r="D398" s="237"/>
      <c r="E398" s="237"/>
      <c r="F398" s="237"/>
      <c r="G398" s="237"/>
      <c r="H398" s="237"/>
      <c r="I398" s="237"/>
      <c r="J398" s="237"/>
      <c r="K398" s="237"/>
      <c r="L398" s="237"/>
      <c r="M398" s="237"/>
      <c r="N398" s="237"/>
      <c r="O398" s="237"/>
      <c r="Q398" s="237"/>
      <c r="R398" s="237"/>
      <c r="S398" s="237"/>
      <c r="T398" s="237"/>
      <c r="U398" s="237"/>
      <c r="V398" s="237"/>
      <c r="W398" s="237"/>
      <c r="X398" s="237"/>
      <c r="Y398" s="237"/>
      <c r="Z398" s="237"/>
      <c r="AA398" s="237"/>
      <c r="AB398" s="237"/>
      <c r="AC398" s="237"/>
      <c r="AD398" s="237"/>
      <c r="AE398" s="237"/>
      <c r="AF398" s="237"/>
      <c r="AG398" s="237"/>
      <c r="AH398" s="237"/>
    </row>
    <row r="399" spans="1:34">
      <c r="A399" s="8"/>
      <c r="B399" s="8"/>
      <c r="C399" s="237"/>
      <c r="D399" s="237"/>
      <c r="E399" s="237"/>
      <c r="F399" s="237"/>
      <c r="G399" s="237"/>
      <c r="H399" s="237"/>
      <c r="I399" s="237"/>
      <c r="J399" s="237"/>
      <c r="K399" s="237"/>
      <c r="L399" s="237"/>
      <c r="M399" s="237"/>
      <c r="N399" s="237"/>
      <c r="O399" s="237"/>
      <c r="Q399" s="237"/>
      <c r="R399" s="237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37"/>
      <c r="AC399" s="237"/>
      <c r="AD399" s="237"/>
      <c r="AE399" s="237"/>
      <c r="AF399" s="237"/>
      <c r="AG399" s="237"/>
      <c r="AH399" s="237"/>
    </row>
    <row r="400" spans="1:34">
      <c r="A400" s="8"/>
      <c r="B400" s="8"/>
      <c r="C400" s="237"/>
      <c r="D400" s="237"/>
      <c r="E400" s="237"/>
      <c r="F400" s="237"/>
      <c r="G400" s="237"/>
      <c r="H400" s="237"/>
      <c r="I400" s="237"/>
      <c r="J400" s="237"/>
      <c r="K400" s="237"/>
      <c r="L400" s="237"/>
      <c r="M400" s="237"/>
      <c r="N400" s="237"/>
      <c r="O400" s="237"/>
      <c r="Q400" s="237"/>
      <c r="R400" s="237"/>
      <c r="S400" s="237"/>
      <c r="T400" s="237"/>
      <c r="U400" s="237"/>
      <c r="V400" s="237"/>
      <c r="W400" s="237"/>
      <c r="X400" s="237"/>
      <c r="Y400" s="237"/>
      <c r="Z400" s="237"/>
      <c r="AA400" s="237"/>
      <c r="AB400" s="237"/>
      <c r="AC400" s="237"/>
      <c r="AD400" s="237"/>
      <c r="AE400" s="237"/>
      <c r="AF400" s="237"/>
      <c r="AG400" s="237"/>
      <c r="AH400" s="237"/>
    </row>
    <row r="401" spans="1:34">
      <c r="A401" s="8"/>
      <c r="B401" s="8"/>
      <c r="C401" s="237"/>
      <c r="D401" s="237"/>
      <c r="E401" s="237"/>
      <c r="F401" s="237"/>
      <c r="G401" s="237"/>
      <c r="H401" s="237"/>
      <c r="I401" s="237"/>
      <c r="J401" s="237"/>
      <c r="K401" s="237"/>
      <c r="L401" s="237"/>
      <c r="M401" s="237"/>
      <c r="N401" s="237"/>
      <c r="O401" s="237"/>
      <c r="Q401" s="237"/>
      <c r="R401" s="237"/>
      <c r="S401" s="237"/>
      <c r="T401" s="237"/>
      <c r="U401" s="237"/>
      <c r="V401" s="237"/>
      <c r="W401" s="237"/>
      <c r="X401" s="237"/>
      <c r="Y401" s="237"/>
      <c r="Z401" s="237"/>
      <c r="AA401" s="237"/>
      <c r="AB401" s="237"/>
      <c r="AC401" s="237"/>
      <c r="AD401" s="237"/>
      <c r="AE401" s="237"/>
      <c r="AF401" s="237"/>
      <c r="AG401" s="237"/>
      <c r="AH401" s="237"/>
    </row>
    <row r="402" spans="1:34">
      <c r="A402" s="8"/>
      <c r="B402" s="8"/>
      <c r="C402" s="237"/>
      <c r="D402" s="237"/>
      <c r="E402" s="237"/>
      <c r="F402" s="237"/>
      <c r="G402" s="237"/>
      <c r="H402" s="237"/>
      <c r="I402" s="237"/>
      <c r="J402" s="237"/>
      <c r="K402" s="237"/>
      <c r="L402" s="237"/>
      <c r="M402" s="237"/>
      <c r="N402" s="237"/>
      <c r="O402" s="237"/>
      <c r="Q402" s="237"/>
      <c r="R402" s="237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37"/>
      <c r="AC402" s="237"/>
      <c r="AD402" s="237"/>
      <c r="AE402" s="237"/>
      <c r="AF402" s="237"/>
      <c r="AG402" s="237"/>
      <c r="AH402" s="237"/>
    </row>
    <row r="403" spans="1:34">
      <c r="A403" s="8"/>
      <c r="B403" s="8"/>
      <c r="C403" s="237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/>
      <c r="N403" s="237"/>
      <c r="O403" s="237"/>
      <c r="Q403" s="237"/>
      <c r="R403" s="237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37"/>
      <c r="AC403" s="237"/>
      <c r="AD403" s="237"/>
      <c r="AE403" s="237"/>
      <c r="AF403" s="237"/>
      <c r="AG403" s="237"/>
      <c r="AH403" s="237"/>
    </row>
    <row r="404" spans="1:34">
      <c r="A404" s="8"/>
      <c r="B404" s="8"/>
      <c r="C404" s="237"/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7"/>
      <c r="Q404" s="237"/>
      <c r="R404" s="237"/>
      <c r="S404" s="237"/>
      <c r="T404" s="237"/>
      <c r="U404" s="237"/>
      <c r="V404" s="237"/>
      <c r="W404" s="237"/>
      <c r="X404" s="237"/>
      <c r="Y404" s="237"/>
      <c r="Z404" s="237"/>
      <c r="AA404" s="237"/>
      <c r="AB404" s="237"/>
      <c r="AC404" s="237"/>
      <c r="AD404" s="237"/>
      <c r="AE404" s="237"/>
      <c r="AF404" s="237"/>
      <c r="AG404" s="237"/>
      <c r="AH404" s="237"/>
    </row>
    <row r="405" spans="1:34">
      <c r="A405" s="8"/>
      <c r="B405" s="8"/>
      <c r="C405" s="237"/>
      <c r="D405" s="237"/>
      <c r="E405" s="237"/>
      <c r="F405" s="237"/>
      <c r="G405" s="237"/>
      <c r="H405" s="237"/>
      <c r="I405" s="237"/>
      <c r="J405" s="237"/>
      <c r="K405" s="237"/>
      <c r="L405" s="237"/>
      <c r="M405" s="237"/>
      <c r="N405" s="237"/>
      <c r="O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37"/>
      <c r="AC405" s="237"/>
      <c r="AD405" s="237"/>
      <c r="AE405" s="237"/>
      <c r="AF405" s="237"/>
      <c r="AG405" s="237"/>
      <c r="AH405" s="237"/>
    </row>
    <row r="406" spans="1:34">
      <c r="A406" s="8"/>
      <c r="B406" s="8"/>
      <c r="C406" s="237"/>
      <c r="D406" s="237"/>
      <c r="E406" s="237"/>
      <c r="F406" s="237"/>
      <c r="G406" s="237"/>
      <c r="H406" s="237"/>
      <c r="I406" s="237"/>
      <c r="J406" s="237"/>
      <c r="K406" s="237"/>
      <c r="L406" s="237"/>
      <c r="M406" s="237"/>
      <c r="N406" s="237"/>
      <c r="O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37"/>
      <c r="AC406" s="237"/>
      <c r="AD406" s="237"/>
      <c r="AE406" s="237"/>
      <c r="AF406" s="237"/>
      <c r="AG406" s="237"/>
      <c r="AH406" s="237"/>
    </row>
    <row r="407" spans="1:34">
      <c r="A407" s="8"/>
      <c r="B407" s="8"/>
      <c r="C407" s="237"/>
      <c r="D407" s="237"/>
      <c r="E407" s="237"/>
      <c r="F407" s="237"/>
      <c r="G407" s="237"/>
      <c r="H407" s="237"/>
      <c r="I407" s="237"/>
      <c r="J407" s="237"/>
      <c r="K407" s="237"/>
      <c r="L407" s="237"/>
      <c r="M407" s="237"/>
      <c r="N407" s="237"/>
      <c r="O407" s="237"/>
      <c r="Q407" s="237"/>
      <c r="R407" s="237"/>
      <c r="S407" s="237"/>
      <c r="T407" s="237"/>
      <c r="U407" s="237"/>
      <c r="V407" s="237"/>
      <c r="W407" s="237"/>
      <c r="X407" s="237"/>
      <c r="Y407" s="237"/>
      <c r="Z407" s="237"/>
      <c r="AA407" s="237"/>
      <c r="AB407" s="237"/>
      <c r="AC407" s="237"/>
      <c r="AD407" s="237"/>
      <c r="AE407" s="237"/>
      <c r="AF407" s="237"/>
      <c r="AG407" s="237"/>
      <c r="AH407" s="237"/>
    </row>
    <row r="408" spans="1:34">
      <c r="A408" s="8"/>
      <c r="B408" s="8"/>
      <c r="C408" s="237"/>
      <c r="D408" s="237"/>
      <c r="E408" s="237"/>
      <c r="F408" s="237"/>
      <c r="G408" s="237"/>
      <c r="H408" s="237"/>
      <c r="I408" s="237"/>
      <c r="J408" s="237"/>
      <c r="K408" s="237"/>
      <c r="L408" s="237"/>
      <c r="M408" s="237"/>
      <c r="N408" s="237"/>
      <c r="O408" s="237"/>
      <c r="Q408" s="237"/>
      <c r="R408" s="237"/>
      <c r="S408" s="237"/>
      <c r="T408" s="237"/>
      <c r="U408" s="237"/>
      <c r="V408" s="237"/>
      <c r="W408" s="237"/>
      <c r="X408" s="237"/>
      <c r="Y408" s="237"/>
      <c r="Z408" s="237"/>
      <c r="AA408" s="237"/>
      <c r="AB408" s="237"/>
      <c r="AC408" s="237"/>
      <c r="AD408" s="237"/>
      <c r="AE408" s="237"/>
      <c r="AF408" s="237"/>
      <c r="AG408" s="237"/>
      <c r="AH408" s="237"/>
    </row>
    <row r="409" spans="1:34">
      <c r="A409" s="8"/>
      <c r="B409" s="8"/>
      <c r="C409" s="237"/>
      <c r="D409" s="237"/>
      <c r="E409" s="237"/>
      <c r="F409" s="237"/>
      <c r="G409" s="237"/>
      <c r="H409" s="237"/>
      <c r="I409" s="237"/>
      <c r="J409" s="237"/>
      <c r="K409" s="237"/>
      <c r="L409" s="237"/>
      <c r="M409" s="237"/>
      <c r="N409" s="237"/>
      <c r="O409" s="237"/>
      <c r="Q409" s="237"/>
      <c r="R409" s="237"/>
      <c r="S409" s="237"/>
      <c r="T409" s="237"/>
      <c r="U409" s="237"/>
      <c r="V409" s="237"/>
      <c r="W409" s="237"/>
      <c r="X409" s="237"/>
      <c r="Y409" s="237"/>
      <c r="Z409" s="237"/>
      <c r="AA409" s="237"/>
      <c r="AB409" s="237"/>
      <c r="AC409" s="237"/>
      <c r="AD409" s="237"/>
      <c r="AE409" s="237"/>
      <c r="AF409" s="237"/>
      <c r="AG409" s="237"/>
      <c r="AH409" s="237"/>
    </row>
    <row r="410" spans="1:34">
      <c r="A410" s="8"/>
      <c r="B410" s="8"/>
      <c r="C410" s="237"/>
      <c r="D410" s="237"/>
      <c r="E410" s="237"/>
      <c r="F410" s="237"/>
      <c r="G410" s="237"/>
      <c r="H410" s="237"/>
      <c r="I410" s="237"/>
      <c r="J410" s="237"/>
      <c r="K410" s="237"/>
      <c r="L410" s="237"/>
      <c r="M410" s="237"/>
      <c r="N410" s="237"/>
      <c r="O410" s="237"/>
      <c r="Q410" s="237"/>
      <c r="R410" s="237"/>
      <c r="S410" s="237"/>
      <c r="T410" s="237"/>
      <c r="U410" s="237"/>
      <c r="V410" s="237"/>
      <c r="W410" s="237"/>
      <c r="X410" s="237"/>
      <c r="Y410" s="237"/>
      <c r="Z410" s="237"/>
      <c r="AA410" s="237"/>
      <c r="AB410" s="237"/>
      <c r="AC410" s="237"/>
      <c r="AD410" s="237"/>
      <c r="AE410" s="237"/>
      <c r="AF410" s="237"/>
      <c r="AG410" s="237"/>
      <c r="AH410" s="237"/>
    </row>
    <row r="411" spans="1:34">
      <c r="A411" s="8"/>
      <c r="B411" s="8"/>
      <c r="C411" s="237"/>
      <c r="D411" s="237"/>
      <c r="E411" s="237"/>
      <c r="F411" s="237"/>
      <c r="G411" s="237"/>
      <c r="H411" s="237"/>
      <c r="I411" s="237"/>
      <c r="J411" s="237"/>
      <c r="K411" s="237"/>
      <c r="L411" s="237"/>
      <c r="M411" s="237"/>
      <c r="N411" s="237"/>
      <c r="O411" s="237"/>
      <c r="Q411" s="237"/>
      <c r="R411" s="237"/>
      <c r="S411" s="237"/>
      <c r="T411" s="237"/>
      <c r="U411" s="237"/>
      <c r="V411" s="237"/>
      <c r="W411" s="237"/>
      <c r="X411" s="237"/>
      <c r="Y411" s="237"/>
      <c r="Z411" s="237"/>
      <c r="AA411" s="237"/>
      <c r="AB411" s="237"/>
      <c r="AC411" s="237"/>
      <c r="AD411" s="237"/>
      <c r="AE411" s="237"/>
      <c r="AF411" s="237"/>
      <c r="AG411" s="237"/>
      <c r="AH411" s="237"/>
    </row>
    <row r="412" spans="1:34">
      <c r="A412" s="8"/>
      <c r="B412" s="8"/>
      <c r="C412" s="237"/>
      <c r="D412" s="237"/>
      <c r="E412" s="237"/>
      <c r="F412" s="237"/>
      <c r="G412" s="237"/>
      <c r="H412" s="237"/>
      <c r="I412" s="237"/>
      <c r="J412" s="237"/>
      <c r="K412" s="237"/>
      <c r="L412" s="237"/>
      <c r="M412" s="237"/>
      <c r="N412" s="237"/>
      <c r="O412" s="237"/>
      <c r="Q412" s="237"/>
      <c r="R412" s="237"/>
      <c r="S412" s="237"/>
      <c r="T412" s="237"/>
      <c r="U412" s="237"/>
      <c r="V412" s="237"/>
      <c r="W412" s="237"/>
      <c r="X412" s="237"/>
      <c r="Y412" s="237"/>
      <c r="Z412" s="237"/>
      <c r="AA412" s="237"/>
      <c r="AB412" s="237"/>
      <c r="AC412" s="237"/>
      <c r="AD412" s="237"/>
      <c r="AE412" s="237"/>
      <c r="AF412" s="237"/>
      <c r="AG412" s="237"/>
      <c r="AH412" s="237"/>
    </row>
    <row r="413" spans="1:34">
      <c r="A413" s="8"/>
      <c r="B413" s="8"/>
      <c r="C413" s="237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37"/>
      <c r="O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37"/>
      <c r="AC413" s="237"/>
      <c r="AD413" s="237"/>
      <c r="AE413" s="237"/>
      <c r="AF413" s="237"/>
      <c r="AG413" s="237"/>
      <c r="AH413" s="237"/>
    </row>
    <row r="414" spans="1:34">
      <c r="A414" s="8"/>
      <c r="B414" s="8"/>
      <c r="C414" s="237"/>
      <c r="D414" s="237"/>
      <c r="E414" s="237"/>
      <c r="F414" s="237"/>
      <c r="G414" s="237"/>
      <c r="H414" s="237"/>
      <c r="I414" s="237"/>
      <c r="J414" s="237"/>
      <c r="K414" s="237"/>
      <c r="L414" s="237"/>
      <c r="M414" s="237"/>
      <c r="N414" s="237"/>
      <c r="O414" s="237"/>
      <c r="Q414" s="237"/>
      <c r="R414" s="237"/>
      <c r="S414" s="237"/>
      <c r="T414" s="237"/>
      <c r="U414" s="237"/>
      <c r="V414" s="237"/>
      <c r="W414" s="237"/>
      <c r="X414" s="237"/>
      <c r="Y414" s="237"/>
      <c r="Z414" s="237"/>
      <c r="AA414" s="237"/>
      <c r="AB414" s="237"/>
      <c r="AC414" s="237"/>
      <c r="AD414" s="237"/>
      <c r="AE414" s="237"/>
      <c r="AF414" s="237"/>
      <c r="AG414" s="237"/>
      <c r="AH414" s="237"/>
    </row>
    <row r="415" spans="1:34">
      <c r="A415" s="8"/>
      <c r="B415" s="8"/>
      <c r="C415" s="237"/>
      <c r="D415" s="237"/>
      <c r="E415" s="237"/>
      <c r="F415" s="237"/>
      <c r="G415" s="237"/>
      <c r="H415" s="237"/>
      <c r="I415" s="237"/>
      <c r="J415" s="237"/>
      <c r="K415" s="237"/>
      <c r="L415" s="237"/>
      <c r="M415" s="237"/>
      <c r="N415" s="237"/>
      <c r="O415" s="237"/>
      <c r="Q415" s="237"/>
      <c r="R415" s="237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37"/>
      <c r="AC415" s="237"/>
      <c r="AD415" s="237"/>
      <c r="AE415" s="237"/>
      <c r="AF415" s="237"/>
      <c r="AG415" s="237"/>
      <c r="AH415" s="237"/>
    </row>
    <row r="416" spans="1:34">
      <c r="A416" s="8"/>
      <c r="B416" s="8"/>
      <c r="C416" s="237"/>
      <c r="D416" s="237"/>
      <c r="E416" s="237"/>
      <c r="F416" s="237"/>
      <c r="G416" s="237"/>
      <c r="H416" s="237"/>
      <c r="I416" s="237"/>
      <c r="J416" s="237"/>
      <c r="K416" s="237"/>
      <c r="L416" s="237"/>
      <c r="M416" s="237"/>
      <c r="N416" s="237"/>
      <c r="O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7"/>
      <c r="AB416" s="237"/>
      <c r="AC416" s="237"/>
      <c r="AD416" s="237"/>
      <c r="AE416" s="237"/>
      <c r="AF416" s="237"/>
      <c r="AG416" s="237"/>
      <c r="AH416" s="237"/>
    </row>
    <row r="417" spans="1:34">
      <c r="A417" s="8"/>
      <c r="B417" s="8"/>
      <c r="C417" s="237"/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37"/>
      <c r="O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37"/>
      <c r="AC417" s="237"/>
      <c r="AD417" s="237"/>
      <c r="AE417" s="237"/>
      <c r="AF417" s="237"/>
      <c r="AG417" s="237"/>
      <c r="AH417" s="237"/>
    </row>
    <row r="418" spans="1:34">
      <c r="A418" s="8"/>
      <c r="B418" s="8"/>
      <c r="C418" s="237"/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37"/>
      <c r="O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37"/>
      <c r="AC418" s="237"/>
      <c r="AD418" s="237"/>
      <c r="AE418" s="237"/>
      <c r="AF418" s="237"/>
      <c r="AG418" s="237"/>
      <c r="AH418" s="237"/>
    </row>
    <row r="419" spans="1:34">
      <c r="A419" s="8"/>
      <c r="B419" s="8"/>
      <c r="C419" s="237"/>
      <c r="D419" s="237"/>
      <c r="E419" s="237"/>
      <c r="F419" s="237"/>
      <c r="G419" s="237"/>
      <c r="H419" s="237"/>
      <c r="I419" s="237"/>
      <c r="J419" s="237"/>
      <c r="K419" s="237"/>
      <c r="L419" s="237"/>
      <c r="M419" s="237"/>
      <c r="N419" s="237"/>
      <c r="O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37"/>
      <c r="AE419" s="237"/>
      <c r="AF419" s="237"/>
      <c r="AG419" s="237"/>
      <c r="AH419" s="237"/>
    </row>
    <row r="420" spans="1:34">
      <c r="A420" s="8"/>
      <c r="B420" s="8"/>
      <c r="C420" s="237"/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37"/>
      <c r="O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37"/>
      <c r="AC420" s="237"/>
      <c r="AD420" s="237"/>
      <c r="AE420" s="237"/>
      <c r="AF420" s="237"/>
      <c r="AG420" s="237"/>
      <c r="AH420" s="237"/>
    </row>
    <row r="421" spans="1:34">
      <c r="A421" s="8"/>
      <c r="B421" s="8"/>
      <c r="C421" s="237"/>
      <c r="D421" s="237"/>
      <c r="E421" s="237"/>
      <c r="F421" s="237"/>
      <c r="G421" s="237"/>
      <c r="H421" s="237"/>
      <c r="I421" s="237"/>
      <c r="J421" s="237"/>
      <c r="K421" s="237"/>
      <c r="L421" s="237"/>
      <c r="M421" s="237"/>
      <c r="N421" s="237"/>
      <c r="O421" s="237"/>
      <c r="Q421" s="237"/>
      <c r="R421" s="237"/>
      <c r="S421" s="237"/>
      <c r="T421" s="237"/>
      <c r="U421" s="237"/>
      <c r="V421" s="237"/>
      <c r="W421" s="237"/>
      <c r="X421" s="237"/>
      <c r="Y421" s="237"/>
      <c r="Z421" s="237"/>
      <c r="AA421" s="237"/>
      <c r="AB421" s="237"/>
      <c r="AC421" s="237"/>
      <c r="AD421" s="237"/>
      <c r="AE421" s="237"/>
      <c r="AF421" s="237"/>
      <c r="AG421" s="237"/>
      <c r="AH421" s="237"/>
    </row>
    <row r="422" spans="1:34">
      <c r="A422" s="8"/>
      <c r="B422" s="8"/>
      <c r="C422" s="237"/>
      <c r="D422" s="237"/>
      <c r="E422" s="237"/>
      <c r="F422" s="237"/>
      <c r="G422" s="237"/>
      <c r="H422" s="237"/>
      <c r="I422" s="237"/>
      <c r="J422" s="237"/>
      <c r="K422" s="237"/>
      <c r="L422" s="237"/>
      <c r="M422" s="237"/>
      <c r="N422" s="237"/>
      <c r="O422" s="237"/>
      <c r="Q422" s="237"/>
      <c r="R422" s="237"/>
      <c r="S422" s="237"/>
      <c r="T422" s="237"/>
      <c r="U422" s="237"/>
      <c r="V422" s="237"/>
      <c r="W422" s="237"/>
      <c r="X422" s="237"/>
      <c r="Y422" s="237"/>
      <c r="Z422" s="237"/>
      <c r="AA422" s="237"/>
      <c r="AB422" s="237"/>
      <c r="AC422" s="237"/>
      <c r="AD422" s="237"/>
      <c r="AE422" s="237"/>
      <c r="AF422" s="237"/>
      <c r="AG422" s="237"/>
      <c r="AH422" s="237"/>
    </row>
    <row r="423" spans="1:34">
      <c r="A423" s="8"/>
      <c r="B423" s="8"/>
      <c r="C423" s="237"/>
      <c r="D423" s="237"/>
      <c r="E423" s="237"/>
      <c r="F423" s="237"/>
      <c r="G423" s="237"/>
      <c r="H423" s="237"/>
      <c r="I423" s="237"/>
      <c r="J423" s="237"/>
      <c r="K423" s="237"/>
      <c r="L423" s="237"/>
      <c r="M423" s="237"/>
      <c r="N423" s="237"/>
      <c r="O423" s="237"/>
      <c r="Q423" s="237"/>
      <c r="R423" s="237"/>
      <c r="S423" s="237"/>
      <c r="T423" s="237"/>
      <c r="U423" s="237"/>
      <c r="V423" s="237"/>
      <c r="W423" s="237"/>
      <c r="X423" s="237"/>
      <c r="Y423" s="237"/>
      <c r="Z423" s="237"/>
      <c r="AA423" s="237"/>
      <c r="AB423" s="237"/>
      <c r="AC423" s="237"/>
      <c r="AD423" s="237"/>
      <c r="AE423" s="237"/>
      <c r="AF423" s="237"/>
      <c r="AG423" s="237"/>
      <c r="AH423" s="237"/>
    </row>
    <row r="424" spans="1:34">
      <c r="A424" s="8"/>
      <c r="B424" s="8"/>
      <c r="C424" s="237"/>
      <c r="D424" s="237"/>
      <c r="E424" s="237"/>
      <c r="F424" s="237"/>
      <c r="G424" s="237"/>
      <c r="H424" s="237"/>
      <c r="I424" s="237"/>
      <c r="J424" s="237"/>
      <c r="K424" s="237"/>
      <c r="L424" s="237"/>
      <c r="M424" s="237"/>
      <c r="N424" s="237"/>
      <c r="O424" s="237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7"/>
      <c r="AB424" s="237"/>
      <c r="AC424" s="237"/>
      <c r="AD424" s="237"/>
      <c r="AE424" s="237"/>
      <c r="AF424" s="237"/>
      <c r="AG424" s="237"/>
      <c r="AH424" s="237"/>
    </row>
    <row r="425" spans="1:34">
      <c r="A425" s="8"/>
      <c r="B425" s="8"/>
      <c r="C425" s="237"/>
      <c r="D425" s="237"/>
      <c r="E425" s="237"/>
      <c r="F425" s="237"/>
      <c r="G425" s="237"/>
      <c r="H425" s="237"/>
      <c r="I425" s="237"/>
      <c r="J425" s="237"/>
      <c r="K425" s="237"/>
      <c r="L425" s="237"/>
      <c r="M425" s="237"/>
      <c r="N425" s="237"/>
      <c r="O425" s="237"/>
      <c r="Q425" s="237"/>
      <c r="R425" s="237"/>
      <c r="S425" s="237"/>
      <c r="T425" s="237"/>
      <c r="U425" s="237"/>
      <c r="V425" s="237"/>
      <c r="W425" s="237"/>
      <c r="X425" s="237"/>
      <c r="Y425" s="237"/>
      <c r="Z425" s="237"/>
      <c r="AA425" s="237"/>
      <c r="AB425" s="237"/>
      <c r="AC425" s="237"/>
      <c r="AD425" s="237"/>
      <c r="AE425" s="237"/>
      <c r="AF425" s="237"/>
      <c r="AG425" s="237"/>
      <c r="AH425" s="237"/>
    </row>
    <row r="426" spans="1:34">
      <c r="A426" s="8"/>
      <c r="B426" s="8"/>
      <c r="C426" s="237"/>
      <c r="D426" s="237"/>
      <c r="E426" s="237"/>
      <c r="F426" s="237"/>
      <c r="G426" s="237"/>
      <c r="H426" s="237"/>
      <c r="I426" s="237"/>
      <c r="J426" s="237"/>
      <c r="K426" s="237"/>
      <c r="L426" s="237"/>
      <c r="M426" s="237"/>
      <c r="N426" s="237"/>
      <c r="O426" s="237"/>
      <c r="Q426" s="237"/>
      <c r="R426" s="237"/>
      <c r="S426" s="237"/>
      <c r="T426" s="237"/>
      <c r="U426" s="237"/>
      <c r="V426" s="237"/>
      <c r="W426" s="237"/>
      <c r="X426" s="237"/>
      <c r="Y426" s="237"/>
      <c r="Z426" s="237"/>
      <c r="AA426" s="237"/>
      <c r="AB426" s="237"/>
      <c r="AC426" s="237"/>
      <c r="AD426" s="237"/>
      <c r="AE426" s="237"/>
      <c r="AF426" s="237"/>
      <c r="AG426" s="237"/>
      <c r="AH426" s="237"/>
    </row>
    <row r="427" spans="1:34">
      <c r="A427" s="8"/>
      <c r="B427" s="8"/>
      <c r="C427" s="237"/>
      <c r="D427" s="237"/>
      <c r="E427" s="237"/>
      <c r="F427" s="237"/>
      <c r="G427" s="237"/>
      <c r="H427" s="237"/>
      <c r="I427" s="237"/>
      <c r="J427" s="237"/>
      <c r="K427" s="237"/>
      <c r="L427" s="237"/>
      <c r="M427" s="237"/>
      <c r="N427" s="237"/>
      <c r="O427" s="237"/>
      <c r="Q427" s="237"/>
      <c r="R427" s="237"/>
      <c r="S427" s="237"/>
      <c r="T427" s="237"/>
      <c r="U427" s="237"/>
      <c r="V427" s="237"/>
      <c r="W427" s="237"/>
      <c r="X427" s="237"/>
      <c r="Y427" s="237"/>
      <c r="Z427" s="237"/>
      <c r="AA427" s="237"/>
      <c r="AB427" s="237"/>
      <c r="AC427" s="237"/>
      <c r="AD427" s="237"/>
      <c r="AE427" s="237"/>
      <c r="AF427" s="237"/>
      <c r="AG427" s="237"/>
      <c r="AH427" s="237"/>
    </row>
    <row r="428" spans="1:34">
      <c r="A428" s="8"/>
      <c r="B428" s="8"/>
      <c r="C428" s="237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237"/>
      <c r="O428" s="237"/>
      <c r="Q428" s="237"/>
      <c r="R428" s="237"/>
      <c r="S428" s="237"/>
      <c r="T428" s="237"/>
      <c r="U428" s="237"/>
      <c r="V428" s="237"/>
      <c r="W428" s="237"/>
      <c r="X428" s="237"/>
      <c r="Y428" s="237"/>
      <c r="Z428" s="237"/>
      <c r="AA428" s="237"/>
      <c r="AB428" s="237"/>
      <c r="AC428" s="237"/>
      <c r="AD428" s="237"/>
      <c r="AE428" s="237"/>
      <c r="AF428" s="237"/>
      <c r="AG428" s="237"/>
      <c r="AH428" s="237"/>
    </row>
    <row r="429" spans="1:34">
      <c r="A429" s="8"/>
      <c r="B429" s="8"/>
      <c r="C429" s="237"/>
      <c r="D429" s="237"/>
      <c r="E429" s="237"/>
      <c r="F429" s="237"/>
      <c r="G429" s="237"/>
      <c r="H429" s="237"/>
      <c r="I429" s="237"/>
      <c r="J429" s="237"/>
      <c r="K429" s="237"/>
      <c r="L429" s="237"/>
      <c r="M429" s="237"/>
      <c r="N429" s="237"/>
      <c r="O429" s="237"/>
      <c r="Q429" s="237"/>
      <c r="R429" s="237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37"/>
      <c r="AC429" s="237"/>
      <c r="AD429" s="237"/>
      <c r="AE429" s="237"/>
      <c r="AF429" s="237"/>
      <c r="AG429" s="237"/>
      <c r="AH429" s="237"/>
    </row>
    <row r="430" spans="1:34">
      <c r="A430" s="8"/>
      <c r="B430" s="8"/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37"/>
      <c r="O430" s="237"/>
      <c r="Q430" s="237"/>
      <c r="R430" s="237"/>
      <c r="S430" s="237"/>
      <c r="T430" s="237"/>
      <c r="U430" s="237"/>
      <c r="V430" s="237"/>
      <c r="W430" s="237"/>
      <c r="X430" s="237"/>
      <c r="Y430" s="237"/>
      <c r="Z430" s="237"/>
      <c r="AA430" s="237"/>
      <c r="AB430" s="237"/>
      <c r="AC430" s="237"/>
      <c r="AD430" s="237"/>
      <c r="AE430" s="237"/>
      <c r="AF430" s="237"/>
      <c r="AG430" s="237"/>
      <c r="AH430" s="237"/>
    </row>
    <row r="431" spans="1:34">
      <c r="A431" s="8"/>
      <c r="B431" s="8"/>
      <c r="C431" s="237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37"/>
      <c r="O431" s="237"/>
      <c r="Q431" s="237"/>
      <c r="R431" s="237"/>
      <c r="S431" s="237"/>
      <c r="T431" s="237"/>
      <c r="U431" s="237"/>
      <c r="V431" s="237"/>
      <c r="W431" s="237"/>
      <c r="X431" s="237"/>
      <c r="Y431" s="237"/>
      <c r="Z431" s="237"/>
      <c r="AA431" s="237"/>
      <c r="AB431" s="237"/>
      <c r="AC431" s="237"/>
      <c r="AD431" s="237"/>
      <c r="AE431" s="237"/>
      <c r="AF431" s="237"/>
      <c r="AG431" s="237"/>
      <c r="AH431" s="237"/>
    </row>
    <row r="432" spans="1:34">
      <c r="A432" s="8"/>
      <c r="B432" s="8"/>
      <c r="C432" s="237"/>
      <c r="D432" s="237"/>
      <c r="E432" s="237"/>
      <c r="F432" s="237"/>
      <c r="G432" s="237"/>
      <c r="H432" s="237"/>
      <c r="I432" s="237"/>
      <c r="J432" s="237"/>
      <c r="K432" s="237"/>
      <c r="L432" s="237"/>
      <c r="M432" s="237"/>
      <c r="N432" s="237"/>
      <c r="O432" s="237"/>
      <c r="Q432" s="237"/>
      <c r="R432" s="237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37"/>
      <c r="AC432" s="237"/>
      <c r="AD432" s="237"/>
      <c r="AE432" s="237"/>
      <c r="AF432" s="237"/>
      <c r="AG432" s="237"/>
      <c r="AH432" s="237"/>
    </row>
    <row r="433" spans="1:34">
      <c r="A433" s="8"/>
      <c r="B433" s="8"/>
      <c r="C433" s="237"/>
      <c r="D433" s="237"/>
      <c r="E433" s="237"/>
      <c r="F433" s="237"/>
      <c r="G433" s="237"/>
      <c r="H433" s="237"/>
      <c r="I433" s="237"/>
      <c r="J433" s="237"/>
      <c r="K433" s="237"/>
      <c r="L433" s="237"/>
      <c r="M433" s="237"/>
      <c r="N433" s="237"/>
      <c r="O433" s="237"/>
      <c r="Q433" s="237"/>
      <c r="R433" s="237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37"/>
      <c r="AC433" s="237"/>
      <c r="AD433" s="237"/>
      <c r="AE433" s="237"/>
      <c r="AF433" s="237"/>
      <c r="AG433" s="237"/>
      <c r="AH433" s="237"/>
    </row>
    <row r="434" spans="1:34">
      <c r="A434" s="8"/>
      <c r="B434" s="8"/>
      <c r="C434" s="237"/>
      <c r="D434" s="237"/>
      <c r="E434" s="237"/>
      <c r="F434" s="237"/>
      <c r="G434" s="237"/>
      <c r="H434" s="237"/>
      <c r="I434" s="237"/>
      <c r="J434" s="237"/>
      <c r="K434" s="237"/>
      <c r="L434" s="237"/>
      <c r="M434" s="237"/>
      <c r="N434" s="237"/>
      <c r="O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37"/>
      <c r="AC434" s="237"/>
      <c r="AD434" s="237"/>
      <c r="AE434" s="237"/>
      <c r="AF434" s="237"/>
      <c r="AG434" s="237"/>
      <c r="AH434" s="237"/>
    </row>
    <row r="435" spans="1:34">
      <c r="A435" s="8"/>
      <c r="B435" s="8"/>
      <c r="C435" s="237"/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37"/>
      <c r="O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37"/>
      <c r="AC435" s="237"/>
      <c r="AD435" s="237"/>
      <c r="AE435" s="237"/>
      <c r="AF435" s="237"/>
      <c r="AG435" s="237"/>
      <c r="AH435" s="237"/>
    </row>
    <row r="436" spans="1:34">
      <c r="A436" s="8"/>
      <c r="B436" s="8"/>
      <c r="C436" s="237"/>
      <c r="D436" s="237"/>
      <c r="E436" s="237"/>
      <c r="F436" s="237"/>
      <c r="G436" s="237"/>
      <c r="H436" s="237"/>
      <c r="I436" s="237"/>
      <c r="J436" s="237"/>
      <c r="K436" s="237"/>
      <c r="L436" s="237"/>
      <c r="M436" s="237"/>
      <c r="N436" s="237"/>
      <c r="O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37"/>
      <c r="AC436" s="237"/>
      <c r="AD436" s="237"/>
      <c r="AE436" s="237"/>
      <c r="AF436" s="237"/>
      <c r="AG436" s="237"/>
      <c r="AH436" s="237"/>
    </row>
    <row r="437" spans="1:34">
      <c r="A437" s="8"/>
      <c r="B437" s="8"/>
      <c r="C437" s="237"/>
      <c r="D437" s="237"/>
      <c r="E437" s="237"/>
      <c r="F437" s="237"/>
      <c r="G437" s="237"/>
      <c r="H437" s="237"/>
      <c r="I437" s="237"/>
      <c r="J437" s="237"/>
      <c r="K437" s="237"/>
      <c r="L437" s="237"/>
      <c r="M437" s="237"/>
      <c r="N437" s="237"/>
      <c r="O437" s="237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37"/>
      <c r="AC437" s="237"/>
      <c r="AD437" s="237"/>
      <c r="AE437" s="237"/>
      <c r="AF437" s="237"/>
      <c r="AG437" s="237"/>
      <c r="AH437" s="237"/>
    </row>
    <row r="438" spans="1:34">
      <c r="A438" s="8"/>
      <c r="B438" s="8"/>
      <c r="C438" s="237"/>
      <c r="D438" s="237"/>
      <c r="E438" s="237"/>
      <c r="F438" s="237"/>
      <c r="G438" s="237"/>
      <c r="H438" s="237"/>
      <c r="I438" s="237"/>
      <c r="J438" s="237"/>
      <c r="K438" s="237"/>
      <c r="L438" s="237"/>
      <c r="M438" s="237"/>
      <c r="N438" s="237"/>
      <c r="O438" s="237"/>
      <c r="Q438" s="237"/>
      <c r="R438" s="237"/>
      <c r="S438" s="237"/>
      <c r="T438" s="237"/>
      <c r="U438" s="237"/>
      <c r="V438" s="237"/>
      <c r="W438" s="237"/>
      <c r="X438" s="237"/>
      <c r="Y438" s="237"/>
      <c r="Z438" s="237"/>
      <c r="AA438" s="237"/>
      <c r="AB438" s="237"/>
      <c r="AC438" s="237"/>
      <c r="AD438" s="237"/>
      <c r="AE438" s="237"/>
      <c r="AF438" s="237"/>
      <c r="AG438" s="237"/>
      <c r="AH438" s="237"/>
    </row>
    <row r="439" spans="1:34">
      <c r="A439" s="8"/>
      <c r="B439" s="8"/>
      <c r="C439" s="237"/>
      <c r="D439" s="237"/>
      <c r="E439" s="237"/>
      <c r="F439" s="237"/>
      <c r="G439" s="237"/>
      <c r="H439" s="237"/>
      <c r="I439" s="237"/>
      <c r="J439" s="237"/>
      <c r="K439" s="237"/>
      <c r="L439" s="237"/>
      <c r="M439" s="237"/>
      <c r="N439" s="237"/>
      <c r="O439" s="237"/>
      <c r="Q439" s="237"/>
      <c r="R439" s="237"/>
      <c r="S439" s="237"/>
      <c r="T439" s="237"/>
      <c r="U439" s="237"/>
      <c r="V439" s="237"/>
      <c r="W439" s="237"/>
      <c r="X439" s="237"/>
      <c r="Y439" s="237"/>
      <c r="Z439" s="237"/>
      <c r="AA439" s="237"/>
      <c r="AB439" s="237"/>
      <c r="AC439" s="237"/>
      <c r="AD439" s="237"/>
      <c r="AE439" s="237"/>
      <c r="AF439" s="237"/>
      <c r="AG439" s="237"/>
      <c r="AH439" s="237"/>
    </row>
    <row r="440" spans="1:34">
      <c r="A440" s="8"/>
      <c r="B440" s="8"/>
      <c r="C440" s="237"/>
      <c r="D440" s="237"/>
      <c r="E440" s="237"/>
      <c r="F440" s="237"/>
      <c r="G440" s="237"/>
      <c r="H440" s="237"/>
      <c r="I440" s="237"/>
      <c r="J440" s="237"/>
      <c r="K440" s="237"/>
      <c r="L440" s="237"/>
      <c r="M440" s="237"/>
      <c r="N440" s="237"/>
      <c r="O440" s="237"/>
      <c r="Q440" s="237"/>
      <c r="R440" s="237"/>
      <c r="S440" s="237"/>
      <c r="T440" s="237"/>
      <c r="U440" s="237"/>
      <c r="V440" s="237"/>
      <c r="W440" s="237"/>
      <c r="X440" s="237"/>
      <c r="Y440" s="237"/>
      <c r="Z440" s="237"/>
      <c r="AA440" s="237"/>
      <c r="AB440" s="237"/>
      <c r="AC440" s="237"/>
      <c r="AD440" s="237"/>
      <c r="AE440" s="237"/>
      <c r="AF440" s="237"/>
      <c r="AG440" s="237"/>
      <c r="AH440" s="237"/>
    </row>
    <row r="441" spans="1:34">
      <c r="A441" s="8"/>
      <c r="B441" s="8"/>
      <c r="C441" s="237"/>
      <c r="D441" s="237"/>
      <c r="E441" s="237"/>
      <c r="F441" s="237"/>
      <c r="G441" s="237"/>
      <c r="H441" s="237"/>
      <c r="I441" s="237"/>
      <c r="J441" s="237"/>
      <c r="K441" s="237"/>
      <c r="L441" s="237"/>
      <c r="M441" s="237"/>
      <c r="N441" s="237"/>
      <c r="O441" s="237"/>
      <c r="Q441" s="237"/>
      <c r="R441" s="237"/>
      <c r="S441" s="237"/>
      <c r="T441" s="237"/>
      <c r="U441" s="237"/>
      <c r="V441" s="237"/>
      <c r="W441" s="237"/>
      <c r="X441" s="237"/>
      <c r="Y441" s="237"/>
      <c r="Z441" s="237"/>
      <c r="AA441" s="237"/>
      <c r="AB441" s="237"/>
      <c r="AC441" s="237"/>
      <c r="AD441" s="237"/>
      <c r="AE441" s="237"/>
      <c r="AF441" s="237"/>
      <c r="AG441" s="237"/>
      <c r="AH441" s="237"/>
    </row>
    <row r="442" spans="1:34">
      <c r="A442" s="8"/>
      <c r="B442" s="8"/>
      <c r="C442" s="237"/>
      <c r="D442" s="237"/>
      <c r="E442" s="237"/>
      <c r="F442" s="237"/>
      <c r="G442" s="237"/>
      <c r="H442" s="237"/>
      <c r="I442" s="237"/>
      <c r="J442" s="237"/>
      <c r="K442" s="237"/>
      <c r="L442" s="237"/>
      <c r="M442" s="237"/>
      <c r="N442" s="237"/>
      <c r="O442" s="237"/>
      <c r="Q442" s="237"/>
      <c r="R442" s="237"/>
      <c r="S442" s="237"/>
      <c r="T442" s="237"/>
      <c r="U442" s="237"/>
      <c r="V442" s="237"/>
      <c r="W442" s="237"/>
      <c r="X442" s="237"/>
      <c r="Y442" s="237"/>
      <c r="Z442" s="237"/>
      <c r="AA442" s="237"/>
      <c r="AB442" s="237"/>
      <c r="AC442" s="237"/>
      <c r="AD442" s="237"/>
      <c r="AE442" s="237"/>
      <c r="AF442" s="237"/>
      <c r="AG442" s="237"/>
      <c r="AH442" s="237"/>
    </row>
    <row r="443" spans="1:34">
      <c r="A443" s="8"/>
      <c r="B443" s="8"/>
      <c r="C443" s="237"/>
      <c r="D443" s="237"/>
      <c r="E443" s="237"/>
      <c r="F443" s="237"/>
      <c r="G443" s="237"/>
      <c r="H443" s="237"/>
      <c r="I443" s="237"/>
      <c r="J443" s="237"/>
      <c r="K443" s="237"/>
      <c r="L443" s="237"/>
      <c r="M443" s="237"/>
      <c r="N443" s="237"/>
      <c r="O443" s="237"/>
      <c r="Q443" s="237"/>
      <c r="R443" s="237"/>
      <c r="S443" s="237"/>
      <c r="T443" s="237"/>
      <c r="U443" s="237"/>
      <c r="V443" s="237"/>
      <c r="W443" s="237"/>
      <c r="X443" s="237"/>
      <c r="Y443" s="237"/>
      <c r="Z443" s="237"/>
      <c r="AA443" s="237"/>
      <c r="AB443" s="237"/>
      <c r="AC443" s="237"/>
      <c r="AD443" s="237"/>
      <c r="AE443" s="237"/>
      <c r="AF443" s="237"/>
      <c r="AG443" s="237"/>
      <c r="AH443" s="237"/>
    </row>
    <row r="444" spans="1:34">
      <c r="A444" s="8"/>
      <c r="B444" s="8"/>
      <c r="C444" s="237"/>
      <c r="D444" s="237"/>
      <c r="E444" s="237"/>
      <c r="F444" s="237"/>
      <c r="G444" s="237"/>
      <c r="H444" s="237"/>
      <c r="I444" s="237"/>
      <c r="J444" s="237"/>
      <c r="K444" s="237"/>
      <c r="L444" s="237"/>
      <c r="M444" s="237"/>
      <c r="N444" s="237"/>
      <c r="O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37"/>
      <c r="AC444" s="237"/>
      <c r="AD444" s="237"/>
      <c r="AE444" s="237"/>
      <c r="AF444" s="237"/>
      <c r="AG444" s="237"/>
      <c r="AH444" s="237"/>
    </row>
    <row r="445" spans="1:34">
      <c r="A445" s="8"/>
      <c r="B445" s="8"/>
      <c r="C445" s="237"/>
      <c r="D445" s="237"/>
      <c r="E445" s="237"/>
      <c r="F445" s="237"/>
      <c r="G445" s="237"/>
      <c r="H445" s="237"/>
      <c r="I445" s="237"/>
      <c r="J445" s="237"/>
      <c r="K445" s="237"/>
      <c r="L445" s="237"/>
      <c r="M445" s="237"/>
      <c r="N445" s="237"/>
      <c r="O445" s="237"/>
      <c r="Q445" s="237"/>
      <c r="R445" s="237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37"/>
      <c r="AC445" s="237"/>
      <c r="AD445" s="237"/>
      <c r="AE445" s="237"/>
      <c r="AF445" s="237"/>
      <c r="AG445" s="237"/>
      <c r="AH445" s="237"/>
    </row>
    <row r="446" spans="1:34">
      <c r="A446" s="8"/>
      <c r="B446" s="8"/>
      <c r="C446" s="237"/>
      <c r="D446" s="237"/>
      <c r="E446" s="237"/>
      <c r="F446" s="237"/>
      <c r="G446" s="237"/>
      <c r="H446" s="237"/>
      <c r="I446" s="237"/>
      <c r="J446" s="237"/>
      <c r="K446" s="237"/>
      <c r="L446" s="237"/>
      <c r="M446" s="237"/>
      <c r="N446" s="237"/>
      <c r="O446" s="237"/>
      <c r="Q446" s="237"/>
      <c r="R446" s="237"/>
      <c r="S446" s="237"/>
      <c r="T446" s="237"/>
      <c r="U446" s="237"/>
      <c r="V446" s="237"/>
      <c r="W446" s="237"/>
      <c r="X446" s="237"/>
      <c r="Y446" s="237"/>
      <c r="Z446" s="237"/>
      <c r="AA446" s="237"/>
      <c r="AB446" s="237"/>
      <c r="AC446" s="237"/>
      <c r="AD446" s="237"/>
      <c r="AE446" s="237"/>
      <c r="AF446" s="237"/>
      <c r="AG446" s="237"/>
      <c r="AH446" s="237"/>
    </row>
    <row r="447" spans="1:34">
      <c r="A447" s="8"/>
      <c r="B447" s="8"/>
      <c r="C447" s="237"/>
      <c r="D447" s="237"/>
      <c r="E447" s="237"/>
      <c r="F447" s="237"/>
      <c r="G447" s="237"/>
      <c r="H447" s="237"/>
      <c r="I447" s="237"/>
      <c r="J447" s="237"/>
      <c r="K447" s="237"/>
      <c r="L447" s="237"/>
      <c r="M447" s="237"/>
      <c r="N447" s="237"/>
      <c r="O447" s="237"/>
      <c r="Q447" s="237"/>
      <c r="R447" s="237"/>
      <c r="S447" s="237"/>
      <c r="T447" s="237"/>
      <c r="U447" s="237"/>
      <c r="V447" s="237"/>
      <c r="W447" s="237"/>
      <c r="X447" s="237"/>
      <c r="Y447" s="237"/>
      <c r="Z447" s="237"/>
      <c r="AA447" s="237"/>
      <c r="AB447" s="237"/>
      <c r="AC447" s="237"/>
      <c r="AD447" s="237"/>
      <c r="AE447" s="237"/>
      <c r="AF447" s="237"/>
      <c r="AG447" s="237"/>
      <c r="AH447" s="237"/>
    </row>
    <row r="448" spans="1:34">
      <c r="A448" s="8"/>
      <c r="B448" s="8"/>
      <c r="C448" s="237"/>
      <c r="D448" s="237"/>
      <c r="E448" s="237"/>
      <c r="F448" s="237"/>
      <c r="G448" s="237"/>
      <c r="H448" s="237"/>
      <c r="I448" s="237"/>
      <c r="J448" s="237"/>
      <c r="K448" s="237"/>
      <c r="L448" s="237"/>
      <c r="M448" s="237"/>
      <c r="N448" s="237"/>
      <c r="O448" s="237"/>
      <c r="Q448" s="237"/>
      <c r="R448" s="237"/>
      <c r="S448" s="237"/>
      <c r="T448" s="237"/>
      <c r="U448" s="237"/>
      <c r="V448" s="237"/>
      <c r="W448" s="237"/>
      <c r="X448" s="237"/>
      <c r="Y448" s="237"/>
      <c r="Z448" s="237"/>
      <c r="AA448" s="237"/>
      <c r="AB448" s="237"/>
      <c r="AC448" s="237"/>
      <c r="AD448" s="237"/>
      <c r="AE448" s="237"/>
      <c r="AF448" s="237"/>
      <c r="AG448" s="237"/>
      <c r="AH448" s="237"/>
    </row>
    <row r="449" spans="1:34">
      <c r="A449" s="8"/>
      <c r="B449" s="8"/>
      <c r="C449" s="237"/>
      <c r="D449" s="237"/>
      <c r="E449" s="237"/>
      <c r="F449" s="237"/>
      <c r="G449" s="237"/>
      <c r="H449" s="237"/>
      <c r="I449" s="237"/>
      <c r="J449" s="237"/>
      <c r="K449" s="237"/>
      <c r="L449" s="237"/>
      <c r="M449" s="237"/>
      <c r="N449" s="237"/>
      <c r="O449" s="237"/>
      <c r="Q449" s="237"/>
      <c r="R449" s="237"/>
      <c r="S449" s="237"/>
      <c r="T449" s="237"/>
      <c r="U449" s="237"/>
      <c r="V449" s="237"/>
      <c r="W449" s="237"/>
      <c r="X449" s="237"/>
      <c r="Y449" s="237"/>
      <c r="Z449" s="237"/>
      <c r="AA449" s="237"/>
      <c r="AB449" s="237"/>
      <c r="AC449" s="237"/>
      <c r="AD449" s="237"/>
      <c r="AE449" s="237"/>
      <c r="AF449" s="237"/>
      <c r="AG449" s="237"/>
      <c r="AH449" s="237"/>
    </row>
    <row r="450" spans="1:34">
      <c r="A450" s="8"/>
      <c r="B450" s="8"/>
      <c r="C450" s="237"/>
      <c r="D450" s="237"/>
      <c r="E450" s="237"/>
      <c r="F450" s="237"/>
      <c r="G450" s="237"/>
      <c r="H450" s="237"/>
      <c r="I450" s="237"/>
      <c r="J450" s="237"/>
      <c r="K450" s="237"/>
      <c r="L450" s="237"/>
      <c r="M450" s="237"/>
      <c r="N450" s="237"/>
      <c r="O450" s="237"/>
      <c r="Q450" s="237"/>
      <c r="R450" s="237"/>
      <c r="S450" s="237"/>
      <c r="T450" s="237"/>
      <c r="U450" s="237"/>
      <c r="V450" s="237"/>
      <c r="W450" s="237"/>
      <c r="X450" s="237"/>
      <c r="Y450" s="237"/>
      <c r="Z450" s="237"/>
      <c r="AA450" s="237"/>
      <c r="AB450" s="237"/>
      <c r="AC450" s="237"/>
      <c r="AD450" s="237"/>
      <c r="AE450" s="237"/>
      <c r="AF450" s="237"/>
      <c r="AG450" s="237"/>
      <c r="AH450" s="237"/>
    </row>
    <row r="451" spans="1:34">
      <c r="A451" s="8"/>
      <c r="B451" s="8"/>
      <c r="C451" s="237"/>
      <c r="D451" s="237"/>
      <c r="E451" s="237"/>
      <c r="F451" s="237"/>
      <c r="G451" s="237"/>
      <c r="H451" s="237"/>
      <c r="I451" s="237"/>
      <c r="J451" s="237"/>
      <c r="K451" s="237"/>
      <c r="L451" s="237"/>
      <c r="M451" s="237"/>
      <c r="N451" s="237"/>
      <c r="O451" s="237"/>
      <c r="Q451" s="237"/>
      <c r="R451" s="237"/>
      <c r="S451" s="237"/>
      <c r="T451" s="237"/>
      <c r="U451" s="237"/>
      <c r="V451" s="237"/>
      <c r="W451" s="237"/>
      <c r="X451" s="237"/>
      <c r="Y451" s="237"/>
      <c r="Z451" s="237"/>
      <c r="AA451" s="237"/>
      <c r="AB451" s="237"/>
      <c r="AC451" s="237"/>
      <c r="AD451" s="237"/>
      <c r="AE451" s="237"/>
      <c r="AF451" s="237"/>
      <c r="AG451" s="237"/>
      <c r="AH451" s="237"/>
    </row>
    <row r="452" spans="1:34">
      <c r="A452" s="8"/>
      <c r="B452" s="8"/>
      <c r="C452" s="237"/>
      <c r="D452" s="237"/>
      <c r="E452" s="237"/>
      <c r="F452" s="237"/>
      <c r="G452" s="237"/>
      <c r="H452" s="237"/>
      <c r="I452" s="237"/>
      <c r="J452" s="237"/>
      <c r="K452" s="237"/>
      <c r="L452" s="237"/>
      <c r="M452" s="237"/>
      <c r="N452" s="237"/>
      <c r="O452" s="237"/>
      <c r="Q452" s="237"/>
      <c r="R452" s="237"/>
      <c r="S452" s="237"/>
      <c r="T452" s="237"/>
      <c r="U452" s="237"/>
      <c r="V452" s="237"/>
      <c r="W452" s="237"/>
      <c r="X452" s="237"/>
      <c r="Y452" s="237"/>
      <c r="Z452" s="237"/>
      <c r="AA452" s="237"/>
      <c r="AB452" s="237"/>
      <c r="AC452" s="237"/>
      <c r="AD452" s="237"/>
      <c r="AE452" s="237"/>
      <c r="AF452" s="237"/>
      <c r="AG452" s="237"/>
      <c r="AH452" s="237"/>
    </row>
    <row r="453" spans="1:34">
      <c r="A453" s="8"/>
      <c r="B453" s="8"/>
      <c r="C453" s="237"/>
      <c r="D453" s="237"/>
      <c r="E453" s="237"/>
      <c r="F453" s="237"/>
      <c r="G453" s="237"/>
      <c r="H453" s="237"/>
      <c r="I453" s="237"/>
      <c r="J453" s="237"/>
      <c r="K453" s="237"/>
      <c r="L453" s="237"/>
      <c r="M453" s="237"/>
      <c r="N453" s="237"/>
      <c r="O453" s="237"/>
      <c r="Q453" s="237"/>
      <c r="R453" s="237"/>
      <c r="S453" s="237"/>
      <c r="T453" s="237"/>
      <c r="U453" s="237"/>
      <c r="V453" s="237"/>
      <c r="W453" s="237"/>
      <c r="X453" s="237"/>
      <c r="Y453" s="237"/>
      <c r="Z453" s="237"/>
      <c r="AA453" s="237"/>
      <c r="AB453" s="237"/>
      <c r="AC453" s="237"/>
      <c r="AD453" s="237"/>
      <c r="AE453" s="237"/>
      <c r="AF453" s="237"/>
      <c r="AG453" s="237"/>
      <c r="AH453" s="237"/>
    </row>
    <row r="454" spans="1:34">
      <c r="A454" s="8"/>
      <c r="B454" s="8"/>
      <c r="C454" s="237"/>
      <c r="D454" s="237"/>
      <c r="E454" s="237"/>
      <c r="F454" s="237"/>
      <c r="G454" s="237"/>
      <c r="H454" s="237"/>
      <c r="I454" s="237"/>
      <c r="J454" s="237"/>
      <c r="K454" s="237"/>
      <c r="L454" s="237"/>
      <c r="M454" s="237"/>
      <c r="N454" s="237"/>
      <c r="O454" s="237"/>
      <c r="Q454" s="237"/>
      <c r="R454" s="237"/>
      <c r="S454" s="237"/>
      <c r="T454" s="237"/>
      <c r="U454" s="237"/>
      <c r="V454" s="237"/>
      <c r="W454" s="237"/>
      <c r="X454" s="237"/>
      <c r="Y454" s="237"/>
      <c r="Z454" s="237"/>
      <c r="AA454" s="237"/>
      <c r="AB454" s="237"/>
      <c r="AC454" s="237"/>
      <c r="AD454" s="237"/>
      <c r="AE454" s="237"/>
      <c r="AF454" s="237"/>
      <c r="AG454" s="237"/>
      <c r="AH454" s="237"/>
    </row>
    <row r="455" spans="1:34">
      <c r="A455" s="8"/>
      <c r="B455" s="8"/>
      <c r="C455" s="237"/>
      <c r="D455" s="237"/>
      <c r="E455" s="237"/>
      <c r="F455" s="237"/>
      <c r="G455" s="237"/>
      <c r="H455" s="237"/>
      <c r="I455" s="237"/>
      <c r="J455" s="237"/>
      <c r="K455" s="237"/>
      <c r="L455" s="237"/>
      <c r="M455" s="237"/>
      <c r="N455" s="237"/>
      <c r="O455" s="237"/>
      <c r="Q455" s="237"/>
      <c r="R455" s="237"/>
      <c r="S455" s="237"/>
      <c r="T455" s="237"/>
      <c r="U455" s="237"/>
      <c r="V455" s="237"/>
      <c r="W455" s="237"/>
      <c r="X455" s="237"/>
      <c r="Y455" s="237"/>
      <c r="Z455" s="237"/>
      <c r="AA455" s="237"/>
      <c r="AB455" s="237"/>
      <c r="AC455" s="237"/>
      <c r="AD455" s="237"/>
      <c r="AE455" s="237"/>
      <c r="AF455" s="237"/>
      <c r="AG455" s="237"/>
      <c r="AH455" s="237"/>
    </row>
    <row r="456" spans="1:34">
      <c r="A456" s="8"/>
      <c r="B456" s="8"/>
      <c r="C456" s="237"/>
      <c r="D456" s="237"/>
      <c r="E456" s="237"/>
      <c r="F456" s="237"/>
      <c r="G456" s="237"/>
      <c r="H456" s="237"/>
      <c r="I456" s="237"/>
      <c r="J456" s="237"/>
      <c r="K456" s="237"/>
      <c r="L456" s="237"/>
      <c r="M456" s="237"/>
      <c r="N456" s="237"/>
      <c r="O456" s="237"/>
      <c r="Q456" s="237"/>
      <c r="R456" s="237"/>
      <c r="S456" s="237"/>
      <c r="T456" s="237"/>
      <c r="U456" s="237"/>
      <c r="V456" s="237"/>
      <c r="W456" s="237"/>
      <c r="X456" s="237"/>
      <c r="Y456" s="237"/>
      <c r="Z456" s="237"/>
      <c r="AA456" s="237"/>
      <c r="AB456" s="237"/>
      <c r="AC456" s="237"/>
      <c r="AD456" s="237"/>
      <c r="AE456" s="237"/>
      <c r="AF456" s="237"/>
      <c r="AG456" s="237"/>
      <c r="AH456" s="237"/>
    </row>
    <row r="457" spans="1:34">
      <c r="A457" s="8"/>
      <c r="B457" s="8"/>
      <c r="C457" s="237"/>
      <c r="D457" s="237"/>
      <c r="E457" s="237"/>
      <c r="F457" s="237"/>
      <c r="G457" s="237"/>
      <c r="H457" s="237"/>
      <c r="I457" s="237"/>
      <c r="J457" s="237"/>
      <c r="K457" s="237"/>
      <c r="L457" s="237"/>
      <c r="M457" s="237"/>
      <c r="N457" s="237"/>
      <c r="O457" s="237"/>
      <c r="Q457" s="237"/>
      <c r="R457" s="237"/>
      <c r="S457" s="237"/>
      <c r="T457" s="237"/>
      <c r="U457" s="237"/>
      <c r="V457" s="237"/>
      <c r="W457" s="237"/>
      <c r="X457" s="237"/>
      <c r="Y457" s="237"/>
      <c r="Z457" s="237"/>
      <c r="AA457" s="237"/>
      <c r="AB457" s="237"/>
      <c r="AC457" s="237"/>
      <c r="AD457" s="237"/>
      <c r="AE457" s="237"/>
      <c r="AF457" s="237"/>
      <c r="AG457" s="237"/>
      <c r="AH457" s="237"/>
    </row>
    <row r="458" spans="1:34">
      <c r="A458" s="8"/>
      <c r="B458" s="8"/>
      <c r="C458" s="237"/>
      <c r="D458" s="237"/>
      <c r="E458" s="237"/>
      <c r="F458" s="237"/>
      <c r="G458" s="237"/>
      <c r="H458" s="237"/>
      <c r="I458" s="237"/>
      <c r="J458" s="237"/>
      <c r="K458" s="237"/>
      <c r="L458" s="237"/>
      <c r="M458" s="237"/>
      <c r="N458" s="237"/>
      <c r="O458" s="237"/>
      <c r="Q458" s="237"/>
      <c r="R458" s="237"/>
      <c r="S458" s="237"/>
      <c r="T458" s="237"/>
      <c r="U458" s="237"/>
      <c r="V458" s="237"/>
      <c r="W458" s="237"/>
      <c r="X458" s="237"/>
      <c r="Y458" s="237"/>
      <c r="Z458" s="237"/>
      <c r="AA458" s="237"/>
      <c r="AB458" s="237"/>
      <c r="AC458" s="237"/>
      <c r="AD458" s="237"/>
      <c r="AE458" s="237"/>
      <c r="AF458" s="237"/>
      <c r="AG458" s="237"/>
      <c r="AH458" s="237"/>
    </row>
    <row r="459" spans="1:34">
      <c r="A459" s="8"/>
      <c r="B459" s="8"/>
      <c r="C459" s="237"/>
      <c r="D459" s="237"/>
      <c r="E459" s="237"/>
      <c r="F459" s="237"/>
      <c r="G459" s="237"/>
      <c r="H459" s="237"/>
      <c r="I459" s="237"/>
      <c r="J459" s="237"/>
      <c r="K459" s="237"/>
      <c r="L459" s="237"/>
      <c r="M459" s="237"/>
      <c r="N459" s="237"/>
      <c r="O459" s="237"/>
      <c r="Q459" s="237"/>
      <c r="R459" s="237"/>
      <c r="S459" s="237"/>
      <c r="T459" s="237"/>
      <c r="U459" s="237"/>
      <c r="V459" s="237"/>
      <c r="W459" s="237"/>
      <c r="X459" s="237"/>
      <c r="Y459" s="237"/>
      <c r="Z459" s="237"/>
      <c r="AA459" s="237"/>
      <c r="AB459" s="237"/>
      <c r="AC459" s="237"/>
      <c r="AD459" s="237"/>
      <c r="AE459" s="237"/>
      <c r="AF459" s="237"/>
      <c r="AG459" s="237"/>
      <c r="AH459" s="237"/>
    </row>
    <row r="460" spans="1:34">
      <c r="A460" s="8"/>
      <c r="B460" s="8"/>
      <c r="C460" s="237"/>
      <c r="D460" s="237"/>
      <c r="E460" s="237"/>
      <c r="F460" s="237"/>
      <c r="G460" s="237"/>
      <c r="H460" s="237"/>
      <c r="I460" s="237"/>
      <c r="J460" s="237"/>
      <c r="K460" s="237"/>
      <c r="L460" s="237"/>
      <c r="M460" s="237"/>
      <c r="N460" s="237"/>
      <c r="O460" s="237"/>
      <c r="Q460" s="237"/>
      <c r="R460" s="237"/>
      <c r="S460" s="237"/>
      <c r="T460" s="237"/>
      <c r="U460" s="237"/>
      <c r="V460" s="237"/>
      <c r="W460" s="237"/>
      <c r="X460" s="237"/>
      <c r="Y460" s="237"/>
      <c r="Z460" s="237"/>
      <c r="AA460" s="237"/>
      <c r="AB460" s="237"/>
      <c r="AC460" s="237"/>
      <c r="AD460" s="237"/>
      <c r="AE460" s="237"/>
      <c r="AF460" s="237"/>
      <c r="AG460" s="237"/>
      <c r="AH460" s="237"/>
    </row>
    <row r="461" spans="1:34">
      <c r="A461" s="8"/>
      <c r="B461" s="8"/>
      <c r="C461" s="237"/>
      <c r="D461" s="237"/>
      <c r="E461" s="237"/>
      <c r="F461" s="237"/>
      <c r="G461" s="237"/>
      <c r="H461" s="237"/>
      <c r="I461" s="237"/>
      <c r="J461" s="237"/>
      <c r="K461" s="237"/>
      <c r="L461" s="237"/>
      <c r="M461" s="237"/>
      <c r="N461" s="237"/>
      <c r="O461" s="237"/>
      <c r="Q461" s="237"/>
      <c r="R461" s="237"/>
      <c r="S461" s="237"/>
      <c r="T461" s="237"/>
      <c r="U461" s="237"/>
      <c r="V461" s="237"/>
      <c r="W461" s="237"/>
      <c r="X461" s="237"/>
      <c r="Y461" s="237"/>
      <c r="Z461" s="237"/>
      <c r="AA461" s="237"/>
      <c r="AB461" s="237"/>
      <c r="AC461" s="237"/>
      <c r="AD461" s="237"/>
      <c r="AE461" s="237"/>
      <c r="AF461" s="237"/>
      <c r="AG461" s="237"/>
      <c r="AH461" s="237"/>
    </row>
    <row r="462" spans="1:34">
      <c r="A462" s="8"/>
      <c r="B462" s="8"/>
      <c r="C462" s="237"/>
      <c r="D462" s="237"/>
      <c r="E462" s="237"/>
      <c r="F462" s="237"/>
      <c r="G462" s="237"/>
      <c r="H462" s="237"/>
      <c r="I462" s="237"/>
      <c r="J462" s="237"/>
      <c r="K462" s="237"/>
      <c r="L462" s="237"/>
      <c r="M462" s="237"/>
      <c r="N462" s="237"/>
      <c r="O462" s="237"/>
      <c r="Q462" s="237"/>
      <c r="R462" s="237"/>
      <c r="S462" s="237"/>
      <c r="T462" s="237"/>
      <c r="U462" s="237"/>
      <c r="V462" s="237"/>
      <c r="W462" s="237"/>
      <c r="X462" s="237"/>
      <c r="Y462" s="237"/>
      <c r="Z462" s="237"/>
      <c r="AA462" s="237"/>
      <c r="AB462" s="237"/>
      <c r="AC462" s="237"/>
      <c r="AD462" s="237"/>
      <c r="AE462" s="237"/>
      <c r="AF462" s="237"/>
      <c r="AG462" s="237"/>
      <c r="AH462" s="237"/>
    </row>
    <row r="463" spans="1:34">
      <c r="A463" s="8"/>
      <c r="B463" s="8"/>
      <c r="C463" s="237"/>
      <c r="D463" s="237"/>
      <c r="E463" s="237"/>
      <c r="F463" s="237"/>
      <c r="G463" s="237"/>
      <c r="H463" s="237"/>
      <c r="I463" s="237"/>
      <c r="J463" s="237"/>
      <c r="K463" s="237"/>
      <c r="L463" s="237"/>
      <c r="M463" s="237"/>
      <c r="N463" s="237"/>
      <c r="O463" s="237"/>
      <c r="Q463" s="237"/>
      <c r="R463" s="237"/>
      <c r="S463" s="237"/>
      <c r="T463" s="237"/>
      <c r="U463" s="237"/>
      <c r="V463" s="237"/>
      <c r="W463" s="237"/>
      <c r="X463" s="237"/>
      <c r="Y463" s="237"/>
      <c r="Z463" s="237"/>
      <c r="AA463" s="237"/>
      <c r="AB463" s="237"/>
      <c r="AC463" s="237"/>
      <c r="AD463" s="237"/>
      <c r="AE463" s="237"/>
      <c r="AF463" s="237"/>
      <c r="AG463" s="237"/>
      <c r="AH463" s="237"/>
    </row>
    <row r="464" spans="1:34">
      <c r="A464" s="8"/>
      <c r="B464" s="8"/>
      <c r="C464" s="237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237"/>
      <c r="O464" s="237"/>
      <c r="Q464" s="237"/>
      <c r="R464" s="237"/>
      <c r="S464" s="237"/>
      <c r="T464" s="237"/>
      <c r="U464" s="237"/>
      <c r="V464" s="237"/>
      <c r="W464" s="237"/>
      <c r="X464" s="237"/>
      <c r="Y464" s="237"/>
      <c r="Z464" s="237"/>
      <c r="AA464" s="237"/>
      <c r="AB464" s="237"/>
      <c r="AC464" s="237"/>
      <c r="AD464" s="237"/>
      <c r="AE464" s="237"/>
      <c r="AF464" s="237"/>
      <c r="AG464" s="237"/>
      <c r="AH464" s="237"/>
    </row>
    <row r="465" spans="1:34">
      <c r="A465" s="8"/>
      <c r="B465" s="8"/>
      <c r="C465" s="237"/>
      <c r="D465" s="237"/>
      <c r="E465" s="237"/>
      <c r="F465" s="237"/>
      <c r="G465" s="237"/>
      <c r="H465" s="237"/>
      <c r="I465" s="237"/>
      <c r="J465" s="237"/>
      <c r="K465" s="237"/>
      <c r="L465" s="237"/>
      <c r="M465" s="237"/>
      <c r="N465" s="237"/>
      <c r="O465" s="237"/>
      <c r="Q465" s="237"/>
      <c r="R465" s="237"/>
      <c r="S465" s="237"/>
      <c r="T465" s="237"/>
      <c r="U465" s="237"/>
      <c r="V465" s="237"/>
      <c r="W465" s="237"/>
      <c r="X465" s="237"/>
      <c r="Y465" s="237"/>
      <c r="Z465" s="237"/>
      <c r="AA465" s="237"/>
      <c r="AB465" s="237"/>
      <c r="AC465" s="237"/>
      <c r="AD465" s="237"/>
      <c r="AE465" s="237"/>
      <c r="AF465" s="237"/>
      <c r="AG465" s="237"/>
      <c r="AH465" s="237"/>
    </row>
    <row r="466" spans="1:34">
      <c r="A466" s="8"/>
      <c r="B466" s="8"/>
      <c r="C466" s="237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237"/>
      <c r="O466" s="237"/>
      <c r="Q466" s="237"/>
      <c r="R466" s="237"/>
      <c r="S466" s="237"/>
      <c r="T466" s="237"/>
      <c r="U466" s="237"/>
      <c r="V466" s="237"/>
      <c r="W466" s="237"/>
      <c r="X466" s="237"/>
      <c r="Y466" s="237"/>
      <c r="Z466" s="237"/>
      <c r="AA466" s="237"/>
      <c r="AB466" s="237"/>
      <c r="AC466" s="237"/>
      <c r="AD466" s="237"/>
      <c r="AE466" s="237"/>
      <c r="AF466" s="237"/>
      <c r="AG466" s="237"/>
      <c r="AH466" s="237"/>
    </row>
    <row r="467" spans="1:34">
      <c r="A467" s="8"/>
      <c r="B467" s="8"/>
      <c r="C467" s="237"/>
      <c r="D467" s="237"/>
      <c r="E467" s="237"/>
      <c r="F467" s="237"/>
      <c r="G467" s="237"/>
      <c r="H467" s="237"/>
      <c r="I467" s="237"/>
      <c r="J467" s="237"/>
      <c r="K467" s="237"/>
      <c r="L467" s="237"/>
      <c r="M467" s="237"/>
      <c r="N467" s="237"/>
      <c r="O467" s="237"/>
      <c r="Q467" s="237"/>
      <c r="R467" s="237"/>
      <c r="S467" s="237"/>
      <c r="T467" s="237"/>
      <c r="U467" s="237"/>
      <c r="V467" s="237"/>
      <c r="W467" s="237"/>
      <c r="X467" s="237"/>
      <c r="Y467" s="237"/>
      <c r="Z467" s="237"/>
      <c r="AA467" s="237"/>
      <c r="AB467" s="237"/>
      <c r="AC467" s="237"/>
      <c r="AD467" s="237"/>
      <c r="AE467" s="237"/>
      <c r="AF467" s="237"/>
      <c r="AG467" s="237"/>
      <c r="AH467" s="237"/>
    </row>
    <row r="468" spans="1:34">
      <c r="A468" s="8"/>
      <c r="B468" s="8"/>
      <c r="C468" s="237"/>
      <c r="D468" s="237"/>
      <c r="E468" s="237"/>
      <c r="F468" s="237"/>
      <c r="G468" s="237"/>
      <c r="H468" s="237"/>
      <c r="I468" s="237"/>
      <c r="J468" s="237"/>
      <c r="K468" s="237"/>
      <c r="L468" s="237"/>
      <c r="M468" s="237"/>
      <c r="N468" s="237"/>
      <c r="O468" s="237"/>
      <c r="Q468" s="237"/>
      <c r="R468" s="237"/>
      <c r="S468" s="237"/>
      <c r="T468" s="237"/>
      <c r="U468" s="237"/>
      <c r="V468" s="237"/>
      <c r="W468" s="237"/>
      <c r="X468" s="237"/>
      <c r="Y468" s="237"/>
      <c r="Z468" s="237"/>
      <c r="AA468" s="237"/>
      <c r="AB468" s="237"/>
      <c r="AC468" s="237"/>
      <c r="AD468" s="237"/>
      <c r="AE468" s="237"/>
      <c r="AF468" s="237"/>
      <c r="AG468" s="237"/>
      <c r="AH468" s="237"/>
    </row>
    <row r="469" spans="1:34">
      <c r="A469" s="8"/>
      <c r="B469" s="8"/>
      <c r="C469" s="237"/>
      <c r="D469" s="237"/>
      <c r="E469" s="237"/>
      <c r="F469" s="237"/>
      <c r="G469" s="237"/>
      <c r="H469" s="237"/>
      <c r="I469" s="237"/>
      <c r="J469" s="237"/>
      <c r="K469" s="237"/>
      <c r="L469" s="237"/>
      <c r="M469" s="237"/>
      <c r="N469" s="237"/>
      <c r="O469" s="237"/>
      <c r="Q469" s="237"/>
      <c r="R469" s="237"/>
      <c r="S469" s="237"/>
      <c r="T469" s="237"/>
      <c r="U469" s="237"/>
      <c r="V469" s="237"/>
      <c r="W469" s="237"/>
      <c r="X469" s="237"/>
      <c r="Y469" s="237"/>
      <c r="Z469" s="237"/>
      <c r="AA469" s="237"/>
      <c r="AB469" s="237"/>
      <c r="AC469" s="237"/>
      <c r="AD469" s="237"/>
      <c r="AE469" s="237"/>
      <c r="AF469" s="237"/>
      <c r="AG469" s="237"/>
      <c r="AH469" s="237"/>
    </row>
    <row r="470" spans="1:34">
      <c r="A470" s="8"/>
      <c r="B470" s="8"/>
      <c r="C470" s="237"/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37"/>
      <c r="O470" s="237"/>
      <c r="Q470" s="237"/>
      <c r="R470" s="237"/>
      <c r="S470" s="237"/>
      <c r="T470" s="237"/>
      <c r="U470" s="237"/>
      <c r="V470" s="237"/>
      <c r="W470" s="237"/>
      <c r="X470" s="237"/>
      <c r="Y470" s="237"/>
      <c r="Z470" s="237"/>
      <c r="AA470" s="237"/>
      <c r="AB470" s="237"/>
      <c r="AC470" s="237"/>
      <c r="AD470" s="237"/>
      <c r="AE470" s="237"/>
      <c r="AF470" s="237"/>
      <c r="AG470" s="237"/>
      <c r="AH470" s="237"/>
    </row>
    <row r="471" spans="1:34">
      <c r="A471" s="8"/>
      <c r="B471" s="8"/>
      <c r="C471" s="237"/>
      <c r="D471" s="237"/>
      <c r="E471" s="237"/>
      <c r="F471" s="237"/>
      <c r="G471" s="237"/>
      <c r="H471" s="237"/>
      <c r="I471" s="237"/>
      <c r="J471" s="237"/>
      <c r="K471" s="237"/>
      <c r="L471" s="237"/>
      <c r="M471" s="237"/>
      <c r="N471" s="237"/>
      <c r="O471" s="237"/>
      <c r="Q471" s="237"/>
      <c r="R471" s="237"/>
      <c r="S471" s="237"/>
      <c r="T471" s="237"/>
      <c r="U471" s="237"/>
      <c r="V471" s="237"/>
      <c r="W471" s="237"/>
      <c r="X471" s="237"/>
      <c r="Y471" s="237"/>
      <c r="Z471" s="237"/>
      <c r="AA471" s="237"/>
      <c r="AB471" s="237"/>
      <c r="AC471" s="237"/>
      <c r="AD471" s="237"/>
      <c r="AE471" s="237"/>
      <c r="AF471" s="237"/>
      <c r="AG471" s="237"/>
      <c r="AH471" s="237"/>
    </row>
    <row r="472" spans="1:34">
      <c r="A472" s="8"/>
      <c r="B472" s="8"/>
      <c r="C472" s="237"/>
      <c r="D472" s="237"/>
      <c r="E472" s="237"/>
      <c r="F472" s="237"/>
      <c r="G472" s="237"/>
      <c r="H472" s="237"/>
      <c r="I472" s="237"/>
      <c r="J472" s="237"/>
      <c r="K472" s="237"/>
      <c r="L472" s="237"/>
      <c r="M472" s="237"/>
      <c r="N472" s="237"/>
      <c r="O472" s="237"/>
      <c r="Q472" s="237"/>
      <c r="R472" s="237"/>
      <c r="S472" s="237"/>
      <c r="T472" s="237"/>
      <c r="U472" s="237"/>
      <c r="V472" s="237"/>
      <c r="W472" s="237"/>
      <c r="X472" s="237"/>
      <c r="Y472" s="237"/>
      <c r="Z472" s="237"/>
      <c r="AA472" s="237"/>
      <c r="AB472" s="237"/>
      <c r="AC472" s="237"/>
      <c r="AD472" s="237"/>
      <c r="AE472" s="237"/>
      <c r="AF472" s="237"/>
      <c r="AG472" s="237"/>
      <c r="AH472" s="237"/>
    </row>
    <row r="473" spans="1:34">
      <c r="A473" s="8"/>
      <c r="B473" s="8"/>
      <c r="C473" s="237"/>
      <c r="D473" s="237"/>
      <c r="E473" s="237"/>
      <c r="F473" s="237"/>
      <c r="G473" s="237"/>
      <c r="H473" s="237"/>
      <c r="I473" s="237"/>
      <c r="J473" s="237"/>
      <c r="K473" s="237"/>
      <c r="L473" s="237"/>
      <c r="M473" s="237"/>
      <c r="N473" s="237"/>
      <c r="O473" s="237"/>
      <c r="Q473" s="237"/>
      <c r="R473" s="237"/>
      <c r="S473" s="237"/>
      <c r="T473" s="237"/>
      <c r="U473" s="237"/>
      <c r="V473" s="237"/>
      <c r="W473" s="237"/>
      <c r="X473" s="237"/>
      <c r="Y473" s="237"/>
      <c r="Z473" s="237"/>
      <c r="AA473" s="237"/>
      <c r="AB473" s="237"/>
      <c r="AC473" s="237"/>
      <c r="AD473" s="237"/>
      <c r="AE473" s="237"/>
      <c r="AF473" s="237"/>
      <c r="AG473" s="237"/>
      <c r="AH473" s="237"/>
    </row>
    <row r="474" spans="1:34">
      <c r="A474" s="8"/>
      <c r="B474" s="8"/>
      <c r="C474" s="237"/>
      <c r="D474" s="237"/>
      <c r="E474" s="237"/>
      <c r="F474" s="237"/>
      <c r="G474" s="237"/>
      <c r="H474" s="237"/>
      <c r="I474" s="237"/>
      <c r="J474" s="237"/>
      <c r="K474" s="237"/>
      <c r="L474" s="237"/>
      <c r="M474" s="237"/>
      <c r="N474" s="237"/>
      <c r="O474" s="237"/>
      <c r="Q474" s="237"/>
      <c r="R474" s="237"/>
      <c r="S474" s="237"/>
      <c r="T474" s="237"/>
      <c r="U474" s="237"/>
      <c r="V474" s="237"/>
      <c r="W474" s="237"/>
      <c r="X474" s="237"/>
      <c r="Y474" s="237"/>
      <c r="Z474" s="237"/>
      <c r="AA474" s="237"/>
      <c r="AB474" s="237"/>
      <c r="AC474" s="237"/>
      <c r="AD474" s="237"/>
      <c r="AE474" s="237"/>
      <c r="AF474" s="237"/>
      <c r="AG474" s="237"/>
      <c r="AH474" s="237"/>
    </row>
    <row r="475" spans="1:34">
      <c r="A475" s="8"/>
      <c r="B475" s="8"/>
      <c r="C475" s="237"/>
      <c r="D475" s="237"/>
      <c r="E475" s="237"/>
      <c r="F475" s="237"/>
      <c r="G475" s="237"/>
      <c r="H475" s="237"/>
      <c r="I475" s="237"/>
      <c r="J475" s="237"/>
      <c r="K475" s="237"/>
      <c r="L475" s="237"/>
      <c r="M475" s="237"/>
      <c r="N475" s="237"/>
      <c r="O475" s="237"/>
      <c r="Q475" s="237"/>
      <c r="R475" s="237"/>
      <c r="S475" s="237"/>
      <c r="T475" s="237"/>
      <c r="U475" s="237"/>
      <c r="V475" s="237"/>
      <c r="W475" s="237"/>
      <c r="X475" s="237"/>
      <c r="Y475" s="237"/>
      <c r="Z475" s="237"/>
      <c r="AA475" s="237"/>
      <c r="AB475" s="237"/>
      <c r="AC475" s="237"/>
      <c r="AD475" s="237"/>
      <c r="AE475" s="237"/>
      <c r="AF475" s="237"/>
      <c r="AG475" s="237"/>
      <c r="AH475" s="237"/>
    </row>
    <row r="476" spans="1:34">
      <c r="A476" s="8"/>
      <c r="B476" s="8"/>
      <c r="C476" s="237"/>
      <c r="D476" s="237"/>
      <c r="E476" s="237"/>
      <c r="F476" s="237"/>
      <c r="G476" s="237"/>
      <c r="H476" s="237"/>
      <c r="I476" s="237"/>
      <c r="J476" s="237"/>
      <c r="K476" s="237"/>
      <c r="L476" s="237"/>
      <c r="M476" s="237"/>
      <c r="N476" s="237"/>
      <c r="O476" s="237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  <c r="AB476" s="237"/>
      <c r="AC476" s="237"/>
      <c r="AD476" s="237"/>
      <c r="AE476" s="237"/>
      <c r="AF476" s="237"/>
      <c r="AG476" s="237"/>
      <c r="AH476" s="237"/>
    </row>
    <row r="477" spans="1:34">
      <c r="A477" s="8"/>
      <c r="B477" s="8"/>
      <c r="C477" s="237"/>
      <c r="D477" s="237"/>
      <c r="E477" s="237"/>
      <c r="F477" s="237"/>
      <c r="G477" s="237"/>
      <c r="H477" s="237"/>
      <c r="I477" s="237"/>
      <c r="J477" s="237"/>
      <c r="K477" s="237"/>
      <c r="L477" s="237"/>
      <c r="M477" s="237"/>
      <c r="N477" s="237"/>
      <c r="O477" s="237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  <c r="AB477" s="237"/>
      <c r="AC477" s="237"/>
      <c r="AD477" s="237"/>
      <c r="AE477" s="237"/>
      <c r="AF477" s="237"/>
      <c r="AG477" s="237"/>
      <c r="AH477" s="237"/>
    </row>
    <row r="478" spans="1:34">
      <c r="A478" s="8"/>
      <c r="B478" s="8"/>
      <c r="C478" s="237"/>
      <c r="D478" s="237"/>
      <c r="E478" s="237"/>
      <c r="F478" s="237"/>
      <c r="G478" s="237"/>
      <c r="H478" s="237"/>
      <c r="I478" s="237"/>
      <c r="J478" s="237"/>
      <c r="K478" s="237"/>
      <c r="L478" s="237"/>
      <c r="M478" s="237"/>
      <c r="N478" s="237"/>
      <c r="O478" s="237"/>
      <c r="Q478" s="237"/>
      <c r="R478" s="237"/>
      <c r="S478" s="237"/>
      <c r="T478" s="237"/>
      <c r="U478" s="237"/>
      <c r="V478" s="237"/>
      <c r="W478" s="237"/>
      <c r="X478" s="237"/>
      <c r="Y478" s="237"/>
      <c r="Z478" s="237"/>
      <c r="AA478" s="237"/>
      <c r="AB478" s="237"/>
      <c r="AC478" s="237"/>
      <c r="AD478" s="237"/>
      <c r="AE478" s="237"/>
      <c r="AF478" s="237"/>
      <c r="AG478" s="237"/>
      <c r="AH478" s="237"/>
    </row>
    <row r="479" spans="1:34">
      <c r="A479" s="8"/>
      <c r="B479" s="8"/>
      <c r="C479" s="237"/>
      <c r="D479" s="237"/>
      <c r="E479" s="237"/>
      <c r="F479" s="237"/>
      <c r="G479" s="237"/>
      <c r="H479" s="237"/>
      <c r="I479" s="237"/>
      <c r="J479" s="237"/>
      <c r="K479" s="237"/>
      <c r="L479" s="237"/>
      <c r="M479" s="237"/>
      <c r="N479" s="237"/>
      <c r="O479" s="237"/>
      <c r="Q479" s="237"/>
      <c r="R479" s="237"/>
      <c r="S479" s="237"/>
      <c r="T479" s="237"/>
      <c r="U479" s="237"/>
      <c r="V479" s="237"/>
      <c r="W479" s="237"/>
      <c r="X479" s="237"/>
      <c r="Y479" s="237"/>
      <c r="Z479" s="237"/>
      <c r="AA479" s="237"/>
      <c r="AB479" s="237"/>
      <c r="AC479" s="237"/>
      <c r="AD479" s="237"/>
      <c r="AE479" s="237"/>
      <c r="AF479" s="237"/>
      <c r="AG479" s="237"/>
      <c r="AH479" s="237"/>
    </row>
    <row r="480" spans="1:34">
      <c r="A480" s="8"/>
      <c r="B480" s="8"/>
      <c r="C480" s="237"/>
      <c r="D480" s="237"/>
      <c r="E480" s="237"/>
      <c r="F480" s="237"/>
      <c r="G480" s="237"/>
      <c r="H480" s="237"/>
      <c r="I480" s="237"/>
      <c r="J480" s="237"/>
      <c r="K480" s="237"/>
      <c r="L480" s="237"/>
      <c r="M480" s="237"/>
      <c r="N480" s="237"/>
      <c r="O480" s="237"/>
      <c r="Q480" s="237"/>
      <c r="R480" s="237"/>
      <c r="S480" s="237"/>
      <c r="T480" s="237"/>
      <c r="U480" s="237"/>
      <c r="V480" s="237"/>
      <c r="W480" s="237"/>
      <c r="X480" s="237"/>
      <c r="Y480" s="237"/>
      <c r="Z480" s="237"/>
      <c r="AA480" s="237"/>
      <c r="AB480" s="237"/>
      <c r="AC480" s="237"/>
      <c r="AD480" s="237"/>
      <c r="AE480" s="237"/>
      <c r="AF480" s="237"/>
      <c r="AG480" s="237"/>
      <c r="AH480" s="237"/>
    </row>
    <row r="481" spans="1:34">
      <c r="A481" s="8"/>
      <c r="B481" s="8"/>
      <c r="C481" s="237"/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237"/>
      <c r="O481" s="237"/>
      <c r="Q481" s="237"/>
      <c r="R481" s="237"/>
      <c r="S481" s="237"/>
      <c r="T481" s="237"/>
      <c r="U481" s="237"/>
      <c r="V481" s="237"/>
      <c r="W481" s="237"/>
      <c r="X481" s="237"/>
      <c r="Y481" s="237"/>
      <c r="Z481" s="237"/>
      <c r="AA481" s="237"/>
      <c r="AB481" s="237"/>
      <c r="AC481" s="237"/>
      <c r="AD481" s="237"/>
      <c r="AE481" s="237"/>
      <c r="AF481" s="237"/>
      <c r="AG481" s="237"/>
      <c r="AH481" s="237"/>
    </row>
    <row r="482" spans="1:34">
      <c r="A482" s="8"/>
      <c r="B482" s="8"/>
      <c r="C482" s="237"/>
      <c r="D482" s="237"/>
      <c r="E482" s="237"/>
      <c r="F482" s="237"/>
      <c r="G482" s="237"/>
      <c r="H482" s="237"/>
      <c r="I482" s="237"/>
      <c r="J482" s="237"/>
      <c r="K482" s="237"/>
      <c r="L482" s="237"/>
      <c r="M482" s="237"/>
      <c r="N482" s="237"/>
      <c r="O482" s="237"/>
      <c r="Q482" s="237"/>
      <c r="R482" s="237"/>
      <c r="S482" s="237"/>
      <c r="T482" s="237"/>
      <c r="U482" s="237"/>
      <c r="V482" s="237"/>
      <c r="W482" s="237"/>
      <c r="X482" s="237"/>
      <c r="Y482" s="237"/>
      <c r="Z482" s="237"/>
      <c r="AA482" s="237"/>
      <c r="AB482" s="237"/>
      <c r="AC482" s="237"/>
      <c r="AD482" s="237"/>
      <c r="AE482" s="237"/>
      <c r="AF482" s="237"/>
      <c r="AG482" s="237"/>
      <c r="AH482" s="237"/>
    </row>
    <row r="483" spans="1:34">
      <c r="A483" s="8"/>
      <c r="B483" s="8"/>
      <c r="C483" s="237"/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237"/>
      <c r="O483" s="237"/>
      <c r="Q483" s="237"/>
      <c r="R483" s="237"/>
      <c r="S483" s="237"/>
      <c r="T483" s="237"/>
      <c r="U483" s="237"/>
      <c r="V483" s="237"/>
      <c r="W483" s="237"/>
      <c r="X483" s="237"/>
      <c r="Y483" s="237"/>
      <c r="Z483" s="237"/>
      <c r="AA483" s="237"/>
      <c r="AB483" s="237"/>
      <c r="AC483" s="237"/>
      <c r="AD483" s="237"/>
      <c r="AE483" s="237"/>
      <c r="AF483" s="237"/>
      <c r="AG483" s="237"/>
      <c r="AH483" s="237"/>
    </row>
    <row r="484" spans="1:34">
      <c r="A484" s="8"/>
      <c r="B484" s="8"/>
      <c r="C484" s="237"/>
      <c r="D484" s="237"/>
      <c r="E484" s="237"/>
      <c r="F484" s="237"/>
      <c r="G484" s="237"/>
      <c r="H484" s="237"/>
      <c r="I484" s="237"/>
      <c r="J484" s="237"/>
      <c r="K484" s="237"/>
      <c r="L484" s="237"/>
      <c r="M484" s="237"/>
      <c r="N484" s="237"/>
      <c r="O484" s="237"/>
      <c r="Q484" s="237"/>
      <c r="R484" s="237"/>
      <c r="S484" s="237"/>
      <c r="T484" s="237"/>
      <c r="U484" s="237"/>
      <c r="V484" s="237"/>
      <c r="W484" s="237"/>
      <c r="X484" s="237"/>
      <c r="Y484" s="237"/>
      <c r="Z484" s="237"/>
      <c r="AA484" s="237"/>
      <c r="AB484" s="237"/>
      <c r="AC484" s="237"/>
      <c r="AD484" s="237"/>
      <c r="AE484" s="237"/>
      <c r="AF484" s="237"/>
      <c r="AG484" s="237"/>
      <c r="AH484" s="237"/>
    </row>
    <row r="485" spans="1:34">
      <c r="A485" s="8"/>
      <c r="B485" s="8"/>
      <c r="C485" s="237"/>
      <c r="D485" s="237"/>
      <c r="E485" s="237"/>
      <c r="F485" s="237"/>
      <c r="G485" s="237"/>
      <c r="H485" s="237"/>
      <c r="I485" s="237"/>
      <c r="J485" s="237"/>
      <c r="K485" s="237"/>
      <c r="L485" s="237"/>
      <c r="M485" s="237"/>
      <c r="N485" s="237"/>
      <c r="O485" s="237"/>
      <c r="Q485" s="237"/>
      <c r="R485" s="237"/>
      <c r="S485" s="237"/>
      <c r="T485" s="237"/>
      <c r="U485" s="237"/>
      <c r="V485" s="237"/>
      <c r="W485" s="237"/>
      <c r="X485" s="237"/>
      <c r="Y485" s="237"/>
      <c r="Z485" s="237"/>
      <c r="AA485" s="237"/>
      <c r="AB485" s="237"/>
      <c r="AC485" s="237"/>
      <c r="AD485" s="237"/>
      <c r="AE485" s="237"/>
      <c r="AF485" s="237"/>
      <c r="AG485" s="237"/>
      <c r="AH485" s="237"/>
    </row>
    <row r="486" spans="1:34">
      <c r="A486" s="8"/>
      <c r="B486" s="8"/>
      <c r="C486" s="237"/>
      <c r="D486" s="237"/>
      <c r="E486" s="237"/>
      <c r="F486" s="237"/>
      <c r="G486" s="237"/>
      <c r="H486" s="237"/>
      <c r="I486" s="237"/>
      <c r="J486" s="237"/>
      <c r="K486" s="237"/>
      <c r="L486" s="237"/>
      <c r="M486" s="237"/>
      <c r="N486" s="237"/>
      <c r="O486" s="237"/>
      <c r="Q486" s="237"/>
      <c r="R486" s="237"/>
      <c r="S486" s="237"/>
      <c r="T486" s="237"/>
      <c r="U486" s="237"/>
      <c r="V486" s="237"/>
      <c r="W486" s="237"/>
      <c r="X486" s="237"/>
      <c r="Y486" s="237"/>
      <c r="Z486" s="237"/>
      <c r="AA486" s="237"/>
      <c r="AB486" s="237"/>
      <c r="AC486" s="237"/>
      <c r="AD486" s="237"/>
      <c r="AE486" s="237"/>
      <c r="AF486" s="237"/>
      <c r="AG486" s="237"/>
      <c r="AH486" s="237"/>
    </row>
    <row r="487" spans="1:34">
      <c r="A487" s="8"/>
      <c r="B487" s="8"/>
      <c r="C487" s="237"/>
      <c r="D487" s="237"/>
      <c r="E487" s="237"/>
      <c r="F487" s="237"/>
      <c r="G487" s="237"/>
      <c r="H487" s="237"/>
      <c r="I487" s="237"/>
      <c r="J487" s="237"/>
      <c r="K487" s="237"/>
      <c r="L487" s="237"/>
      <c r="M487" s="237"/>
      <c r="N487" s="237"/>
      <c r="O487" s="237"/>
      <c r="Q487" s="237"/>
      <c r="R487" s="237"/>
      <c r="S487" s="237"/>
      <c r="T487" s="237"/>
      <c r="U487" s="237"/>
      <c r="V487" s="237"/>
      <c r="W487" s="237"/>
      <c r="X487" s="237"/>
      <c r="Y487" s="237"/>
      <c r="Z487" s="237"/>
      <c r="AA487" s="237"/>
      <c r="AB487" s="237"/>
      <c r="AC487" s="237"/>
      <c r="AD487" s="237"/>
      <c r="AE487" s="237"/>
      <c r="AF487" s="237"/>
      <c r="AG487" s="237"/>
      <c r="AH487" s="237"/>
    </row>
    <row r="488" spans="1:34">
      <c r="A488" s="8"/>
      <c r="B488" s="8"/>
      <c r="C488" s="237"/>
      <c r="D488" s="237"/>
      <c r="E488" s="237"/>
      <c r="F488" s="237"/>
      <c r="G488" s="237"/>
      <c r="H488" s="237"/>
      <c r="I488" s="237"/>
      <c r="J488" s="237"/>
      <c r="K488" s="237"/>
      <c r="L488" s="237"/>
      <c r="M488" s="237"/>
      <c r="N488" s="237"/>
      <c r="O488" s="237"/>
      <c r="Q488" s="237"/>
      <c r="R488" s="237"/>
      <c r="S488" s="237"/>
      <c r="T488" s="237"/>
      <c r="U488" s="237"/>
      <c r="V488" s="237"/>
      <c r="W488" s="237"/>
      <c r="X488" s="237"/>
      <c r="Y488" s="237"/>
      <c r="Z488" s="237"/>
      <c r="AA488" s="237"/>
      <c r="AB488" s="237"/>
      <c r="AC488" s="237"/>
      <c r="AD488" s="237"/>
      <c r="AE488" s="237"/>
      <c r="AF488" s="237"/>
      <c r="AG488" s="237"/>
      <c r="AH488" s="237"/>
    </row>
    <row r="489" spans="1:34">
      <c r="A489" s="8"/>
      <c r="B489" s="8"/>
      <c r="C489" s="237"/>
      <c r="D489" s="237"/>
      <c r="E489" s="237"/>
      <c r="F489" s="237"/>
      <c r="G489" s="237"/>
      <c r="H489" s="237"/>
      <c r="I489" s="237"/>
      <c r="J489" s="237"/>
      <c r="K489" s="237"/>
      <c r="L489" s="237"/>
      <c r="M489" s="237"/>
      <c r="N489" s="237"/>
      <c r="O489" s="237"/>
      <c r="Q489" s="237"/>
      <c r="R489" s="237"/>
      <c r="S489" s="237"/>
      <c r="T489" s="237"/>
      <c r="U489" s="237"/>
      <c r="V489" s="237"/>
      <c r="W489" s="237"/>
      <c r="X489" s="237"/>
      <c r="Y489" s="237"/>
      <c r="Z489" s="237"/>
      <c r="AA489" s="237"/>
      <c r="AB489" s="237"/>
      <c r="AC489" s="237"/>
      <c r="AD489" s="237"/>
      <c r="AE489" s="237"/>
      <c r="AF489" s="237"/>
      <c r="AG489" s="237"/>
      <c r="AH489" s="237"/>
    </row>
    <row r="490" spans="1:34">
      <c r="A490" s="8"/>
      <c r="B490" s="8"/>
      <c r="C490" s="237"/>
      <c r="D490" s="237"/>
      <c r="E490" s="237"/>
      <c r="F490" s="237"/>
      <c r="G490" s="237"/>
      <c r="H490" s="237"/>
      <c r="I490" s="237"/>
      <c r="J490" s="237"/>
      <c r="K490" s="237"/>
      <c r="L490" s="237"/>
      <c r="M490" s="237"/>
      <c r="N490" s="237"/>
      <c r="O490" s="237"/>
      <c r="Q490" s="237"/>
      <c r="R490" s="237"/>
      <c r="S490" s="237"/>
      <c r="T490" s="237"/>
      <c r="U490" s="237"/>
      <c r="V490" s="237"/>
      <c r="W490" s="237"/>
      <c r="X490" s="237"/>
      <c r="Y490" s="237"/>
      <c r="Z490" s="237"/>
      <c r="AA490" s="237"/>
      <c r="AB490" s="237"/>
      <c r="AC490" s="237"/>
      <c r="AD490" s="237"/>
      <c r="AE490" s="237"/>
      <c r="AF490" s="237"/>
      <c r="AG490" s="237"/>
      <c r="AH490" s="237"/>
    </row>
    <row r="491" spans="1:34">
      <c r="A491" s="8"/>
      <c r="B491" s="8"/>
      <c r="C491" s="237"/>
      <c r="D491" s="237"/>
      <c r="E491" s="237"/>
      <c r="F491" s="237"/>
      <c r="G491" s="237"/>
      <c r="H491" s="237"/>
      <c r="I491" s="237"/>
      <c r="J491" s="237"/>
      <c r="K491" s="237"/>
      <c r="L491" s="237"/>
      <c r="M491" s="237"/>
      <c r="N491" s="237"/>
      <c r="O491" s="237"/>
      <c r="Q491" s="237"/>
      <c r="R491" s="237"/>
      <c r="S491" s="237"/>
      <c r="T491" s="237"/>
      <c r="U491" s="237"/>
      <c r="V491" s="237"/>
      <c r="W491" s="237"/>
      <c r="X491" s="237"/>
      <c r="Y491" s="237"/>
      <c r="Z491" s="237"/>
      <c r="AA491" s="237"/>
      <c r="AB491" s="237"/>
      <c r="AC491" s="237"/>
      <c r="AD491" s="237"/>
      <c r="AE491" s="237"/>
      <c r="AF491" s="237"/>
      <c r="AG491" s="237"/>
      <c r="AH491" s="237"/>
    </row>
    <row r="492" spans="1:34">
      <c r="A492" s="8"/>
      <c r="B492" s="8"/>
      <c r="C492" s="237"/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37"/>
      <c r="O492" s="237"/>
      <c r="Q492" s="237"/>
      <c r="R492" s="237"/>
      <c r="S492" s="237"/>
      <c r="T492" s="237"/>
      <c r="U492" s="237"/>
      <c r="V492" s="237"/>
      <c r="W492" s="237"/>
      <c r="X492" s="237"/>
      <c r="Y492" s="237"/>
      <c r="Z492" s="237"/>
      <c r="AA492" s="237"/>
      <c r="AB492" s="237"/>
      <c r="AC492" s="237"/>
      <c r="AD492" s="237"/>
      <c r="AE492" s="237"/>
      <c r="AF492" s="237"/>
      <c r="AG492" s="237"/>
      <c r="AH492" s="237"/>
    </row>
    <row r="493" spans="1:34">
      <c r="A493" s="8"/>
      <c r="B493" s="8"/>
      <c r="C493" s="237"/>
      <c r="D493" s="237"/>
      <c r="E493" s="237"/>
      <c r="F493" s="237"/>
      <c r="G493" s="237"/>
      <c r="H493" s="237"/>
      <c r="I493" s="237"/>
      <c r="J493" s="237"/>
      <c r="K493" s="237"/>
      <c r="L493" s="237"/>
      <c r="M493" s="237"/>
      <c r="N493" s="237"/>
      <c r="O493" s="237"/>
      <c r="Q493" s="237"/>
      <c r="R493" s="237"/>
      <c r="S493" s="237"/>
      <c r="T493" s="237"/>
      <c r="U493" s="237"/>
      <c r="V493" s="237"/>
      <c r="W493" s="237"/>
      <c r="X493" s="237"/>
      <c r="Y493" s="237"/>
      <c r="Z493" s="237"/>
      <c r="AA493" s="237"/>
      <c r="AB493" s="237"/>
      <c r="AC493" s="237"/>
      <c r="AD493" s="237"/>
      <c r="AE493" s="237"/>
      <c r="AF493" s="237"/>
      <c r="AG493" s="237"/>
      <c r="AH493" s="237"/>
    </row>
    <row r="494" spans="1:34">
      <c r="A494" s="8"/>
      <c r="B494" s="8"/>
      <c r="C494" s="237"/>
      <c r="D494" s="237"/>
      <c r="E494" s="237"/>
      <c r="F494" s="237"/>
      <c r="G494" s="237"/>
      <c r="H494" s="237"/>
      <c r="I494" s="237"/>
      <c r="J494" s="237"/>
      <c r="K494" s="237"/>
      <c r="L494" s="237"/>
      <c r="M494" s="237"/>
      <c r="N494" s="237"/>
      <c r="O494" s="237"/>
      <c r="Q494" s="237"/>
      <c r="R494" s="237"/>
      <c r="S494" s="237"/>
      <c r="T494" s="237"/>
      <c r="U494" s="237"/>
      <c r="V494" s="237"/>
      <c r="W494" s="237"/>
      <c r="X494" s="237"/>
      <c r="Y494" s="237"/>
      <c r="Z494" s="237"/>
      <c r="AA494" s="237"/>
      <c r="AB494" s="237"/>
      <c r="AC494" s="237"/>
      <c r="AD494" s="237"/>
      <c r="AE494" s="237"/>
      <c r="AF494" s="237"/>
      <c r="AG494" s="237"/>
      <c r="AH494" s="237"/>
    </row>
    <row r="495" spans="1:34">
      <c r="A495" s="8"/>
      <c r="B495" s="8"/>
      <c r="C495" s="237"/>
      <c r="D495" s="237"/>
      <c r="E495" s="237"/>
      <c r="F495" s="237"/>
      <c r="G495" s="237"/>
      <c r="H495" s="237"/>
      <c r="I495" s="237"/>
      <c r="J495" s="237"/>
      <c r="K495" s="237"/>
      <c r="L495" s="237"/>
      <c r="M495" s="237"/>
      <c r="N495" s="237"/>
      <c r="O495" s="237"/>
      <c r="Q495" s="237"/>
      <c r="R495" s="237"/>
      <c r="S495" s="237"/>
      <c r="T495" s="237"/>
      <c r="U495" s="237"/>
      <c r="V495" s="237"/>
      <c r="W495" s="237"/>
      <c r="X495" s="237"/>
      <c r="Y495" s="237"/>
      <c r="Z495" s="237"/>
      <c r="AA495" s="237"/>
      <c r="AB495" s="237"/>
      <c r="AC495" s="237"/>
      <c r="AD495" s="237"/>
      <c r="AE495" s="237"/>
      <c r="AF495" s="237"/>
      <c r="AG495" s="237"/>
      <c r="AH495" s="237"/>
    </row>
    <row r="496" spans="1:34">
      <c r="A496" s="8"/>
      <c r="B496" s="8"/>
      <c r="C496" s="237"/>
      <c r="D496" s="237"/>
      <c r="E496" s="237"/>
      <c r="F496" s="237"/>
      <c r="G496" s="237"/>
      <c r="H496" s="237"/>
      <c r="I496" s="237"/>
      <c r="J496" s="237"/>
      <c r="K496" s="237"/>
      <c r="L496" s="237"/>
      <c r="M496" s="237"/>
      <c r="N496" s="237"/>
      <c r="O496" s="237"/>
      <c r="Q496" s="237"/>
      <c r="R496" s="237"/>
      <c r="S496" s="237"/>
      <c r="T496" s="237"/>
      <c r="U496" s="237"/>
      <c r="V496" s="237"/>
      <c r="W496" s="237"/>
      <c r="X496" s="237"/>
      <c r="Y496" s="237"/>
      <c r="Z496" s="237"/>
      <c r="AA496" s="237"/>
      <c r="AB496" s="237"/>
      <c r="AC496" s="237"/>
      <c r="AD496" s="237"/>
      <c r="AE496" s="237"/>
      <c r="AF496" s="237"/>
      <c r="AG496" s="237"/>
      <c r="AH496" s="237"/>
    </row>
    <row r="497" spans="1:34">
      <c r="A497" s="8"/>
      <c r="B497" s="8"/>
      <c r="C497" s="237"/>
      <c r="D497" s="237"/>
      <c r="E497" s="237"/>
      <c r="F497" s="237"/>
      <c r="G497" s="237"/>
      <c r="H497" s="237"/>
      <c r="I497" s="237"/>
      <c r="J497" s="237"/>
      <c r="K497" s="237"/>
      <c r="L497" s="237"/>
      <c r="M497" s="237"/>
      <c r="N497" s="237"/>
      <c r="O497" s="237"/>
      <c r="Q497" s="237"/>
      <c r="R497" s="237"/>
      <c r="S497" s="237"/>
      <c r="T497" s="237"/>
      <c r="U497" s="237"/>
      <c r="V497" s="237"/>
      <c r="W497" s="237"/>
      <c r="X497" s="237"/>
      <c r="Y497" s="237"/>
      <c r="Z497" s="237"/>
      <c r="AA497" s="237"/>
      <c r="AB497" s="237"/>
      <c r="AC497" s="237"/>
      <c r="AD497" s="237"/>
      <c r="AE497" s="237"/>
      <c r="AF497" s="237"/>
      <c r="AG497" s="237"/>
      <c r="AH497" s="237"/>
    </row>
    <row r="498" spans="1:34">
      <c r="A498" s="8"/>
      <c r="B498" s="8"/>
      <c r="C498" s="237"/>
      <c r="D498" s="237"/>
      <c r="E498" s="237"/>
      <c r="F498" s="237"/>
      <c r="G498" s="237"/>
      <c r="H498" s="237"/>
      <c r="I498" s="237"/>
      <c r="J498" s="237"/>
      <c r="K498" s="237"/>
      <c r="L498" s="237"/>
      <c r="M498" s="237"/>
      <c r="N498" s="237"/>
      <c r="O498" s="237"/>
      <c r="Q498" s="237"/>
      <c r="R498" s="237"/>
      <c r="S498" s="237"/>
      <c r="T498" s="237"/>
      <c r="U498" s="237"/>
      <c r="V498" s="237"/>
      <c r="W498" s="237"/>
      <c r="X498" s="237"/>
      <c r="Y498" s="237"/>
      <c r="Z498" s="237"/>
      <c r="AA498" s="237"/>
      <c r="AB498" s="237"/>
      <c r="AC498" s="237"/>
      <c r="AD498" s="237"/>
      <c r="AE498" s="237"/>
      <c r="AF498" s="237"/>
      <c r="AG498" s="237"/>
      <c r="AH498" s="237"/>
    </row>
    <row r="499" spans="1:34">
      <c r="A499" s="8"/>
      <c r="B499" s="8"/>
      <c r="C499" s="237"/>
      <c r="D499" s="237"/>
      <c r="E499" s="237"/>
      <c r="F499" s="237"/>
      <c r="G499" s="237"/>
      <c r="H499" s="237"/>
      <c r="I499" s="237"/>
      <c r="J499" s="237"/>
      <c r="K499" s="237"/>
      <c r="L499" s="237"/>
      <c r="M499" s="237"/>
      <c r="N499" s="237"/>
      <c r="O499" s="237"/>
      <c r="Q499" s="237"/>
      <c r="R499" s="237"/>
      <c r="S499" s="237"/>
      <c r="T499" s="237"/>
      <c r="U499" s="237"/>
      <c r="V499" s="237"/>
      <c r="W499" s="237"/>
      <c r="X499" s="237"/>
      <c r="Y499" s="237"/>
      <c r="Z499" s="237"/>
      <c r="AA499" s="237"/>
      <c r="AB499" s="237"/>
      <c r="AC499" s="237"/>
      <c r="AD499" s="237"/>
      <c r="AE499" s="237"/>
      <c r="AF499" s="237"/>
      <c r="AG499" s="237"/>
      <c r="AH499" s="237"/>
    </row>
    <row r="500" spans="1:34">
      <c r="A500" s="8"/>
      <c r="B500" s="8"/>
      <c r="C500" s="237"/>
      <c r="D500" s="237"/>
      <c r="E500" s="237"/>
      <c r="F500" s="237"/>
      <c r="G500" s="237"/>
      <c r="H500" s="237"/>
      <c r="I500" s="237"/>
      <c r="J500" s="237"/>
      <c r="K500" s="237"/>
      <c r="L500" s="237"/>
      <c r="M500" s="237"/>
      <c r="N500" s="237"/>
      <c r="O500" s="237"/>
      <c r="Q500" s="237"/>
      <c r="R500" s="237"/>
      <c r="S500" s="237"/>
      <c r="T500" s="237"/>
      <c r="U500" s="237"/>
      <c r="V500" s="237"/>
      <c r="W500" s="237"/>
      <c r="X500" s="237"/>
      <c r="Y500" s="237"/>
      <c r="Z500" s="237"/>
      <c r="AA500" s="237"/>
      <c r="AB500" s="237"/>
      <c r="AC500" s="237"/>
      <c r="AD500" s="237"/>
      <c r="AE500" s="237"/>
      <c r="AF500" s="237"/>
      <c r="AG500" s="237"/>
      <c r="AH500" s="237"/>
    </row>
    <row r="501" spans="1:34">
      <c r="A501" s="8"/>
      <c r="B501" s="8"/>
      <c r="C501" s="237"/>
      <c r="D501" s="237"/>
      <c r="E501" s="237"/>
      <c r="F501" s="237"/>
      <c r="G501" s="237"/>
      <c r="H501" s="237"/>
      <c r="I501" s="237"/>
      <c r="J501" s="237"/>
      <c r="K501" s="237"/>
      <c r="L501" s="237"/>
      <c r="M501" s="237"/>
      <c r="N501" s="237"/>
      <c r="O501" s="237"/>
      <c r="Q501" s="237"/>
      <c r="R501" s="237"/>
      <c r="S501" s="237"/>
      <c r="T501" s="237"/>
      <c r="U501" s="237"/>
      <c r="V501" s="237"/>
      <c r="W501" s="237"/>
      <c r="X501" s="237"/>
      <c r="Y501" s="237"/>
      <c r="Z501" s="237"/>
      <c r="AA501" s="237"/>
      <c r="AB501" s="237"/>
      <c r="AC501" s="237"/>
      <c r="AD501" s="237"/>
      <c r="AE501" s="237"/>
      <c r="AF501" s="237"/>
      <c r="AG501" s="237"/>
      <c r="AH501" s="237"/>
    </row>
    <row r="502" spans="1:34">
      <c r="A502" s="8"/>
      <c r="B502" s="8"/>
      <c r="C502" s="237"/>
      <c r="D502" s="237"/>
      <c r="E502" s="237"/>
      <c r="F502" s="237"/>
      <c r="G502" s="237"/>
      <c r="H502" s="237"/>
      <c r="I502" s="237"/>
      <c r="J502" s="237"/>
      <c r="K502" s="237"/>
      <c r="L502" s="237"/>
      <c r="M502" s="237"/>
      <c r="N502" s="237"/>
      <c r="O502" s="237"/>
      <c r="Q502" s="237"/>
      <c r="R502" s="237"/>
      <c r="S502" s="237"/>
      <c r="T502" s="237"/>
      <c r="U502" s="237"/>
      <c r="V502" s="237"/>
      <c r="W502" s="237"/>
      <c r="X502" s="237"/>
      <c r="Y502" s="237"/>
      <c r="Z502" s="237"/>
      <c r="AA502" s="237"/>
      <c r="AB502" s="237"/>
      <c r="AC502" s="237"/>
      <c r="AD502" s="237"/>
      <c r="AE502" s="237"/>
      <c r="AF502" s="237"/>
      <c r="AG502" s="237"/>
      <c r="AH502" s="237"/>
    </row>
    <row r="503" spans="1:34">
      <c r="A503" s="8"/>
      <c r="B503" s="8"/>
      <c r="C503" s="237"/>
      <c r="D503" s="237"/>
      <c r="E503" s="237"/>
      <c r="F503" s="237"/>
      <c r="G503" s="237"/>
      <c r="H503" s="237"/>
      <c r="I503" s="237"/>
      <c r="J503" s="237"/>
      <c r="K503" s="237"/>
      <c r="L503" s="237"/>
      <c r="M503" s="237"/>
      <c r="N503" s="237"/>
      <c r="O503" s="237"/>
      <c r="Q503" s="237"/>
      <c r="R503" s="237"/>
      <c r="S503" s="237"/>
      <c r="T503" s="237"/>
      <c r="U503" s="237"/>
      <c r="V503" s="237"/>
      <c r="W503" s="237"/>
      <c r="X503" s="237"/>
      <c r="Y503" s="237"/>
      <c r="Z503" s="237"/>
      <c r="AA503" s="237"/>
      <c r="AB503" s="237"/>
      <c r="AC503" s="237"/>
      <c r="AD503" s="237"/>
      <c r="AE503" s="237"/>
      <c r="AF503" s="237"/>
      <c r="AG503" s="237"/>
      <c r="AH503" s="237"/>
    </row>
    <row r="504" spans="1:34">
      <c r="A504" s="8"/>
      <c r="B504" s="8"/>
      <c r="C504" s="237"/>
      <c r="D504" s="237"/>
      <c r="E504" s="237"/>
      <c r="F504" s="237"/>
      <c r="G504" s="237"/>
      <c r="H504" s="237"/>
      <c r="I504" s="237"/>
      <c r="J504" s="237"/>
      <c r="K504" s="237"/>
      <c r="L504" s="237"/>
      <c r="M504" s="237"/>
      <c r="N504" s="237"/>
      <c r="O504" s="237"/>
      <c r="Q504" s="237"/>
      <c r="R504" s="237"/>
      <c r="S504" s="237"/>
      <c r="T504" s="237"/>
      <c r="U504" s="237"/>
      <c r="V504" s="237"/>
      <c r="W504" s="237"/>
      <c r="X504" s="237"/>
      <c r="Y504" s="237"/>
      <c r="Z504" s="237"/>
      <c r="AA504" s="237"/>
      <c r="AB504" s="237"/>
      <c r="AC504" s="237"/>
      <c r="AD504" s="237"/>
      <c r="AE504" s="237"/>
      <c r="AF504" s="237"/>
      <c r="AG504" s="237"/>
      <c r="AH504" s="237"/>
    </row>
    <row r="505" spans="1:34">
      <c r="A505" s="8"/>
      <c r="B505" s="8"/>
      <c r="C505" s="237"/>
      <c r="D505" s="237"/>
      <c r="E505" s="237"/>
      <c r="F505" s="237"/>
      <c r="G505" s="237"/>
      <c r="H505" s="237"/>
      <c r="I505" s="237"/>
      <c r="J505" s="237"/>
      <c r="K505" s="237"/>
      <c r="L505" s="237"/>
      <c r="M505" s="237"/>
      <c r="N505" s="237"/>
      <c r="O505" s="237"/>
      <c r="Q505" s="237"/>
      <c r="R505" s="237"/>
      <c r="S505" s="237"/>
      <c r="T505" s="237"/>
      <c r="U505" s="237"/>
      <c r="V505" s="237"/>
      <c r="W505" s="237"/>
      <c r="X505" s="237"/>
      <c r="Y505" s="237"/>
      <c r="Z505" s="237"/>
      <c r="AA505" s="237"/>
      <c r="AB505" s="237"/>
      <c r="AC505" s="237"/>
      <c r="AD505" s="237"/>
      <c r="AE505" s="237"/>
      <c r="AF505" s="237"/>
      <c r="AG505" s="237"/>
      <c r="AH505" s="237"/>
    </row>
    <row r="506" spans="1:34">
      <c r="A506" s="8"/>
      <c r="B506" s="8"/>
      <c r="C506" s="237"/>
      <c r="D506" s="237"/>
      <c r="E506" s="237"/>
      <c r="F506" s="237"/>
      <c r="G506" s="237"/>
      <c r="H506" s="237"/>
      <c r="I506" s="237"/>
      <c r="J506" s="237"/>
      <c r="K506" s="237"/>
      <c r="L506" s="237"/>
      <c r="M506" s="237"/>
      <c r="N506" s="237"/>
      <c r="O506" s="237"/>
      <c r="Q506" s="237"/>
      <c r="R506" s="237"/>
      <c r="S506" s="237"/>
      <c r="T506" s="237"/>
      <c r="U506" s="237"/>
      <c r="V506" s="237"/>
      <c r="W506" s="237"/>
      <c r="X506" s="237"/>
      <c r="Y506" s="237"/>
      <c r="Z506" s="237"/>
      <c r="AA506" s="237"/>
      <c r="AB506" s="237"/>
      <c r="AC506" s="237"/>
      <c r="AD506" s="237"/>
      <c r="AE506" s="237"/>
      <c r="AF506" s="237"/>
      <c r="AG506" s="237"/>
      <c r="AH506" s="237"/>
    </row>
    <row r="507" spans="1:34">
      <c r="A507" s="8"/>
      <c r="B507" s="8"/>
      <c r="C507" s="237"/>
      <c r="D507" s="237"/>
      <c r="E507" s="237"/>
      <c r="F507" s="237"/>
      <c r="G507" s="237"/>
      <c r="H507" s="237"/>
      <c r="I507" s="237"/>
      <c r="J507" s="237"/>
      <c r="K507" s="237"/>
      <c r="L507" s="237"/>
      <c r="M507" s="237"/>
      <c r="N507" s="237"/>
      <c r="O507" s="237"/>
      <c r="Q507" s="237"/>
      <c r="R507" s="237"/>
      <c r="S507" s="237"/>
      <c r="T507" s="237"/>
      <c r="U507" s="237"/>
      <c r="V507" s="237"/>
      <c r="W507" s="237"/>
      <c r="X507" s="237"/>
      <c r="Y507" s="237"/>
      <c r="Z507" s="237"/>
      <c r="AA507" s="237"/>
      <c r="AB507" s="237"/>
      <c r="AC507" s="237"/>
      <c r="AD507" s="237"/>
      <c r="AE507" s="237"/>
      <c r="AF507" s="237"/>
      <c r="AG507" s="237"/>
      <c r="AH507" s="237"/>
    </row>
    <row r="508" spans="1:34">
      <c r="A508" s="8"/>
      <c r="B508" s="8"/>
      <c r="C508" s="237"/>
      <c r="D508" s="237"/>
      <c r="E508" s="237"/>
      <c r="F508" s="237"/>
      <c r="G508" s="237"/>
      <c r="H508" s="237"/>
      <c r="I508" s="237"/>
      <c r="J508" s="237"/>
      <c r="K508" s="237"/>
      <c r="L508" s="237"/>
      <c r="M508" s="237"/>
      <c r="N508" s="237"/>
      <c r="O508" s="237"/>
      <c r="Q508" s="237"/>
      <c r="R508" s="237"/>
      <c r="S508" s="237"/>
      <c r="T508" s="237"/>
      <c r="U508" s="237"/>
      <c r="V508" s="237"/>
      <c r="W508" s="237"/>
      <c r="X508" s="237"/>
      <c r="Y508" s="237"/>
      <c r="Z508" s="237"/>
      <c r="AA508" s="237"/>
      <c r="AB508" s="237"/>
      <c r="AC508" s="237"/>
      <c r="AD508" s="237"/>
      <c r="AE508" s="237"/>
      <c r="AF508" s="237"/>
      <c r="AG508" s="237"/>
      <c r="AH508" s="237"/>
    </row>
    <row r="509" spans="1:34">
      <c r="A509" s="8"/>
      <c r="B509" s="8"/>
      <c r="C509" s="237"/>
      <c r="D509" s="237"/>
      <c r="E509" s="237"/>
      <c r="F509" s="237"/>
      <c r="G509" s="237"/>
      <c r="H509" s="237"/>
      <c r="I509" s="237"/>
      <c r="J509" s="237"/>
      <c r="K509" s="237"/>
      <c r="L509" s="237"/>
      <c r="M509" s="237"/>
      <c r="N509" s="237"/>
      <c r="O509" s="237"/>
      <c r="Q509" s="237"/>
      <c r="R509" s="237"/>
      <c r="S509" s="237"/>
      <c r="T509" s="237"/>
      <c r="U509" s="237"/>
      <c r="V509" s="237"/>
      <c r="W509" s="237"/>
      <c r="X509" s="237"/>
      <c r="Y509" s="237"/>
      <c r="Z509" s="237"/>
      <c r="AA509" s="237"/>
      <c r="AB509" s="237"/>
      <c r="AC509" s="237"/>
      <c r="AD509" s="237"/>
      <c r="AE509" s="237"/>
      <c r="AF509" s="237"/>
      <c r="AG509" s="237"/>
      <c r="AH509" s="237"/>
    </row>
    <row r="510" spans="1:34">
      <c r="A510" s="8"/>
      <c r="B510" s="8"/>
      <c r="C510" s="237"/>
      <c r="D510" s="237"/>
      <c r="E510" s="237"/>
      <c r="F510" s="237"/>
      <c r="G510" s="237"/>
      <c r="H510" s="237"/>
      <c r="I510" s="237"/>
      <c r="J510" s="237"/>
      <c r="K510" s="237"/>
      <c r="L510" s="237"/>
      <c r="M510" s="237"/>
      <c r="N510" s="237"/>
      <c r="O510" s="237"/>
      <c r="Q510" s="237"/>
      <c r="R510" s="237"/>
      <c r="S510" s="237"/>
      <c r="T510" s="237"/>
      <c r="U510" s="237"/>
      <c r="V510" s="237"/>
      <c r="W510" s="237"/>
      <c r="X510" s="237"/>
      <c r="Y510" s="237"/>
      <c r="Z510" s="237"/>
      <c r="AA510" s="237"/>
      <c r="AB510" s="237"/>
      <c r="AC510" s="237"/>
      <c r="AD510" s="237"/>
      <c r="AE510" s="237"/>
      <c r="AF510" s="237"/>
      <c r="AG510" s="237"/>
      <c r="AH510" s="237"/>
    </row>
    <row r="511" spans="1:34">
      <c r="A511" s="8"/>
      <c r="B511" s="8"/>
      <c r="C511" s="237"/>
      <c r="D511" s="237"/>
      <c r="E511" s="237"/>
      <c r="F511" s="237"/>
      <c r="G511" s="237"/>
      <c r="H511" s="237"/>
      <c r="I511" s="237"/>
      <c r="J511" s="237"/>
      <c r="K511" s="237"/>
      <c r="L511" s="237"/>
      <c r="M511" s="237"/>
      <c r="N511" s="237"/>
      <c r="O511" s="237"/>
      <c r="Q511" s="237"/>
      <c r="R511" s="237"/>
      <c r="S511" s="237"/>
      <c r="T511" s="237"/>
      <c r="U511" s="237"/>
      <c r="V511" s="237"/>
      <c r="W511" s="237"/>
      <c r="X511" s="237"/>
      <c r="Y511" s="237"/>
      <c r="Z511" s="237"/>
      <c r="AA511" s="237"/>
      <c r="AB511" s="237"/>
      <c r="AC511" s="237"/>
      <c r="AD511" s="237"/>
      <c r="AE511" s="237"/>
      <c r="AF511" s="237"/>
      <c r="AG511" s="237"/>
      <c r="AH511" s="237"/>
    </row>
    <row r="512" spans="1:34">
      <c r="A512" s="8"/>
      <c r="B512" s="8"/>
      <c r="C512" s="237"/>
      <c r="D512" s="237"/>
      <c r="E512" s="237"/>
      <c r="F512" s="237"/>
      <c r="G512" s="237"/>
      <c r="H512" s="237"/>
      <c r="I512" s="237"/>
      <c r="J512" s="237"/>
      <c r="K512" s="237"/>
      <c r="L512" s="237"/>
      <c r="M512" s="237"/>
      <c r="N512" s="237"/>
      <c r="O512" s="237"/>
      <c r="Q512" s="237"/>
      <c r="R512" s="237"/>
      <c r="S512" s="237"/>
      <c r="T512" s="237"/>
      <c r="U512" s="237"/>
      <c r="V512" s="237"/>
      <c r="W512" s="237"/>
      <c r="X512" s="237"/>
      <c r="Y512" s="237"/>
      <c r="Z512" s="237"/>
      <c r="AA512" s="237"/>
      <c r="AB512" s="237"/>
      <c r="AC512" s="237"/>
      <c r="AD512" s="237"/>
      <c r="AE512" s="237"/>
      <c r="AF512" s="237"/>
      <c r="AG512" s="237"/>
      <c r="AH512" s="237"/>
    </row>
    <row r="513" spans="1:34">
      <c r="A513" s="8"/>
      <c r="B513" s="8"/>
      <c r="C513" s="237"/>
      <c r="D513" s="237"/>
      <c r="E513" s="237"/>
      <c r="F513" s="237"/>
      <c r="G513" s="237"/>
      <c r="H513" s="237"/>
      <c r="I513" s="237"/>
      <c r="J513" s="237"/>
      <c r="K513" s="237"/>
      <c r="L513" s="237"/>
      <c r="M513" s="237"/>
      <c r="N513" s="237"/>
      <c r="O513" s="237"/>
      <c r="Q513" s="237"/>
      <c r="R513" s="237"/>
      <c r="S513" s="237"/>
      <c r="T513" s="237"/>
      <c r="U513" s="237"/>
      <c r="V513" s="237"/>
      <c r="W513" s="237"/>
      <c r="X513" s="237"/>
      <c r="Y513" s="237"/>
      <c r="Z513" s="237"/>
      <c r="AA513" s="237"/>
      <c r="AB513" s="237"/>
      <c r="AC513" s="237"/>
      <c r="AD513" s="237"/>
      <c r="AE513" s="237"/>
      <c r="AF513" s="237"/>
      <c r="AG513" s="237"/>
      <c r="AH513" s="237"/>
    </row>
    <row r="514" spans="1:34">
      <c r="A514" s="8"/>
      <c r="B514" s="8"/>
      <c r="C514" s="237"/>
      <c r="D514" s="237"/>
      <c r="E514" s="237"/>
      <c r="F514" s="237"/>
      <c r="G514" s="237"/>
      <c r="H514" s="237"/>
      <c r="I514" s="237"/>
      <c r="J514" s="237"/>
      <c r="K514" s="237"/>
      <c r="L514" s="237"/>
      <c r="M514" s="237"/>
      <c r="N514" s="237"/>
      <c r="O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37"/>
      <c r="AC514" s="237"/>
      <c r="AD514" s="237"/>
      <c r="AE514" s="237"/>
      <c r="AF514" s="237"/>
      <c r="AG514" s="237"/>
      <c r="AH514" s="237"/>
    </row>
    <row r="515" spans="1:34">
      <c r="A515" s="8"/>
      <c r="B515" s="8"/>
      <c r="C515" s="237"/>
      <c r="D515" s="237"/>
      <c r="E515" s="237"/>
      <c r="F515" s="237"/>
      <c r="G515" s="237"/>
      <c r="H515" s="237"/>
      <c r="I515" s="237"/>
      <c r="J515" s="237"/>
      <c r="K515" s="237"/>
      <c r="L515" s="237"/>
      <c r="M515" s="237"/>
      <c r="N515" s="237"/>
      <c r="O515" s="237"/>
      <c r="Q515" s="237"/>
      <c r="R515" s="237"/>
      <c r="S515" s="237"/>
      <c r="T515" s="237"/>
      <c r="U515" s="237"/>
      <c r="V515" s="237"/>
      <c r="W515" s="237"/>
      <c r="X515" s="237"/>
      <c r="Y515" s="237"/>
      <c r="Z515" s="237"/>
      <c r="AA515" s="237"/>
      <c r="AB515" s="237"/>
      <c r="AC515" s="237"/>
      <c r="AD515" s="237"/>
      <c r="AE515" s="237"/>
      <c r="AF515" s="237"/>
      <c r="AG515" s="237"/>
      <c r="AH515" s="237"/>
    </row>
    <row r="516" spans="1:34">
      <c r="A516" s="8"/>
      <c r="B516" s="8"/>
      <c r="C516" s="237"/>
      <c r="D516" s="237"/>
      <c r="E516" s="237"/>
      <c r="F516" s="237"/>
      <c r="G516" s="237"/>
      <c r="H516" s="237"/>
      <c r="I516" s="237"/>
      <c r="J516" s="237"/>
      <c r="K516" s="237"/>
      <c r="L516" s="237"/>
      <c r="M516" s="237"/>
      <c r="N516" s="237"/>
      <c r="O516" s="237"/>
      <c r="Q516" s="237"/>
      <c r="R516" s="237"/>
      <c r="S516" s="237"/>
      <c r="T516" s="237"/>
      <c r="U516" s="237"/>
      <c r="V516" s="237"/>
      <c r="W516" s="237"/>
      <c r="X516" s="237"/>
      <c r="Y516" s="237"/>
      <c r="Z516" s="237"/>
      <c r="AA516" s="237"/>
      <c r="AB516" s="237"/>
      <c r="AC516" s="237"/>
      <c r="AD516" s="237"/>
      <c r="AE516" s="237"/>
      <c r="AF516" s="237"/>
      <c r="AG516" s="237"/>
      <c r="AH516" s="237"/>
    </row>
    <row r="517" spans="1:34">
      <c r="A517" s="8"/>
      <c r="B517" s="8"/>
      <c r="C517" s="237"/>
      <c r="D517" s="237"/>
      <c r="E517" s="237"/>
      <c r="F517" s="237"/>
      <c r="G517" s="237"/>
      <c r="H517" s="237"/>
      <c r="I517" s="237"/>
      <c r="J517" s="237"/>
      <c r="K517" s="237"/>
      <c r="L517" s="237"/>
      <c r="M517" s="237"/>
      <c r="N517" s="237"/>
      <c r="O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37"/>
      <c r="AC517" s="237"/>
      <c r="AD517" s="237"/>
      <c r="AE517" s="237"/>
      <c r="AF517" s="237"/>
      <c r="AG517" s="237"/>
      <c r="AH517" s="237"/>
    </row>
    <row r="518" spans="1:34">
      <c r="A518" s="8"/>
      <c r="B518" s="8"/>
      <c r="C518" s="237"/>
      <c r="D518" s="237"/>
      <c r="E518" s="237"/>
      <c r="F518" s="237"/>
      <c r="G518" s="237"/>
      <c r="H518" s="237"/>
      <c r="I518" s="237"/>
      <c r="J518" s="237"/>
      <c r="K518" s="237"/>
      <c r="L518" s="237"/>
      <c r="M518" s="237"/>
      <c r="N518" s="237"/>
      <c r="O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37"/>
      <c r="AC518" s="237"/>
      <c r="AD518" s="237"/>
      <c r="AE518" s="237"/>
      <c r="AF518" s="237"/>
      <c r="AG518" s="237"/>
      <c r="AH518" s="237"/>
    </row>
    <row r="519" spans="1:34">
      <c r="A519" s="8"/>
      <c r="B519" s="8"/>
      <c r="C519" s="237"/>
      <c r="D519" s="237"/>
      <c r="E519" s="237"/>
      <c r="F519" s="237"/>
      <c r="G519" s="237"/>
      <c r="H519" s="237"/>
      <c r="I519" s="237"/>
      <c r="J519" s="237"/>
      <c r="K519" s="237"/>
      <c r="L519" s="237"/>
      <c r="M519" s="237"/>
      <c r="N519" s="237"/>
      <c r="O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7"/>
      <c r="AD519" s="237"/>
      <c r="AE519" s="237"/>
      <c r="AF519" s="237"/>
      <c r="AG519" s="237"/>
      <c r="AH519" s="237"/>
    </row>
    <row r="520" spans="1:34">
      <c r="A520" s="8"/>
      <c r="B520" s="8"/>
      <c r="C520" s="237"/>
      <c r="D520" s="237"/>
      <c r="E520" s="237"/>
      <c r="F520" s="237"/>
      <c r="G520" s="237"/>
      <c r="H520" s="237"/>
      <c r="I520" s="237"/>
      <c r="J520" s="237"/>
      <c r="K520" s="237"/>
      <c r="L520" s="237"/>
      <c r="M520" s="237"/>
      <c r="N520" s="237"/>
      <c r="O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37"/>
      <c r="AC520" s="237"/>
      <c r="AD520" s="237"/>
      <c r="AE520" s="237"/>
      <c r="AF520" s="237"/>
      <c r="AG520" s="237"/>
      <c r="AH520" s="237"/>
    </row>
    <row r="521" spans="1:34">
      <c r="A521" s="8"/>
      <c r="B521" s="8"/>
      <c r="C521" s="237"/>
      <c r="D521" s="237"/>
      <c r="E521" s="237"/>
      <c r="F521" s="237"/>
      <c r="G521" s="237"/>
      <c r="H521" s="237"/>
      <c r="I521" s="237"/>
      <c r="J521" s="237"/>
      <c r="K521" s="237"/>
      <c r="L521" s="237"/>
      <c r="M521" s="237"/>
      <c r="N521" s="237"/>
      <c r="O521" s="237"/>
      <c r="Q521" s="237"/>
      <c r="R521" s="237"/>
      <c r="S521" s="237"/>
      <c r="T521" s="237"/>
      <c r="U521" s="237"/>
      <c r="V521" s="237"/>
      <c r="W521" s="237"/>
      <c r="X521" s="237"/>
      <c r="Y521" s="237"/>
      <c r="Z521" s="237"/>
      <c r="AA521" s="237"/>
      <c r="AB521" s="237"/>
      <c r="AC521" s="237"/>
      <c r="AD521" s="237"/>
      <c r="AE521" s="237"/>
      <c r="AF521" s="237"/>
      <c r="AG521" s="237"/>
      <c r="AH521" s="237"/>
    </row>
    <row r="522" spans="1:34">
      <c r="A522" s="8"/>
      <c r="B522" s="8"/>
      <c r="C522" s="237"/>
      <c r="D522" s="237"/>
      <c r="E522" s="237"/>
      <c r="F522" s="237"/>
      <c r="G522" s="237"/>
      <c r="H522" s="237"/>
      <c r="I522" s="237"/>
      <c r="J522" s="237"/>
      <c r="K522" s="237"/>
      <c r="L522" s="237"/>
      <c r="M522" s="237"/>
      <c r="N522" s="237"/>
      <c r="O522" s="237"/>
      <c r="Q522" s="237"/>
      <c r="R522" s="237"/>
      <c r="S522" s="237"/>
      <c r="T522" s="237"/>
      <c r="U522" s="237"/>
      <c r="V522" s="237"/>
      <c r="W522" s="237"/>
      <c r="X522" s="237"/>
      <c r="Y522" s="237"/>
      <c r="Z522" s="237"/>
      <c r="AA522" s="237"/>
      <c r="AB522" s="237"/>
      <c r="AC522" s="237"/>
      <c r="AD522" s="237"/>
      <c r="AE522" s="237"/>
      <c r="AF522" s="237"/>
      <c r="AG522" s="237"/>
      <c r="AH522" s="237"/>
    </row>
    <row r="523" spans="1:34">
      <c r="A523" s="8"/>
      <c r="B523" s="8"/>
      <c r="C523" s="237"/>
      <c r="D523" s="237"/>
      <c r="E523" s="237"/>
      <c r="F523" s="237"/>
      <c r="G523" s="237"/>
      <c r="H523" s="237"/>
      <c r="I523" s="237"/>
      <c r="J523" s="237"/>
      <c r="K523" s="237"/>
      <c r="L523" s="237"/>
      <c r="M523" s="237"/>
      <c r="N523" s="237"/>
      <c r="O523" s="237"/>
      <c r="Q523" s="237"/>
      <c r="R523" s="237"/>
      <c r="S523" s="237"/>
      <c r="T523" s="237"/>
      <c r="U523" s="237"/>
      <c r="V523" s="237"/>
      <c r="W523" s="237"/>
      <c r="X523" s="237"/>
      <c r="Y523" s="237"/>
      <c r="Z523" s="237"/>
      <c r="AA523" s="237"/>
      <c r="AB523" s="237"/>
      <c r="AC523" s="237"/>
      <c r="AD523" s="237"/>
      <c r="AE523" s="237"/>
      <c r="AF523" s="237"/>
      <c r="AG523" s="237"/>
      <c r="AH523" s="237"/>
    </row>
    <row r="524" spans="1:34">
      <c r="A524" s="8"/>
      <c r="B524" s="8"/>
      <c r="C524" s="237"/>
      <c r="D524" s="237"/>
      <c r="E524" s="237"/>
      <c r="F524" s="237"/>
      <c r="G524" s="237"/>
      <c r="H524" s="237"/>
      <c r="I524" s="237"/>
      <c r="J524" s="237"/>
      <c r="K524" s="237"/>
      <c r="L524" s="237"/>
      <c r="M524" s="237"/>
      <c r="N524" s="237"/>
      <c r="O524" s="237"/>
      <c r="Q524" s="237"/>
      <c r="R524" s="237"/>
      <c r="S524" s="237"/>
      <c r="T524" s="237"/>
      <c r="U524" s="237"/>
      <c r="V524" s="237"/>
      <c r="W524" s="237"/>
      <c r="X524" s="237"/>
      <c r="Y524" s="237"/>
      <c r="Z524" s="237"/>
      <c r="AA524" s="237"/>
      <c r="AB524" s="237"/>
      <c r="AC524" s="237"/>
      <c r="AD524" s="237"/>
      <c r="AE524" s="237"/>
      <c r="AF524" s="237"/>
      <c r="AG524" s="237"/>
      <c r="AH524" s="237"/>
    </row>
    <row r="525" spans="1:34">
      <c r="A525" s="8"/>
      <c r="B525" s="8"/>
      <c r="C525" s="237"/>
      <c r="D525" s="237"/>
      <c r="E525" s="237"/>
      <c r="F525" s="237"/>
      <c r="G525" s="237"/>
      <c r="H525" s="237"/>
      <c r="I525" s="237"/>
      <c r="J525" s="237"/>
      <c r="K525" s="237"/>
      <c r="L525" s="237"/>
      <c r="M525" s="237"/>
      <c r="N525" s="237"/>
      <c r="O525" s="237"/>
      <c r="Q525" s="237"/>
      <c r="R525" s="237"/>
      <c r="S525" s="237"/>
      <c r="T525" s="237"/>
      <c r="U525" s="237"/>
      <c r="V525" s="237"/>
      <c r="W525" s="237"/>
      <c r="X525" s="237"/>
      <c r="Y525" s="237"/>
      <c r="Z525" s="237"/>
      <c r="AA525" s="237"/>
      <c r="AB525" s="237"/>
      <c r="AC525" s="237"/>
      <c r="AD525" s="237"/>
      <c r="AE525" s="237"/>
      <c r="AF525" s="237"/>
      <c r="AG525" s="237"/>
      <c r="AH525" s="237"/>
    </row>
    <row r="526" spans="1:34">
      <c r="A526" s="8"/>
      <c r="B526" s="8"/>
      <c r="C526" s="237"/>
      <c r="D526" s="237"/>
      <c r="E526" s="237"/>
      <c r="F526" s="237"/>
      <c r="G526" s="237"/>
      <c r="H526" s="237"/>
      <c r="I526" s="237"/>
      <c r="J526" s="237"/>
      <c r="K526" s="237"/>
      <c r="L526" s="237"/>
      <c r="M526" s="237"/>
      <c r="N526" s="237"/>
      <c r="O526" s="237"/>
      <c r="Q526" s="237"/>
      <c r="R526" s="237"/>
      <c r="S526" s="237"/>
      <c r="T526" s="237"/>
      <c r="U526" s="237"/>
      <c r="V526" s="237"/>
      <c r="W526" s="237"/>
      <c r="X526" s="237"/>
      <c r="Y526" s="237"/>
      <c r="Z526" s="237"/>
      <c r="AA526" s="237"/>
      <c r="AB526" s="237"/>
      <c r="AC526" s="237"/>
      <c r="AD526" s="237"/>
      <c r="AE526" s="237"/>
      <c r="AF526" s="237"/>
      <c r="AG526" s="237"/>
      <c r="AH526" s="237"/>
    </row>
    <row r="527" spans="1:34">
      <c r="A527" s="8"/>
      <c r="B527" s="8"/>
      <c r="C527" s="237"/>
      <c r="D527" s="237"/>
      <c r="E527" s="237"/>
      <c r="F527" s="237"/>
      <c r="G527" s="237"/>
      <c r="H527" s="237"/>
      <c r="I527" s="237"/>
      <c r="J527" s="237"/>
      <c r="K527" s="237"/>
      <c r="L527" s="237"/>
      <c r="M527" s="237"/>
      <c r="N527" s="237"/>
      <c r="O527" s="237"/>
      <c r="Q527" s="237"/>
      <c r="R527" s="237"/>
      <c r="S527" s="237"/>
      <c r="T527" s="237"/>
      <c r="U527" s="237"/>
      <c r="V527" s="237"/>
      <c r="W527" s="237"/>
      <c r="X527" s="237"/>
      <c r="Y527" s="237"/>
      <c r="Z527" s="237"/>
      <c r="AA527" s="237"/>
      <c r="AB527" s="237"/>
      <c r="AC527" s="237"/>
      <c r="AD527" s="237"/>
      <c r="AE527" s="237"/>
      <c r="AF527" s="237"/>
      <c r="AG527" s="237"/>
      <c r="AH527" s="237"/>
    </row>
    <row r="528" spans="1:34">
      <c r="A528" s="8"/>
      <c r="B528" s="8"/>
      <c r="C528" s="237"/>
      <c r="D528" s="237"/>
      <c r="E528" s="237"/>
      <c r="F528" s="237"/>
      <c r="G528" s="237"/>
      <c r="H528" s="237"/>
      <c r="I528" s="237"/>
      <c r="J528" s="237"/>
      <c r="K528" s="237"/>
      <c r="L528" s="237"/>
      <c r="M528" s="237"/>
      <c r="N528" s="237"/>
      <c r="O528" s="237"/>
      <c r="Q528" s="237"/>
      <c r="R528" s="237"/>
      <c r="S528" s="237"/>
      <c r="T528" s="237"/>
      <c r="U528" s="237"/>
      <c r="V528" s="237"/>
      <c r="W528" s="237"/>
      <c r="X528" s="237"/>
      <c r="Y528" s="237"/>
      <c r="Z528" s="237"/>
      <c r="AA528" s="237"/>
      <c r="AB528" s="237"/>
      <c r="AC528" s="237"/>
      <c r="AD528" s="237"/>
      <c r="AE528" s="237"/>
      <c r="AF528" s="237"/>
      <c r="AG528" s="237"/>
      <c r="AH528" s="237"/>
    </row>
    <row r="529" spans="1:34">
      <c r="A529" s="8"/>
      <c r="B529" s="8"/>
      <c r="C529" s="237"/>
      <c r="D529" s="237"/>
      <c r="E529" s="237"/>
      <c r="F529" s="237"/>
      <c r="G529" s="237"/>
      <c r="H529" s="237"/>
      <c r="I529" s="237"/>
      <c r="J529" s="237"/>
      <c r="K529" s="237"/>
      <c r="L529" s="237"/>
      <c r="M529" s="237"/>
      <c r="N529" s="237"/>
      <c r="O529" s="237"/>
      <c r="Q529" s="237"/>
      <c r="R529" s="237"/>
      <c r="S529" s="237"/>
      <c r="T529" s="237"/>
      <c r="U529" s="237"/>
      <c r="V529" s="237"/>
      <c r="W529" s="237"/>
      <c r="X529" s="237"/>
      <c r="Y529" s="237"/>
      <c r="Z529" s="237"/>
      <c r="AA529" s="237"/>
      <c r="AB529" s="237"/>
      <c r="AC529" s="237"/>
      <c r="AD529" s="237"/>
      <c r="AE529" s="237"/>
      <c r="AF529" s="237"/>
      <c r="AG529" s="237"/>
      <c r="AH529" s="237"/>
    </row>
    <row r="530" spans="1:34">
      <c r="A530" s="8"/>
      <c r="B530" s="8"/>
      <c r="C530" s="237"/>
      <c r="D530" s="237"/>
      <c r="E530" s="237"/>
      <c r="F530" s="237"/>
      <c r="G530" s="237"/>
      <c r="H530" s="237"/>
      <c r="I530" s="237"/>
      <c r="J530" s="237"/>
      <c r="K530" s="237"/>
      <c r="L530" s="237"/>
      <c r="M530" s="237"/>
      <c r="N530" s="237"/>
      <c r="O530" s="237"/>
      <c r="Q530" s="237"/>
      <c r="R530" s="237"/>
      <c r="S530" s="237"/>
      <c r="T530" s="237"/>
      <c r="U530" s="237"/>
      <c r="V530" s="237"/>
      <c r="W530" s="237"/>
      <c r="X530" s="237"/>
      <c r="Y530" s="237"/>
      <c r="Z530" s="237"/>
      <c r="AA530" s="237"/>
      <c r="AB530" s="237"/>
      <c r="AC530" s="237"/>
      <c r="AD530" s="237"/>
      <c r="AE530" s="237"/>
      <c r="AF530" s="237"/>
      <c r="AG530" s="237"/>
      <c r="AH530" s="237"/>
    </row>
    <row r="531" spans="1:34">
      <c r="A531" s="8"/>
      <c r="B531" s="8"/>
      <c r="C531" s="237"/>
      <c r="D531" s="237"/>
      <c r="E531" s="237"/>
      <c r="F531" s="237"/>
      <c r="G531" s="237"/>
      <c r="H531" s="237"/>
      <c r="I531" s="237"/>
      <c r="J531" s="237"/>
      <c r="K531" s="237"/>
      <c r="L531" s="237"/>
      <c r="M531" s="237"/>
      <c r="N531" s="237"/>
      <c r="O531" s="237"/>
      <c r="Q531" s="237"/>
      <c r="R531" s="237"/>
      <c r="S531" s="237"/>
      <c r="T531" s="237"/>
      <c r="U531" s="237"/>
      <c r="V531" s="237"/>
      <c r="W531" s="237"/>
      <c r="X531" s="237"/>
      <c r="Y531" s="237"/>
      <c r="Z531" s="237"/>
      <c r="AA531" s="237"/>
      <c r="AB531" s="237"/>
      <c r="AC531" s="237"/>
      <c r="AD531" s="237"/>
      <c r="AE531" s="237"/>
      <c r="AF531" s="237"/>
      <c r="AG531" s="237"/>
      <c r="AH531" s="237"/>
    </row>
    <row r="532" spans="1:34">
      <c r="A532" s="8"/>
      <c r="B532" s="8"/>
      <c r="C532" s="237"/>
      <c r="D532" s="237"/>
      <c r="E532" s="237"/>
      <c r="F532" s="237"/>
      <c r="G532" s="237"/>
      <c r="H532" s="237"/>
      <c r="I532" s="237"/>
      <c r="J532" s="237"/>
      <c r="K532" s="237"/>
      <c r="L532" s="237"/>
      <c r="M532" s="237"/>
      <c r="N532" s="237"/>
      <c r="O532" s="237"/>
      <c r="Q532" s="237"/>
      <c r="R532" s="237"/>
      <c r="S532" s="237"/>
      <c r="T532" s="237"/>
      <c r="U532" s="237"/>
      <c r="V532" s="237"/>
      <c r="W532" s="237"/>
      <c r="X532" s="237"/>
      <c r="Y532" s="237"/>
      <c r="Z532" s="237"/>
      <c r="AA532" s="237"/>
      <c r="AB532" s="237"/>
      <c r="AC532" s="237"/>
      <c r="AD532" s="237"/>
      <c r="AE532" s="237"/>
      <c r="AF532" s="237"/>
      <c r="AG532" s="237"/>
      <c r="AH532" s="237"/>
    </row>
    <row r="533" spans="1:34">
      <c r="A533" s="8"/>
      <c r="B533" s="8"/>
      <c r="C533" s="237"/>
      <c r="D533" s="237"/>
      <c r="E533" s="237"/>
      <c r="F533" s="237"/>
      <c r="G533" s="237"/>
      <c r="H533" s="237"/>
      <c r="I533" s="237"/>
      <c r="J533" s="237"/>
      <c r="K533" s="237"/>
      <c r="L533" s="237"/>
      <c r="M533" s="237"/>
      <c r="N533" s="237"/>
      <c r="O533" s="237"/>
      <c r="Q533" s="237"/>
      <c r="R533" s="237"/>
      <c r="S533" s="237"/>
      <c r="T533" s="237"/>
      <c r="U533" s="237"/>
      <c r="V533" s="237"/>
      <c r="W533" s="237"/>
      <c r="X533" s="237"/>
      <c r="Y533" s="237"/>
      <c r="Z533" s="237"/>
      <c r="AA533" s="237"/>
      <c r="AB533" s="237"/>
      <c r="AC533" s="237"/>
      <c r="AD533" s="237"/>
      <c r="AE533" s="237"/>
      <c r="AF533" s="237"/>
      <c r="AG533" s="237"/>
      <c r="AH533" s="237"/>
    </row>
    <row r="534" spans="1:34">
      <c r="A534" s="8"/>
      <c r="B534" s="8"/>
      <c r="C534" s="237"/>
      <c r="D534" s="237"/>
      <c r="E534" s="237"/>
      <c r="F534" s="237"/>
      <c r="G534" s="237"/>
      <c r="H534" s="237"/>
      <c r="I534" s="237"/>
      <c r="J534" s="237"/>
      <c r="K534" s="237"/>
      <c r="L534" s="237"/>
      <c r="M534" s="237"/>
      <c r="N534" s="237"/>
      <c r="O534" s="237"/>
      <c r="Q534" s="237"/>
      <c r="R534" s="237"/>
      <c r="S534" s="237"/>
      <c r="T534" s="237"/>
      <c r="U534" s="237"/>
      <c r="V534" s="237"/>
      <c r="W534" s="237"/>
      <c r="X534" s="237"/>
      <c r="Y534" s="237"/>
      <c r="Z534" s="237"/>
      <c r="AA534" s="237"/>
      <c r="AB534" s="237"/>
      <c r="AC534" s="237"/>
      <c r="AD534" s="237"/>
      <c r="AE534" s="237"/>
      <c r="AF534" s="237"/>
      <c r="AG534" s="237"/>
      <c r="AH534" s="237"/>
    </row>
    <row r="535" spans="1:34">
      <c r="A535" s="8"/>
      <c r="B535" s="8"/>
      <c r="C535" s="237"/>
      <c r="D535" s="237"/>
      <c r="E535" s="237"/>
      <c r="F535" s="237"/>
      <c r="G535" s="237"/>
      <c r="H535" s="237"/>
      <c r="I535" s="237"/>
      <c r="J535" s="237"/>
      <c r="K535" s="237"/>
      <c r="L535" s="237"/>
      <c r="M535" s="237"/>
      <c r="N535" s="237"/>
      <c r="O535" s="237"/>
      <c r="Q535" s="237"/>
      <c r="R535" s="237"/>
      <c r="S535" s="237"/>
      <c r="T535" s="237"/>
      <c r="U535" s="237"/>
      <c r="V535" s="237"/>
      <c r="W535" s="237"/>
      <c r="X535" s="237"/>
      <c r="Y535" s="237"/>
      <c r="Z535" s="237"/>
      <c r="AA535" s="237"/>
      <c r="AB535" s="237"/>
      <c r="AC535" s="237"/>
      <c r="AD535" s="237"/>
      <c r="AE535" s="237"/>
      <c r="AF535" s="237"/>
      <c r="AG535" s="237"/>
      <c r="AH535" s="237"/>
    </row>
    <row r="536" spans="1:34">
      <c r="A536" s="8"/>
      <c r="B536" s="8"/>
      <c r="C536" s="237"/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237"/>
      <c r="O536" s="237"/>
      <c r="Q536" s="237"/>
      <c r="R536" s="237"/>
      <c r="S536" s="237"/>
      <c r="T536" s="237"/>
      <c r="U536" s="237"/>
      <c r="V536" s="237"/>
      <c r="W536" s="237"/>
      <c r="X536" s="237"/>
      <c r="Y536" s="237"/>
      <c r="Z536" s="237"/>
      <c r="AA536" s="237"/>
      <c r="AB536" s="237"/>
      <c r="AC536" s="237"/>
      <c r="AD536" s="237"/>
      <c r="AE536" s="237"/>
      <c r="AF536" s="237"/>
      <c r="AG536" s="237"/>
      <c r="AH536" s="237"/>
    </row>
    <row r="537" spans="1:34">
      <c r="A537" s="8"/>
      <c r="B537" s="8"/>
      <c r="C537" s="237"/>
      <c r="D537" s="237"/>
      <c r="E537" s="237"/>
      <c r="F537" s="237"/>
      <c r="G537" s="237"/>
      <c r="H537" s="237"/>
      <c r="I537" s="237"/>
      <c r="J537" s="237"/>
      <c r="K537" s="237"/>
      <c r="L537" s="237"/>
      <c r="M537" s="237"/>
      <c r="N537" s="237"/>
      <c r="O537" s="237"/>
      <c r="Q537" s="237"/>
      <c r="R537" s="237"/>
      <c r="S537" s="237"/>
      <c r="T537" s="237"/>
      <c r="U537" s="237"/>
      <c r="V537" s="237"/>
      <c r="W537" s="237"/>
      <c r="X537" s="237"/>
      <c r="Y537" s="237"/>
      <c r="Z537" s="237"/>
      <c r="AA537" s="237"/>
      <c r="AB537" s="237"/>
      <c r="AC537" s="237"/>
      <c r="AD537" s="237"/>
      <c r="AE537" s="237"/>
      <c r="AF537" s="237"/>
      <c r="AG537" s="237"/>
      <c r="AH537" s="237"/>
    </row>
    <row r="538" spans="1:34">
      <c r="A538" s="8"/>
      <c r="B538" s="8"/>
      <c r="C538" s="237"/>
      <c r="D538" s="237"/>
      <c r="E538" s="237"/>
      <c r="F538" s="237"/>
      <c r="G538" s="237"/>
      <c r="H538" s="237"/>
      <c r="I538" s="237"/>
      <c r="J538" s="237"/>
      <c r="K538" s="237"/>
      <c r="L538" s="237"/>
      <c r="M538" s="237"/>
      <c r="N538" s="237"/>
      <c r="O538" s="237"/>
      <c r="Q538" s="237"/>
      <c r="R538" s="237"/>
      <c r="S538" s="237"/>
      <c r="T538" s="237"/>
      <c r="U538" s="237"/>
      <c r="V538" s="237"/>
      <c r="W538" s="237"/>
      <c r="X538" s="237"/>
      <c r="Y538" s="237"/>
      <c r="Z538" s="237"/>
      <c r="AA538" s="237"/>
      <c r="AB538" s="237"/>
      <c r="AC538" s="237"/>
      <c r="AD538" s="237"/>
      <c r="AE538" s="237"/>
      <c r="AF538" s="237"/>
      <c r="AG538" s="237"/>
      <c r="AH538" s="237"/>
    </row>
    <row r="539" spans="1:34">
      <c r="A539" s="8"/>
      <c r="B539" s="8"/>
      <c r="C539" s="237"/>
      <c r="D539" s="237"/>
      <c r="E539" s="237"/>
      <c r="F539" s="237"/>
      <c r="G539" s="237"/>
      <c r="H539" s="237"/>
      <c r="I539" s="237"/>
      <c r="J539" s="237"/>
      <c r="K539" s="237"/>
      <c r="L539" s="237"/>
      <c r="M539" s="237"/>
      <c r="N539" s="237"/>
      <c r="O539" s="237"/>
      <c r="Q539" s="237"/>
      <c r="R539" s="237"/>
      <c r="S539" s="237"/>
      <c r="T539" s="237"/>
      <c r="U539" s="237"/>
      <c r="V539" s="237"/>
      <c r="W539" s="237"/>
      <c r="X539" s="237"/>
      <c r="Y539" s="237"/>
      <c r="Z539" s="237"/>
      <c r="AA539" s="237"/>
      <c r="AB539" s="237"/>
      <c r="AC539" s="237"/>
      <c r="AD539" s="237"/>
      <c r="AE539" s="237"/>
      <c r="AF539" s="237"/>
      <c r="AG539" s="237"/>
      <c r="AH539" s="237"/>
    </row>
    <row r="540" spans="1:34">
      <c r="A540" s="8"/>
      <c r="B540" s="8"/>
      <c r="C540" s="237"/>
      <c r="D540" s="237"/>
      <c r="E540" s="237"/>
      <c r="F540" s="237"/>
      <c r="G540" s="237"/>
      <c r="H540" s="237"/>
      <c r="I540" s="237"/>
      <c r="J540" s="237"/>
      <c r="K540" s="237"/>
      <c r="L540" s="237"/>
      <c r="M540" s="237"/>
      <c r="N540" s="237"/>
      <c r="O540" s="237"/>
      <c r="Q540" s="237"/>
      <c r="R540" s="237"/>
      <c r="S540" s="237"/>
      <c r="T540" s="237"/>
      <c r="U540" s="237"/>
      <c r="V540" s="237"/>
      <c r="W540" s="237"/>
      <c r="X540" s="237"/>
      <c r="Y540" s="237"/>
      <c r="Z540" s="237"/>
      <c r="AA540" s="237"/>
      <c r="AB540" s="237"/>
      <c r="AC540" s="237"/>
      <c r="AD540" s="237"/>
      <c r="AE540" s="237"/>
      <c r="AF540" s="237"/>
      <c r="AG540" s="237"/>
      <c r="AH540" s="237"/>
    </row>
    <row r="541" spans="1:34">
      <c r="A541" s="8"/>
      <c r="B541" s="8"/>
      <c r="C541" s="237"/>
      <c r="D541" s="237"/>
      <c r="E541" s="237"/>
      <c r="F541" s="237"/>
      <c r="G541" s="237"/>
      <c r="H541" s="237"/>
      <c r="I541" s="237"/>
      <c r="J541" s="237"/>
      <c r="K541" s="237"/>
      <c r="L541" s="237"/>
      <c r="M541" s="237"/>
      <c r="N541" s="237"/>
      <c r="O541" s="237"/>
      <c r="Q541" s="237"/>
      <c r="R541" s="237"/>
      <c r="S541" s="237"/>
      <c r="T541" s="237"/>
      <c r="U541" s="237"/>
      <c r="V541" s="237"/>
      <c r="W541" s="237"/>
      <c r="X541" s="237"/>
      <c r="Y541" s="237"/>
      <c r="Z541" s="237"/>
      <c r="AA541" s="237"/>
      <c r="AB541" s="237"/>
      <c r="AC541" s="237"/>
      <c r="AD541" s="237"/>
      <c r="AE541" s="237"/>
      <c r="AF541" s="237"/>
      <c r="AG541" s="237"/>
      <c r="AH541" s="237"/>
    </row>
    <row r="542" spans="1:34">
      <c r="A542" s="8"/>
      <c r="B542" s="8"/>
      <c r="C542" s="237"/>
      <c r="D542" s="237"/>
      <c r="E542" s="237"/>
      <c r="F542" s="237"/>
      <c r="G542" s="237"/>
      <c r="H542" s="237"/>
      <c r="I542" s="237"/>
      <c r="J542" s="237"/>
      <c r="K542" s="237"/>
      <c r="L542" s="237"/>
      <c r="M542" s="237"/>
      <c r="N542" s="237"/>
      <c r="O542" s="237"/>
      <c r="Q542" s="237"/>
      <c r="R542" s="237"/>
      <c r="S542" s="237"/>
      <c r="T542" s="237"/>
      <c r="U542" s="237"/>
      <c r="V542" s="237"/>
      <c r="W542" s="237"/>
      <c r="X542" s="237"/>
      <c r="Y542" s="237"/>
      <c r="Z542" s="237"/>
      <c r="AA542" s="237"/>
      <c r="AB542" s="237"/>
      <c r="AC542" s="237"/>
      <c r="AD542" s="237"/>
      <c r="AE542" s="237"/>
      <c r="AF542" s="237"/>
      <c r="AG542" s="237"/>
      <c r="AH542" s="237"/>
    </row>
    <row r="543" spans="1:34">
      <c r="A543" s="8"/>
      <c r="B543" s="8"/>
      <c r="C543" s="237"/>
      <c r="D543" s="237"/>
      <c r="E543" s="237"/>
      <c r="F543" s="237"/>
      <c r="G543" s="237"/>
      <c r="H543" s="237"/>
      <c r="I543" s="237"/>
      <c r="J543" s="237"/>
      <c r="K543" s="237"/>
      <c r="L543" s="237"/>
      <c r="M543" s="237"/>
      <c r="N543" s="237"/>
      <c r="O543" s="237"/>
      <c r="Q543" s="237"/>
      <c r="R543" s="237"/>
      <c r="S543" s="237"/>
      <c r="T543" s="237"/>
      <c r="U543" s="237"/>
      <c r="V543" s="237"/>
      <c r="W543" s="237"/>
      <c r="X543" s="237"/>
      <c r="Y543" s="237"/>
      <c r="Z543" s="237"/>
      <c r="AA543" s="237"/>
      <c r="AB543" s="237"/>
      <c r="AC543" s="237"/>
      <c r="AD543" s="237"/>
      <c r="AE543" s="237"/>
      <c r="AF543" s="237"/>
      <c r="AG543" s="237"/>
      <c r="AH543" s="237"/>
    </row>
    <row r="544" spans="1:34">
      <c r="A544" s="8"/>
      <c r="B544" s="8"/>
      <c r="C544" s="237"/>
      <c r="D544" s="237"/>
      <c r="E544" s="237"/>
      <c r="F544" s="237"/>
      <c r="G544" s="237"/>
      <c r="H544" s="237"/>
      <c r="I544" s="237"/>
      <c r="J544" s="237"/>
      <c r="K544" s="237"/>
      <c r="L544" s="237"/>
      <c r="M544" s="237"/>
      <c r="N544" s="237"/>
      <c r="O544" s="237"/>
      <c r="Q544" s="237"/>
      <c r="R544" s="237"/>
      <c r="S544" s="237"/>
      <c r="T544" s="237"/>
      <c r="U544" s="237"/>
      <c r="V544" s="237"/>
      <c r="W544" s="237"/>
      <c r="X544" s="237"/>
      <c r="Y544" s="237"/>
      <c r="Z544" s="237"/>
      <c r="AA544" s="237"/>
      <c r="AB544" s="237"/>
      <c r="AC544" s="237"/>
      <c r="AD544" s="237"/>
      <c r="AE544" s="237"/>
      <c r="AF544" s="237"/>
      <c r="AG544" s="237"/>
      <c r="AH544" s="237"/>
    </row>
    <row r="545" spans="1:34">
      <c r="A545" s="8"/>
      <c r="B545" s="8"/>
      <c r="C545" s="237"/>
      <c r="D545" s="237"/>
      <c r="E545" s="237"/>
      <c r="F545" s="237"/>
      <c r="G545" s="237"/>
      <c r="H545" s="237"/>
      <c r="I545" s="237"/>
      <c r="J545" s="237"/>
      <c r="K545" s="237"/>
      <c r="L545" s="237"/>
      <c r="M545" s="237"/>
      <c r="N545" s="237"/>
      <c r="O545" s="237"/>
      <c r="Q545" s="237"/>
      <c r="R545" s="237"/>
      <c r="S545" s="237"/>
      <c r="T545" s="237"/>
      <c r="U545" s="237"/>
      <c r="V545" s="237"/>
      <c r="W545" s="237"/>
      <c r="X545" s="237"/>
      <c r="Y545" s="237"/>
      <c r="Z545" s="237"/>
      <c r="AA545" s="237"/>
      <c r="AB545" s="237"/>
      <c r="AC545" s="237"/>
      <c r="AD545" s="237"/>
      <c r="AE545" s="237"/>
      <c r="AF545" s="237"/>
      <c r="AG545" s="237"/>
      <c r="AH545" s="237"/>
    </row>
    <row r="546" spans="1:34">
      <c r="A546" s="8"/>
      <c r="B546" s="8"/>
      <c r="C546" s="237"/>
      <c r="D546" s="237"/>
      <c r="E546" s="237"/>
      <c r="F546" s="237"/>
      <c r="G546" s="237"/>
      <c r="H546" s="237"/>
      <c r="I546" s="237"/>
      <c r="J546" s="237"/>
      <c r="K546" s="237"/>
      <c r="L546" s="237"/>
      <c r="M546" s="237"/>
      <c r="N546" s="237"/>
      <c r="O546" s="237"/>
      <c r="Q546" s="237"/>
      <c r="R546" s="237"/>
      <c r="S546" s="237"/>
      <c r="T546" s="237"/>
      <c r="U546" s="237"/>
      <c r="V546" s="237"/>
      <c r="W546" s="237"/>
      <c r="X546" s="237"/>
      <c r="Y546" s="237"/>
      <c r="Z546" s="237"/>
      <c r="AA546" s="237"/>
      <c r="AB546" s="237"/>
      <c r="AC546" s="237"/>
      <c r="AD546" s="237"/>
      <c r="AE546" s="237"/>
      <c r="AF546" s="237"/>
      <c r="AG546" s="237"/>
      <c r="AH546" s="237"/>
    </row>
    <row r="547" spans="1:34">
      <c r="A547" s="8"/>
      <c r="B547" s="8"/>
      <c r="C547" s="237"/>
      <c r="D547" s="237"/>
      <c r="E547" s="237"/>
      <c r="F547" s="237"/>
      <c r="G547" s="237"/>
      <c r="H547" s="237"/>
      <c r="I547" s="237"/>
      <c r="J547" s="237"/>
      <c r="K547" s="237"/>
      <c r="L547" s="237"/>
      <c r="M547" s="237"/>
      <c r="N547" s="237"/>
      <c r="O547" s="237"/>
      <c r="Q547" s="237"/>
      <c r="R547" s="237"/>
      <c r="S547" s="237"/>
      <c r="T547" s="237"/>
      <c r="U547" s="237"/>
      <c r="V547" s="237"/>
      <c r="W547" s="237"/>
      <c r="X547" s="237"/>
      <c r="Y547" s="237"/>
      <c r="Z547" s="237"/>
      <c r="AA547" s="237"/>
      <c r="AB547" s="237"/>
      <c r="AC547" s="237"/>
      <c r="AD547" s="237"/>
      <c r="AE547" s="237"/>
      <c r="AF547" s="237"/>
      <c r="AG547" s="237"/>
      <c r="AH547" s="237"/>
    </row>
    <row r="548" spans="1:34">
      <c r="A548" s="8"/>
      <c r="B548" s="8"/>
      <c r="C548" s="237"/>
      <c r="D548" s="237"/>
      <c r="E548" s="237"/>
      <c r="F548" s="237"/>
      <c r="G548" s="237"/>
      <c r="H548" s="237"/>
      <c r="I548" s="237"/>
      <c r="J548" s="237"/>
      <c r="K548" s="237"/>
      <c r="L548" s="237"/>
      <c r="M548" s="237"/>
      <c r="N548" s="237"/>
      <c r="O548" s="237"/>
      <c r="Q548" s="237"/>
      <c r="R548" s="237"/>
      <c r="S548" s="237"/>
      <c r="T548" s="237"/>
      <c r="U548" s="237"/>
      <c r="V548" s="237"/>
      <c r="W548" s="237"/>
      <c r="X548" s="237"/>
      <c r="Y548" s="237"/>
      <c r="Z548" s="237"/>
      <c r="AA548" s="237"/>
      <c r="AB548" s="237"/>
      <c r="AC548" s="237"/>
      <c r="AD548" s="237"/>
      <c r="AE548" s="237"/>
      <c r="AF548" s="237"/>
      <c r="AG548" s="237"/>
      <c r="AH548" s="237"/>
    </row>
    <row r="549" spans="1:34">
      <c r="A549" s="8"/>
      <c r="B549" s="8"/>
      <c r="C549" s="237"/>
      <c r="D549" s="237"/>
      <c r="E549" s="237"/>
      <c r="F549" s="237"/>
      <c r="G549" s="237"/>
      <c r="H549" s="237"/>
      <c r="I549" s="237"/>
      <c r="J549" s="237"/>
      <c r="K549" s="237"/>
      <c r="L549" s="237"/>
      <c r="M549" s="237"/>
      <c r="N549" s="237"/>
      <c r="O549" s="237"/>
      <c r="Q549" s="237"/>
      <c r="R549" s="237"/>
      <c r="S549" s="237"/>
      <c r="T549" s="237"/>
      <c r="U549" s="237"/>
      <c r="V549" s="237"/>
      <c r="W549" s="237"/>
      <c r="X549" s="237"/>
      <c r="Y549" s="237"/>
      <c r="Z549" s="237"/>
      <c r="AA549" s="237"/>
      <c r="AB549" s="237"/>
      <c r="AC549" s="237"/>
      <c r="AD549" s="237"/>
      <c r="AE549" s="237"/>
      <c r="AF549" s="237"/>
      <c r="AG549" s="237"/>
      <c r="AH549" s="237"/>
    </row>
    <row r="550" spans="1:34">
      <c r="A550" s="8"/>
      <c r="B550" s="8"/>
      <c r="C550" s="237"/>
      <c r="D550" s="237"/>
      <c r="E550" s="237"/>
      <c r="F550" s="237"/>
      <c r="G550" s="237"/>
      <c r="H550" s="237"/>
      <c r="I550" s="237"/>
      <c r="J550" s="237"/>
      <c r="K550" s="237"/>
      <c r="L550" s="237"/>
      <c r="M550" s="237"/>
      <c r="N550" s="237"/>
      <c r="O550" s="237"/>
      <c r="Q550" s="237"/>
      <c r="R550" s="237"/>
      <c r="S550" s="237"/>
      <c r="T550" s="237"/>
      <c r="U550" s="237"/>
      <c r="V550" s="237"/>
      <c r="W550" s="237"/>
      <c r="X550" s="237"/>
      <c r="Y550" s="237"/>
      <c r="Z550" s="237"/>
      <c r="AA550" s="237"/>
      <c r="AB550" s="237"/>
      <c r="AC550" s="237"/>
      <c r="AD550" s="237"/>
      <c r="AE550" s="237"/>
      <c r="AF550" s="237"/>
      <c r="AG550" s="237"/>
      <c r="AH550" s="237"/>
    </row>
    <row r="551" spans="1:34">
      <c r="A551" s="8"/>
      <c r="B551" s="8"/>
      <c r="C551" s="237"/>
      <c r="D551" s="237"/>
      <c r="E551" s="237"/>
      <c r="F551" s="237"/>
      <c r="G551" s="237"/>
      <c r="H551" s="237"/>
      <c r="I551" s="237"/>
      <c r="J551" s="237"/>
      <c r="K551" s="237"/>
      <c r="L551" s="237"/>
      <c r="M551" s="237"/>
      <c r="N551" s="237"/>
      <c r="O551" s="237"/>
      <c r="Q551" s="237"/>
      <c r="R551" s="237"/>
      <c r="S551" s="237"/>
      <c r="T551" s="237"/>
      <c r="U551" s="237"/>
      <c r="V551" s="237"/>
      <c r="W551" s="237"/>
      <c r="X551" s="237"/>
      <c r="Y551" s="237"/>
      <c r="Z551" s="237"/>
      <c r="AA551" s="237"/>
      <c r="AB551" s="237"/>
      <c r="AC551" s="237"/>
      <c r="AD551" s="237"/>
      <c r="AE551" s="237"/>
      <c r="AF551" s="237"/>
      <c r="AG551" s="237"/>
      <c r="AH551" s="237"/>
    </row>
    <row r="552" spans="1:34">
      <c r="A552" s="8"/>
      <c r="B552" s="8"/>
      <c r="C552" s="237"/>
      <c r="D552" s="237"/>
      <c r="E552" s="237"/>
      <c r="F552" s="237"/>
      <c r="G552" s="237"/>
      <c r="H552" s="237"/>
      <c r="I552" s="237"/>
      <c r="J552" s="237"/>
      <c r="K552" s="237"/>
      <c r="L552" s="237"/>
      <c r="M552" s="237"/>
      <c r="N552" s="237"/>
      <c r="O552" s="237"/>
      <c r="Q552" s="237"/>
      <c r="R552" s="237"/>
      <c r="S552" s="237"/>
      <c r="T552" s="237"/>
      <c r="U552" s="237"/>
      <c r="V552" s="237"/>
      <c r="W552" s="237"/>
      <c r="X552" s="237"/>
      <c r="Y552" s="237"/>
      <c r="Z552" s="237"/>
      <c r="AA552" s="237"/>
      <c r="AB552" s="237"/>
      <c r="AC552" s="237"/>
      <c r="AD552" s="237"/>
      <c r="AE552" s="237"/>
      <c r="AF552" s="237"/>
      <c r="AG552" s="237"/>
      <c r="AH552" s="237"/>
    </row>
    <row r="553" spans="1:34">
      <c r="A553" s="8"/>
      <c r="B553" s="8"/>
      <c r="C553" s="237"/>
      <c r="D553" s="237"/>
      <c r="E553" s="237"/>
      <c r="F553" s="237"/>
      <c r="G553" s="237"/>
      <c r="H553" s="237"/>
      <c r="I553" s="237"/>
      <c r="J553" s="237"/>
      <c r="K553" s="237"/>
      <c r="L553" s="237"/>
      <c r="M553" s="237"/>
      <c r="N553" s="237"/>
      <c r="O553" s="237"/>
      <c r="Q553" s="237"/>
      <c r="R553" s="237"/>
      <c r="S553" s="237"/>
      <c r="T553" s="237"/>
      <c r="U553" s="237"/>
      <c r="V553" s="237"/>
      <c r="W553" s="237"/>
      <c r="X553" s="237"/>
      <c r="Y553" s="237"/>
      <c r="Z553" s="237"/>
      <c r="AA553" s="237"/>
      <c r="AB553" s="237"/>
      <c r="AC553" s="237"/>
      <c r="AD553" s="237"/>
      <c r="AE553" s="237"/>
      <c r="AF553" s="237"/>
      <c r="AG553" s="237"/>
      <c r="AH553" s="237"/>
    </row>
    <row r="554" spans="1:34">
      <c r="A554" s="8"/>
      <c r="B554" s="8"/>
      <c r="C554" s="237"/>
      <c r="D554" s="237"/>
      <c r="E554" s="237"/>
      <c r="F554" s="237"/>
      <c r="G554" s="237"/>
      <c r="H554" s="237"/>
      <c r="I554" s="237"/>
      <c r="J554" s="237"/>
      <c r="K554" s="237"/>
      <c r="L554" s="237"/>
      <c r="M554" s="237"/>
      <c r="N554" s="237"/>
      <c r="O554" s="237"/>
      <c r="Q554" s="237"/>
      <c r="R554" s="237"/>
      <c r="S554" s="237"/>
      <c r="T554" s="237"/>
      <c r="U554" s="237"/>
      <c r="V554" s="237"/>
      <c r="W554" s="237"/>
      <c r="X554" s="237"/>
      <c r="Y554" s="237"/>
      <c r="Z554" s="237"/>
      <c r="AA554" s="237"/>
      <c r="AB554" s="237"/>
      <c r="AC554" s="237"/>
      <c r="AD554" s="237"/>
      <c r="AE554" s="237"/>
      <c r="AF554" s="237"/>
      <c r="AG554" s="237"/>
      <c r="AH554" s="237"/>
    </row>
    <row r="555" spans="1:34">
      <c r="A555" s="8"/>
      <c r="B555" s="8"/>
      <c r="C555" s="237"/>
      <c r="D555" s="237"/>
      <c r="E555" s="237"/>
      <c r="F555" s="237"/>
      <c r="G555" s="237"/>
      <c r="H555" s="237"/>
      <c r="I555" s="237"/>
      <c r="J555" s="237"/>
      <c r="K555" s="237"/>
      <c r="L555" s="237"/>
      <c r="M555" s="237"/>
      <c r="N555" s="237"/>
      <c r="O555" s="237"/>
      <c r="Q555" s="237"/>
      <c r="R555" s="237"/>
      <c r="S555" s="237"/>
      <c r="T555" s="237"/>
      <c r="U555" s="237"/>
      <c r="V555" s="237"/>
      <c r="W555" s="237"/>
      <c r="X555" s="237"/>
      <c r="Y555" s="237"/>
      <c r="Z555" s="237"/>
      <c r="AA555" s="237"/>
      <c r="AB555" s="237"/>
      <c r="AC555" s="237"/>
      <c r="AD555" s="237"/>
      <c r="AE555" s="237"/>
      <c r="AF555" s="237"/>
      <c r="AG555" s="237"/>
      <c r="AH555" s="237"/>
    </row>
    <row r="556" spans="1:34">
      <c r="A556" s="8"/>
      <c r="B556" s="8"/>
      <c r="C556" s="237"/>
      <c r="D556" s="237"/>
      <c r="E556" s="237"/>
      <c r="F556" s="237"/>
      <c r="G556" s="237"/>
      <c r="H556" s="237"/>
      <c r="I556" s="237"/>
      <c r="J556" s="237"/>
      <c r="K556" s="237"/>
      <c r="L556" s="237"/>
      <c r="M556" s="237"/>
      <c r="N556" s="237"/>
      <c r="O556" s="237"/>
      <c r="Q556" s="237"/>
      <c r="R556" s="237"/>
      <c r="S556" s="237"/>
      <c r="T556" s="237"/>
      <c r="U556" s="237"/>
      <c r="V556" s="237"/>
      <c r="W556" s="237"/>
      <c r="X556" s="237"/>
      <c r="Y556" s="237"/>
      <c r="Z556" s="237"/>
      <c r="AA556" s="237"/>
      <c r="AB556" s="237"/>
      <c r="AC556" s="237"/>
      <c r="AD556" s="237"/>
      <c r="AE556" s="237"/>
      <c r="AF556" s="237"/>
      <c r="AG556" s="237"/>
      <c r="AH556" s="237"/>
    </row>
    <row r="557" spans="1:34">
      <c r="A557" s="8"/>
      <c r="B557" s="8"/>
      <c r="C557" s="237"/>
      <c r="D557" s="237"/>
      <c r="E557" s="237"/>
      <c r="F557" s="237"/>
      <c r="G557" s="237"/>
      <c r="H557" s="237"/>
      <c r="I557" s="237"/>
      <c r="J557" s="237"/>
      <c r="K557" s="237"/>
      <c r="L557" s="237"/>
      <c r="M557" s="237"/>
      <c r="N557" s="237"/>
      <c r="O557" s="237"/>
      <c r="Q557" s="237"/>
      <c r="R557" s="237"/>
      <c r="S557" s="237"/>
      <c r="T557" s="237"/>
      <c r="U557" s="237"/>
      <c r="V557" s="237"/>
      <c r="W557" s="237"/>
      <c r="X557" s="237"/>
      <c r="Y557" s="237"/>
      <c r="Z557" s="237"/>
      <c r="AA557" s="237"/>
      <c r="AB557" s="237"/>
      <c r="AC557" s="237"/>
      <c r="AD557" s="237"/>
      <c r="AE557" s="237"/>
      <c r="AF557" s="237"/>
      <c r="AG557" s="237"/>
      <c r="AH557" s="237"/>
    </row>
    <row r="558" spans="1:34">
      <c r="A558" s="8"/>
      <c r="B558" s="8"/>
      <c r="C558" s="237"/>
      <c r="D558" s="237"/>
      <c r="E558" s="237"/>
      <c r="F558" s="237"/>
      <c r="G558" s="237"/>
      <c r="H558" s="237"/>
      <c r="I558" s="237"/>
      <c r="J558" s="237"/>
      <c r="K558" s="237"/>
      <c r="L558" s="237"/>
      <c r="M558" s="237"/>
      <c r="N558" s="237"/>
      <c r="O558" s="237"/>
      <c r="Q558" s="237"/>
      <c r="R558" s="237"/>
      <c r="S558" s="237"/>
      <c r="T558" s="237"/>
      <c r="U558" s="237"/>
      <c r="V558" s="237"/>
      <c r="W558" s="237"/>
      <c r="X558" s="237"/>
      <c r="Y558" s="237"/>
      <c r="Z558" s="237"/>
      <c r="AA558" s="237"/>
      <c r="AB558" s="237"/>
      <c r="AC558" s="237"/>
      <c r="AD558" s="237"/>
      <c r="AE558" s="237"/>
      <c r="AF558" s="237"/>
      <c r="AG558" s="237"/>
      <c r="AH558" s="237"/>
    </row>
    <row r="559" spans="1:34">
      <c r="A559" s="8"/>
      <c r="B559" s="8"/>
      <c r="C559" s="237"/>
      <c r="D559" s="237"/>
      <c r="E559" s="237"/>
      <c r="F559" s="237"/>
      <c r="G559" s="237"/>
      <c r="H559" s="237"/>
      <c r="I559" s="237"/>
      <c r="J559" s="237"/>
      <c r="K559" s="237"/>
      <c r="L559" s="237"/>
      <c r="M559" s="237"/>
      <c r="N559" s="237"/>
      <c r="O559" s="237"/>
      <c r="Q559" s="237"/>
      <c r="R559" s="237"/>
      <c r="S559" s="237"/>
      <c r="T559" s="237"/>
      <c r="U559" s="237"/>
      <c r="V559" s="237"/>
      <c r="W559" s="237"/>
      <c r="X559" s="237"/>
      <c r="Y559" s="237"/>
      <c r="Z559" s="237"/>
      <c r="AA559" s="237"/>
      <c r="AB559" s="237"/>
      <c r="AC559" s="237"/>
      <c r="AD559" s="237"/>
      <c r="AE559" s="237"/>
      <c r="AF559" s="237"/>
      <c r="AG559" s="237"/>
      <c r="AH559" s="237"/>
    </row>
    <row r="560" spans="1:34">
      <c r="A560" s="8"/>
      <c r="B560" s="8"/>
      <c r="C560" s="237"/>
      <c r="D560" s="237"/>
      <c r="E560" s="237"/>
      <c r="F560" s="237"/>
      <c r="G560" s="237"/>
      <c r="H560" s="237"/>
      <c r="I560" s="237"/>
      <c r="J560" s="237"/>
      <c r="K560" s="237"/>
      <c r="L560" s="237"/>
      <c r="M560" s="237"/>
      <c r="N560" s="237"/>
      <c r="O560" s="237"/>
      <c r="Q560" s="237"/>
      <c r="R560" s="237"/>
      <c r="S560" s="237"/>
      <c r="T560" s="237"/>
      <c r="U560" s="237"/>
      <c r="V560" s="237"/>
      <c r="W560" s="237"/>
      <c r="X560" s="237"/>
      <c r="Y560" s="237"/>
      <c r="Z560" s="237"/>
      <c r="AA560" s="237"/>
      <c r="AB560" s="237"/>
      <c r="AC560" s="237"/>
      <c r="AD560" s="237"/>
      <c r="AE560" s="237"/>
      <c r="AF560" s="237"/>
      <c r="AG560" s="237"/>
      <c r="AH560" s="237"/>
    </row>
    <row r="561" spans="1:34">
      <c r="A561" s="8"/>
      <c r="B561" s="8"/>
      <c r="C561" s="237"/>
      <c r="D561" s="237"/>
      <c r="E561" s="237"/>
      <c r="F561" s="237"/>
      <c r="G561" s="237"/>
      <c r="H561" s="237"/>
      <c r="I561" s="237"/>
      <c r="J561" s="237"/>
      <c r="K561" s="237"/>
      <c r="L561" s="237"/>
      <c r="M561" s="237"/>
      <c r="N561" s="237"/>
      <c r="O561" s="237"/>
      <c r="Q561" s="237"/>
      <c r="R561" s="237"/>
      <c r="S561" s="237"/>
      <c r="T561" s="237"/>
      <c r="U561" s="237"/>
      <c r="V561" s="237"/>
      <c r="W561" s="237"/>
      <c r="X561" s="237"/>
      <c r="Y561" s="237"/>
      <c r="Z561" s="237"/>
      <c r="AA561" s="237"/>
      <c r="AB561" s="237"/>
      <c r="AC561" s="237"/>
      <c r="AD561" s="237"/>
      <c r="AE561" s="237"/>
      <c r="AF561" s="237"/>
      <c r="AG561" s="237"/>
      <c r="AH561" s="237"/>
    </row>
    <row r="562" spans="1:34">
      <c r="A562" s="8"/>
      <c r="B562" s="8"/>
      <c r="C562" s="237"/>
      <c r="D562" s="237"/>
      <c r="E562" s="237"/>
      <c r="F562" s="237"/>
      <c r="G562" s="237"/>
      <c r="H562" s="237"/>
      <c r="I562" s="237"/>
      <c r="J562" s="237"/>
      <c r="K562" s="237"/>
      <c r="L562" s="237"/>
      <c r="M562" s="237"/>
      <c r="N562" s="237"/>
      <c r="O562" s="237"/>
      <c r="Q562" s="237"/>
      <c r="R562" s="237"/>
      <c r="S562" s="237"/>
      <c r="T562" s="237"/>
      <c r="U562" s="237"/>
      <c r="V562" s="237"/>
      <c r="W562" s="237"/>
      <c r="X562" s="237"/>
      <c r="Y562" s="237"/>
      <c r="Z562" s="237"/>
      <c r="AA562" s="237"/>
      <c r="AB562" s="237"/>
      <c r="AC562" s="237"/>
      <c r="AD562" s="237"/>
      <c r="AE562" s="237"/>
      <c r="AF562" s="237"/>
      <c r="AG562" s="237"/>
      <c r="AH562" s="237"/>
    </row>
    <row r="563" spans="1:34">
      <c r="A563" s="8"/>
      <c r="B563" s="8"/>
      <c r="C563" s="237"/>
      <c r="D563" s="237"/>
      <c r="E563" s="237"/>
      <c r="F563" s="237"/>
      <c r="G563" s="237"/>
      <c r="H563" s="237"/>
      <c r="I563" s="237"/>
      <c r="J563" s="237"/>
      <c r="K563" s="237"/>
      <c r="L563" s="237"/>
      <c r="M563" s="237"/>
      <c r="N563" s="237"/>
      <c r="O563" s="237"/>
      <c r="Q563" s="237"/>
      <c r="R563" s="237"/>
      <c r="S563" s="237"/>
      <c r="T563" s="237"/>
      <c r="U563" s="237"/>
      <c r="V563" s="237"/>
      <c r="W563" s="237"/>
      <c r="X563" s="237"/>
      <c r="Y563" s="237"/>
      <c r="Z563" s="237"/>
      <c r="AA563" s="237"/>
      <c r="AB563" s="237"/>
      <c r="AC563" s="237"/>
      <c r="AD563" s="237"/>
      <c r="AE563" s="237"/>
      <c r="AF563" s="237"/>
      <c r="AG563" s="237"/>
      <c r="AH563" s="237"/>
    </row>
    <row r="564" spans="1:34">
      <c r="A564" s="8"/>
      <c r="B564" s="8"/>
      <c r="C564" s="237"/>
      <c r="D564" s="237"/>
      <c r="E564" s="237"/>
      <c r="F564" s="237"/>
      <c r="G564" s="237"/>
      <c r="H564" s="237"/>
      <c r="I564" s="237"/>
      <c r="J564" s="237"/>
      <c r="K564" s="237"/>
      <c r="L564" s="237"/>
      <c r="M564" s="237"/>
      <c r="N564" s="237"/>
      <c r="O564" s="237"/>
      <c r="Q564" s="237"/>
      <c r="R564" s="237"/>
      <c r="S564" s="237"/>
      <c r="T564" s="237"/>
      <c r="U564" s="237"/>
      <c r="V564" s="237"/>
      <c r="W564" s="237"/>
      <c r="X564" s="237"/>
      <c r="Y564" s="237"/>
      <c r="Z564" s="237"/>
      <c r="AA564" s="237"/>
      <c r="AB564" s="237"/>
      <c r="AC564" s="237"/>
      <c r="AD564" s="237"/>
      <c r="AE564" s="237"/>
      <c r="AF564" s="237"/>
      <c r="AG564" s="237"/>
      <c r="AH564" s="237"/>
    </row>
    <row r="565" spans="1:34">
      <c r="A565" s="8"/>
      <c r="B565" s="8"/>
      <c r="C565" s="237"/>
      <c r="D565" s="237"/>
      <c r="E565" s="237"/>
      <c r="F565" s="237"/>
      <c r="G565" s="237"/>
      <c r="H565" s="237"/>
      <c r="I565" s="237"/>
      <c r="J565" s="237"/>
      <c r="K565" s="237"/>
      <c r="L565" s="237"/>
      <c r="M565" s="237"/>
      <c r="N565" s="237"/>
      <c r="O565" s="237"/>
      <c r="Q565" s="237"/>
      <c r="R565" s="237"/>
      <c r="S565" s="237"/>
      <c r="T565" s="237"/>
      <c r="U565" s="237"/>
      <c r="V565" s="237"/>
      <c r="W565" s="237"/>
      <c r="X565" s="237"/>
      <c r="Y565" s="237"/>
      <c r="Z565" s="237"/>
      <c r="AA565" s="237"/>
      <c r="AB565" s="237"/>
      <c r="AC565" s="237"/>
      <c r="AD565" s="237"/>
      <c r="AE565" s="237"/>
      <c r="AF565" s="237"/>
      <c r="AG565" s="237"/>
      <c r="AH565" s="237"/>
    </row>
    <row r="566" spans="1:34">
      <c r="A566" s="8"/>
      <c r="B566" s="8"/>
      <c r="C566" s="237"/>
      <c r="D566" s="237"/>
      <c r="E566" s="237"/>
      <c r="F566" s="237"/>
      <c r="G566" s="237"/>
      <c r="H566" s="237"/>
      <c r="I566" s="237"/>
      <c r="J566" s="237"/>
      <c r="K566" s="237"/>
      <c r="L566" s="237"/>
      <c r="M566" s="237"/>
      <c r="N566" s="237"/>
      <c r="O566" s="237"/>
      <c r="Q566" s="237"/>
      <c r="R566" s="237"/>
      <c r="S566" s="237"/>
      <c r="T566" s="237"/>
      <c r="U566" s="237"/>
      <c r="V566" s="237"/>
      <c r="W566" s="237"/>
      <c r="X566" s="237"/>
      <c r="Y566" s="237"/>
      <c r="Z566" s="237"/>
      <c r="AA566" s="237"/>
      <c r="AB566" s="237"/>
      <c r="AC566" s="237"/>
      <c r="AD566" s="237"/>
      <c r="AE566" s="237"/>
      <c r="AF566" s="237"/>
      <c r="AG566" s="237"/>
      <c r="AH566" s="237"/>
    </row>
    <row r="567" spans="1:34">
      <c r="A567" s="8"/>
      <c r="B567" s="8"/>
      <c r="C567" s="237"/>
      <c r="D567" s="237"/>
      <c r="E567" s="237"/>
      <c r="F567" s="237"/>
      <c r="G567" s="237"/>
      <c r="H567" s="237"/>
      <c r="I567" s="237"/>
      <c r="J567" s="237"/>
      <c r="K567" s="237"/>
      <c r="L567" s="237"/>
      <c r="M567" s="237"/>
      <c r="N567" s="237"/>
      <c r="O567" s="237"/>
      <c r="Q567" s="237"/>
      <c r="R567" s="237"/>
      <c r="S567" s="237"/>
      <c r="T567" s="237"/>
      <c r="U567" s="237"/>
      <c r="V567" s="237"/>
      <c r="W567" s="237"/>
      <c r="X567" s="237"/>
      <c r="Y567" s="237"/>
      <c r="Z567" s="237"/>
      <c r="AA567" s="237"/>
      <c r="AB567" s="237"/>
      <c r="AC567" s="237"/>
      <c r="AD567" s="237"/>
      <c r="AE567" s="237"/>
      <c r="AF567" s="237"/>
      <c r="AG567" s="237"/>
      <c r="AH567" s="237"/>
    </row>
    <row r="568" spans="1:34">
      <c r="A568" s="8"/>
      <c r="B568" s="8"/>
      <c r="C568" s="237"/>
      <c r="D568" s="237"/>
      <c r="E568" s="237"/>
      <c r="F568" s="237"/>
      <c r="G568" s="237"/>
      <c r="H568" s="237"/>
      <c r="I568" s="237"/>
      <c r="J568" s="237"/>
      <c r="K568" s="237"/>
      <c r="L568" s="237"/>
      <c r="M568" s="237"/>
      <c r="N568" s="237"/>
      <c r="O568" s="237"/>
      <c r="Q568" s="237"/>
      <c r="R568" s="237"/>
      <c r="S568" s="237"/>
      <c r="T568" s="237"/>
      <c r="U568" s="237"/>
      <c r="V568" s="237"/>
      <c r="W568" s="237"/>
      <c r="X568" s="237"/>
      <c r="Y568" s="237"/>
      <c r="Z568" s="237"/>
      <c r="AA568" s="237"/>
      <c r="AB568" s="237"/>
      <c r="AC568" s="237"/>
      <c r="AD568" s="237"/>
      <c r="AE568" s="237"/>
      <c r="AF568" s="237"/>
      <c r="AG568" s="237"/>
      <c r="AH568" s="237"/>
    </row>
    <row r="569" spans="1:34">
      <c r="A569" s="8"/>
      <c r="B569" s="8"/>
      <c r="C569" s="237"/>
      <c r="D569" s="237"/>
      <c r="E569" s="237"/>
      <c r="F569" s="237"/>
      <c r="G569" s="237"/>
      <c r="H569" s="237"/>
      <c r="I569" s="237"/>
      <c r="J569" s="237"/>
      <c r="K569" s="237"/>
      <c r="L569" s="237"/>
      <c r="M569" s="237"/>
      <c r="N569" s="237"/>
      <c r="O569" s="237"/>
      <c r="Q569" s="237"/>
      <c r="R569" s="237"/>
      <c r="S569" s="237"/>
      <c r="T569" s="237"/>
      <c r="U569" s="237"/>
      <c r="V569" s="237"/>
      <c r="W569" s="237"/>
      <c r="X569" s="237"/>
      <c r="Y569" s="237"/>
      <c r="Z569" s="237"/>
      <c r="AA569" s="237"/>
      <c r="AB569" s="237"/>
      <c r="AC569" s="237"/>
      <c r="AD569" s="237"/>
      <c r="AE569" s="237"/>
      <c r="AF569" s="237"/>
      <c r="AG569" s="237"/>
      <c r="AH569" s="237"/>
    </row>
    <row r="570" spans="1:34">
      <c r="A570" s="8"/>
      <c r="B570" s="8"/>
      <c r="C570" s="237"/>
      <c r="D570" s="237"/>
      <c r="E570" s="237"/>
      <c r="F570" s="237"/>
      <c r="G570" s="237"/>
      <c r="H570" s="237"/>
      <c r="I570" s="237"/>
      <c r="J570" s="237"/>
      <c r="K570" s="237"/>
      <c r="L570" s="237"/>
      <c r="M570" s="237"/>
      <c r="N570" s="237"/>
      <c r="O570" s="237"/>
      <c r="Q570" s="237"/>
      <c r="R570" s="237"/>
      <c r="S570" s="237"/>
      <c r="T570" s="237"/>
      <c r="U570" s="237"/>
      <c r="V570" s="237"/>
      <c r="W570" s="237"/>
      <c r="X570" s="237"/>
      <c r="Y570" s="237"/>
      <c r="Z570" s="237"/>
      <c r="AA570" s="237"/>
      <c r="AB570" s="237"/>
      <c r="AC570" s="237"/>
      <c r="AD570" s="237"/>
      <c r="AE570" s="237"/>
      <c r="AF570" s="237"/>
      <c r="AG570" s="237"/>
      <c r="AH570" s="237"/>
    </row>
    <row r="571" spans="1:34">
      <c r="A571" s="8"/>
      <c r="B571" s="8"/>
      <c r="C571" s="237"/>
      <c r="D571" s="237"/>
      <c r="E571" s="237"/>
      <c r="F571" s="237"/>
      <c r="G571" s="237"/>
      <c r="H571" s="237"/>
      <c r="I571" s="237"/>
      <c r="J571" s="237"/>
      <c r="K571" s="237"/>
      <c r="L571" s="237"/>
      <c r="M571" s="237"/>
      <c r="N571" s="237"/>
      <c r="O571" s="237"/>
      <c r="Q571" s="237"/>
      <c r="R571" s="237"/>
      <c r="S571" s="237"/>
      <c r="T571" s="237"/>
      <c r="U571" s="237"/>
      <c r="V571" s="237"/>
      <c r="W571" s="237"/>
      <c r="X571" s="237"/>
      <c r="Y571" s="237"/>
      <c r="Z571" s="237"/>
      <c r="AA571" s="237"/>
      <c r="AB571" s="237"/>
      <c r="AC571" s="237"/>
      <c r="AD571" s="237"/>
      <c r="AE571" s="237"/>
      <c r="AF571" s="237"/>
      <c r="AG571" s="237"/>
      <c r="AH571" s="237"/>
    </row>
    <row r="572" spans="1:34">
      <c r="A572" s="8"/>
      <c r="B572" s="8"/>
      <c r="C572" s="237"/>
      <c r="D572" s="237"/>
      <c r="E572" s="237"/>
      <c r="F572" s="237"/>
      <c r="G572" s="237"/>
      <c r="H572" s="237"/>
      <c r="I572" s="237"/>
      <c r="J572" s="237"/>
      <c r="K572" s="237"/>
      <c r="L572" s="237"/>
      <c r="M572" s="237"/>
      <c r="N572" s="237"/>
      <c r="O572" s="237"/>
      <c r="Q572" s="237"/>
      <c r="R572" s="237"/>
      <c r="S572" s="237"/>
      <c r="T572" s="237"/>
      <c r="U572" s="237"/>
      <c r="V572" s="237"/>
      <c r="W572" s="237"/>
      <c r="X572" s="237"/>
      <c r="Y572" s="237"/>
      <c r="Z572" s="237"/>
      <c r="AA572" s="237"/>
      <c r="AB572" s="237"/>
      <c r="AC572" s="237"/>
      <c r="AD572" s="237"/>
      <c r="AE572" s="237"/>
      <c r="AF572" s="237"/>
      <c r="AG572" s="237"/>
      <c r="AH572" s="237"/>
    </row>
    <row r="573" spans="1:34">
      <c r="A573" s="8"/>
      <c r="B573" s="8"/>
      <c r="C573" s="237"/>
      <c r="D573" s="237"/>
      <c r="E573" s="237"/>
      <c r="F573" s="237"/>
      <c r="G573" s="237"/>
      <c r="H573" s="237"/>
      <c r="I573" s="237"/>
      <c r="J573" s="237"/>
      <c r="K573" s="237"/>
      <c r="L573" s="237"/>
      <c r="M573" s="237"/>
      <c r="N573" s="237"/>
      <c r="O573" s="237"/>
      <c r="Q573" s="237"/>
      <c r="R573" s="237"/>
      <c r="S573" s="237"/>
      <c r="T573" s="237"/>
      <c r="U573" s="237"/>
      <c r="V573" s="237"/>
      <c r="W573" s="237"/>
      <c r="X573" s="237"/>
      <c r="Y573" s="237"/>
      <c r="Z573" s="237"/>
      <c r="AA573" s="237"/>
      <c r="AB573" s="237"/>
      <c r="AC573" s="237"/>
      <c r="AD573" s="237"/>
      <c r="AE573" s="237"/>
      <c r="AF573" s="237"/>
      <c r="AG573" s="237"/>
      <c r="AH573" s="237"/>
    </row>
    <row r="574" spans="1:34">
      <c r="A574" s="8"/>
      <c r="B574" s="8"/>
      <c r="C574" s="237"/>
      <c r="D574" s="237"/>
      <c r="E574" s="237"/>
      <c r="F574" s="237"/>
      <c r="G574" s="237"/>
      <c r="H574" s="237"/>
      <c r="I574" s="237"/>
      <c r="J574" s="237"/>
      <c r="K574" s="237"/>
      <c r="L574" s="237"/>
      <c r="M574" s="237"/>
      <c r="N574" s="237"/>
      <c r="O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37"/>
      <c r="AC574" s="237"/>
      <c r="AD574" s="237"/>
      <c r="AE574" s="237"/>
      <c r="AF574" s="237"/>
      <c r="AG574" s="237"/>
      <c r="AH574" s="237"/>
    </row>
    <row r="575" spans="1:34">
      <c r="A575" s="8"/>
      <c r="B575" s="8"/>
      <c r="C575" s="237"/>
      <c r="D575" s="237"/>
      <c r="E575" s="237"/>
      <c r="F575" s="237"/>
      <c r="G575" s="237"/>
      <c r="H575" s="237"/>
      <c r="I575" s="237"/>
      <c r="J575" s="237"/>
      <c r="K575" s="237"/>
      <c r="L575" s="237"/>
      <c r="M575" s="237"/>
      <c r="N575" s="237"/>
      <c r="O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37"/>
      <c r="AC575" s="237"/>
      <c r="AD575" s="237"/>
      <c r="AE575" s="237"/>
      <c r="AF575" s="237"/>
      <c r="AG575" s="237"/>
      <c r="AH575" s="237"/>
    </row>
    <row r="576" spans="1:34">
      <c r="A576" s="8"/>
      <c r="B576" s="8"/>
      <c r="C576" s="237"/>
      <c r="D576" s="237"/>
      <c r="E576" s="237"/>
      <c r="F576" s="237"/>
      <c r="G576" s="237"/>
      <c r="H576" s="237"/>
      <c r="I576" s="237"/>
      <c r="J576" s="237"/>
      <c r="K576" s="237"/>
      <c r="L576" s="237"/>
      <c r="M576" s="237"/>
      <c r="N576" s="237"/>
      <c r="O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37"/>
      <c r="AC576" s="237"/>
      <c r="AD576" s="237"/>
      <c r="AE576" s="237"/>
      <c r="AF576" s="237"/>
      <c r="AG576" s="237"/>
      <c r="AH576" s="237"/>
    </row>
    <row r="577" spans="1:34">
      <c r="A577" s="8"/>
      <c r="B577" s="8"/>
      <c r="C577" s="237"/>
      <c r="D577" s="237"/>
      <c r="E577" s="237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37"/>
      <c r="AE577" s="237"/>
      <c r="AF577" s="237"/>
      <c r="AG577" s="237"/>
      <c r="AH577" s="237"/>
    </row>
    <row r="578" spans="1:34">
      <c r="A578" s="8"/>
      <c r="B578" s="8"/>
      <c r="C578" s="237"/>
      <c r="D578" s="237"/>
      <c r="E578" s="237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37"/>
      <c r="AE578" s="237"/>
      <c r="AF578" s="237"/>
      <c r="AG578" s="237"/>
      <c r="AH578" s="237"/>
    </row>
    <row r="579" spans="1:34">
      <c r="A579" s="8"/>
      <c r="B579" s="8"/>
      <c r="C579" s="237"/>
      <c r="D579" s="237"/>
      <c r="E579" s="237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</row>
    <row r="580" spans="1:34">
      <c r="A580" s="8"/>
      <c r="B580" s="8"/>
      <c r="C580" s="237"/>
      <c r="D580" s="237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37"/>
      <c r="AE580" s="237"/>
      <c r="AF580" s="237"/>
      <c r="AG580" s="237"/>
      <c r="AH580" s="237"/>
    </row>
    <row r="581" spans="1:34">
      <c r="A581" s="8"/>
      <c r="B581" s="8"/>
      <c r="C581" s="237"/>
      <c r="D581" s="237"/>
      <c r="E581" s="237"/>
      <c r="F581" s="237"/>
      <c r="G581" s="237"/>
      <c r="H581" s="237"/>
      <c r="I581" s="237"/>
      <c r="J581" s="237"/>
      <c r="K581" s="237"/>
      <c r="L581" s="237"/>
      <c r="M581" s="237"/>
      <c r="N581" s="237"/>
      <c r="O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37"/>
      <c r="AC581" s="237"/>
      <c r="AD581" s="237"/>
      <c r="AE581" s="237"/>
      <c r="AF581" s="237"/>
      <c r="AG581" s="237"/>
      <c r="AH581" s="237"/>
    </row>
    <row r="582" spans="1:34">
      <c r="A582" s="8"/>
      <c r="B582" s="8"/>
      <c r="C582" s="237"/>
      <c r="D582" s="237"/>
      <c r="E582" s="237"/>
      <c r="F582" s="237"/>
      <c r="G582" s="237"/>
      <c r="H582" s="237"/>
      <c r="I582" s="237"/>
      <c r="J582" s="237"/>
      <c r="K582" s="237"/>
      <c r="L582" s="237"/>
      <c r="M582" s="237"/>
      <c r="N582" s="237"/>
      <c r="O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37"/>
      <c r="AC582" s="237"/>
      <c r="AD582" s="237"/>
      <c r="AE582" s="237"/>
      <c r="AF582" s="237"/>
      <c r="AG582" s="237"/>
      <c r="AH582" s="237"/>
    </row>
    <row r="583" spans="1:34">
      <c r="A583" s="8"/>
      <c r="B583" s="8"/>
      <c r="C583" s="237"/>
      <c r="D583" s="237"/>
      <c r="E583" s="237"/>
      <c r="F583" s="237"/>
      <c r="G583" s="237"/>
      <c r="H583" s="237"/>
      <c r="I583" s="237"/>
      <c r="J583" s="237"/>
      <c r="K583" s="237"/>
      <c r="L583" s="237"/>
      <c r="M583" s="237"/>
      <c r="N583" s="237"/>
      <c r="O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37"/>
      <c r="AC583" s="237"/>
      <c r="AD583" s="237"/>
      <c r="AE583" s="237"/>
      <c r="AF583" s="237"/>
      <c r="AG583" s="237"/>
      <c r="AH583" s="237"/>
    </row>
    <row r="584" spans="1:34">
      <c r="A584" s="8"/>
      <c r="B584" s="8"/>
      <c r="C584" s="237"/>
      <c r="D584" s="237"/>
      <c r="E584" s="237"/>
      <c r="F584" s="237"/>
      <c r="G584" s="237"/>
      <c r="H584" s="237"/>
      <c r="I584" s="237"/>
      <c r="J584" s="237"/>
      <c r="K584" s="237"/>
      <c r="L584" s="237"/>
      <c r="M584" s="237"/>
      <c r="N584" s="237"/>
      <c r="O584" s="237"/>
      <c r="Q584" s="237"/>
      <c r="R584" s="237"/>
      <c r="S584" s="237"/>
      <c r="T584" s="237"/>
      <c r="U584" s="237"/>
      <c r="V584" s="237"/>
      <c r="W584" s="237"/>
      <c r="X584" s="237"/>
      <c r="Y584" s="237"/>
      <c r="Z584" s="237"/>
      <c r="AA584" s="237"/>
      <c r="AB584" s="237"/>
      <c r="AC584" s="237"/>
      <c r="AD584" s="237"/>
      <c r="AE584" s="237"/>
      <c r="AF584" s="237"/>
      <c r="AG584" s="237"/>
      <c r="AH584" s="237"/>
    </row>
    <row r="585" spans="1:34">
      <c r="A585" s="8"/>
      <c r="B585" s="8"/>
      <c r="C585" s="237"/>
      <c r="D585" s="237"/>
      <c r="E585" s="237"/>
      <c r="F585" s="237"/>
      <c r="G585" s="237"/>
      <c r="H585" s="237"/>
      <c r="I585" s="237"/>
      <c r="J585" s="237"/>
      <c r="K585" s="237"/>
      <c r="L585" s="237"/>
      <c r="M585" s="237"/>
      <c r="N585" s="237"/>
      <c r="O585" s="237"/>
      <c r="Q585" s="237"/>
      <c r="R585" s="237"/>
      <c r="S585" s="237"/>
      <c r="T585" s="237"/>
      <c r="U585" s="237"/>
      <c r="V585" s="237"/>
      <c r="W585" s="237"/>
      <c r="X585" s="237"/>
      <c r="Y585" s="237"/>
      <c r="Z585" s="237"/>
      <c r="AA585" s="237"/>
      <c r="AB585" s="237"/>
      <c r="AC585" s="237"/>
      <c r="AD585" s="237"/>
      <c r="AE585" s="237"/>
      <c r="AF585" s="237"/>
      <c r="AG585" s="237"/>
      <c r="AH585" s="237"/>
    </row>
    <row r="586" spans="1:34">
      <c r="A586" s="8"/>
      <c r="B586" s="8"/>
      <c r="C586" s="237"/>
      <c r="D586" s="237"/>
      <c r="E586" s="237"/>
      <c r="F586" s="237"/>
      <c r="G586" s="237"/>
      <c r="H586" s="237"/>
      <c r="I586" s="237"/>
      <c r="J586" s="237"/>
      <c r="K586" s="237"/>
      <c r="L586" s="237"/>
      <c r="M586" s="237"/>
      <c r="N586" s="237"/>
      <c r="O586" s="237"/>
      <c r="Q586" s="237"/>
      <c r="R586" s="237"/>
      <c r="S586" s="237"/>
      <c r="T586" s="237"/>
      <c r="U586" s="237"/>
      <c r="V586" s="237"/>
      <c r="W586" s="237"/>
      <c r="X586" s="237"/>
      <c r="Y586" s="237"/>
      <c r="Z586" s="237"/>
      <c r="AA586" s="237"/>
      <c r="AB586" s="237"/>
      <c r="AC586" s="237"/>
      <c r="AD586" s="237"/>
      <c r="AE586" s="237"/>
      <c r="AF586" s="237"/>
      <c r="AG586" s="237"/>
      <c r="AH586" s="237"/>
    </row>
    <row r="587" spans="1:34">
      <c r="A587" s="8"/>
      <c r="B587" s="8"/>
      <c r="C587" s="237"/>
      <c r="D587" s="237"/>
      <c r="E587" s="237"/>
      <c r="F587" s="237"/>
      <c r="G587" s="237"/>
      <c r="H587" s="237"/>
      <c r="I587" s="237"/>
      <c r="J587" s="237"/>
      <c r="K587" s="237"/>
      <c r="L587" s="237"/>
      <c r="M587" s="237"/>
      <c r="N587" s="237"/>
      <c r="O587" s="237"/>
      <c r="Q587" s="237"/>
      <c r="R587" s="237"/>
      <c r="S587" s="237"/>
      <c r="T587" s="237"/>
      <c r="U587" s="237"/>
      <c r="V587" s="237"/>
      <c r="W587" s="237"/>
      <c r="X587" s="237"/>
      <c r="Y587" s="237"/>
      <c r="Z587" s="237"/>
      <c r="AA587" s="237"/>
      <c r="AB587" s="237"/>
      <c r="AC587" s="237"/>
      <c r="AD587" s="237"/>
      <c r="AE587" s="237"/>
      <c r="AF587" s="237"/>
      <c r="AG587" s="237"/>
      <c r="AH587" s="237"/>
    </row>
    <row r="588" spans="1:34">
      <c r="A588" s="8"/>
      <c r="B588" s="8"/>
      <c r="C588" s="237"/>
      <c r="D588" s="237"/>
      <c r="E588" s="237"/>
      <c r="F588" s="237"/>
      <c r="G588" s="237"/>
      <c r="H588" s="237"/>
      <c r="I588" s="237"/>
      <c r="J588" s="237"/>
      <c r="K588" s="237"/>
      <c r="L588" s="237"/>
      <c r="M588" s="237"/>
      <c r="N588" s="237"/>
      <c r="O588" s="237"/>
      <c r="Q588" s="237"/>
      <c r="R588" s="237"/>
      <c r="S588" s="237"/>
      <c r="T588" s="237"/>
      <c r="U588" s="237"/>
      <c r="V588" s="237"/>
      <c r="W588" s="237"/>
      <c r="X588" s="237"/>
      <c r="Y588" s="237"/>
      <c r="Z588" s="237"/>
      <c r="AA588" s="237"/>
      <c r="AB588" s="237"/>
      <c r="AC588" s="237"/>
      <c r="AD588" s="237"/>
      <c r="AE588" s="237"/>
      <c r="AF588" s="237"/>
      <c r="AG588" s="237"/>
      <c r="AH588" s="237"/>
    </row>
    <row r="589" spans="1:34">
      <c r="A589" s="8"/>
      <c r="B589" s="8"/>
      <c r="C589" s="237"/>
      <c r="D589" s="237"/>
      <c r="E589" s="237"/>
      <c r="F589" s="237"/>
      <c r="G589" s="237"/>
      <c r="H589" s="237"/>
      <c r="I589" s="237"/>
      <c r="J589" s="237"/>
      <c r="K589" s="237"/>
      <c r="L589" s="237"/>
      <c r="M589" s="237"/>
      <c r="N589" s="237"/>
      <c r="O589" s="237"/>
      <c r="Q589" s="237"/>
      <c r="R589" s="237"/>
      <c r="S589" s="237"/>
      <c r="T589" s="237"/>
      <c r="U589" s="237"/>
      <c r="V589" s="237"/>
      <c r="W589" s="237"/>
      <c r="X589" s="237"/>
      <c r="Y589" s="237"/>
      <c r="Z589" s="237"/>
      <c r="AA589" s="237"/>
      <c r="AB589" s="237"/>
      <c r="AC589" s="237"/>
      <c r="AD589" s="237"/>
      <c r="AE589" s="237"/>
      <c r="AF589" s="237"/>
      <c r="AG589" s="237"/>
      <c r="AH589" s="237"/>
    </row>
    <row r="590" spans="1:34">
      <c r="A590" s="8"/>
      <c r="B590" s="8"/>
      <c r="C590" s="237"/>
      <c r="D590" s="237"/>
      <c r="E590" s="237"/>
      <c r="F590" s="237"/>
      <c r="G590" s="237"/>
      <c r="H590" s="237"/>
      <c r="I590" s="237"/>
      <c r="J590" s="237"/>
      <c r="K590" s="237"/>
      <c r="L590" s="237"/>
      <c r="M590" s="237"/>
      <c r="N590" s="237"/>
      <c r="O590" s="237"/>
      <c r="Q590" s="237"/>
      <c r="R590" s="237"/>
      <c r="S590" s="237"/>
      <c r="T590" s="237"/>
      <c r="U590" s="237"/>
      <c r="V590" s="237"/>
      <c r="W590" s="237"/>
      <c r="X590" s="237"/>
      <c r="Y590" s="237"/>
      <c r="Z590" s="237"/>
      <c r="AA590" s="237"/>
      <c r="AB590" s="237"/>
      <c r="AC590" s="237"/>
      <c r="AD590" s="237"/>
      <c r="AE590" s="237"/>
      <c r="AF590" s="237"/>
      <c r="AG590" s="237"/>
      <c r="AH590" s="237"/>
    </row>
    <row r="591" spans="1:34">
      <c r="A591" s="8"/>
      <c r="B591" s="8"/>
      <c r="C591" s="237"/>
      <c r="D591" s="237"/>
      <c r="E591" s="237"/>
      <c r="F591" s="237"/>
      <c r="G591" s="237"/>
      <c r="H591" s="237"/>
      <c r="I591" s="237"/>
      <c r="J591" s="237"/>
      <c r="K591" s="237"/>
      <c r="L591" s="237"/>
      <c r="M591" s="237"/>
      <c r="N591" s="237"/>
      <c r="O591" s="237"/>
      <c r="Q591" s="237"/>
      <c r="R591" s="237"/>
      <c r="S591" s="237"/>
      <c r="T591" s="237"/>
      <c r="U591" s="237"/>
      <c r="V591" s="237"/>
      <c r="W591" s="237"/>
      <c r="X591" s="237"/>
      <c r="Y591" s="237"/>
      <c r="Z591" s="237"/>
      <c r="AA591" s="237"/>
      <c r="AB591" s="237"/>
      <c r="AC591" s="237"/>
      <c r="AD591" s="237"/>
      <c r="AE591" s="237"/>
      <c r="AF591" s="237"/>
      <c r="AG591" s="237"/>
      <c r="AH591" s="237"/>
    </row>
    <row r="592" spans="1:34">
      <c r="A592" s="8"/>
      <c r="B592" s="8"/>
      <c r="C592" s="237"/>
      <c r="D592" s="237"/>
      <c r="E592" s="237"/>
      <c r="F592" s="237"/>
      <c r="G592" s="237"/>
      <c r="H592" s="237"/>
      <c r="I592" s="237"/>
      <c r="J592" s="237"/>
      <c r="K592" s="237"/>
      <c r="L592" s="237"/>
      <c r="M592" s="237"/>
      <c r="N592" s="237"/>
      <c r="O592" s="237"/>
      <c r="Q592" s="237"/>
      <c r="R592" s="237"/>
      <c r="S592" s="237"/>
      <c r="T592" s="237"/>
      <c r="U592" s="237"/>
      <c r="V592" s="237"/>
      <c r="W592" s="237"/>
      <c r="X592" s="237"/>
      <c r="Y592" s="237"/>
      <c r="Z592" s="237"/>
      <c r="AA592" s="237"/>
      <c r="AB592" s="237"/>
      <c r="AC592" s="237"/>
      <c r="AD592" s="237"/>
      <c r="AE592" s="237"/>
      <c r="AF592" s="237"/>
      <c r="AG592" s="237"/>
      <c r="AH592" s="237"/>
    </row>
    <row r="593" spans="1:34">
      <c r="A593" s="8"/>
      <c r="B593" s="8"/>
      <c r="C593" s="237"/>
      <c r="D593" s="237"/>
      <c r="E593" s="237"/>
      <c r="F593" s="237"/>
      <c r="G593" s="237"/>
      <c r="H593" s="237"/>
      <c r="I593" s="237"/>
      <c r="J593" s="237"/>
      <c r="K593" s="237"/>
      <c r="L593" s="237"/>
      <c r="M593" s="237"/>
      <c r="N593" s="237"/>
      <c r="O593" s="237"/>
      <c r="Q593" s="237"/>
      <c r="R593" s="237"/>
      <c r="S593" s="237"/>
      <c r="T593" s="237"/>
      <c r="U593" s="237"/>
      <c r="V593" s="237"/>
      <c r="W593" s="237"/>
      <c r="X593" s="237"/>
      <c r="Y593" s="237"/>
      <c r="Z593" s="237"/>
      <c r="AA593" s="237"/>
      <c r="AB593" s="237"/>
      <c r="AC593" s="237"/>
      <c r="AD593" s="237"/>
      <c r="AE593" s="237"/>
      <c r="AF593" s="237"/>
      <c r="AG593" s="237"/>
      <c r="AH593" s="237"/>
    </row>
    <row r="594" spans="1:34">
      <c r="A594" s="8"/>
      <c r="B594" s="8"/>
      <c r="C594" s="237"/>
      <c r="D594" s="237"/>
      <c r="E594" s="237"/>
      <c r="F594" s="237"/>
      <c r="G594" s="237"/>
      <c r="H594" s="237"/>
      <c r="I594" s="237"/>
      <c r="J594" s="237"/>
      <c r="K594" s="237"/>
      <c r="L594" s="237"/>
      <c r="M594" s="237"/>
      <c r="N594" s="237"/>
      <c r="O594" s="237"/>
      <c r="Q594" s="237"/>
      <c r="R594" s="237"/>
      <c r="S594" s="237"/>
      <c r="T594" s="237"/>
      <c r="U594" s="237"/>
      <c r="V594" s="237"/>
      <c r="W594" s="237"/>
      <c r="X594" s="237"/>
      <c r="Y594" s="237"/>
      <c r="Z594" s="237"/>
      <c r="AA594" s="237"/>
      <c r="AB594" s="237"/>
      <c r="AC594" s="237"/>
      <c r="AD594" s="237"/>
      <c r="AE594" s="237"/>
      <c r="AF594" s="237"/>
      <c r="AG594" s="237"/>
      <c r="AH594" s="237"/>
    </row>
    <row r="595" spans="1:34">
      <c r="A595" s="8"/>
      <c r="B595" s="8"/>
      <c r="C595" s="237"/>
      <c r="D595" s="237"/>
      <c r="E595" s="237"/>
      <c r="F595" s="237"/>
      <c r="G595" s="237"/>
      <c r="H595" s="237"/>
      <c r="I595" s="237"/>
      <c r="J595" s="237"/>
      <c r="K595" s="237"/>
      <c r="L595" s="237"/>
      <c r="M595" s="237"/>
      <c r="N595" s="237"/>
      <c r="O595" s="237"/>
      <c r="Q595" s="237"/>
      <c r="R595" s="237"/>
      <c r="S595" s="237"/>
      <c r="T595" s="237"/>
      <c r="U595" s="237"/>
      <c r="V595" s="237"/>
      <c r="W595" s="237"/>
      <c r="X595" s="237"/>
      <c r="Y595" s="237"/>
      <c r="Z595" s="237"/>
      <c r="AA595" s="237"/>
      <c r="AB595" s="237"/>
      <c r="AC595" s="237"/>
      <c r="AD595" s="237"/>
      <c r="AE595" s="237"/>
      <c r="AF595" s="237"/>
      <c r="AG595" s="237"/>
      <c r="AH595" s="237"/>
    </row>
    <row r="596" spans="1:34">
      <c r="A596" s="8"/>
      <c r="B596" s="8"/>
      <c r="C596" s="237"/>
      <c r="D596" s="237"/>
      <c r="E596" s="237"/>
      <c r="F596" s="237"/>
      <c r="G596" s="237"/>
      <c r="H596" s="237"/>
      <c r="I596" s="237"/>
      <c r="J596" s="237"/>
      <c r="K596" s="237"/>
      <c r="L596" s="237"/>
      <c r="M596" s="237"/>
      <c r="N596" s="237"/>
      <c r="O596" s="237"/>
      <c r="Q596" s="237"/>
      <c r="R596" s="237"/>
      <c r="S596" s="237"/>
      <c r="T596" s="237"/>
      <c r="U596" s="237"/>
      <c r="V596" s="237"/>
      <c r="W596" s="237"/>
      <c r="X596" s="237"/>
      <c r="Y596" s="237"/>
      <c r="Z596" s="237"/>
      <c r="AA596" s="237"/>
      <c r="AB596" s="237"/>
      <c r="AC596" s="237"/>
      <c r="AD596" s="237"/>
      <c r="AE596" s="237"/>
      <c r="AF596" s="237"/>
      <c r="AG596" s="237"/>
      <c r="AH596" s="237"/>
    </row>
    <row r="597" spans="1:34">
      <c r="A597" s="8"/>
      <c r="B597" s="8"/>
      <c r="C597" s="237"/>
      <c r="D597" s="237"/>
      <c r="E597" s="237"/>
      <c r="F597" s="237"/>
      <c r="G597" s="237"/>
      <c r="H597" s="237"/>
      <c r="I597" s="237"/>
      <c r="J597" s="237"/>
      <c r="K597" s="237"/>
      <c r="L597" s="237"/>
      <c r="M597" s="237"/>
      <c r="N597" s="237"/>
      <c r="O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37"/>
      <c r="AC597" s="237"/>
      <c r="AD597" s="237"/>
      <c r="AE597" s="237"/>
      <c r="AF597" s="237"/>
      <c r="AG597" s="237"/>
      <c r="AH597" s="237"/>
    </row>
    <row r="598" spans="1:34">
      <c r="A598" s="8"/>
      <c r="B598" s="8"/>
      <c r="C598" s="237"/>
      <c r="D598" s="237"/>
      <c r="E598" s="237"/>
      <c r="F598" s="237"/>
      <c r="G598" s="237"/>
      <c r="H598" s="237"/>
      <c r="I598" s="237"/>
      <c r="J598" s="237"/>
      <c r="K598" s="237"/>
      <c r="L598" s="237"/>
      <c r="M598" s="237"/>
      <c r="N598" s="237"/>
      <c r="O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37"/>
      <c r="AC598" s="237"/>
      <c r="AD598" s="237"/>
      <c r="AE598" s="237"/>
      <c r="AF598" s="237"/>
      <c r="AG598" s="237"/>
      <c r="AH598" s="237"/>
    </row>
    <row r="599" spans="1:34">
      <c r="A599" s="8"/>
      <c r="B599" s="8"/>
      <c r="C599" s="237"/>
      <c r="D599" s="237"/>
      <c r="E599" s="237"/>
      <c r="F599" s="237"/>
      <c r="G599" s="237"/>
      <c r="H599" s="237"/>
      <c r="I599" s="237"/>
      <c r="J599" s="237"/>
      <c r="K599" s="237"/>
      <c r="L599" s="237"/>
      <c r="M599" s="237"/>
      <c r="N599" s="237"/>
      <c r="O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37"/>
      <c r="AC599" s="237"/>
      <c r="AD599" s="237"/>
      <c r="AE599" s="237"/>
      <c r="AF599" s="237"/>
      <c r="AG599" s="237"/>
      <c r="AH599" s="237"/>
    </row>
    <row r="600" spans="1:34">
      <c r="A600" s="8"/>
      <c r="B600" s="8"/>
      <c r="C600" s="237"/>
      <c r="D600" s="237"/>
      <c r="E600" s="237"/>
      <c r="F600" s="237"/>
      <c r="G600" s="237"/>
      <c r="H600" s="237"/>
      <c r="I600" s="237"/>
      <c r="J600" s="237"/>
      <c r="K600" s="237"/>
      <c r="L600" s="237"/>
      <c r="M600" s="237"/>
      <c r="N600" s="237"/>
      <c r="O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37"/>
      <c r="AC600" s="237"/>
      <c r="AD600" s="237"/>
      <c r="AE600" s="237"/>
      <c r="AF600" s="237"/>
      <c r="AG600" s="237"/>
      <c r="AH600" s="237"/>
    </row>
    <row r="601" spans="1:34">
      <c r="A601" s="8"/>
      <c r="B601" s="8"/>
      <c r="C601" s="237"/>
      <c r="D601" s="237"/>
      <c r="E601" s="237"/>
      <c r="F601" s="237"/>
      <c r="G601" s="237"/>
      <c r="H601" s="237"/>
      <c r="I601" s="237"/>
      <c r="J601" s="237"/>
      <c r="K601" s="237"/>
      <c r="L601" s="237"/>
      <c r="M601" s="237"/>
      <c r="N601" s="237"/>
      <c r="O601" s="237"/>
      <c r="Q601" s="237"/>
      <c r="R601" s="237"/>
      <c r="S601" s="237"/>
      <c r="T601" s="237"/>
      <c r="U601" s="237"/>
      <c r="V601" s="237"/>
      <c r="W601" s="237"/>
      <c r="X601" s="237"/>
      <c r="Y601" s="237"/>
      <c r="Z601" s="237"/>
      <c r="AA601" s="237"/>
      <c r="AB601" s="237"/>
      <c r="AC601" s="237"/>
      <c r="AD601" s="237"/>
      <c r="AE601" s="237"/>
      <c r="AF601" s="237"/>
      <c r="AG601" s="237"/>
      <c r="AH601" s="237"/>
    </row>
    <row r="602" spans="1:34">
      <c r="A602" s="8"/>
      <c r="B602" s="8"/>
      <c r="C602" s="237"/>
      <c r="D602" s="237"/>
      <c r="E602" s="237"/>
      <c r="F602" s="237"/>
      <c r="G602" s="237"/>
      <c r="H602" s="237"/>
      <c r="I602" s="237"/>
      <c r="J602" s="237"/>
      <c r="K602" s="237"/>
      <c r="L602" s="237"/>
      <c r="M602" s="237"/>
      <c r="N602" s="237"/>
      <c r="O602" s="237"/>
      <c r="Q602" s="237"/>
      <c r="R602" s="237"/>
      <c r="S602" s="237"/>
      <c r="T602" s="237"/>
      <c r="U602" s="237"/>
      <c r="V602" s="237"/>
      <c r="W602" s="237"/>
      <c r="X602" s="237"/>
      <c r="Y602" s="237"/>
      <c r="Z602" s="237"/>
      <c r="AA602" s="237"/>
      <c r="AB602" s="237"/>
      <c r="AC602" s="237"/>
      <c r="AD602" s="237"/>
      <c r="AE602" s="237"/>
      <c r="AF602" s="237"/>
      <c r="AG602" s="237"/>
      <c r="AH602" s="237"/>
    </row>
    <row r="603" spans="1:34">
      <c r="A603" s="8"/>
      <c r="B603" s="8"/>
      <c r="C603" s="237"/>
      <c r="D603" s="237"/>
      <c r="E603" s="237"/>
      <c r="F603" s="237"/>
      <c r="G603" s="237"/>
      <c r="H603" s="237"/>
      <c r="I603" s="237"/>
      <c r="J603" s="237"/>
      <c r="K603" s="237"/>
      <c r="L603" s="237"/>
      <c r="M603" s="237"/>
      <c r="N603" s="237"/>
      <c r="O603" s="237"/>
      <c r="Q603" s="237"/>
      <c r="R603" s="237"/>
      <c r="S603" s="237"/>
      <c r="T603" s="237"/>
      <c r="U603" s="237"/>
      <c r="V603" s="237"/>
      <c r="W603" s="237"/>
      <c r="X603" s="237"/>
      <c r="Y603" s="237"/>
      <c r="Z603" s="237"/>
      <c r="AA603" s="237"/>
      <c r="AB603" s="237"/>
      <c r="AC603" s="237"/>
      <c r="AD603" s="237"/>
      <c r="AE603" s="237"/>
      <c r="AF603" s="237"/>
      <c r="AG603" s="237"/>
      <c r="AH603" s="237"/>
    </row>
    <row r="604" spans="1:34">
      <c r="A604" s="8"/>
      <c r="B604" s="8"/>
      <c r="C604" s="237"/>
      <c r="D604" s="237"/>
      <c r="E604" s="237"/>
      <c r="F604" s="237"/>
      <c r="G604" s="237"/>
      <c r="H604" s="237"/>
      <c r="I604" s="237"/>
      <c r="J604" s="237"/>
      <c r="K604" s="237"/>
      <c r="L604" s="237"/>
      <c r="M604" s="237"/>
      <c r="N604" s="237"/>
      <c r="O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37"/>
      <c r="AC604" s="237"/>
      <c r="AD604" s="237"/>
      <c r="AE604" s="237"/>
      <c r="AF604" s="237"/>
      <c r="AG604" s="237"/>
      <c r="AH604" s="237"/>
    </row>
    <row r="605" spans="1:34">
      <c r="A605" s="8"/>
      <c r="B605" s="8"/>
      <c r="C605" s="237"/>
      <c r="D605" s="237"/>
      <c r="E605" s="237"/>
      <c r="F605" s="237"/>
      <c r="G605" s="237"/>
      <c r="H605" s="237"/>
      <c r="I605" s="237"/>
      <c r="J605" s="237"/>
      <c r="K605" s="237"/>
      <c r="L605" s="237"/>
      <c r="M605" s="237"/>
      <c r="N605" s="237"/>
      <c r="O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37"/>
      <c r="AC605" s="237"/>
      <c r="AD605" s="237"/>
      <c r="AE605" s="237"/>
      <c r="AF605" s="237"/>
      <c r="AG605" s="237"/>
      <c r="AH605" s="237"/>
    </row>
    <row r="606" spans="1:34">
      <c r="A606" s="8"/>
      <c r="B606" s="8"/>
      <c r="C606" s="237"/>
      <c r="D606" s="237"/>
      <c r="E606" s="237"/>
      <c r="F606" s="237"/>
      <c r="G606" s="237"/>
      <c r="H606" s="237"/>
      <c r="I606" s="237"/>
      <c r="J606" s="237"/>
      <c r="K606" s="237"/>
      <c r="L606" s="237"/>
      <c r="M606" s="237"/>
      <c r="N606" s="237"/>
      <c r="O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37"/>
      <c r="AC606" s="237"/>
      <c r="AD606" s="237"/>
      <c r="AE606" s="237"/>
      <c r="AF606" s="237"/>
      <c r="AG606" s="237"/>
      <c r="AH606" s="237"/>
    </row>
    <row r="607" spans="1:34">
      <c r="A607" s="8"/>
      <c r="B607" s="8"/>
      <c r="C607" s="237"/>
      <c r="D607" s="237"/>
      <c r="E607" s="237"/>
      <c r="F607" s="237"/>
      <c r="G607" s="237"/>
      <c r="H607" s="237"/>
      <c r="I607" s="237"/>
      <c r="J607" s="237"/>
      <c r="K607" s="237"/>
      <c r="L607" s="237"/>
      <c r="M607" s="237"/>
      <c r="N607" s="237"/>
      <c r="O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37"/>
      <c r="AC607" s="237"/>
      <c r="AD607" s="237"/>
      <c r="AE607" s="237"/>
      <c r="AF607" s="237"/>
      <c r="AG607" s="237"/>
      <c r="AH607" s="237"/>
    </row>
    <row r="608" spans="1:34">
      <c r="A608" s="8"/>
      <c r="B608" s="8"/>
      <c r="C608" s="237"/>
      <c r="D608" s="237"/>
      <c r="E608" s="237"/>
      <c r="F608" s="237"/>
      <c r="G608" s="237"/>
      <c r="H608" s="237"/>
      <c r="I608" s="237"/>
      <c r="J608" s="237"/>
      <c r="K608" s="237"/>
      <c r="L608" s="237"/>
      <c r="M608" s="237"/>
      <c r="N608" s="237"/>
      <c r="O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37"/>
      <c r="AC608" s="237"/>
      <c r="AD608" s="237"/>
      <c r="AE608" s="237"/>
      <c r="AF608" s="237"/>
      <c r="AG608" s="237"/>
      <c r="AH608" s="237"/>
    </row>
    <row r="609" spans="1:34">
      <c r="A609" s="8"/>
      <c r="B609" s="8"/>
      <c r="C609" s="237"/>
      <c r="D609" s="237"/>
      <c r="E609" s="237"/>
      <c r="F609" s="237"/>
      <c r="G609" s="237"/>
      <c r="H609" s="237"/>
      <c r="I609" s="237"/>
      <c r="J609" s="237"/>
      <c r="K609" s="237"/>
      <c r="L609" s="237"/>
      <c r="M609" s="237"/>
      <c r="N609" s="237"/>
      <c r="O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37"/>
      <c r="AC609" s="237"/>
      <c r="AD609" s="237"/>
      <c r="AE609" s="237"/>
      <c r="AF609" s="237"/>
      <c r="AG609" s="237"/>
      <c r="AH609" s="237"/>
    </row>
    <row r="610" spans="1:34">
      <c r="A610" s="8"/>
      <c r="B610" s="8"/>
      <c r="C610" s="237"/>
      <c r="D610" s="237"/>
      <c r="E610" s="237"/>
      <c r="F610" s="237"/>
      <c r="G610" s="237"/>
      <c r="H610" s="237"/>
      <c r="I610" s="237"/>
      <c r="J610" s="237"/>
      <c r="K610" s="237"/>
      <c r="L610" s="237"/>
      <c r="M610" s="237"/>
      <c r="N610" s="237"/>
      <c r="O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37"/>
      <c r="AE610" s="237"/>
      <c r="AF610" s="237"/>
      <c r="AG610" s="237"/>
      <c r="AH610" s="237"/>
    </row>
    <row r="611" spans="1:34">
      <c r="A611" s="8"/>
      <c r="B611" s="8"/>
      <c r="C611" s="237"/>
      <c r="D611" s="237"/>
      <c r="E611" s="237"/>
      <c r="F611" s="237"/>
      <c r="G611" s="237"/>
      <c r="H611" s="237"/>
      <c r="I611" s="237"/>
      <c r="J611" s="237"/>
      <c r="K611" s="237"/>
      <c r="L611" s="237"/>
      <c r="M611" s="237"/>
      <c r="N611" s="237"/>
      <c r="O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37"/>
      <c r="AC611" s="237"/>
      <c r="AD611" s="237"/>
      <c r="AE611" s="237"/>
      <c r="AF611" s="237"/>
      <c r="AG611" s="237"/>
      <c r="AH611" s="237"/>
    </row>
    <row r="612" spans="1:34">
      <c r="A612" s="8"/>
      <c r="B612" s="8"/>
      <c r="C612" s="237"/>
      <c r="D612" s="237"/>
      <c r="E612" s="237"/>
      <c r="F612" s="237"/>
      <c r="G612" s="237"/>
      <c r="H612" s="237"/>
      <c r="I612" s="237"/>
      <c r="J612" s="237"/>
      <c r="K612" s="237"/>
      <c r="L612" s="237"/>
      <c r="M612" s="237"/>
      <c r="N612" s="237"/>
      <c r="O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37"/>
      <c r="AC612" s="237"/>
      <c r="AD612" s="237"/>
      <c r="AE612" s="237"/>
      <c r="AF612" s="237"/>
      <c r="AG612" s="237"/>
      <c r="AH612" s="237"/>
    </row>
    <row r="613" spans="1:34">
      <c r="A613" s="8"/>
      <c r="B613" s="8"/>
      <c r="C613" s="237"/>
      <c r="D613" s="237"/>
      <c r="E613" s="237"/>
      <c r="F613" s="237"/>
      <c r="G613" s="237"/>
      <c r="H613" s="237"/>
      <c r="I613" s="237"/>
      <c r="J613" s="237"/>
      <c r="K613" s="237"/>
      <c r="L613" s="237"/>
      <c r="M613" s="237"/>
      <c r="N613" s="237"/>
      <c r="O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37"/>
      <c r="AC613" s="237"/>
      <c r="AD613" s="237"/>
      <c r="AE613" s="237"/>
      <c r="AF613" s="237"/>
      <c r="AG613" s="237"/>
      <c r="AH613" s="237"/>
    </row>
    <row r="614" spans="1:34">
      <c r="A614" s="8"/>
      <c r="B614" s="8"/>
      <c r="C614" s="237"/>
      <c r="D614" s="237"/>
      <c r="E614" s="237"/>
      <c r="F614" s="237"/>
      <c r="G614" s="237"/>
      <c r="H614" s="237"/>
      <c r="I614" s="237"/>
      <c r="J614" s="237"/>
      <c r="K614" s="237"/>
      <c r="L614" s="237"/>
      <c r="M614" s="237"/>
      <c r="N614" s="237"/>
      <c r="O614" s="237"/>
      <c r="Q614" s="237"/>
      <c r="R614" s="237"/>
      <c r="S614" s="237"/>
      <c r="T614" s="237"/>
      <c r="U614" s="237"/>
      <c r="V614" s="237"/>
      <c r="W614" s="237"/>
      <c r="X614" s="237"/>
      <c r="Y614" s="237"/>
      <c r="Z614" s="237"/>
      <c r="AA614" s="237"/>
      <c r="AB614" s="237"/>
      <c r="AC614" s="237"/>
      <c r="AD614" s="237"/>
      <c r="AE614" s="237"/>
      <c r="AF614" s="237"/>
      <c r="AG614" s="237"/>
      <c r="AH614" s="237"/>
    </row>
    <row r="615" spans="1:34">
      <c r="A615" s="8"/>
      <c r="B615" s="8"/>
      <c r="C615" s="237"/>
      <c r="D615" s="237"/>
      <c r="E615" s="237"/>
      <c r="F615" s="237"/>
      <c r="G615" s="237"/>
      <c r="H615" s="237"/>
      <c r="I615" s="237"/>
      <c r="J615" s="237"/>
      <c r="K615" s="237"/>
      <c r="L615" s="237"/>
      <c r="M615" s="237"/>
      <c r="N615" s="237"/>
      <c r="O615" s="237"/>
      <c r="Q615" s="237"/>
      <c r="R615" s="237"/>
      <c r="S615" s="237"/>
      <c r="T615" s="237"/>
      <c r="U615" s="237"/>
      <c r="V615" s="237"/>
      <c r="W615" s="237"/>
      <c r="X615" s="237"/>
      <c r="Y615" s="237"/>
      <c r="Z615" s="237"/>
      <c r="AA615" s="237"/>
      <c r="AB615" s="237"/>
      <c r="AC615" s="237"/>
      <c r="AD615" s="237"/>
      <c r="AE615" s="237"/>
      <c r="AF615" s="237"/>
      <c r="AG615" s="237"/>
      <c r="AH615" s="237"/>
    </row>
    <row r="616" spans="1:34">
      <c r="A616" s="8"/>
      <c r="B616" s="8"/>
      <c r="C616" s="237"/>
      <c r="D616" s="237"/>
      <c r="E616" s="237"/>
      <c r="F616" s="237"/>
      <c r="G616" s="237"/>
      <c r="H616" s="237"/>
      <c r="I616" s="237"/>
      <c r="J616" s="237"/>
      <c r="K616" s="237"/>
      <c r="L616" s="237"/>
      <c r="M616" s="237"/>
      <c r="N616" s="237"/>
      <c r="O616" s="237"/>
      <c r="Q616" s="237"/>
      <c r="R616" s="237"/>
      <c r="S616" s="237"/>
      <c r="T616" s="237"/>
      <c r="U616" s="237"/>
      <c r="V616" s="237"/>
      <c r="W616" s="237"/>
      <c r="X616" s="237"/>
      <c r="Y616" s="237"/>
      <c r="Z616" s="237"/>
      <c r="AA616" s="237"/>
      <c r="AB616" s="237"/>
      <c r="AC616" s="237"/>
      <c r="AD616" s="237"/>
      <c r="AE616" s="237"/>
      <c r="AF616" s="237"/>
      <c r="AG616" s="237"/>
      <c r="AH616" s="237"/>
    </row>
    <row r="617" spans="1:34">
      <c r="A617" s="8"/>
      <c r="B617" s="8"/>
      <c r="C617" s="237"/>
      <c r="D617" s="237"/>
      <c r="E617" s="237"/>
      <c r="F617" s="237"/>
      <c r="G617" s="237"/>
      <c r="H617" s="237"/>
      <c r="I617" s="237"/>
      <c r="J617" s="237"/>
      <c r="K617" s="237"/>
      <c r="L617" s="237"/>
      <c r="M617" s="237"/>
      <c r="N617" s="237"/>
      <c r="O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37"/>
      <c r="AE617" s="237"/>
      <c r="AF617" s="237"/>
      <c r="AG617" s="237"/>
      <c r="AH617" s="237"/>
    </row>
    <row r="618" spans="1:34">
      <c r="A618" s="8"/>
      <c r="B618" s="8"/>
      <c r="C618" s="237"/>
      <c r="D618" s="237"/>
      <c r="E618" s="237"/>
      <c r="F618" s="237"/>
      <c r="G618" s="237"/>
      <c r="H618" s="237"/>
      <c r="I618" s="237"/>
      <c r="J618" s="237"/>
      <c r="K618" s="237"/>
      <c r="L618" s="237"/>
      <c r="M618" s="237"/>
      <c r="N618" s="237"/>
      <c r="O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37"/>
      <c r="AE618" s="237"/>
      <c r="AF618" s="237"/>
      <c r="AG618" s="237"/>
      <c r="AH618" s="237"/>
    </row>
    <row r="619" spans="1:34">
      <c r="A619" s="8"/>
      <c r="B619" s="8"/>
      <c r="C619" s="237"/>
      <c r="D619" s="237"/>
      <c r="E619" s="237"/>
      <c r="F619" s="237"/>
      <c r="G619" s="237"/>
      <c r="H619" s="237"/>
      <c r="I619" s="237"/>
      <c r="J619" s="237"/>
      <c r="K619" s="237"/>
      <c r="L619" s="237"/>
      <c r="M619" s="237"/>
      <c r="N619" s="237"/>
      <c r="O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37"/>
      <c r="AE619" s="237"/>
      <c r="AF619" s="237"/>
      <c r="AG619" s="237"/>
      <c r="AH619" s="237"/>
    </row>
    <row r="620" spans="1:34">
      <c r="A620" s="8"/>
      <c r="B620" s="8"/>
      <c r="C620" s="237"/>
      <c r="D620" s="237"/>
      <c r="E620" s="237"/>
      <c r="F620" s="237"/>
      <c r="G620" s="237"/>
      <c r="H620" s="237"/>
      <c r="I620" s="237"/>
      <c r="J620" s="237"/>
      <c r="K620" s="237"/>
      <c r="L620" s="237"/>
      <c r="M620" s="237"/>
      <c r="N620" s="237"/>
      <c r="O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37"/>
      <c r="AE620" s="237"/>
      <c r="AF620" s="237"/>
      <c r="AG620" s="237"/>
      <c r="AH620" s="237"/>
    </row>
    <row r="621" spans="1:34">
      <c r="A621" s="8"/>
      <c r="B621" s="8"/>
      <c r="C621" s="237"/>
      <c r="D621" s="237"/>
      <c r="E621" s="237"/>
      <c r="F621" s="237"/>
      <c r="G621" s="237"/>
      <c r="H621" s="237"/>
      <c r="I621" s="237"/>
      <c r="J621" s="237"/>
      <c r="K621" s="237"/>
      <c r="L621" s="237"/>
      <c r="M621" s="237"/>
      <c r="N621" s="237"/>
      <c r="O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37"/>
      <c r="AC621" s="237"/>
      <c r="AD621" s="237"/>
      <c r="AE621" s="237"/>
      <c r="AF621" s="237"/>
      <c r="AG621" s="237"/>
      <c r="AH621" s="237"/>
    </row>
    <row r="622" spans="1:34">
      <c r="A622" s="8"/>
      <c r="B622" s="8"/>
      <c r="C622" s="237"/>
      <c r="D622" s="237"/>
      <c r="E622" s="237"/>
      <c r="F622" s="237"/>
      <c r="G622" s="237"/>
      <c r="H622" s="237"/>
      <c r="I622" s="237"/>
      <c r="J622" s="237"/>
      <c r="K622" s="237"/>
      <c r="L622" s="237"/>
      <c r="M622" s="237"/>
      <c r="N622" s="237"/>
      <c r="O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37"/>
      <c r="AC622" s="237"/>
      <c r="AD622" s="237"/>
      <c r="AE622" s="237"/>
      <c r="AF622" s="237"/>
      <c r="AG622" s="237"/>
      <c r="AH622" s="237"/>
    </row>
    <row r="623" spans="1:34">
      <c r="A623" s="8"/>
      <c r="B623" s="8"/>
      <c r="C623" s="237"/>
      <c r="D623" s="237"/>
      <c r="E623" s="237"/>
      <c r="F623" s="237"/>
      <c r="G623" s="237"/>
      <c r="H623" s="237"/>
      <c r="I623" s="237"/>
      <c r="J623" s="237"/>
      <c r="K623" s="237"/>
      <c r="L623" s="237"/>
      <c r="M623" s="237"/>
      <c r="N623" s="237"/>
      <c r="O623" s="237"/>
      <c r="Q623" s="237"/>
      <c r="R623" s="237"/>
      <c r="S623" s="237"/>
      <c r="T623" s="237"/>
      <c r="U623" s="237"/>
      <c r="V623" s="237"/>
      <c r="W623" s="237"/>
      <c r="X623" s="237"/>
      <c r="Y623" s="237"/>
      <c r="Z623" s="237"/>
      <c r="AA623" s="237"/>
      <c r="AB623" s="237"/>
      <c r="AC623" s="237"/>
      <c r="AD623" s="237"/>
      <c r="AE623" s="237"/>
      <c r="AF623" s="237"/>
      <c r="AG623" s="237"/>
      <c r="AH623" s="237"/>
    </row>
    <row r="624" spans="1:34">
      <c r="A624" s="8"/>
      <c r="B624" s="8"/>
      <c r="C624" s="237"/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37"/>
      <c r="O624" s="237"/>
      <c r="Q624" s="237"/>
      <c r="R624" s="237"/>
      <c r="S624" s="237"/>
      <c r="T624" s="237"/>
      <c r="U624" s="237"/>
      <c r="V624" s="237"/>
      <c r="W624" s="237"/>
      <c r="X624" s="237"/>
      <c r="Y624" s="237"/>
      <c r="Z624" s="237"/>
      <c r="AA624" s="237"/>
      <c r="AB624" s="237"/>
      <c r="AC624" s="237"/>
      <c r="AD624" s="237"/>
      <c r="AE624" s="237"/>
      <c r="AF624" s="237"/>
      <c r="AG624" s="237"/>
      <c r="AH624" s="237"/>
    </row>
    <row r="625" spans="1:34">
      <c r="A625" s="8"/>
      <c r="B625" s="8"/>
      <c r="C625" s="237"/>
      <c r="D625" s="237"/>
      <c r="E625" s="237"/>
      <c r="F625" s="237"/>
      <c r="G625" s="237"/>
      <c r="H625" s="237"/>
      <c r="I625" s="237"/>
      <c r="J625" s="237"/>
      <c r="K625" s="237"/>
      <c r="L625" s="237"/>
      <c r="M625" s="237"/>
      <c r="N625" s="237"/>
      <c r="O625" s="237"/>
      <c r="Q625" s="237"/>
      <c r="R625" s="237"/>
      <c r="S625" s="237"/>
      <c r="T625" s="237"/>
      <c r="U625" s="237"/>
      <c r="V625" s="237"/>
      <c r="W625" s="237"/>
      <c r="X625" s="237"/>
      <c r="Y625" s="237"/>
      <c r="Z625" s="237"/>
      <c r="AA625" s="237"/>
      <c r="AB625" s="237"/>
      <c r="AC625" s="237"/>
      <c r="AD625" s="237"/>
      <c r="AE625" s="237"/>
      <c r="AF625" s="237"/>
      <c r="AG625" s="237"/>
      <c r="AH625" s="237"/>
    </row>
    <row r="626" spans="1:34">
      <c r="A626" s="8"/>
      <c r="B626" s="8"/>
      <c r="C626" s="237"/>
      <c r="D626" s="237"/>
      <c r="E626" s="237"/>
      <c r="F626" s="237"/>
      <c r="G626" s="237"/>
      <c r="H626" s="237"/>
      <c r="I626" s="237"/>
      <c r="J626" s="237"/>
      <c r="K626" s="237"/>
      <c r="L626" s="237"/>
      <c r="M626" s="237"/>
      <c r="N626" s="237"/>
      <c r="O626" s="237"/>
      <c r="Q626" s="237"/>
      <c r="R626" s="237"/>
      <c r="S626" s="237"/>
      <c r="T626" s="237"/>
      <c r="U626" s="237"/>
      <c r="V626" s="237"/>
      <c r="W626" s="237"/>
      <c r="X626" s="237"/>
      <c r="Y626" s="237"/>
      <c r="Z626" s="237"/>
      <c r="AA626" s="237"/>
      <c r="AB626" s="237"/>
      <c r="AC626" s="237"/>
      <c r="AD626" s="237"/>
      <c r="AE626" s="237"/>
      <c r="AF626" s="237"/>
      <c r="AG626" s="237"/>
      <c r="AH626" s="237"/>
    </row>
    <row r="627" spans="1:34">
      <c r="A627" s="8"/>
      <c r="B627" s="8"/>
      <c r="C627" s="237"/>
      <c r="D627" s="237"/>
      <c r="E627" s="237"/>
      <c r="F627" s="237"/>
      <c r="G627" s="237"/>
      <c r="H627" s="237"/>
      <c r="I627" s="237"/>
      <c r="J627" s="237"/>
      <c r="K627" s="237"/>
      <c r="L627" s="237"/>
      <c r="M627" s="237"/>
      <c r="N627" s="237"/>
      <c r="O627" s="237"/>
      <c r="Q627" s="237"/>
      <c r="R627" s="237"/>
      <c r="S627" s="237"/>
      <c r="T627" s="237"/>
      <c r="U627" s="237"/>
      <c r="V627" s="237"/>
      <c r="W627" s="237"/>
      <c r="X627" s="237"/>
      <c r="Y627" s="237"/>
      <c r="Z627" s="237"/>
      <c r="AA627" s="237"/>
      <c r="AB627" s="237"/>
      <c r="AC627" s="237"/>
      <c r="AD627" s="237"/>
      <c r="AE627" s="237"/>
      <c r="AF627" s="237"/>
      <c r="AG627" s="237"/>
      <c r="AH627" s="237"/>
    </row>
    <row r="628" spans="1:34">
      <c r="A628" s="8"/>
      <c r="B628" s="8"/>
      <c r="C628" s="237"/>
      <c r="D628" s="237"/>
      <c r="E628" s="237"/>
      <c r="F628" s="237"/>
      <c r="G628" s="237"/>
      <c r="H628" s="237"/>
      <c r="I628" s="237"/>
      <c r="J628" s="237"/>
      <c r="K628" s="237"/>
      <c r="L628" s="237"/>
      <c r="M628" s="237"/>
      <c r="N628" s="237"/>
      <c r="O628" s="237"/>
      <c r="Q628" s="237"/>
      <c r="R628" s="237"/>
      <c r="S628" s="237"/>
      <c r="T628" s="237"/>
      <c r="U628" s="237"/>
      <c r="V628" s="237"/>
      <c r="W628" s="237"/>
      <c r="X628" s="237"/>
      <c r="Y628" s="237"/>
      <c r="Z628" s="237"/>
      <c r="AA628" s="237"/>
      <c r="AB628" s="237"/>
      <c r="AC628" s="237"/>
      <c r="AD628" s="237"/>
      <c r="AE628" s="237"/>
      <c r="AF628" s="237"/>
      <c r="AG628" s="237"/>
      <c r="AH628" s="237"/>
    </row>
    <row r="629" spans="1:34">
      <c r="A629" s="8"/>
      <c r="B629" s="8"/>
      <c r="C629" s="237"/>
      <c r="D629" s="237"/>
      <c r="E629" s="237"/>
      <c r="F629" s="237"/>
      <c r="G629" s="237"/>
      <c r="H629" s="237"/>
      <c r="I629" s="237"/>
      <c r="J629" s="237"/>
      <c r="K629" s="237"/>
      <c r="L629" s="237"/>
      <c r="M629" s="237"/>
      <c r="N629" s="237"/>
      <c r="O629" s="237"/>
      <c r="Q629" s="237"/>
      <c r="R629" s="237"/>
      <c r="S629" s="237"/>
      <c r="T629" s="237"/>
      <c r="U629" s="237"/>
      <c r="V629" s="237"/>
      <c r="W629" s="237"/>
      <c r="X629" s="237"/>
      <c r="Y629" s="237"/>
      <c r="Z629" s="237"/>
      <c r="AA629" s="237"/>
      <c r="AB629" s="237"/>
      <c r="AC629" s="237"/>
      <c r="AD629" s="237"/>
      <c r="AE629" s="237"/>
      <c r="AF629" s="237"/>
      <c r="AG629" s="237"/>
      <c r="AH629" s="237"/>
    </row>
    <row r="630" spans="1:34">
      <c r="A630" s="8"/>
      <c r="B630" s="8"/>
      <c r="C630" s="237"/>
      <c r="D630" s="237"/>
      <c r="E630" s="237"/>
      <c r="F630" s="237"/>
      <c r="G630" s="237"/>
      <c r="H630" s="237"/>
      <c r="I630" s="237"/>
      <c r="J630" s="237"/>
      <c r="K630" s="237"/>
      <c r="L630" s="237"/>
      <c r="M630" s="237"/>
      <c r="N630" s="237"/>
      <c r="O630" s="237"/>
      <c r="Q630" s="237"/>
      <c r="R630" s="237"/>
      <c r="S630" s="237"/>
      <c r="T630" s="237"/>
      <c r="U630" s="237"/>
      <c r="V630" s="237"/>
      <c r="W630" s="237"/>
      <c r="X630" s="237"/>
      <c r="Y630" s="237"/>
      <c r="Z630" s="237"/>
      <c r="AA630" s="237"/>
      <c r="AB630" s="237"/>
      <c r="AC630" s="237"/>
      <c r="AD630" s="237"/>
      <c r="AE630" s="237"/>
      <c r="AF630" s="237"/>
      <c r="AG630" s="237"/>
      <c r="AH630" s="237"/>
    </row>
    <row r="631" spans="1:34">
      <c r="A631" s="8"/>
      <c r="B631" s="8"/>
      <c r="C631" s="237"/>
      <c r="D631" s="237"/>
      <c r="E631" s="237"/>
      <c r="F631" s="237"/>
      <c r="G631" s="237"/>
      <c r="H631" s="237"/>
      <c r="I631" s="237"/>
      <c r="J631" s="237"/>
      <c r="K631" s="237"/>
      <c r="L631" s="237"/>
      <c r="M631" s="237"/>
      <c r="N631" s="237"/>
      <c r="O631" s="237"/>
      <c r="Q631" s="237"/>
      <c r="R631" s="237"/>
      <c r="S631" s="237"/>
      <c r="T631" s="237"/>
      <c r="U631" s="237"/>
      <c r="V631" s="237"/>
      <c r="W631" s="237"/>
      <c r="X631" s="237"/>
      <c r="Y631" s="237"/>
      <c r="Z631" s="237"/>
      <c r="AA631" s="237"/>
      <c r="AB631" s="237"/>
      <c r="AC631" s="237"/>
      <c r="AD631" s="237"/>
      <c r="AE631" s="237"/>
      <c r="AF631" s="237"/>
      <c r="AG631" s="237"/>
      <c r="AH631" s="237"/>
    </row>
    <row r="632" spans="1:34">
      <c r="A632" s="8"/>
      <c r="B632" s="8"/>
      <c r="C632" s="237"/>
      <c r="D632" s="237"/>
      <c r="E632" s="237"/>
      <c r="F632" s="237"/>
      <c r="G632" s="237"/>
      <c r="H632" s="237"/>
      <c r="I632" s="237"/>
      <c r="J632" s="237"/>
      <c r="K632" s="237"/>
      <c r="L632" s="237"/>
      <c r="M632" s="237"/>
      <c r="N632" s="237"/>
      <c r="O632" s="237"/>
      <c r="Q632" s="237"/>
      <c r="R632" s="237"/>
      <c r="S632" s="237"/>
      <c r="T632" s="237"/>
      <c r="U632" s="237"/>
      <c r="V632" s="237"/>
      <c r="W632" s="237"/>
      <c r="X632" s="237"/>
      <c r="Y632" s="237"/>
      <c r="Z632" s="237"/>
      <c r="AA632" s="237"/>
      <c r="AB632" s="237"/>
      <c r="AC632" s="237"/>
      <c r="AD632" s="237"/>
      <c r="AE632" s="237"/>
      <c r="AF632" s="237"/>
      <c r="AG632" s="237"/>
      <c r="AH632" s="237"/>
    </row>
    <row r="633" spans="1:34">
      <c r="A633" s="8"/>
      <c r="B633" s="8"/>
      <c r="C633" s="237"/>
      <c r="D633" s="237"/>
      <c r="E633" s="237"/>
      <c r="F633" s="237"/>
      <c r="G633" s="237"/>
      <c r="H633" s="237"/>
      <c r="I633" s="237"/>
      <c r="J633" s="237"/>
      <c r="K633" s="237"/>
      <c r="L633" s="237"/>
      <c r="M633" s="237"/>
      <c r="N633" s="237"/>
      <c r="O633" s="237"/>
      <c r="Q633" s="237"/>
      <c r="R633" s="237"/>
      <c r="S633" s="237"/>
      <c r="T633" s="237"/>
      <c r="U633" s="237"/>
      <c r="V633" s="237"/>
      <c r="W633" s="237"/>
      <c r="X633" s="237"/>
      <c r="Y633" s="237"/>
      <c r="Z633" s="237"/>
      <c r="AA633" s="237"/>
      <c r="AB633" s="237"/>
      <c r="AC633" s="237"/>
      <c r="AD633" s="237"/>
      <c r="AE633" s="237"/>
      <c r="AF633" s="237"/>
      <c r="AG633" s="237"/>
      <c r="AH633" s="237"/>
    </row>
    <row r="634" spans="1:34">
      <c r="A634" s="8"/>
      <c r="B634" s="8"/>
      <c r="C634" s="237"/>
      <c r="D634" s="237"/>
      <c r="E634" s="237"/>
      <c r="F634" s="237"/>
      <c r="G634" s="237"/>
      <c r="H634" s="237"/>
      <c r="I634" s="237"/>
      <c r="J634" s="237"/>
      <c r="K634" s="237"/>
      <c r="L634" s="237"/>
      <c r="M634" s="237"/>
      <c r="N634" s="237"/>
      <c r="O634" s="237"/>
      <c r="Q634" s="237"/>
      <c r="R634" s="237"/>
      <c r="S634" s="237"/>
      <c r="T634" s="237"/>
      <c r="U634" s="237"/>
      <c r="V634" s="237"/>
      <c r="W634" s="237"/>
      <c r="X634" s="237"/>
      <c r="Y634" s="237"/>
      <c r="Z634" s="237"/>
      <c r="AA634" s="237"/>
      <c r="AB634" s="237"/>
      <c r="AC634" s="237"/>
      <c r="AD634" s="237"/>
      <c r="AE634" s="237"/>
      <c r="AF634" s="237"/>
      <c r="AG634" s="237"/>
      <c r="AH634" s="237"/>
    </row>
    <row r="635" spans="1:34">
      <c r="A635" s="8"/>
      <c r="B635" s="8"/>
      <c r="C635" s="237"/>
      <c r="D635" s="237"/>
      <c r="E635" s="237"/>
      <c r="F635" s="237"/>
      <c r="G635" s="237"/>
      <c r="H635" s="237"/>
      <c r="I635" s="237"/>
      <c r="J635" s="237"/>
      <c r="K635" s="237"/>
      <c r="L635" s="237"/>
      <c r="M635" s="237"/>
      <c r="N635" s="237"/>
      <c r="O635" s="237"/>
      <c r="Q635" s="237"/>
      <c r="R635" s="237"/>
      <c r="S635" s="237"/>
      <c r="T635" s="237"/>
      <c r="U635" s="237"/>
      <c r="V635" s="237"/>
      <c r="W635" s="237"/>
      <c r="X635" s="237"/>
      <c r="Y635" s="237"/>
      <c r="Z635" s="237"/>
      <c r="AA635" s="237"/>
      <c r="AB635" s="237"/>
      <c r="AC635" s="237"/>
      <c r="AD635" s="237"/>
      <c r="AE635" s="237"/>
      <c r="AF635" s="237"/>
      <c r="AG635" s="237"/>
      <c r="AH635" s="237"/>
    </row>
    <row r="636" spans="1:34">
      <c r="A636" s="8"/>
      <c r="B636" s="8"/>
      <c r="C636" s="237"/>
      <c r="D636" s="237"/>
      <c r="E636" s="237"/>
      <c r="F636" s="237"/>
      <c r="G636" s="237"/>
      <c r="H636" s="237"/>
      <c r="I636" s="237"/>
      <c r="J636" s="237"/>
      <c r="K636" s="237"/>
      <c r="L636" s="237"/>
      <c r="M636" s="237"/>
      <c r="N636" s="237"/>
      <c r="O636" s="237"/>
      <c r="Q636" s="237"/>
      <c r="R636" s="237"/>
      <c r="S636" s="237"/>
      <c r="T636" s="237"/>
      <c r="U636" s="237"/>
      <c r="V636" s="237"/>
      <c r="W636" s="237"/>
      <c r="X636" s="237"/>
      <c r="Y636" s="237"/>
      <c r="Z636" s="237"/>
      <c r="AA636" s="237"/>
      <c r="AB636" s="237"/>
      <c r="AC636" s="237"/>
      <c r="AD636" s="237"/>
      <c r="AE636" s="237"/>
      <c r="AF636" s="237"/>
      <c r="AG636" s="237"/>
      <c r="AH636" s="237"/>
    </row>
    <row r="637" spans="1:34">
      <c r="A637" s="8"/>
      <c r="B637" s="8"/>
      <c r="C637" s="237"/>
      <c r="D637" s="237"/>
      <c r="E637" s="237"/>
      <c r="F637" s="237"/>
      <c r="G637" s="237"/>
      <c r="H637" s="237"/>
      <c r="I637" s="237"/>
      <c r="J637" s="237"/>
      <c r="K637" s="237"/>
      <c r="L637" s="237"/>
      <c r="M637" s="237"/>
      <c r="N637" s="237"/>
      <c r="O637" s="237"/>
      <c r="Q637" s="237"/>
      <c r="R637" s="237"/>
      <c r="S637" s="237"/>
      <c r="T637" s="237"/>
      <c r="U637" s="237"/>
      <c r="V637" s="237"/>
      <c r="W637" s="237"/>
      <c r="X637" s="237"/>
      <c r="Y637" s="237"/>
      <c r="Z637" s="237"/>
      <c r="AA637" s="237"/>
      <c r="AB637" s="237"/>
      <c r="AC637" s="237"/>
      <c r="AD637" s="237"/>
      <c r="AE637" s="237"/>
      <c r="AF637" s="237"/>
      <c r="AG637" s="237"/>
      <c r="AH637" s="237"/>
    </row>
    <row r="638" spans="1:34">
      <c r="A638" s="8"/>
      <c r="B638" s="8"/>
      <c r="C638" s="237"/>
      <c r="D638" s="237"/>
      <c r="E638" s="237"/>
      <c r="F638" s="237"/>
      <c r="G638" s="237"/>
      <c r="H638" s="237"/>
      <c r="I638" s="237"/>
      <c r="J638" s="237"/>
      <c r="K638" s="237"/>
      <c r="L638" s="237"/>
      <c r="M638" s="237"/>
      <c r="N638" s="237"/>
      <c r="O638" s="237"/>
      <c r="Q638" s="237"/>
      <c r="R638" s="237"/>
      <c r="S638" s="237"/>
      <c r="T638" s="237"/>
      <c r="U638" s="237"/>
      <c r="V638" s="237"/>
      <c r="W638" s="237"/>
      <c r="X638" s="237"/>
      <c r="Y638" s="237"/>
      <c r="Z638" s="237"/>
      <c r="AA638" s="237"/>
      <c r="AB638" s="237"/>
      <c r="AC638" s="237"/>
      <c r="AD638" s="237"/>
      <c r="AE638" s="237"/>
      <c r="AF638" s="237"/>
      <c r="AG638" s="237"/>
      <c r="AH638" s="237"/>
    </row>
    <row r="639" spans="1:34">
      <c r="A639" s="8"/>
      <c r="B639" s="8"/>
      <c r="C639" s="237"/>
      <c r="D639" s="237"/>
      <c r="E639" s="237"/>
      <c r="F639" s="237"/>
      <c r="G639" s="237"/>
      <c r="H639" s="237"/>
      <c r="I639" s="237"/>
      <c r="J639" s="237"/>
      <c r="K639" s="237"/>
      <c r="L639" s="237"/>
      <c r="M639" s="237"/>
      <c r="N639" s="237"/>
      <c r="O639" s="237"/>
      <c r="Q639" s="237"/>
      <c r="R639" s="237"/>
      <c r="S639" s="237"/>
      <c r="T639" s="237"/>
      <c r="U639" s="237"/>
      <c r="V639" s="237"/>
      <c r="W639" s="237"/>
      <c r="X639" s="237"/>
      <c r="Y639" s="237"/>
      <c r="Z639" s="237"/>
      <c r="AA639" s="237"/>
      <c r="AB639" s="237"/>
      <c r="AC639" s="237"/>
      <c r="AD639" s="237"/>
      <c r="AE639" s="237"/>
      <c r="AF639" s="237"/>
      <c r="AG639" s="237"/>
      <c r="AH639" s="237"/>
    </row>
    <row r="640" spans="1:34">
      <c r="A640" s="8"/>
      <c r="B640" s="8"/>
      <c r="C640" s="237"/>
      <c r="D640" s="237"/>
      <c r="E640" s="237"/>
      <c r="F640" s="237"/>
      <c r="G640" s="237"/>
      <c r="H640" s="237"/>
      <c r="I640" s="237"/>
      <c r="J640" s="237"/>
      <c r="K640" s="237"/>
      <c r="L640" s="237"/>
      <c r="M640" s="237"/>
      <c r="N640" s="237"/>
      <c r="O640" s="237"/>
      <c r="Q640" s="237"/>
      <c r="R640" s="237"/>
      <c r="S640" s="237"/>
      <c r="T640" s="237"/>
      <c r="U640" s="237"/>
      <c r="V640" s="237"/>
      <c r="W640" s="237"/>
      <c r="X640" s="237"/>
      <c r="Y640" s="237"/>
      <c r="Z640" s="237"/>
      <c r="AA640" s="237"/>
      <c r="AB640" s="237"/>
      <c r="AC640" s="237"/>
      <c r="AD640" s="237"/>
      <c r="AE640" s="237"/>
      <c r="AF640" s="237"/>
      <c r="AG640" s="237"/>
      <c r="AH640" s="237"/>
    </row>
    <row r="641" spans="1:34">
      <c r="A641" s="8"/>
      <c r="B641" s="8"/>
      <c r="C641" s="237"/>
      <c r="D641" s="237"/>
      <c r="E641" s="237"/>
      <c r="F641" s="237"/>
      <c r="G641" s="237"/>
      <c r="H641" s="237"/>
      <c r="I641" s="237"/>
      <c r="J641" s="237"/>
      <c r="K641" s="237"/>
      <c r="L641" s="237"/>
      <c r="M641" s="237"/>
      <c r="N641" s="237"/>
      <c r="O641" s="237"/>
      <c r="Q641" s="237"/>
      <c r="R641" s="237"/>
      <c r="S641" s="237"/>
      <c r="T641" s="237"/>
      <c r="U641" s="237"/>
      <c r="V641" s="237"/>
      <c r="W641" s="237"/>
      <c r="X641" s="237"/>
      <c r="Y641" s="237"/>
      <c r="Z641" s="237"/>
      <c r="AA641" s="237"/>
      <c r="AB641" s="237"/>
      <c r="AC641" s="237"/>
      <c r="AD641" s="237"/>
      <c r="AE641" s="237"/>
      <c r="AF641" s="237"/>
      <c r="AG641" s="237"/>
      <c r="AH641" s="237"/>
    </row>
    <row r="642" spans="1:34">
      <c r="A642" s="8"/>
      <c r="B642" s="8"/>
      <c r="C642" s="237"/>
      <c r="D642" s="237"/>
      <c r="E642" s="237"/>
      <c r="F642" s="237"/>
      <c r="G642" s="237"/>
      <c r="H642" s="237"/>
      <c r="I642" s="237"/>
      <c r="J642" s="237"/>
      <c r="K642" s="237"/>
      <c r="L642" s="237"/>
      <c r="M642" s="237"/>
      <c r="N642" s="237"/>
      <c r="O642" s="237"/>
      <c r="Q642" s="237"/>
      <c r="R642" s="237"/>
      <c r="S642" s="237"/>
      <c r="T642" s="237"/>
      <c r="U642" s="237"/>
      <c r="V642" s="237"/>
      <c r="W642" s="237"/>
      <c r="X642" s="237"/>
      <c r="Y642" s="237"/>
      <c r="Z642" s="237"/>
      <c r="AA642" s="237"/>
      <c r="AB642" s="237"/>
      <c r="AC642" s="237"/>
      <c r="AD642" s="237"/>
      <c r="AE642" s="237"/>
      <c r="AF642" s="237"/>
      <c r="AG642" s="237"/>
      <c r="AH642" s="237"/>
    </row>
    <row r="643" spans="1:34">
      <c r="A643" s="8"/>
      <c r="B643" s="8"/>
      <c r="C643" s="237"/>
      <c r="D643" s="237"/>
      <c r="E643" s="237"/>
      <c r="F643" s="237"/>
      <c r="G643" s="237"/>
      <c r="H643" s="237"/>
      <c r="I643" s="237"/>
      <c r="J643" s="237"/>
      <c r="K643" s="237"/>
      <c r="L643" s="237"/>
      <c r="M643" s="237"/>
      <c r="N643" s="237"/>
      <c r="O643" s="237"/>
      <c r="Q643" s="237"/>
      <c r="R643" s="237"/>
      <c r="S643" s="237"/>
      <c r="T643" s="237"/>
      <c r="U643" s="237"/>
      <c r="V643" s="237"/>
      <c r="W643" s="237"/>
      <c r="X643" s="237"/>
      <c r="Y643" s="237"/>
      <c r="Z643" s="237"/>
      <c r="AA643" s="237"/>
      <c r="AB643" s="237"/>
      <c r="AC643" s="237"/>
      <c r="AD643" s="237"/>
      <c r="AE643" s="237"/>
      <c r="AF643" s="237"/>
      <c r="AG643" s="237"/>
      <c r="AH643" s="237"/>
    </row>
    <row r="644" spans="1:34">
      <c r="A644" s="8"/>
      <c r="B644" s="8"/>
      <c r="C644" s="237"/>
      <c r="D644" s="237"/>
      <c r="E644" s="237"/>
      <c r="F644" s="237"/>
      <c r="G644" s="237"/>
      <c r="H644" s="237"/>
      <c r="I644" s="237"/>
      <c r="J644" s="237"/>
      <c r="K644" s="237"/>
      <c r="L644" s="237"/>
      <c r="M644" s="237"/>
      <c r="N644" s="237"/>
      <c r="O644" s="237"/>
      <c r="Q644" s="237"/>
      <c r="R644" s="237"/>
      <c r="S644" s="237"/>
      <c r="T644" s="237"/>
      <c r="U644" s="237"/>
      <c r="V644" s="237"/>
      <c r="W644" s="237"/>
      <c r="X644" s="237"/>
      <c r="Y644" s="237"/>
      <c r="Z644" s="237"/>
      <c r="AA644" s="237"/>
      <c r="AB644" s="237"/>
      <c r="AC644" s="237"/>
      <c r="AD644" s="237"/>
      <c r="AE644" s="237"/>
      <c r="AF644" s="237"/>
      <c r="AG644" s="237"/>
      <c r="AH644" s="237"/>
    </row>
    <row r="645" spans="1:34">
      <c r="A645" s="8"/>
      <c r="B645" s="8"/>
      <c r="C645" s="237"/>
      <c r="D645" s="237"/>
      <c r="E645" s="237"/>
      <c r="F645" s="237"/>
      <c r="G645" s="237"/>
      <c r="H645" s="237"/>
      <c r="I645" s="237"/>
      <c r="J645" s="237"/>
      <c r="K645" s="237"/>
      <c r="L645" s="237"/>
      <c r="M645" s="237"/>
      <c r="N645" s="237"/>
      <c r="O645" s="237"/>
      <c r="Q645" s="237"/>
      <c r="R645" s="237"/>
      <c r="S645" s="237"/>
      <c r="T645" s="237"/>
      <c r="U645" s="237"/>
      <c r="V645" s="237"/>
      <c r="W645" s="237"/>
      <c r="X645" s="237"/>
      <c r="Y645" s="237"/>
      <c r="Z645" s="237"/>
      <c r="AA645" s="237"/>
      <c r="AB645" s="237"/>
      <c r="AC645" s="237"/>
      <c r="AD645" s="237"/>
      <c r="AE645" s="237"/>
      <c r="AF645" s="237"/>
      <c r="AG645" s="237"/>
      <c r="AH645" s="237"/>
    </row>
    <row r="646" spans="1:34">
      <c r="A646" s="8"/>
      <c r="B646" s="8"/>
      <c r="C646" s="237"/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37"/>
      <c r="O646" s="237"/>
      <c r="Q646" s="237"/>
      <c r="R646" s="237"/>
      <c r="S646" s="237"/>
      <c r="T646" s="237"/>
      <c r="U646" s="237"/>
      <c r="V646" s="237"/>
      <c r="W646" s="237"/>
      <c r="X646" s="237"/>
      <c r="Y646" s="237"/>
      <c r="Z646" s="237"/>
      <c r="AA646" s="237"/>
      <c r="AB646" s="237"/>
      <c r="AC646" s="237"/>
      <c r="AD646" s="237"/>
      <c r="AE646" s="237"/>
      <c r="AF646" s="237"/>
      <c r="AG646" s="237"/>
      <c r="AH646" s="237"/>
    </row>
    <row r="647" spans="1:34">
      <c r="A647" s="8"/>
      <c r="B647" s="8"/>
      <c r="C647" s="237"/>
      <c r="D647" s="237"/>
      <c r="E647" s="237"/>
      <c r="F647" s="237"/>
      <c r="G647" s="237"/>
      <c r="H647" s="237"/>
      <c r="I647" s="237"/>
      <c r="J647" s="237"/>
      <c r="K647" s="237"/>
      <c r="L647" s="237"/>
      <c r="M647" s="237"/>
      <c r="N647" s="237"/>
      <c r="O647" s="237"/>
      <c r="Q647" s="237"/>
      <c r="R647" s="237"/>
      <c r="S647" s="237"/>
      <c r="T647" s="237"/>
      <c r="U647" s="237"/>
      <c r="V647" s="237"/>
      <c r="W647" s="237"/>
      <c r="X647" s="237"/>
      <c r="Y647" s="237"/>
      <c r="Z647" s="237"/>
      <c r="AA647" s="237"/>
      <c r="AB647" s="237"/>
      <c r="AC647" s="237"/>
      <c r="AD647" s="237"/>
      <c r="AE647" s="237"/>
      <c r="AF647" s="237"/>
      <c r="AG647" s="237"/>
      <c r="AH647" s="237"/>
    </row>
    <row r="648" spans="1:34">
      <c r="A648" s="8"/>
      <c r="B648" s="8"/>
      <c r="C648" s="237"/>
      <c r="D648" s="237"/>
      <c r="E648" s="237"/>
      <c r="F648" s="237"/>
      <c r="G648" s="237"/>
      <c r="H648" s="237"/>
      <c r="I648" s="237"/>
      <c r="J648" s="237"/>
      <c r="K648" s="237"/>
      <c r="L648" s="237"/>
      <c r="M648" s="237"/>
      <c r="N648" s="237"/>
      <c r="O648" s="237"/>
      <c r="Q648" s="237"/>
      <c r="R648" s="237"/>
      <c r="S648" s="237"/>
      <c r="T648" s="237"/>
      <c r="U648" s="237"/>
      <c r="V648" s="237"/>
      <c r="W648" s="237"/>
      <c r="X648" s="237"/>
      <c r="Y648" s="237"/>
      <c r="Z648" s="237"/>
      <c r="AA648" s="237"/>
      <c r="AB648" s="237"/>
      <c r="AC648" s="237"/>
      <c r="AD648" s="237"/>
      <c r="AE648" s="237"/>
      <c r="AF648" s="237"/>
      <c r="AG648" s="237"/>
      <c r="AH648" s="237"/>
    </row>
    <row r="649" spans="1:34">
      <c r="A649" s="8"/>
      <c r="B649" s="8"/>
      <c r="C649" s="237"/>
      <c r="D649" s="237"/>
      <c r="E649" s="237"/>
      <c r="F649" s="237"/>
      <c r="G649" s="237"/>
      <c r="H649" s="237"/>
      <c r="I649" s="237"/>
      <c r="J649" s="237"/>
      <c r="K649" s="237"/>
      <c r="L649" s="237"/>
      <c r="M649" s="237"/>
      <c r="N649" s="237"/>
      <c r="O649" s="237"/>
      <c r="Q649" s="237"/>
      <c r="R649" s="237"/>
      <c r="S649" s="237"/>
      <c r="T649" s="237"/>
      <c r="U649" s="237"/>
      <c r="V649" s="237"/>
      <c r="W649" s="237"/>
      <c r="X649" s="237"/>
      <c r="Y649" s="237"/>
      <c r="Z649" s="237"/>
      <c r="AA649" s="237"/>
      <c r="AB649" s="237"/>
      <c r="AC649" s="237"/>
      <c r="AD649" s="237"/>
      <c r="AE649" s="237"/>
      <c r="AF649" s="237"/>
      <c r="AG649" s="237"/>
      <c r="AH649" s="237"/>
    </row>
    <row r="650" spans="1:34">
      <c r="A650" s="8"/>
      <c r="B650" s="8"/>
      <c r="C650" s="237"/>
      <c r="D650" s="237"/>
      <c r="E650" s="237"/>
      <c r="F650" s="237"/>
      <c r="G650" s="237"/>
      <c r="H650" s="237"/>
      <c r="I650" s="237"/>
      <c r="J650" s="237"/>
      <c r="K650" s="237"/>
      <c r="L650" s="237"/>
      <c r="M650" s="237"/>
      <c r="N650" s="237"/>
      <c r="O650" s="237"/>
      <c r="Q650" s="237"/>
      <c r="R650" s="237"/>
      <c r="S650" s="237"/>
      <c r="T650" s="237"/>
      <c r="U650" s="237"/>
      <c r="V650" s="237"/>
      <c r="W650" s="237"/>
      <c r="X650" s="237"/>
      <c r="Y650" s="237"/>
      <c r="Z650" s="237"/>
      <c r="AA650" s="237"/>
      <c r="AB650" s="237"/>
      <c r="AC650" s="237"/>
      <c r="AD650" s="237"/>
      <c r="AE650" s="237"/>
      <c r="AF650" s="237"/>
      <c r="AG650" s="237"/>
      <c r="AH650" s="237"/>
    </row>
    <row r="651" spans="1:34">
      <c r="A651" s="8"/>
      <c r="B651" s="8"/>
      <c r="C651" s="237"/>
      <c r="D651" s="237"/>
      <c r="E651" s="237"/>
      <c r="F651" s="237"/>
      <c r="G651" s="237"/>
      <c r="H651" s="237"/>
      <c r="I651" s="237"/>
      <c r="J651" s="237"/>
      <c r="K651" s="237"/>
      <c r="L651" s="237"/>
      <c r="M651" s="237"/>
      <c r="N651" s="237"/>
      <c r="O651" s="237"/>
      <c r="Q651" s="237"/>
      <c r="R651" s="237"/>
      <c r="S651" s="237"/>
      <c r="T651" s="237"/>
      <c r="U651" s="237"/>
      <c r="V651" s="237"/>
      <c r="W651" s="237"/>
      <c r="X651" s="237"/>
      <c r="Y651" s="237"/>
      <c r="Z651" s="237"/>
      <c r="AA651" s="237"/>
      <c r="AB651" s="237"/>
      <c r="AC651" s="237"/>
      <c r="AD651" s="237"/>
      <c r="AE651" s="237"/>
      <c r="AF651" s="237"/>
      <c r="AG651" s="237"/>
      <c r="AH651" s="237"/>
    </row>
    <row r="652" spans="1:34">
      <c r="A652" s="8"/>
      <c r="B652" s="8"/>
      <c r="C652" s="237"/>
      <c r="D652" s="237"/>
      <c r="E652" s="237"/>
      <c r="F652" s="237"/>
      <c r="G652" s="237"/>
      <c r="H652" s="237"/>
      <c r="I652" s="237"/>
      <c r="J652" s="237"/>
      <c r="K652" s="237"/>
      <c r="L652" s="237"/>
      <c r="M652" s="237"/>
      <c r="N652" s="237"/>
      <c r="O652" s="237"/>
      <c r="Q652" s="237"/>
      <c r="R652" s="237"/>
      <c r="S652" s="237"/>
      <c r="T652" s="237"/>
      <c r="U652" s="237"/>
      <c r="V652" s="237"/>
      <c r="W652" s="237"/>
      <c r="X652" s="237"/>
      <c r="Y652" s="237"/>
      <c r="Z652" s="237"/>
      <c r="AA652" s="237"/>
      <c r="AB652" s="237"/>
      <c r="AC652" s="237"/>
      <c r="AD652" s="237"/>
      <c r="AE652" s="237"/>
      <c r="AF652" s="237"/>
      <c r="AG652" s="237"/>
      <c r="AH652" s="237"/>
    </row>
    <row r="653" spans="1:34">
      <c r="A653" s="8"/>
      <c r="B653" s="8"/>
      <c r="C653" s="237"/>
      <c r="D653" s="237"/>
      <c r="E653" s="237"/>
      <c r="F653" s="237"/>
      <c r="G653" s="237"/>
      <c r="H653" s="237"/>
      <c r="I653" s="237"/>
      <c r="J653" s="237"/>
      <c r="K653" s="237"/>
      <c r="L653" s="237"/>
      <c r="M653" s="237"/>
      <c r="N653" s="237"/>
      <c r="O653" s="237"/>
      <c r="Q653" s="237"/>
      <c r="R653" s="237"/>
      <c r="S653" s="237"/>
      <c r="T653" s="237"/>
      <c r="U653" s="237"/>
      <c r="V653" s="237"/>
      <c r="W653" s="237"/>
      <c r="X653" s="237"/>
      <c r="Y653" s="237"/>
      <c r="Z653" s="237"/>
      <c r="AA653" s="237"/>
      <c r="AB653" s="237"/>
      <c r="AC653" s="237"/>
      <c r="AD653" s="237"/>
      <c r="AE653" s="237"/>
      <c r="AF653" s="237"/>
      <c r="AG653" s="237"/>
      <c r="AH653" s="237"/>
    </row>
    <row r="654" spans="1:34">
      <c r="A654" s="8"/>
      <c r="B654" s="8"/>
      <c r="C654" s="237"/>
      <c r="D654" s="237"/>
      <c r="E654" s="237"/>
      <c r="F654" s="237"/>
      <c r="G654" s="237"/>
      <c r="H654" s="237"/>
      <c r="I654" s="237"/>
      <c r="J654" s="237"/>
      <c r="K654" s="237"/>
      <c r="L654" s="237"/>
      <c r="M654" s="237"/>
      <c r="N654" s="237"/>
      <c r="O654" s="237"/>
      <c r="Q654" s="237"/>
      <c r="R654" s="237"/>
      <c r="S654" s="237"/>
      <c r="T654" s="237"/>
      <c r="U654" s="237"/>
      <c r="V654" s="237"/>
      <c r="W654" s="237"/>
      <c r="X654" s="237"/>
      <c r="Y654" s="237"/>
      <c r="Z654" s="237"/>
      <c r="AA654" s="237"/>
      <c r="AB654" s="237"/>
      <c r="AC654" s="237"/>
      <c r="AD654" s="237"/>
      <c r="AE654" s="237"/>
      <c r="AF654" s="237"/>
      <c r="AG654" s="237"/>
      <c r="AH654" s="237"/>
    </row>
    <row r="655" spans="1:34">
      <c r="A655" s="8"/>
      <c r="B655" s="8"/>
      <c r="C655" s="237"/>
      <c r="D655" s="237"/>
      <c r="E655" s="237"/>
      <c r="F655" s="237"/>
      <c r="G655" s="237"/>
      <c r="H655" s="237"/>
      <c r="I655" s="237"/>
      <c r="J655" s="237"/>
      <c r="K655" s="237"/>
      <c r="L655" s="237"/>
      <c r="M655" s="237"/>
      <c r="N655" s="237"/>
      <c r="O655" s="237"/>
      <c r="Q655" s="237"/>
      <c r="R655" s="237"/>
      <c r="S655" s="237"/>
      <c r="T655" s="237"/>
      <c r="U655" s="237"/>
      <c r="V655" s="237"/>
      <c r="W655" s="237"/>
      <c r="X655" s="237"/>
      <c r="Y655" s="237"/>
      <c r="Z655" s="237"/>
      <c r="AA655" s="237"/>
      <c r="AB655" s="237"/>
      <c r="AC655" s="237"/>
      <c r="AD655" s="237"/>
      <c r="AE655" s="237"/>
      <c r="AF655" s="237"/>
      <c r="AG655" s="237"/>
      <c r="AH655" s="237"/>
    </row>
    <row r="656" spans="1:34">
      <c r="A656" s="8"/>
      <c r="B656" s="8"/>
      <c r="C656" s="237"/>
      <c r="D656" s="237"/>
      <c r="E656" s="237"/>
      <c r="F656" s="237"/>
      <c r="G656" s="237"/>
      <c r="H656" s="237"/>
      <c r="I656" s="237"/>
      <c r="J656" s="237"/>
      <c r="K656" s="237"/>
      <c r="L656" s="237"/>
      <c r="M656" s="237"/>
      <c r="N656" s="237"/>
      <c r="O656" s="237"/>
      <c r="Q656" s="237"/>
      <c r="R656" s="237"/>
      <c r="S656" s="237"/>
      <c r="T656" s="237"/>
      <c r="U656" s="237"/>
      <c r="V656" s="237"/>
      <c r="W656" s="237"/>
      <c r="X656" s="237"/>
      <c r="Y656" s="237"/>
      <c r="Z656" s="237"/>
      <c r="AA656" s="237"/>
      <c r="AB656" s="237"/>
      <c r="AC656" s="237"/>
      <c r="AD656" s="237"/>
      <c r="AE656" s="237"/>
      <c r="AF656" s="237"/>
      <c r="AG656" s="237"/>
      <c r="AH656" s="237"/>
    </row>
    <row r="657" spans="1:34">
      <c r="A657" s="8"/>
      <c r="B657" s="8"/>
      <c r="C657" s="237"/>
      <c r="D657" s="237"/>
      <c r="E657" s="237"/>
      <c r="F657" s="237"/>
      <c r="G657" s="237"/>
      <c r="H657" s="237"/>
      <c r="I657" s="237"/>
      <c r="J657" s="237"/>
      <c r="K657" s="237"/>
      <c r="L657" s="237"/>
      <c r="M657" s="237"/>
      <c r="N657" s="237"/>
      <c r="O657" s="237"/>
      <c r="Q657" s="237"/>
      <c r="R657" s="237"/>
      <c r="S657" s="237"/>
      <c r="T657" s="237"/>
      <c r="U657" s="237"/>
      <c r="V657" s="237"/>
      <c r="W657" s="237"/>
      <c r="X657" s="237"/>
      <c r="Y657" s="237"/>
      <c r="Z657" s="237"/>
      <c r="AA657" s="237"/>
      <c r="AB657" s="237"/>
      <c r="AC657" s="237"/>
      <c r="AD657" s="237"/>
      <c r="AE657" s="237"/>
      <c r="AF657" s="237"/>
      <c r="AG657" s="237"/>
      <c r="AH657" s="237"/>
    </row>
    <row r="658" spans="1:34">
      <c r="A658" s="8"/>
      <c r="B658" s="8"/>
      <c r="C658" s="237"/>
      <c r="D658" s="237"/>
      <c r="E658" s="237"/>
      <c r="F658" s="237"/>
      <c r="G658" s="237"/>
      <c r="H658" s="237"/>
      <c r="I658" s="237"/>
      <c r="J658" s="237"/>
      <c r="K658" s="237"/>
      <c r="L658" s="237"/>
      <c r="M658" s="237"/>
      <c r="N658" s="237"/>
      <c r="O658" s="237"/>
      <c r="Q658" s="237"/>
      <c r="R658" s="237"/>
      <c r="S658" s="237"/>
      <c r="T658" s="237"/>
      <c r="U658" s="237"/>
      <c r="V658" s="237"/>
      <c r="W658" s="237"/>
      <c r="X658" s="237"/>
      <c r="Y658" s="237"/>
      <c r="Z658" s="237"/>
      <c r="AA658" s="237"/>
      <c r="AB658" s="237"/>
      <c r="AC658" s="237"/>
      <c r="AD658" s="237"/>
      <c r="AE658" s="237"/>
      <c r="AF658" s="237"/>
      <c r="AG658" s="237"/>
      <c r="AH658" s="237"/>
    </row>
    <row r="659" spans="1:34">
      <c r="A659" s="8"/>
      <c r="B659" s="8"/>
      <c r="C659" s="237"/>
      <c r="D659" s="237"/>
      <c r="E659" s="237"/>
      <c r="F659" s="237"/>
      <c r="G659" s="237"/>
      <c r="H659" s="237"/>
      <c r="I659" s="237"/>
      <c r="J659" s="237"/>
      <c r="K659" s="237"/>
      <c r="L659" s="237"/>
      <c r="M659" s="237"/>
      <c r="N659" s="237"/>
      <c r="O659" s="237"/>
      <c r="Q659" s="237"/>
      <c r="R659" s="237"/>
      <c r="S659" s="237"/>
      <c r="T659" s="237"/>
      <c r="U659" s="237"/>
      <c r="V659" s="237"/>
      <c r="W659" s="237"/>
      <c r="X659" s="237"/>
      <c r="Y659" s="237"/>
      <c r="Z659" s="237"/>
      <c r="AA659" s="237"/>
      <c r="AB659" s="237"/>
      <c r="AC659" s="237"/>
      <c r="AD659" s="237"/>
      <c r="AE659" s="237"/>
      <c r="AF659" s="237"/>
      <c r="AG659" s="237"/>
      <c r="AH659" s="237"/>
    </row>
    <row r="660" spans="1:34">
      <c r="A660" s="8"/>
      <c r="B660" s="8"/>
      <c r="C660" s="237"/>
      <c r="D660" s="237"/>
      <c r="E660" s="237"/>
      <c r="F660" s="237"/>
      <c r="G660" s="237"/>
      <c r="H660" s="237"/>
      <c r="I660" s="237"/>
      <c r="J660" s="237"/>
      <c r="K660" s="237"/>
      <c r="L660" s="237"/>
      <c r="M660" s="237"/>
      <c r="N660" s="237"/>
      <c r="O660" s="237"/>
      <c r="Q660" s="237"/>
      <c r="R660" s="237"/>
      <c r="S660" s="237"/>
      <c r="T660" s="237"/>
      <c r="U660" s="237"/>
      <c r="V660" s="237"/>
      <c r="W660" s="237"/>
      <c r="X660" s="237"/>
      <c r="Y660" s="237"/>
      <c r="Z660" s="237"/>
      <c r="AA660" s="237"/>
      <c r="AB660" s="237"/>
      <c r="AC660" s="237"/>
      <c r="AD660" s="237"/>
      <c r="AE660" s="237"/>
      <c r="AF660" s="237"/>
      <c r="AG660" s="237"/>
      <c r="AH660" s="237"/>
    </row>
    <row r="661" spans="1:34">
      <c r="A661" s="8"/>
      <c r="B661" s="8"/>
      <c r="C661" s="237"/>
      <c r="D661" s="237"/>
      <c r="E661" s="237"/>
      <c r="F661" s="237"/>
      <c r="G661" s="237"/>
      <c r="H661" s="237"/>
      <c r="I661" s="237"/>
      <c r="J661" s="237"/>
      <c r="K661" s="237"/>
      <c r="L661" s="237"/>
      <c r="M661" s="237"/>
      <c r="N661" s="237"/>
      <c r="O661" s="237"/>
      <c r="Q661" s="237"/>
      <c r="R661" s="237"/>
      <c r="S661" s="237"/>
      <c r="T661" s="237"/>
      <c r="U661" s="237"/>
      <c r="V661" s="237"/>
      <c r="W661" s="237"/>
      <c r="X661" s="237"/>
      <c r="Y661" s="237"/>
      <c r="Z661" s="237"/>
      <c r="AA661" s="237"/>
      <c r="AB661" s="237"/>
      <c r="AC661" s="237"/>
      <c r="AD661" s="237"/>
      <c r="AE661" s="237"/>
      <c r="AF661" s="237"/>
      <c r="AG661" s="237"/>
      <c r="AH661" s="237"/>
    </row>
    <row r="662" spans="1:34">
      <c r="A662" s="8"/>
      <c r="B662" s="8"/>
      <c r="C662" s="237"/>
      <c r="D662" s="237"/>
      <c r="E662" s="237"/>
      <c r="F662" s="237"/>
      <c r="G662" s="237"/>
      <c r="H662" s="237"/>
      <c r="I662" s="237"/>
      <c r="J662" s="237"/>
      <c r="K662" s="237"/>
      <c r="L662" s="237"/>
      <c r="M662" s="237"/>
      <c r="N662" s="237"/>
      <c r="O662" s="237"/>
      <c r="Q662" s="237"/>
      <c r="R662" s="237"/>
      <c r="S662" s="237"/>
      <c r="T662" s="237"/>
      <c r="U662" s="237"/>
      <c r="V662" s="237"/>
      <c r="W662" s="237"/>
      <c r="X662" s="237"/>
      <c r="Y662" s="237"/>
      <c r="Z662" s="237"/>
      <c r="AA662" s="237"/>
      <c r="AB662" s="237"/>
      <c r="AC662" s="237"/>
      <c r="AD662" s="237"/>
      <c r="AE662" s="237"/>
      <c r="AF662" s="237"/>
      <c r="AG662" s="237"/>
      <c r="AH662" s="237"/>
    </row>
    <row r="663" spans="1:34">
      <c r="A663" s="8"/>
      <c r="B663" s="8"/>
      <c r="C663" s="237"/>
      <c r="D663" s="237"/>
      <c r="E663" s="237"/>
      <c r="F663" s="237"/>
      <c r="G663" s="237"/>
      <c r="H663" s="237"/>
      <c r="I663" s="237"/>
      <c r="J663" s="237"/>
      <c r="K663" s="237"/>
      <c r="L663" s="237"/>
      <c r="M663" s="237"/>
      <c r="N663" s="237"/>
      <c r="O663" s="237"/>
      <c r="Q663" s="237"/>
      <c r="R663" s="237"/>
      <c r="S663" s="237"/>
      <c r="T663" s="237"/>
      <c r="U663" s="237"/>
      <c r="V663" s="237"/>
      <c r="W663" s="237"/>
      <c r="X663" s="237"/>
      <c r="Y663" s="237"/>
      <c r="Z663" s="237"/>
      <c r="AA663" s="237"/>
      <c r="AB663" s="237"/>
      <c r="AC663" s="237"/>
      <c r="AD663" s="237"/>
      <c r="AE663" s="237"/>
      <c r="AF663" s="237"/>
      <c r="AG663" s="237"/>
      <c r="AH663" s="237"/>
    </row>
    <row r="664" spans="1:34">
      <c r="A664" s="8"/>
      <c r="B664" s="8"/>
      <c r="C664" s="237"/>
      <c r="D664" s="237"/>
      <c r="E664" s="237"/>
      <c r="F664" s="237"/>
      <c r="G664" s="237"/>
      <c r="H664" s="237"/>
      <c r="I664" s="237"/>
      <c r="J664" s="237"/>
      <c r="K664" s="237"/>
      <c r="L664" s="237"/>
      <c r="M664" s="237"/>
      <c r="N664" s="237"/>
      <c r="O664" s="237"/>
      <c r="Q664" s="237"/>
      <c r="R664" s="237"/>
      <c r="S664" s="237"/>
      <c r="T664" s="237"/>
      <c r="U664" s="237"/>
      <c r="V664" s="237"/>
      <c r="W664" s="237"/>
      <c r="X664" s="237"/>
      <c r="Y664" s="237"/>
      <c r="Z664" s="237"/>
      <c r="AA664" s="237"/>
      <c r="AB664" s="237"/>
      <c r="AC664" s="237"/>
      <c r="AD664" s="237"/>
      <c r="AE664" s="237"/>
      <c r="AF664" s="237"/>
      <c r="AG664" s="237"/>
      <c r="AH664" s="237"/>
    </row>
    <row r="665" spans="1:34">
      <c r="A665" s="8"/>
      <c r="B665" s="8"/>
      <c r="C665" s="237"/>
      <c r="D665" s="237"/>
      <c r="E665" s="237"/>
      <c r="F665" s="237"/>
      <c r="G665" s="237"/>
      <c r="H665" s="237"/>
      <c r="I665" s="237"/>
      <c r="J665" s="237"/>
      <c r="K665" s="237"/>
      <c r="L665" s="237"/>
      <c r="M665" s="237"/>
      <c r="N665" s="237"/>
      <c r="O665" s="237"/>
      <c r="Q665" s="237"/>
      <c r="R665" s="237"/>
      <c r="S665" s="237"/>
      <c r="T665" s="237"/>
      <c r="U665" s="237"/>
      <c r="V665" s="237"/>
      <c r="W665" s="237"/>
      <c r="X665" s="237"/>
      <c r="Y665" s="237"/>
      <c r="Z665" s="237"/>
      <c r="AA665" s="237"/>
      <c r="AB665" s="237"/>
      <c r="AC665" s="237"/>
      <c r="AD665" s="237"/>
      <c r="AE665" s="237"/>
      <c r="AF665" s="237"/>
      <c r="AG665" s="237"/>
      <c r="AH665" s="237"/>
    </row>
    <row r="666" spans="1:34">
      <c r="A666" s="8"/>
      <c r="B666" s="8"/>
      <c r="C666" s="237"/>
      <c r="D666" s="237"/>
      <c r="E666" s="237"/>
      <c r="F666" s="237"/>
      <c r="G666" s="237"/>
      <c r="H666" s="237"/>
      <c r="I666" s="237"/>
      <c r="J666" s="237"/>
      <c r="K666" s="237"/>
      <c r="L666" s="237"/>
      <c r="M666" s="237"/>
      <c r="N666" s="237"/>
      <c r="O666" s="237"/>
      <c r="Q666" s="237"/>
      <c r="R666" s="237"/>
      <c r="S666" s="237"/>
      <c r="T666" s="237"/>
      <c r="U666" s="237"/>
      <c r="V666" s="237"/>
      <c r="W666" s="237"/>
      <c r="X666" s="237"/>
      <c r="Y666" s="237"/>
      <c r="Z666" s="237"/>
      <c r="AA666" s="237"/>
      <c r="AB666" s="237"/>
      <c r="AC666" s="237"/>
      <c r="AD666" s="237"/>
      <c r="AE666" s="237"/>
      <c r="AF666" s="237"/>
      <c r="AG666" s="237"/>
      <c r="AH666" s="237"/>
    </row>
    <row r="667" spans="1:34">
      <c r="A667" s="8"/>
      <c r="B667" s="8"/>
      <c r="C667" s="237"/>
      <c r="D667" s="237"/>
      <c r="E667" s="237"/>
      <c r="F667" s="237"/>
      <c r="G667" s="237"/>
      <c r="H667" s="237"/>
      <c r="I667" s="237"/>
      <c r="J667" s="237"/>
      <c r="K667" s="237"/>
      <c r="L667" s="237"/>
      <c r="M667" s="237"/>
      <c r="N667" s="237"/>
      <c r="O667" s="237"/>
      <c r="Q667" s="237"/>
      <c r="R667" s="237"/>
      <c r="S667" s="237"/>
      <c r="T667" s="237"/>
      <c r="U667" s="237"/>
      <c r="V667" s="237"/>
      <c r="W667" s="237"/>
      <c r="X667" s="237"/>
      <c r="Y667" s="237"/>
      <c r="Z667" s="237"/>
      <c r="AA667" s="237"/>
      <c r="AB667" s="237"/>
      <c r="AC667" s="237"/>
      <c r="AD667" s="237"/>
      <c r="AE667" s="237"/>
      <c r="AF667" s="237"/>
      <c r="AG667" s="237"/>
      <c r="AH667" s="237"/>
    </row>
    <row r="668" spans="1:34">
      <c r="A668" s="8"/>
      <c r="B668" s="8"/>
      <c r="C668" s="237"/>
      <c r="D668" s="237"/>
      <c r="E668" s="237"/>
      <c r="F668" s="237"/>
      <c r="G668" s="237"/>
      <c r="H668" s="237"/>
      <c r="I668" s="237"/>
      <c r="J668" s="237"/>
      <c r="K668" s="237"/>
      <c r="L668" s="237"/>
      <c r="M668" s="237"/>
      <c r="N668" s="237"/>
      <c r="O668" s="237"/>
      <c r="Q668" s="237"/>
      <c r="R668" s="237"/>
      <c r="S668" s="237"/>
      <c r="T668" s="237"/>
      <c r="U668" s="237"/>
      <c r="V668" s="237"/>
      <c r="W668" s="237"/>
      <c r="X668" s="237"/>
      <c r="Y668" s="237"/>
      <c r="Z668" s="237"/>
      <c r="AA668" s="237"/>
      <c r="AB668" s="237"/>
      <c r="AC668" s="237"/>
      <c r="AD668" s="237"/>
      <c r="AE668" s="237"/>
      <c r="AF668" s="237"/>
      <c r="AG668" s="237"/>
      <c r="AH668" s="237"/>
    </row>
    <row r="669" spans="1:34">
      <c r="A669" s="8"/>
      <c r="B669" s="8"/>
      <c r="C669" s="237"/>
      <c r="D669" s="237"/>
      <c r="E669" s="237"/>
      <c r="F669" s="237"/>
      <c r="G669" s="237"/>
      <c r="H669" s="237"/>
      <c r="I669" s="237"/>
      <c r="J669" s="237"/>
      <c r="K669" s="237"/>
      <c r="L669" s="237"/>
      <c r="M669" s="237"/>
      <c r="N669" s="237"/>
      <c r="O669" s="237"/>
      <c r="Q669" s="237"/>
      <c r="R669" s="237"/>
      <c r="S669" s="237"/>
      <c r="T669" s="237"/>
      <c r="U669" s="237"/>
      <c r="V669" s="237"/>
      <c r="W669" s="237"/>
      <c r="X669" s="237"/>
      <c r="Y669" s="237"/>
      <c r="Z669" s="237"/>
      <c r="AA669" s="237"/>
      <c r="AB669" s="237"/>
      <c r="AC669" s="237"/>
      <c r="AD669" s="237"/>
      <c r="AE669" s="237"/>
      <c r="AF669" s="237"/>
      <c r="AG669" s="237"/>
      <c r="AH669" s="237"/>
    </row>
    <row r="670" spans="1:34">
      <c r="A670" s="8"/>
      <c r="B670" s="8"/>
      <c r="C670" s="237"/>
      <c r="D670" s="237"/>
      <c r="E670" s="237"/>
      <c r="F670" s="237"/>
      <c r="G670" s="237"/>
      <c r="H670" s="237"/>
      <c r="I670" s="237"/>
      <c r="J670" s="237"/>
      <c r="K670" s="237"/>
      <c r="L670" s="237"/>
      <c r="M670" s="237"/>
      <c r="N670" s="237"/>
      <c r="O670" s="237"/>
      <c r="Q670" s="237"/>
      <c r="R670" s="237"/>
      <c r="S670" s="237"/>
      <c r="T670" s="237"/>
      <c r="U670" s="237"/>
      <c r="V670" s="237"/>
      <c r="W670" s="237"/>
      <c r="X670" s="237"/>
      <c r="Y670" s="237"/>
      <c r="Z670" s="237"/>
      <c r="AA670" s="237"/>
      <c r="AB670" s="237"/>
      <c r="AC670" s="237"/>
      <c r="AD670" s="237"/>
      <c r="AE670" s="237"/>
      <c r="AF670" s="237"/>
      <c r="AG670" s="237"/>
      <c r="AH670" s="237"/>
    </row>
    <row r="671" spans="1:34">
      <c r="A671" s="8"/>
      <c r="B671" s="8"/>
      <c r="C671" s="237"/>
      <c r="D671" s="237"/>
      <c r="E671" s="237"/>
      <c r="F671" s="237"/>
      <c r="G671" s="237"/>
      <c r="H671" s="237"/>
      <c r="I671" s="237"/>
      <c r="J671" s="237"/>
      <c r="K671" s="237"/>
      <c r="L671" s="237"/>
      <c r="M671" s="237"/>
      <c r="N671" s="237"/>
      <c r="O671" s="237"/>
      <c r="Q671" s="237"/>
      <c r="R671" s="237"/>
      <c r="S671" s="237"/>
      <c r="T671" s="237"/>
      <c r="U671" s="237"/>
      <c r="V671" s="237"/>
      <c r="W671" s="237"/>
      <c r="X671" s="237"/>
      <c r="Y671" s="237"/>
      <c r="Z671" s="237"/>
      <c r="AA671" s="237"/>
      <c r="AB671" s="237"/>
      <c r="AC671" s="237"/>
      <c r="AD671" s="237"/>
      <c r="AE671" s="237"/>
      <c r="AF671" s="237"/>
      <c r="AG671" s="237"/>
      <c r="AH671" s="237"/>
    </row>
    <row r="672" spans="1:34">
      <c r="A672" s="8"/>
      <c r="B672" s="8"/>
      <c r="C672" s="237"/>
      <c r="D672" s="237"/>
      <c r="E672" s="237"/>
      <c r="F672" s="237"/>
      <c r="G672" s="237"/>
      <c r="H672" s="237"/>
      <c r="I672" s="237"/>
      <c r="J672" s="237"/>
      <c r="K672" s="237"/>
      <c r="L672" s="237"/>
      <c r="M672" s="237"/>
      <c r="N672" s="237"/>
      <c r="O672" s="237"/>
      <c r="Q672" s="237"/>
      <c r="R672" s="237"/>
      <c r="S672" s="237"/>
      <c r="T672" s="237"/>
      <c r="U672" s="237"/>
      <c r="V672" s="237"/>
      <c r="W672" s="237"/>
      <c r="X672" s="237"/>
      <c r="Y672" s="237"/>
      <c r="Z672" s="237"/>
      <c r="AA672" s="237"/>
      <c r="AB672" s="237"/>
      <c r="AC672" s="237"/>
      <c r="AD672" s="237"/>
      <c r="AE672" s="237"/>
      <c r="AF672" s="237"/>
      <c r="AG672" s="237"/>
      <c r="AH672" s="237"/>
    </row>
    <row r="673" spans="1:34">
      <c r="A673" s="8"/>
      <c r="B673" s="8"/>
      <c r="C673" s="237"/>
      <c r="D673" s="237"/>
      <c r="E673" s="237"/>
      <c r="F673" s="237"/>
      <c r="G673" s="237"/>
      <c r="H673" s="237"/>
      <c r="I673" s="237"/>
      <c r="J673" s="237"/>
      <c r="K673" s="237"/>
      <c r="L673" s="237"/>
      <c r="M673" s="237"/>
      <c r="N673" s="237"/>
      <c r="O673" s="237"/>
      <c r="Q673" s="237"/>
      <c r="R673" s="237"/>
      <c r="S673" s="237"/>
      <c r="T673" s="237"/>
      <c r="U673" s="237"/>
      <c r="V673" s="237"/>
      <c r="W673" s="237"/>
      <c r="X673" s="237"/>
      <c r="Y673" s="237"/>
      <c r="Z673" s="237"/>
      <c r="AA673" s="237"/>
      <c r="AB673" s="237"/>
      <c r="AC673" s="237"/>
      <c r="AD673" s="237"/>
      <c r="AE673" s="237"/>
      <c r="AF673" s="237"/>
      <c r="AG673" s="237"/>
      <c r="AH673" s="237"/>
    </row>
    <row r="674" spans="1:34">
      <c r="A674" s="8"/>
      <c r="B674" s="8"/>
      <c r="C674" s="237"/>
      <c r="D674" s="237"/>
      <c r="E674" s="237"/>
      <c r="F674" s="237"/>
      <c r="G674" s="237"/>
      <c r="H674" s="237"/>
      <c r="I674" s="237"/>
      <c r="J674" s="237"/>
      <c r="K674" s="237"/>
      <c r="L674" s="237"/>
      <c r="M674" s="237"/>
      <c r="N674" s="237"/>
      <c r="O674" s="237"/>
      <c r="Q674" s="237"/>
      <c r="R674" s="237"/>
      <c r="S674" s="237"/>
      <c r="T674" s="237"/>
      <c r="U674" s="237"/>
      <c r="V674" s="237"/>
      <c r="W674" s="237"/>
      <c r="X674" s="237"/>
      <c r="Y674" s="237"/>
      <c r="Z674" s="237"/>
      <c r="AA674" s="237"/>
      <c r="AB674" s="237"/>
      <c r="AC674" s="237"/>
      <c r="AD674" s="237"/>
      <c r="AE674" s="237"/>
      <c r="AF674" s="237"/>
      <c r="AG674" s="237"/>
      <c r="AH674" s="237"/>
    </row>
    <row r="675" spans="1:34">
      <c r="A675" s="8"/>
      <c r="B675" s="8"/>
      <c r="C675" s="237"/>
      <c r="D675" s="237"/>
      <c r="E675" s="237"/>
      <c r="F675" s="237"/>
      <c r="G675" s="237"/>
      <c r="H675" s="237"/>
      <c r="I675" s="237"/>
      <c r="J675" s="237"/>
      <c r="K675" s="237"/>
      <c r="L675" s="237"/>
      <c r="M675" s="237"/>
      <c r="N675" s="237"/>
      <c r="O675" s="237"/>
      <c r="Q675" s="237"/>
      <c r="R675" s="237"/>
      <c r="S675" s="237"/>
      <c r="T675" s="237"/>
      <c r="U675" s="237"/>
      <c r="V675" s="237"/>
      <c r="W675" s="237"/>
      <c r="X675" s="237"/>
      <c r="Y675" s="237"/>
      <c r="Z675" s="237"/>
      <c r="AA675" s="237"/>
      <c r="AB675" s="237"/>
      <c r="AC675" s="237"/>
      <c r="AD675" s="237"/>
      <c r="AE675" s="237"/>
      <c r="AF675" s="237"/>
      <c r="AG675" s="237"/>
      <c r="AH675" s="237"/>
    </row>
    <row r="676" spans="1:34">
      <c r="A676" s="8"/>
      <c r="B676" s="8"/>
      <c r="C676" s="237"/>
      <c r="D676" s="237"/>
      <c r="E676" s="237"/>
      <c r="F676" s="237"/>
      <c r="G676" s="237"/>
      <c r="H676" s="237"/>
      <c r="I676" s="237"/>
      <c r="J676" s="237"/>
      <c r="K676" s="237"/>
      <c r="L676" s="237"/>
      <c r="M676" s="237"/>
      <c r="N676" s="237"/>
      <c r="O676" s="237"/>
      <c r="Q676" s="237"/>
      <c r="R676" s="237"/>
      <c r="S676" s="237"/>
      <c r="T676" s="237"/>
      <c r="U676" s="237"/>
      <c r="V676" s="237"/>
      <c r="W676" s="237"/>
      <c r="X676" s="237"/>
      <c r="Y676" s="237"/>
      <c r="Z676" s="237"/>
      <c r="AA676" s="237"/>
      <c r="AB676" s="237"/>
      <c r="AC676" s="237"/>
      <c r="AD676" s="237"/>
      <c r="AE676" s="237"/>
      <c r="AF676" s="237"/>
      <c r="AG676" s="237"/>
      <c r="AH676" s="237"/>
    </row>
    <row r="677" spans="1:34">
      <c r="A677" s="8"/>
      <c r="B677" s="8"/>
      <c r="C677" s="237"/>
      <c r="D677" s="237"/>
      <c r="E677" s="237"/>
      <c r="F677" s="237"/>
      <c r="G677" s="237"/>
      <c r="H677" s="237"/>
      <c r="I677" s="237"/>
      <c r="J677" s="237"/>
      <c r="K677" s="237"/>
      <c r="L677" s="237"/>
      <c r="M677" s="237"/>
      <c r="N677" s="237"/>
      <c r="O677" s="237"/>
      <c r="Q677" s="237"/>
      <c r="R677" s="237"/>
      <c r="S677" s="237"/>
      <c r="T677" s="237"/>
      <c r="U677" s="237"/>
      <c r="V677" s="237"/>
      <c r="W677" s="237"/>
      <c r="X677" s="237"/>
      <c r="Y677" s="237"/>
      <c r="Z677" s="237"/>
      <c r="AA677" s="237"/>
      <c r="AB677" s="237"/>
      <c r="AC677" s="237"/>
      <c r="AD677" s="237"/>
      <c r="AE677" s="237"/>
      <c r="AF677" s="237"/>
      <c r="AG677" s="237"/>
      <c r="AH677" s="237"/>
    </row>
    <row r="678" spans="1:34">
      <c r="A678" s="8"/>
      <c r="B678" s="8"/>
      <c r="C678" s="237"/>
      <c r="D678" s="237"/>
      <c r="E678" s="237"/>
      <c r="F678" s="237"/>
      <c r="G678" s="237"/>
      <c r="H678" s="237"/>
      <c r="I678" s="237"/>
      <c r="J678" s="237"/>
      <c r="K678" s="237"/>
      <c r="L678" s="237"/>
      <c r="M678" s="237"/>
      <c r="N678" s="237"/>
      <c r="O678" s="237"/>
      <c r="Q678" s="237"/>
      <c r="R678" s="237"/>
      <c r="S678" s="237"/>
      <c r="T678" s="237"/>
      <c r="U678" s="237"/>
      <c r="V678" s="237"/>
      <c r="W678" s="237"/>
      <c r="X678" s="237"/>
      <c r="Y678" s="237"/>
      <c r="Z678" s="237"/>
      <c r="AA678" s="237"/>
      <c r="AB678" s="237"/>
      <c r="AC678" s="237"/>
      <c r="AD678" s="237"/>
      <c r="AE678" s="237"/>
      <c r="AF678" s="237"/>
      <c r="AG678" s="237"/>
      <c r="AH678" s="237"/>
    </row>
    <row r="679" spans="1:34">
      <c r="A679" s="8"/>
      <c r="B679" s="8"/>
      <c r="C679" s="237"/>
      <c r="D679" s="237"/>
      <c r="E679" s="237"/>
      <c r="F679" s="237"/>
      <c r="G679" s="237"/>
      <c r="H679" s="237"/>
      <c r="I679" s="237"/>
      <c r="J679" s="237"/>
      <c r="K679" s="237"/>
      <c r="L679" s="237"/>
      <c r="M679" s="237"/>
      <c r="N679" s="237"/>
      <c r="O679" s="237"/>
      <c r="Q679" s="237"/>
      <c r="R679" s="237"/>
      <c r="S679" s="237"/>
      <c r="T679" s="237"/>
      <c r="U679" s="237"/>
      <c r="V679" s="237"/>
      <c r="W679" s="237"/>
      <c r="X679" s="237"/>
      <c r="Y679" s="237"/>
      <c r="Z679" s="237"/>
      <c r="AA679" s="237"/>
      <c r="AB679" s="237"/>
      <c r="AC679" s="237"/>
      <c r="AD679" s="237"/>
      <c r="AE679" s="237"/>
      <c r="AF679" s="237"/>
      <c r="AG679" s="237"/>
      <c r="AH679" s="237"/>
    </row>
    <row r="680" spans="1:34">
      <c r="A680" s="8"/>
      <c r="B680" s="8"/>
      <c r="C680" s="237"/>
      <c r="D680" s="237"/>
      <c r="E680" s="237"/>
      <c r="F680" s="237"/>
      <c r="G680" s="237"/>
      <c r="H680" s="237"/>
      <c r="I680" s="237"/>
      <c r="J680" s="237"/>
      <c r="K680" s="237"/>
      <c r="L680" s="237"/>
      <c r="M680" s="237"/>
      <c r="N680" s="237"/>
      <c r="O680" s="237"/>
      <c r="Q680" s="237"/>
      <c r="R680" s="237"/>
      <c r="S680" s="237"/>
      <c r="T680" s="237"/>
      <c r="U680" s="237"/>
      <c r="V680" s="237"/>
      <c r="W680" s="237"/>
      <c r="X680" s="237"/>
      <c r="Y680" s="237"/>
      <c r="Z680" s="237"/>
      <c r="AA680" s="237"/>
      <c r="AB680" s="237"/>
      <c r="AC680" s="237"/>
      <c r="AD680" s="237"/>
      <c r="AE680" s="237"/>
      <c r="AF680" s="237"/>
      <c r="AG680" s="237"/>
      <c r="AH680" s="237"/>
    </row>
    <row r="681" spans="1:34">
      <c r="A681" s="8"/>
      <c r="B681" s="8"/>
      <c r="C681" s="237"/>
      <c r="D681" s="237"/>
      <c r="E681" s="237"/>
      <c r="F681" s="237"/>
      <c r="G681" s="237"/>
      <c r="H681" s="237"/>
      <c r="I681" s="237"/>
      <c r="J681" s="237"/>
      <c r="K681" s="237"/>
      <c r="L681" s="237"/>
      <c r="M681" s="237"/>
      <c r="N681" s="237"/>
      <c r="O681" s="237"/>
      <c r="Q681" s="237"/>
      <c r="R681" s="237"/>
      <c r="S681" s="237"/>
      <c r="T681" s="237"/>
      <c r="U681" s="237"/>
      <c r="V681" s="237"/>
      <c r="W681" s="237"/>
      <c r="X681" s="237"/>
      <c r="Y681" s="237"/>
      <c r="Z681" s="237"/>
      <c r="AA681" s="237"/>
      <c r="AB681" s="237"/>
      <c r="AC681" s="237"/>
      <c r="AD681" s="237"/>
      <c r="AE681" s="237"/>
      <c r="AF681" s="237"/>
      <c r="AG681" s="237"/>
      <c r="AH681" s="237"/>
    </row>
    <row r="682" spans="1:34">
      <c r="A682" s="8"/>
      <c r="B682" s="8"/>
      <c r="C682" s="237"/>
      <c r="D682" s="237"/>
      <c r="E682" s="237"/>
      <c r="F682" s="237"/>
      <c r="G682" s="237"/>
      <c r="H682" s="237"/>
      <c r="I682" s="237"/>
      <c r="J682" s="237"/>
      <c r="K682" s="237"/>
      <c r="L682" s="237"/>
      <c r="M682" s="237"/>
      <c r="N682" s="237"/>
      <c r="O682" s="237"/>
      <c r="Q682" s="237"/>
      <c r="R682" s="237"/>
      <c r="S682" s="237"/>
      <c r="T682" s="237"/>
      <c r="U682" s="237"/>
      <c r="V682" s="237"/>
      <c r="W682" s="237"/>
      <c r="X682" s="237"/>
      <c r="Y682" s="237"/>
      <c r="Z682" s="237"/>
      <c r="AA682" s="237"/>
      <c r="AB682" s="237"/>
      <c r="AC682" s="237"/>
      <c r="AD682" s="237"/>
      <c r="AE682" s="237"/>
      <c r="AF682" s="237"/>
      <c r="AG682" s="237"/>
      <c r="AH682" s="237"/>
    </row>
    <row r="683" spans="1:34">
      <c r="A683" s="8"/>
      <c r="B683" s="8"/>
      <c r="C683" s="237"/>
      <c r="D683" s="237"/>
      <c r="E683" s="237"/>
      <c r="F683" s="237"/>
      <c r="G683" s="237"/>
      <c r="H683" s="237"/>
      <c r="I683" s="237"/>
      <c r="J683" s="237"/>
      <c r="K683" s="237"/>
      <c r="L683" s="237"/>
      <c r="M683" s="237"/>
      <c r="N683" s="237"/>
      <c r="O683" s="237"/>
      <c r="Q683" s="237"/>
      <c r="R683" s="237"/>
      <c r="S683" s="237"/>
      <c r="T683" s="237"/>
      <c r="U683" s="237"/>
      <c r="V683" s="237"/>
      <c r="W683" s="237"/>
      <c r="X683" s="237"/>
      <c r="Y683" s="237"/>
      <c r="Z683" s="237"/>
      <c r="AA683" s="237"/>
      <c r="AB683" s="237"/>
      <c r="AC683" s="237"/>
      <c r="AD683" s="237"/>
      <c r="AE683" s="237"/>
      <c r="AF683" s="237"/>
      <c r="AG683" s="237"/>
      <c r="AH683" s="237"/>
    </row>
    <row r="684" spans="1:34">
      <c r="A684" s="8"/>
      <c r="B684" s="8"/>
      <c r="C684" s="237"/>
      <c r="D684" s="237"/>
      <c r="E684" s="237"/>
      <c r="F684" s="237"/>
      <c r="G684" s="237"/>
      <c r="H684" s="237"/>
      <c r="I684" s="237"/>
      <c r="J684" s="237"/>
      <c r="K684" s="237"/>
      <c r="L684" s="237"/>
      <c r="M684" s="237"/>
      <c r="N684" s="237"/>
      <c r="O684" s="237"/>
      <c r="Q684" s="237"/>
      <c r="R684" s="237"/>
      <c r="S684" s="237"/>
      <c r="T684" s="237"/>
      <c r="U684" s="237"/>
      <c r="V684" s="237"/>
      <c r="W684" s="237"/>
      <c r="X684" s="237"/>
      <c r="Y684" s="237"/>
      <c r="Z684" s="237"/>
      <c r="AA684" s="237"/>
      <c r="AB684" s="237"/>
      <c r="AC684" s="237"/>
      <c r="AD684" s="237"/>
      <c r="AE684" s="237"/>
      <c r="AF684" s="237"/>
      <c r="AG684" s="237"/>
      <c r="AH684" s="237"/>
    </row>
    <row r="685" spans="1:34">
      <c r="A685" s="8"/>
      <c r="B685" s="8"/>
      <c r="C685" s="237"/>
      <c r="D685" s="237"/>
      <c r="E685" s="237"/>
      <c r="F685" s="237"/>
      <c r="G685" s="237"/>
      <c r="H685" s="237"/>
      <c r="I685" s="237"/>
      <c r="J685" s="237"/>
      <c r="K685" s="237"/>
      <c r="L685" s="237"/>
      <c r="M685" s="237"/>
      <c r="N685" s="237"/>
      <c r="O685" s="237"/>
      <c r="Q685" s="237"/>
      <c r="R685" s="237"/>
      <c r="S685" s="237"/>
      <c r="T685" s="237"/>
      <c r="U685" s="237"/>
      <c r="V685" s="237"/>
      <c r="W685" s="237"/>
      <c r="X685" s="237"/>
      <c r="Y685" s="237"/>
      <c r="Z685" s="237"/>
      <c r="AA685" s="237"/>
      <c r="AB685" s="237"/>
      <c r="AC685" s="237"/>
      <c r="AD685" s="237"/>
      <c r="AE685" s="237"/>
      <c r="AF685" s="237"/>
      <c r="AG685" s="237"/>
      <c r="AH685" s="237"/>
    </row>
    <row r="686" spans="1:34">
      <c r="A686" s="8"/>
      <c r="B686" s="8"/>
      <c r="C686" s="237"/>
      <c r="D686" s="237"/>
      <c r="E686" s="237"/>
      <c r="F686" s="237"/>
      <c r="G686" s="237"/>
      <c r="H686" s="237"/>
      <c r="I686" s="237"/>
      <c r="J686" s="237"/>
      <c r="K686" s="237"/>
      <c r="L686" s="237"/>
      <c r="M686" s="237"/>
      <c r="N686" s="237"/>
      <c r="O686" s="237"/>
      <c r="Q686" s="237"/>
      <c r="R686" s="237"/>
      <c r="S686" s="237"/>
      <c r="T686" s="237"/>
      <c r="U686" s="237"/>
      <c r="V686" s="237"/>
      <c r="W686" s="237"/>
      <c r="X686" s="237"/>
      <c r="Y686" s="237"/>
      <c r="Z686" s="237"/>
      <c r="AA686" s="237"/>
      <c r="AB686" s="237"/>
      <c r="AC686" s="237"/>
      <c r="AD686" s="237"/>
      <c r="AE686" s="237"/>
      <c r="AF686" s="237"/>
      <c r="AG686" s="237"/>
      <c r="AH686" s="237"/>
    </row>
    <row r="687" spans="1:34">
      <c r="A687" s="8"/>
      <c r="B687" s="8"/>
      <c r="C687" s="237"/>
      <c r="D687" s="237"/>
      <c r="E687" s="237"/>
      <c r="F687" s="237"/>
      <c r="G687" s="237"/>
      <c r="H687" s="237"/>
      <c r="I687" s="237"/>
      <c r="J687" s="237"/>
      <c r="K687" s="237"/>
      <c r="L687" s="237"/>
      <c r="M687" s="237"/>
      <c r="N687" s="237"/>
      <c r="O687" s="237"/>
      <c r="Q687" s="237"/>
      <c r="R687" s="237"/>
      <c r="S687" s="237"/>
      <c r="T687" s="237"/>
      <c r="U687" s="237"/>
      <c r="V687" s="237"/>
      <c r="W687" s="237"/>
      <c r="X687" s="237"/>
      <c r="Y687" s="237"/>
      <c r="Z687" s="237"/>
      <c r="AA687" s="237"/>
      <c r="AB687" s="237"/>
      <c r="AC687" s="237"/>
      <c r="AD687" s="237"/>
      <c r="AE687" s="237"/>
      <c r="AF687" s="237"/>
      <c r="AG687" s="237"/>
      <c r="AH687" s="237"/>
    </row>
    <row r="688" spans="1:34">
      <c r="A688" s="8"/>
      <c r="B688" s="8"/>
      <c r="C688" s="237"/>
      <c r="D688" s="237"/>
      <c r="E688" s="237"/>
      <c r="F688" s="237"/>
      <c r="G688" s="237"/>
      <c r="H688" s="237"/>
      <c r="I688" s="237"/>
      <c r="J688" s="237"/>
      <c r="K688" s="237"/>
      <c r="L688" s="237"/>
      <c r="M688" s="237"/>
      <c r="N688" s="237"/>
      <c r="O688" s="237"/>
      <c r="Q688" s="237"/>
      <c r="R688" s="237"/>
      <c r="S688" s="237"/>
      <c r="T688" s="237"/>
      <c r="U688" s="237"/>
      <c r="V688" s="237"/>
      <c r="W688" s="237"/>
      <c r="X688" s="237"/>
      <c r="Y688" s="237"/>
      <c r="Z688" s="237"/>
      <c r="AA688" s="237"/>
      <c r="AB688" s="237"/>
      <c r="AC688" s="237"/>
      <c r="AD688" s="237"/>
      <c r="AE688" s="237"/>
      <c r="AF688" s="237"/>
      <c r="AG688" s="237"/>
      <c r="AH688" s="237"/>
    </row>
    <row r="689" spans="1:34">
      <c r="A689" s="8"/>
      <c r="B689" s="8"/>
      <c r="C689" s="237"/>
      <c r="D689" s="237"/>
      <c r="E689" s="237"/>
      <c r="F689" s="237"/>
      <c r="G689" s="237"/>
      <c r="H689" s="237"/>
      <c r="I689" s="237"/>
      <c r="J689" s="237"/>
      <c r="K689" s="237"/>
      <c r="L689" s="237"/>
      <c r="M689" s="237"/>
      <c r="N689" s="237"/>
      <c r="O689" s="237"/>
      <c r="Q689" s="237"/>
      <c r="R689" s="237"/>
      <c r="S689" s="237"/>
      <c r="T689" s="237"/>
      <c r="U689" s="237"/>
      <c r="V689" s="237"/>
      <c r="W689" s="237"/>
      <c r="X689" s="237"/>
      <c r="Y689" s="237"/>
      <c r="Z689" s="237"/>
      <c r="AA689" s="237"/>
      <c r="AB689" s="237"/>
      <c r="AC689" s="237"/>
      <c r="AD689" s="237"/>
      <c r="AE689" s="237"/>
      <c r="AF689" s="237"/>
      <c r="AG689" s="237"/>
      <c r="AH689" s="237"/>
    </row>
    <row r="690" spans="1:34">
      <c r="A690" s="8"/>
      <c r="B690" s="8"/>
      <c r="C690" s="237"/>
      <c r="D690" s="237"/>
      <c r="E690" s="237"/>
      <c r="F690" s="237"/>
      <c r="G690" s="237"/>
      <c r="H690" s="237"/>
      <c r="I690" s="237"/>
      <c r="J690" s="237"/>
      <c r="K690" s="237"/>
      <c r="L690" s="237"/>
      <c r="M690" s="237"/>
      <c r="N690" s="237"/>
      <c r="O690" s="237"/>
      <c r="Q690" s="237"/>
      <c r="R690" s="237"/>
      <c r="S690" s="237"/>
      <c r="T690" s="237"/>
      <c r="U690" s="237"/>
      <c r="V690" s="237"/>
      <c r="W690" s="237"/>
      <c r="X690" s="237"/>
      <c r="Y690" s="237"/>
      <c r="Z690" s="237"/>
      <c r="AA690" s="237"/>
      <c r="AB690" s="237"/>
      <c r="AC690" s="237"/>
      <c r="AD690" s="237"/>
      <c r="AE690" s="237"/>
      <c r="AF690" s="237"/>
      <c r="AG690" s="237"/>
      <c r="AH690" s="237"/>
    </row>
    <row r="691" spans="1:34">
      <c r="A691" s="8"/>
      <c r="B691" s="8"/>
      <c r="C691" s="237"/>
      <c r="D691" s="237"/>
      <c r="E691" s="237"/>
      <c r="F691" s="237"/>
      <c r="G691" s="237"/>
      <c r="H691" s="237"/>
      <c r="I691" s="237"/>
      <c r="J691" s="237"/>
      <c r="K691" s="237"/>
      <c r="L691" s="237"/>
      <c r="M691" s="237"/>
      <c r="N691" s="237"/>
      <c r="O691" s="237"/>
      <c r="Q691" s="237"/>
      <c r="R691" s="237"/>
      <c r="S691" s="237"/>
      <c r="T691" s="237"/>
      <c r="U691" s="237"/>
      <c r="V691" s="237"/>
      <c r="W691" s="237"/>
      <c r="X691" s="237"/>
      <c r="Y691" s="237"/>
      <c r="Z691" s="237"/>
      <c r="AA691" s="237"/>
      <c r="AB691" s="237"/>
      <c r="AC691" s="237"/>
      <c r="AD691" s="237"/>
      <c r="AE691" s="237"/>
      <c r="AF691" s="237"/>
      <c r="AG691" s="237"/>
      <c r="AH691" s="237"/>
    </row>
    <row r="692" spans="1:34">
      <c r="A692" s="8"/>
      <c r="B692" s="8"/>
      <c r="C692" s="237"/>
      <c r="D692" s="237"/>
      <c r="E692" s="237"/>
      <c r="F692" s="237"/>
      <c r="G692" s="237"/>
      <c r="H692" s="237"/>
      <c r="I692" s="237"/>
      <c r="J692" s="237"/>
      <c r="K692" s="237"/>
      <c r="L692" s="237"/>
      <c r="M692" s="237"/>
      <c r="N692" s="237"/>
      <c r="O692" s="237"/>
      <c r="Q692" s="237"/>
      <c r="R692" s="237"/>
      <c r="S692" s="237"/>
      <c r="T692" s="237"/>
      <c r="U692" s="237"/>
      <c r="V692" s="237"/>
      <c r="W692" s="237"/>
      <c r="X692" s="237"/>
      <c r="Y692" s="237"/>
      <c r="Z692" s="237"/>
      <c r="AA692" s="237"/>
      <c r="AB692" s="237"/>
      <c r="AC692" s="237"/>
      <c r="AD692" s="237"/>
      <c r="AE692" s="237"/>
      <c r="AF692" s="237"/>
      <c r="AG692" s="237"/>
      <c r="AH692" s="237"/>
    </row>
    <row r="693" spans="1:34">
      <c r="A693" s="8"/>
      <c r="B693" s="8"/>
      <c r="C693" s="237"/>
      <c r="D693" s="237"/>
      <c r="E693" s="237"/>
      <c r="F693" s="237"/>
      <c r="G693" s="237"/>
      <c r="H693" s="237"/>
      <c r="I693" s="237"/>
      <c r="J693" s="237"/>
      <c r="K693" s="237"/>
      <c r="L693" s="237"/>
      <c r="M693" s="237"/>
      <c r="N693" s="237"/>
      <c r="O693" s="237"/>
      <c r="Q693" s="237"/>
      <c r="R693" s="237"/>
      <c r="S693" s="237"/>
      <c r="T693" s="237"/>
      <c r="U693" s="237"/>
      <c r="V693" s="237"/>
      <c r="W693" s="237"/>
      <c r="X693" s="237"/>
      <c r="Y693" s="237"/>
      <c r="Z693" s="237"/>
      <c r="AA693" s="237"/>
      <c r="AB693" s="237"/>
      <c r="AC693" s="237"/>
      <c r="AD693" s="237"/>
      <c r="AE693" s="237"/>
      <c r="AF693" s="237"/>
      <c r="AG693" s="237"/>
      <c r="AH693" s="237"/>
    </row>
    <row r="694" spans="1:34">
      <c r="A694" s="8"/>
      <c r="B694" s="8"/>
      <c r="C694" s="237"/>
      <c r="D694" s="237"/>
      <c r="E694" s="237"/>
      <c r="F694" s="237"/>
      <c r="G694" s="237"/>
      <c r="H694" s="237"/>
      <c r="I694" s="237"/>
      <c r="J694" s="237"/>
      <c r="K694" s="237"/>
      <c r="L694" s="237"/>
      <c r="M694" s="237"/>
      <c r="N694" s="237"/>
      <c r="O694" s="237"/>
      <c r="Q694" s="237"/>
      <c r="R694" s="237"/>
      <c r="S694" s="237"/>
      <c r="T694" s="237"/>
      <c r="U694" s="237"/>
      <c r="V694" s="237"/>
      <c r="W694" s="237"/>
      <c r="X694" s="237"/>
      <c r="Y694" s="237"/>
      <c r="Z694" s="237"/>
      <c r="AA694" s="237"/>
      <c r="AB694" s="237"/>
      <c r="AC694" s="237"/>
      <c r="AD694" s="237"/>
      <c r="AE694" s="237"/>
      <c r="AF694" s="237"/>
      <c r="AG694" s="237"/>
      <c r="AH694" s="237"/>
    </row>
    <row r="695" spans="1:34">
      <c r="A695" s="8"/>
      <c r="B695" s="8"/>
      <c r="C695" s="237"/>
      <c r="D695" s="237"/>
      <c r="E695" s="237"/>
      <c r="F695" s="237"/>
      <c r="G695" s="237"/>
      <c r="H695" s="237"/>
      <c r="I695" s="237"/>
      <c r="J695" s="237"/>
      <c r="K695" s="237"/>
      <c r="L695" s="237"/>
      <c r="M695" s="237"/>
      <c r="N695" s="237"/>
      <c r="O695" s="237"/>
      <c r="Q695" s="237"/>
      <c r="R695" s="237"/>
      <c r="S695" s="237"/>
      <c r="T695" s="237"/>
      <c r="U695" s="237"/>
      <c r="V695" s="237"/>
      <c r="W695" s="237"/>
      <c r="X695" s="237"/>
      <c r="Y695" s="237"/>
      <c r="Z695" s="237"/>
      <c r="AA695" s="237"/>
      <c r="AB695" s="237"/>
      <c r="AC695" s="237"/>
      <c r="AD695" s="237"/>
      <c r="AE695" s="237"/>
      <c r="AF695" s="237"/>
      <c r="AG695" s="237"/>
      <c r="AH695" s="237"/>
    </row>
    <row r="696" spans="1:34">
      <c r="A696" s="8"/>
      <c r="B696" s="8"/>
      <c r="C696" s="237"/>
      <c r="D696" s="237"/>
      <c r="E696" s="237"/>
      <c r="F696" s="237"/>
      <c r="G696" s="237"/>
      <c r="H696" s="237"/>
      <c r="I696" s="237"/>
      <c r="J696" s="237"/>
      <c r="K696" s="237"/>
      <c r="L696" s="237"/>
      <c r="M696" s="237"/>
      <c r="N696" s="237"/>
      <c r="O696" s="237"/>
      <c r="Q696" s="237"/>
      <c r="R696" s="237"/>
      <c r="S696" s="237"/>
      <c r="T696" s="237"/>
      <c r="U696" s="237"/>
      <c r="V696" s="237"/>
      <c r="W696" s="237"/>
      <c r="X696" s="237"/>
      <c r="Y696" s="237"/>
      <c r="Z696" s="237"/>
      <c r="AA696" s="237"/>
      <c r="AB696" s="237"/>
      <c r="AC696" s="237"/>
      <c r="AD696" s="237"/>
      <c r="AE696" s="237"/>
      <c r="AF696" s="237"/>
      <c r="AG696" s="237"/>
      <c r="AH696" s="237"/>
    </row>
    <row r="697" spans="1:34">
      <c r="A697" s="8"/>
      <c r="B697" s="8"/>
      <c r="C697" s="237"/>
      <c r="D697" s="237"/>
      <c r="E697" s="237"/>
      <c r="F697" s="237"/>
      <c r="G697" s="237"/>
      <c r="H697" s="237"/>
      <c r="I697" s="237"/>
      <c r="J697" s="237"/>
      <c r="K697" s="237"/>
      <c r="L697" s="237"/>
      <c r="M697" s="237"/>
      <c r="N697" s="237"/>
      <c r="O697" s="237"/>
      <c r="Q697" s="237"/>
      <c r="R697" s="237"/>
      <c r="S697" s="237"/>
      <c r="T697" s="237"/>
      <c r="U697" s="237"/>
      <c r="V697" s="237"/>
      <c r="W697" s="237"/>
      <c r="X697" s="237"/>
      <c r="Y697" s="237"/>
      <c r="Z697" s="237"/>
      <c r="AA697" s="237"/>
      <c r="AB697" s="237"/>
      <c r="AC697" s="237"/>
      <c r="AD697" s="237"/>
      <c r="AE697" s="237"/>
      <c r="AF697" s="237"/>
      <c r="AG697" s="237"/>
      <c r="AH697" s="237"/>
    </row>
    <row r="698" spans="1:34">
      <c r="A698" s="8"/>
      <c r="B698" s="8"/>
      <c r="C698" s="237"/>
      <c r="D698" s="237"/>
      <c r="E698" s="237"/>
      <c r="F698" s="237"/>
      <c r="G698" s="237"/>
      <c r="H698" s="237"/>
      <c r="I698" s="237"/>
      <c r="J698" s="237"/>
      <c r="K698" s="237"/>
      <c r="L698" s="237"/>
      <c r="M698" s="237"/>
      <c r="N698" s="237"/>
      <c r="O698" s="237"/>
      <c r="Q698" s="237"/>
      <c r="R698" s="237"/>
      <c r="S698" s="237"/>
      <c r="T698" s="237"/>
      <c r="U698" s="237"/>
      <c r="V698" s="237"/>
      <c r="W698" s="237"/>
      <c r="X698" s="237"/>
      <c r="Y698" s="237"/>
      <c r="Z698" s="237"/>
      <c r="AA698" s="237"/>
      <c r="AB698" s="237"/>
      <c r="AC698" s="237"/>
      <c r="AD698" s="237"/>
      <c r="AE698" s="237"/>
      <c r="AF698" s="237"/>
      <c r="AG698" s="237"/>
      <c r="AH698" s="237"/>
    </row>
    <row r="699" spans="1:34">
      <c r="A699" s="8"/>
      <c r="B699" s="8"/>
      <c r="C699" s="237"/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237"/>
      <c r="O699" s="237"/>
      <c r="Q699" s="237"/>
      <c r="R699" s="237"/>
      <c r="S699" s="237"/>
      <c r="T699" s="237"/>
      <c r="U699" s="237"/>
      <c r="V699" s="237"/>
      <c r="W699" s="237"/>
      <c r="X699" s="237"/>
      <c r="Y699" s="237"/>
      <c r="Z699" s="237"/>
      <c r="AA699" s="237"/>
      <c r="AB699" s="237"/>
      <c r="AC699" s="237"/>
      <c r="AD699" s="237"/>
      <c r="AE699" s="237"/>
      <c r="AF699" s="237"/>
      <c r="AG699" s="237"/>
      <c r="AH699" s="237"/>
    </row>
    <row r="700" spans="1:34">
      <c r="A700" s="8"/>
      <c r="B700" s="8"/>
      <c r="C700" s="237"/>
      <c r="D700" s="237"/>
      <c r="E700" s="237"/>
      <c r="F700" s="237"/>
      <c r="G700" s="237"/>
      <c r="H700" s="237"/>
      <c r="I700" s="237"/>
      <c r="J700" s="237"/>
      <c r="K700" s="237"/>
      <c r="L700" s="237"/>
      <c r="M700" s="237"/>
      <c r="N700" s="237"/>
      <c r="O700" s="237"/>
      <c r="Q700" s="237"/>
      <c r="R700" s="237"/>
      <c r="S700" s="237"/>
      <c r="T700" s="237"/>
      <c r="U700" s="237"/>
      <c r="V700" s="237"/>
      <c r="W700" s="237"/>
      <c r="X700" s="237"/>
      <c r="Y700" s="237"/>
      <c r="Z700" s="237"/>
      <c r="AA700" s="237"/>
      <c r="AB700" s="237"/>
      <c r="AC700" s="237"/>
      <c r="AD700" s="237"/>
      <c r="AE700" s="237"/>
      <c r="AF700" s="237"/>
      <c r="AG700" s="237"/>
      <c r="AH700" s="237"/>
    </row>
    <row r="701" spans="1:34">
      <c r="A701" s="8"/>
      <c r="B701" s="8"/>
      <c r="C701" s="237"/>
      <c r="D701" s="237"/>
      <c r="E701" s="237"/>
      <c r="F701" s="237"/>
      <c r="G701" s="237"/>
      <c r="H701" s="237"/>
      <c r="I701" s="237"/>
      <c r="J701" s="237"/>
      <c r="K701" s="237"/>
      <c r="L701" s="237"/>
      <c r="M701" s="237"/>
      <c r="N701" s="237"/>
      <c r="O701" s="237"/>
      <c r="Q701" s="237"/>
      <c r="R701" s="237"/>
      <c r="S701" s="237"/>
      <c r="T701" s="237"/>
      <c r="U701" s="237"/>
      <c r="V701" s="237"/>
      <c r="W701" s="237"/>
      <c r="X701" s="237"/>
      <c r="Y701" s="237"/>
      <c r="Z701" s="237"/>
      <c r="AA701" s="237"/>
      <c r="AB701" s="237"/>
      <c r="AC701" s="237"/>
      <c r="AD701" s="237"/>
      <c r="AE701" s="237"/>
      <c r="AF701" s="237"/>
      <c r="AG701" s="237"/>
      <c r="AH701" s="237"/>
    </row>
    <row r="702" spans="1:34">
      <c r="A702" s="8"/>
      <c r="B702" s="8"/>
      <c r="C702" s="237"/>
      <c r="D702" s="237"/>
      <c r="E702" s="237"/>
      <c r="F702" s="237"/>
      <c r="G702" s="237"/>
      <c r="H702" s="237"/>
      <c r="I702" s="237"/>
      <c r="J702" s="237"/>
      <c r="K702" s="237"/>
      <c r="L702" s="237"/>
      <c r="M702" s="237"/>
      <c r="N702" s="237"/>
      <c r="O702" s="237"/>
      <c r="Q702" s="237"/>
      <c r="R702" s="237"/>
      <c r="S702" s="237"/>
      <c r="T702" s="237"/>
      <c r="U702" s="237"/>
      <c r="V702" s="237"/>
      <c r="W702" s="237"/>
      <c r="X702" s="237"/>
      <c r="Y702" s="237"/>
      <c r="Z702" s="237"/>
      <c r="AA702" s="237"/>
      <c r="AB702" s="237"/>
      <c r="AC702" s="237"/>
      <c r="AD702" s="237"/>
      <c r="AE702" s="237"/>
      <c r="AF702" s="237"/>
      <c r="AG702" s="237"/>
      <c r="AH702" s="237"/>
    </row>
    <row r="703" spans="1:34">
      <c r="A703" s="8"/>
      <c r="B703" s="8"/>
      <c r="C703" s="237"/>
      <c r="D703" s="237"/>
      <c r="E703" s="237"/>
      <c r="F703" s="237"/>
      <c r="G703" s="237"/>
      <c r="H703" s="237"/>
      <c r="I703" s="237"/>
      <c r="J703" s="237"/>
      <c r="K703" s="237"/>
      <c r="L703" s="237"/>
      <c r="M703" s="237"/>
      <c r="N703" s="237"/>
      <c r="O703" s="237"/>
      <c r="Q703" s="237"/>
      <c r="R703" s="237"/>
      <c r="S703" s="237"/>
      <c r="T703" s="237"/>
      <c r="U703" s="237"/>
      <c r="V703" s="237"/>
      <c r="W703" s="237"/>
      <c r="X703" s="237"/>
      <c r="Y703" s="237"/>
      <c r="Z703" s="237"/>
      <c r="AA703" s="237"/>
      <c r="AB703" s="237"/>
      <c r="AC703" s="237"/>
      <c r="AD703" s="237"/>
      <c r="AE703" s="237"/>
      <c r="AF703" s="237"/>
      <c r="AG703" s="237"/>
      <c r="AH703" s="237"/>
    </row>
    <row r="704" spans="1:34">
      <c r="A704" s="8"/>
      <c r="B704" s="8"/>
      <c r="C704" s="237"/>
      <c r="D704" s="237"/>
      <c r="E704" s="237"/>
      <c r="F704" s="237"/>
      <c r="G704" s="237"/>
      <c r="H704" s="237"/>
      <c r="I704" s="237"/>
      <c r="J704" s="237"/>
      <c r="K704" s="237"/>
      <c r="L704" s="237"/>
      <c r="M704" s="237"/>
      <c r="N704" s="237"/>
      <c r="O704" s="237"/>
      <c r="Q704" s="237"/>
      <c r="R704" s="237"/>
      <c r="S704" s="237"/>
      <c r="T704" s="237"/>
      <c r="U704" s="237"/>
      <c r="V704" s="237"/>
      <c r="W704" s="237"/>
      <c r="X704" s="237"/>
      <c r="Y704" s="237"/>
      <c r="Z704" s="237"/>
      <c r="AA704" s="237"/>
      <c r="AB704" s="237"/>
      <c r="AC704" s="237"/>
      <c r="AD704" s="237"/>
      <c r="AE704" s="237"/>
      <c r="AF704" s="237"/>
      <c r="AG704" s="237"/>
      <c r="AH704" s="237"/>
    </row>
    <row r="705" spans="1:34">
      <c r="A705" s="8"/>
      <c r="B705" s="8"/>
      <c r="C705" s="237"/>
      <c r="D705" s="237"/>
      <c r="E705" s="237"/>
      <c r="F705" s="237"/>
      <c r="G705" s="237"/>
      <c r="H705" s="237"/>
      <c r="I705" s="237"/>
      <c r="J705" s="237"/>
      <c r="K705" s="237"/>
      <c r="L705" s="237"/>
      <c r="M705" s="237"/>
      <c r="N705" s="237"/>
      <c r="O705" s="237"/>
      <c r="Q705" s="237"/>
      <c r="R705" s="237"/>
      <c r="S705" s="237"/>
      <c r="T705" s="237"/>
      <c r="U705" s="237"/>
      <c r="V705" s="237"/>
      <c r="W705" s="237"/>
      <c r="X705" s="237"/>
      <c r="Y705" s="237"/>
      <c r="Z705" s="237"/>
      <c r="AA705" s="237"/>
      <c r="AB705" s="237"/>
      <c r="AC705" s="237"/>
      <c r="AD705" s="237"/>
      <c r="AE705" s="237"/>
      <c r="AF705" s="237"/>
      <c r="AG705" s="237"/>
      <c r="AH705" s="237"/>
    </row>
    <row r="706" spans="1:34">
      <c r="A706" s="8"/>
      <c r="B706" s="8"/>
      <c r="C706" s="237"/>
      <c r="D706" s="237"/>
      <c r="E706" s="237"/>
      <c r="F706" s="237"/>
      <c r="G706" s="237"/>
      <c r="H706" s="237"/>
      <c r="I706" s="237"/>
      <c r="J706" s="237"/>
      <c r="K706" s="237"/>
      <c r="L706" s="237"/>
      <c r="M706" s="237"/>
      <c r="N706" s="237"/>
      <c r="O706" s="237"/>
      <c r="Q706" s="237"/>
      <c r="R706" s="237"/>
      <c r="S706" s="237"/>
      <c r="T706" s="237"/>
      <c r="U706" s="237"/>
      <c r="V706" s="237"/>
      <c r="W706" s="237"/>
      <c r="X706" s="237"/>
      <c r="Y706" s="237"/>
      <c r="Z706" s="237"/>
      <c r="AA706" s="237"/>
      <c r="AB706" s="237"/>
      <c r="AC706" s="237"/>
      <c r="AD706" s="237"/>
      <c r="AE706" s="237"/>
      <c r="AF706" s="237"/>
      <c r="AG706" s="237"/>
      <c r="AH706" s="237"/>
    </row>
    <row r="707" spans="1:34">
      <c r="A707" s="8"/>
      <c r="B707" s="8"/>
      <c r="C707" s="237"/>
      <c r="D707" s="237"/>
      <c r="E707" s="237"/>
      <c r="F707" s="237"/>
      <c r="G707" s="237"/>
      <c r="H707" s="237"/>
      <c r="I707" s="237"/>
      <c r="J707" s="237"/>
      <c r="K707" s="237"/>
      <c r="L707" s="237"/>
      <c r="M707" s="237"/>
      <c r="N707" s="237"/>
      <c r="O707" s="237"/>
      <c r="Q707" s="237"/>
      <c r="R707" s="237"/>
      <c r="S707" s="237"/>
      <c r="T707" s="237"/>
      <c r="U707" s="237"/>
      <c r="V707" s="237"/>
      <c r="W707" s="237"/>
      <c r="X707" s="237"/>
      <c r="Y707" s="237"/>
      <c r="Z707" s="237"/>
      <c r="AA707" s="237"/>
      <c r="AB707" s="237"/>
      <c r="AC707" s="237"/>
      <c r="AD707" s="237"/>
      <c r="AE707" s="237"/>
      <c r="AF707" s="237"/>
      <c r="AG707" s="237"/>
      <c r="AH707" s="237"/>
    </row>
    <row r="708" spans="1:34">
      <c r="A708" s="8"/>
      <c r="B708" s="8"/>
      <c r="C708" s="237"/>
      <c r="D708" s="237"/>
      <c r="E708" s="237"/>
      <c r="F708" s="237"/>
      <c r="G708" s="237"/>
      <c r="H708" s="237"/>
      <c r="I708" s="237"/>
      <c r="J708" s="237"/>
      <c r="K708" s="237"/>
      <c r="L708" s="237"/>
      <c r="M708" s="237"/>
      <c r="N708" s="237"/>
      <c r="O708" s="237"/>
      <c r="Q708" s="237"/>
      <c r="R708" s="237"/>
      <c r="S708" s="237"/>
      <c r="T708" s="237"/>
      <c r="U708" s="237"/>
      <c r="V708" s="237"/>
      <c r="W708" s="237"/>
      <c r="X708" s="237"/>
      <c r="Y708" s="237"/>
      <c r="Z708" s="237"/>
      <c r="AA708" s="237"/>
      <c r="AB708" s="237"/>
      <c r="AC708" s="237"/>
      <c r="AD708" s="237"/>
      <c r="AE708" s="237"/>
      <c r="AF708" s="237"/>
      <c r="AG708" s="237"/>
      <c r="AH708" s="237"/>
    </row>
    <row r="709" spans="1:34">
      <c r="A709" s="8"/>
      <c r="B709" s="8"/>
      <c r="C709" s="237"/>
      <c r="D709" s="237"/>
      <c r="E709" s="237"/>
      <c r="F709" s="237"/>
      <c r="G709" s="237"/>
      <c r="H709" s="237"/>
      <c r="I709" s="237"/>
      <c r="J709" s="237"/>
      <c r="K709" s="237"/>
      <c r="L709" s="237"/>
      <c r="M709" s="237"/>
      <c r="N709" s="237"/>
      <c r="O709" s="237"/>
      <c r="Q709" s="237"/>
      <c r="R709" s="237"/>
      <c r="S709" s="237"/>
      <c r="T709" s="237"/>
      <c r="U709" s="237"/>
      <c r="V709" s="237"/>
      <c r="W709" s="237"/>
      <c r="X709" s="237"/>
      <c r="Y709" s="237"/>
      <c r="Z709" s="237"/>
      <c r="AA709" s="237"/>
      <c r="AB709" s="237"/>
      <c r="AC709" s="237"/>
      <c r="AD709" s="237"/>
      <c r="AE709" s="237"/>
      <c r="AF709" s="237"/>
      <c r="AG709" s="237"/>
      <c r="AH709" s="237"/>
    </row>
    <row r="710" spans="1:34">
      <c r="A710" s="8"/>
      <c r="B710" s="8"/>
      <c r="C710" s="237"/>
      <c r="D710" s="237"/>
      <c r="E710" s="237"/>
      <c r="F710" s="237"/>
      <c r="G710" s="237"/>
      <c r="H710" s="237"/>
      <c r="I710" s="237"/>
      <c r="J710" s="237"/>
      <c r="K710" s="237"/>
      <c r="L710" s="237"/>
      <c r="M710" s="237"/>
      <c r="N710" s="237"/>
      <c r="O710" s="237"/>
      <c r="Q710" s="237"/>
      <c r="R710" s="237"/>
      <c r="S710" s="237"/>
      <c r="T710" s="237"/>
      <c r="U710" s="237"/>
      <c r="V710" s="237"/>
      <c r="W710" s="237"/>
      <c r="X710" s="237"/>
      <c r="Y710" s="237"/>
      <c r="Z710" s="237"/>
      <c r="AA710" s="237"/>
      <c r="AB710" s="237"/>
      <c r="AC710" s="237"/>
      <c r="AD710" s="237"/>
      <c r="AE710" s="237"/>
      <c r="AF710" s="237"/>
      <c r="AG710" s="237"/>
      <c r="AH710" s="237"/>
    </row>
    <row r="711" spans="1:34">
      <c r="A711" s="8"/>
      <c r="B711" s="8"/>
      <c r="C711" s="237"/>
      <c r="D711" s="237"/>
      <c r="E711" s="237"/>
      <c r="F711" s="237"/>
      <c r="G711" s="237"/>
      <c r="H711" s="237"/>
      <c r="I711" s="237"/>
      <c r="J711" s="237"/>
      <c r="K711" s="237"/>
      <c r="L711" s="237"/>
      <c r="M711" s="237"/>
      <c r="N711" s="237"/>
      <c r="O711" s="237"/>
      <c r="Q711" s="237"/>
      <c r="R711" s="237"/>
      <c r="S711" s="237"/>
      <c r="T711" s="237"/>
      <c r="U711" s="237"/>
      <c r="V711" s="237"/>
      <c r="W711" s="237"/>
      <c r="X711" s="237"/>
      <c r="Y711" s="237"/>
      <c r="Z711" s="237"/>
      <c r="AA711" s="237"/>
      <c r="AB711" s="237"/>
      <c r="AC711" s="237"/>
      <c r="AD711" s="237"/>
      <c r="AE711" s="237"/>
      <c r="AF711" s="237"/>
      <c r="AG711" s="237"/>
      <c r="AH711" s="237"/>
    </row>
    <row r="712" spans="1:34">
      <c r="A712" s="8"/>
      <c r="B712" s="8"/>
      <c r="C712" s="237"/>
      <c r="D712" s="237"/>
      <c r="E712" s="237"/>
      <c r="F712" s="237"/>
      <c r="G712" s="237"/>
      <c r="H712" s="237"/>
      <c r="I712" s="237"/>
      <c r="J712" s="237"/>
      <c r="K712" s="237"/>
      <c r="L712" s="237"/>
      <c r="M712" s="237"/>
      <c r="N712" s="237"/>
      <c r="O712" s="237"/>
      <c r="Q712" s="237"/>
      <c r="R712" s="237"/>
      <c r="S712" s="237"/>
      <c r="T712" s="237"/>
      <c r="U712" s="237"/>
      <c r="V712" s="237"/>
      <c r="W712" s="237"/>
      <c r="X712" s="237"/>
      <c r="Y712" s="237"/>
      <c r="Z712" s="237"/>
      <c r="AA712" s="237"/>
      <c r="AB712" s="237"/>
      <c r="AC712" s="237"/>
      <c r="AD712" s="237"/>
      <c r="AE712" s="237"/>
      <c r="AF712" s="237"/>
      <c r="AG712" s="237"/>
      <c r="AH712" s="237"/>
    </row>
    <row r="713" spans="1:34">
      <c r="A713" s="8"/>
      <c r="B713" s="8"/>
      <c r="C713" s="237"/>
      <c r="D713" s="237"/>
      <c r="E713" s="237"/>
      <c r="F713" s="237"/>
      <c r="G713" s="237"/>
      <c r="H713" s="237"/>
      <c r="I713" s="237"/>
      <c r="J713" s="237"/>
      <c r="K713" s="237"/>
      <c r="L713" s="237"/>
      <c r="M713" s="237"/>
      <c r="N713" s="237"/>
      <c r="O713" s="237"/>
      <c r="Q713" s="237"/>
      <c r="R713" s="237"/>
      <c r="S713" s="237"/>
      <c r="T713" s="237"/>
      <c r="U713" s="237"/>
      <c r="V713" s="237"/>
      <c r="W713" s="237"/>
      <c r="X713" s="237"/>
      <c r="Y713" s="237"/>
      <c r="Z713" s="237"/>
      <c r="AA713" s="237"/>
      <c r="AB713" s="237"/>
      <c r="AC713" s="237"/>
      <c r="AD713" s="237"/>
      <c r="AE713" s="237"/>
      <c r="AF713" s="237"/>
      <c r="AG713" s="237"/>
      <c r="AH713" s="237"/>
    </row>
    <row r="714" spans="1:34">
      <c r="A714" s="8"/>
      <c r="B714" s="8"/>
      <c r="C714" s="237"/>
      <c r="D714" s="237"/>
      <c r="E714" s="237"/>
      <c r="F714" s="237"/>
      <c r="G714" s="237"/>
      <c r="H714" s="237"/>
      <c r="I714" s="237"/>
      <c r="J714" s="237"/>
      <c r="K714" s="237"/>
      <c r="L714" s="237"/>
      <c r="M714" s="237"/>
      <c r="N714" s="237"/>
      <c r="O714" s="237"/>
      <c r="Q714" s="237"/>
      <c r="R714" s="237"/>
      <c r="S714" s="237"/>
      <c r="T714" s="237"/>
      <c r="U714" s="237"/>
      <c r="V714" s="237"/>
      <c r="W714" s="237"/>
      <c r="X714" s="237"/>
      <c r="Y714" s="237"/>
      <c r="Z714" s="237"/>
      <c r="AA714" s="237"/>
      <c r="AB714" s="237"/>
      <c r="AC714" s="237"/>
      <c r="AD714" s="237"/>
      <c r="AE714" s="237"/>
      <c r="AF714" s="237"/>
      <c r="AG714" s="237"/>
      <c r="AH714" s="237"/>
    </row>
    <row r="715" spans="1:34">
      <c r="A715" s="8"/>
      <c r="B715" s="8"/>
      <c r="C715" s="237"/>
      <c r="D715" s="237"/>
      <c r="E715" s="237"/>
      <c r="F715" s="237"/>
      <c r="G715" s="237"/>
      <c r="H715" s="237"/>
      <c r="I715" s="237"/>
      <c r="J715" s="237"/>
      <c r="K715" s="237"/>
      <c r="L715" s="237"/>
      <c r="M715" s="237"/>
      <c r="N715" s="237"/>
      <c r="O715" s="237"/>
      <c r="Q715" s="237"/>
      <c r="R715" s="237"/>
      <c r="S715" s="237"/>
      <c r="T715" s="237"/>
      <c r="U715" s="237"/>
      <c r="V715" s="237"/>
      <c r="W715" s="237"/>
      <c r="X715" s="237"/>
      <c r="Y715" s="237"/>
      <c r="Z715" s="237"/>
      <c r="AA715" s="237"/>
      <c r="AB715" s="237"/>
      <c r="AC715" s="237"/>
      <c r="AD715" s="237"/>
      <c r="AE715" s="237"/>
      <c r="AF715" s="237"/>
      <c r="AG715" s="237"/>
      <c r="AH715" s="237"/>
    </row>
    <row r="716" spans="1:34">
      <c r="A716" s="8"/>
      <c r="B716" s="8"/>
      <c r="C716" s="237"/>
      <c r="D716" s="237"/>
      <c r="E716" s="237"/>
      <c r="F716" s="237"/>
      <c r="G716" s="237"/>
      <c r="H716" s="237"/>
      <c r="I716" s="237"/>
      <c r="J716" s="237"/>
      <c r="K716" s="237"/>
      <c r="L716" s="237"/>
      <c r="M716" s="237"/>
      <c r="N716" s="237"/>
      <c r="O716" s="237"/>
      <c r="Q716" s="237"/>
      <c r="R716" s="237"/>
      <c r="S716" s="237"/>
      <c r="T716" s="237"/>
      <c r="U716" s="237"/>
      <c r="V716" s="237"/>
      <c r="W716" s="237"/>
      <c r="X716" s="237"/>
      <c r="Y716" s="237"/>
      <c r="Z716" s="237"/>
      <c r="AA716" s="237"/>
      <c r="AB716" s="237"/>
      <c r="AC716" s="237"/>
      <c r="AD716" s="237"/>
      <c r="AE716" s="237"/>
      <c r="AF716" s="237"/>
      <c r="AG716" s="237"/>
      <c r="AH716" s="237"/>
    </row>
    <row r="717" spans="1:34">
      <c r="A717" s="8"/>
      <c r="B717" s="8"/>
      <c r="C717" s="237"/>
      <c r="D717" s="237"/>
      <c r="E717" s="237"/>
      <c r="F717" s="237"/>
      <c r="G717" s="237"/>
      <c r="H717" s="237"/>
      <c r="I717" s="237"/>
      <c r="J717" s="237"/>
      <c r="K717" s="237"/>
      <c r="L717" s="237"/>
      <c r="M717" s="237"/>
      <c r="N717" s="237"/>
      <c r="O717" s="237"/>
      <c r="Q717" s="237"/>
      <c r="R717" s="237"/>
      <c r="S717" s="237"/>
      <c r="T717" s="237"/>
      <c r="U717" s="237"/>
      <c r="V717" s="237"/>
      <c r="W717" s="237"/>
      <c r="X717" s="237"/>
      <c r="Y717" s="237"/>
      <c r="Z717" s="237"/>
      <c r="AA717" s="237"/>
      <c r="AB717" s="237"/>
      <c r="AC717" s="237"/>
      <c r="AD717" s="237"/>
      <c r="AE717" s="237"/>
      <c r="AF717" s="237"/>
      <c r="AG717" s="237"/>
      <c r="AH717" s="237"/>
    </row>
    <row r="718" spans="1:34">
      <c r="A718" s="8"/>
      <c r="B718" s="8"/>
      <c r="C718" s="237"/>
      <c r="D718" s="237"/>
      <c r="E718" s="237"/>
      <c r="F718" s="237"/>
      <c r="G718" s="237"/>
      <c r="H718" s="237"/>
      <c r="I718" s="237"/>
      <c r="J718" s="237"/>
      <c r="K718" s="237"/>
      <c r="L718" s="237"/>
      <c r="M718" s="237"/>
      <c r="N718" s="237"/>
      <c r="O718" s="237"/>
      <c r="Q718" s="237"/>
      <c r="R718" s="237"/>
      <c r="S718" s="237"/>
      <c r="T718" s="237"/>
      <c r="U718" s="237"/>
      <c r="V718" s="237"/>
      <c r="W718" s="237"/>
      <c r="X718" s="237"/>
      <c r="Y718" s="237"/>
      <c r="Z718" s="237"/>
      <c r="AA718" s="237"/>
      <c r="AB718" s="237"/>
      <c r="AC718" s="237"/>
      <c r="AD718" s="237"/>
      <c r="AE718" s="237"/>
      <c r="AF718" s="237"/>
      <c r="AG718" s="237"/>
      <c r="AH718" s="237"/>
    </row>
    <row r="719" spans="1:34">
      <c r="A719" s="8"/>
      <c r="B719" s="8"/>
      <c r="C719" s="237"/>
      <c r="D719" s="237"/>
      <c r="E719" s="237"/>
      <c r="F719" s="237"/>
      <c r="G719" s="237"/>
      <c r="H719" s="237"/>
      <c r="I719" s="237"/>
      <c r="J719" s="237"/>
      <c r="K719" s="237"/>
      <c r="L719" s="237"/>
      <c r="M719" s="237"/>
      <c r="N719" s="237"/>
      <c r="O719" s="237"/>
      <c r="Q719" s="237"/>
      <c r="R719" s="237"/>
      <c r="S719" s="237"/>
      <c r="T719" s="237"/>
      <c r="U719" s="237"/>
      <c r="V719" s="237"/>
      <c r="W719" s="237"/>
      <c r="X719" s="237"/>
      <c r="Y719" s="237"/>
      <c r="Z719" s="237"/>
      <c r="AA719" s="237"/>
      <c r="AB719" s="237"/>
      <c r="AC719" s="237"/>
      <c r="AD719" s="237"/>
      <c r="AE719" s="237"/>
      <c r="AF719" s="237"/>
      <c r="AG719" s="237"/>
      <c r="AH719" s="237"/>
    </row>
    <row r="720" spans="1:34">
      <c r="A720" s="8"/>
      <c r="B720" s="8"/>
      <c r="C720" s="237"/>
      <c r="D720" s="237"/>
      <c r="E720" s="237"/>
      <c r="F720" s="237"/>
      <c r="G720" s="237"/>
      <c r="H720" s="237"/>
      <c r="I720" s="237"/>
      <c r="J720" s="237"/>
      <c r="K720" s="237"/>
      <c r="L720" s="237"/>
      <c r="M720" s="237"/>
      <c r="N720" s="237"/>
      <c r="O720" s="237"/>
      <c r="Q720" s="237"/>
      <c r="R720" s="237"/>
      <c r="S720" s="237"/>
      <c r="T720" s="237"/>
      <c r="U720" s="237"/>
      <c r="V720" s="237"/>
      <c r="W720" s="237"/>
      <c r="X720" s="237"/>
      <c r="Y720" s="237"/>
      <c r="Z720" s="237"/>
      <c r="AA720" s="237"/>
      <c r="AB720" s="237"/>
      <c r="AC720" s="237"/>
      <c r="AD720" s="237"/>
      <c r="AE720" s="237"/>
      <c r="AF720" s="237"/>
      <c r="AG720" s="237"/>
      <c r="AH720" s="237"/>
    </row>
    <row r="721" spans="1:34">
      <c r="A721" s="8"/>
      <c r="B721" s="8"/>
      <c r="C721" s="237"/>
      <c r="D721" s="237"/>
      <c r="E721" s="237"/>
      <c r="F721" s="237"/>
      <c r="G721" s="237"/>
      <c r="H721" s="237"/>
      <c r="I721" s="237"/>
      <c r="J721" s="237"/>
      <c r="K721" s="237"/>
      <c r="L721" s="237"/>
      <c r="M721" s="237"/>
      <c r="N721" s="237"/>
      <c r="O721" s="237"/>
      <c r="Q721" s="237"/>
      <c r="R721" s="237"/>
      <c r="S721" s="237"/>
      <c r="T721" s="237"/>
      <c r="U721" s="237"/>
      <c r="V721" s="237"/>
      <c r="W721" s="237"/>
      <c r="X721" s="237"/>
      <c r="Y721" s="237"/>
      <c r="Z721" s="237"/>
      <c r="AA721" s="237"/>
      <c r="AB721" s="237"/>
      <c r="AC721" s="237"/>
      <c r="AD721" s="237"/>
      <c r="AE721" s="237"/>
      <c r="AF721" s="237"/>
      <c r="AG721" s="237"/>
      <c r="AH721" s="237"/>
    </row>
    <row r="722" spans="1:34">
      <c r="A722" s="8"/>
      <c r="B722" s="8"/>
      <c r="C722" s="237"/>
      <c r="D722" s="237"/>
      <c r="E722" s="237"/>
      <c r="F722" s="237"/>
      <c r="G722" s="237"/>
      <c r="H722" s="237"/>
      <c r="I722" s="237"/>
      <c r="J722" s="237"/>
      <c r="K722" s="237"/>
      <c r="L722" s="237"/>
      <c r="M722" s="237"/>
      <c r="N722" s="237"/>
      <c r="O722" s="237"/>
      <c r="Q722" s="237"/>
      <c r="R722" s="237"/>
      <c r="S722" s="237"/>
      <c r="T722" s="237"/>
      <c r="U722" s="237"/>
      <c r="V722" s="237"/>
      <c r="W722" s="237"/>
      <c r="X722" s="237"/>
      <c r="Y722" s="237"/>
      <c r="Z722" s="237"/>
      <c r="AA722" s="237"/>
      <c r="AB722" s="237"/>
      <c r="AC722" s="237"/>
      <c r="AD722" s="237"/>
      <c r="AE722" s="237"/>
      <c r="AF722" s="237"/>
      <c r="AG722" s="237"/>
      <c r="AH722" s="237"/>
    </row>
    <row r="723" spans="1:34">
      <c r="A723" s="8"/>
      <c r="B723" s="8"/>
      <c r="C723" s="237"/>
      <c r="D723" s="237"/>
      <c r="E723" s="237"/>
      <c r="F723" s="237"/>
      <c r="G723" s="237"/>
      <c r="H723" s="237"/>
      <c r="I723" s="237"/>
      <c r="J723" s="237"/>
      <c r="K723" s="237"/>
      <c r="L723" s="237"/>
      <c r="M723" s="237"/>
      <c r="N723" s="237"/>
      <c r="O723" s="237"/>
      <c r="Q723" s="237"/>
      <c r="R723" s="237"/>
      <c r="S723" s="237"/>
      <c r="T723" s="237"/>
      <c r="U723" s="237"/>
      <c r="V723" s="237"/>
      <c r="W723" s="237"/>
      <c r="X723" s="237"/>
      <c r="Y723" s="237"/>
      <c r="Z723" s="237"/>
      <c r="AA723" s="237"/>
      <c r="AB723" s="237"/>
      <c r="AC723" s="237"/>
      <c r="AD723" s="237"/>
      <c r="AE723" s="237"/>
      <c r="AF723" s="237"/>
      <c r="AG723" s="237"/>
      <c r="AH723" s="237"/>
    </row>
    <row r="724" spans="1:34">
      <c r="A724" s="8"/>
      <c r="B724" s="8"/>
      <c r="C724" s="237"/>
      <c r="D724" s="237"/>
      <c r="E724" s="237"/>
      <c r="F724" s="237"/>
      <c r="G724" s="237"/>
      <c r="H724" s="237"/>
      <c r="I724" s="237"/>
      <c r="J724" s="237"/>
      <c r="K724" s="237"/>
      <c r="L724" s="237"/>
      <c r="M724" s="237"/>
      <c r="N724" s="237"/>
      <c r="O724" s="237"/>
      <c r="Q724" s="237"/>
      <c r="R724" s="237"/>
      <c r="S724" s="237"/>
      <c r="T724" s="237"/>
      <c r="U724" s="237"/>
      <c r="V724" s="237"/>
      <c r="W724" s="237"/>
      <c r="X724" s="237"/>
      <c r="Y724" s="237"/>
      <c r="Z724" s="237"/>
      <c r="AA724" s="237"/>
      <c r="AB724" s="237"/>
      <c r="AC724" s="237"/>
      <c r="AD724" s="237"/>
      <c r="AE724" s="237"/>
      <c r="AF724" s="237"/>
      <c r="AG724" s="237"/>
      <c r="AH724" s="237"/>
    </row>
    <row r="725" spans="1:34">
      <c r="A725" s="8"/>
      <c r="B725" s="8"/>
      <c r="C725" s="237"/>
      <c r="D725" s="237"/>
      <c r="E725" s="237"/>
      <c r="F725" s="237"/>
      <c r="G725" s="237"/>
      <c r="H725" s="237"/>
      <c r="I725" s="237"/>
      <c r="J725" s="237"/>
      <c r="K725" s="237"/>
      <c r="L725" s="237"/>
      <c r="M725" s="237"/>
      <c r="N725" s="237"/>
      <c r="O725" s="237"/>
      <c r="Q725" s="237"/>
      <c r="R725" s="237"/>
      <c r="S725" s="237"/>
      <c r="T725" s="237"/>
      <c r="U725" s="237"/>
      <c r="V725" s="237"/>
      <c r="W725" s="237"/>
      <c r="X725" s="237"/>
      <c r="Y725" s="237"/>
      <c r="Z725" s="237"/>
      <c r="AA725" s="237"/>
      <c r="AB725" s="237"/>
      <c r="AC725" s="237"/>
      <c r="AD725" s="237"/>
      <c r="AE725" s="237"/>
      <c r="AF725" s="237"/>
      <c r="AG725" s="237"/>
      <c r="AH725" s="237"/>
    </row>
    <row r="726" spans="1:34">
      <c r="A726" s="8"/>
      <c r="B726" s="8"/>
      <c r="C726" s="237"/>
      <c r="D726" s="237"/>
      <c r="E726" s="237"/>
      <c r="F726" s="237"/>
      <c r="G726" s="237"/>
      <c r="H726" s="237"/>
      <c r="I726" s="237"/>
      <c r="J726" s="237"/>
      <c r="K726" s="237"/>
      <c r="L726" s="237"/>
      <c r="M726" s="237"/>
      <c r="N726" s="237"/>
      <c r="O726" s="237"/>
      <c r="Q726" s="237"/>
      <c r="R726" s="237"/>
      <c r="S726" s="237"/>
      <c r="T726" s="237"/>
      <c r="U726" s="237"/>
      <c r="V726" s="237"/>
      <c r="W726" s="237"/>
      <c r="X726" s="237"/>
      <c r="Y726" s="237"/>
      <c r="Z726" s="237"/>
      <c r="AA726" s="237"/>
      <c r="AB726" s="237"/>
      <c r="AC726" s="237"/>
      <c r="AD726" s="237"/>
      <c r="AE726" s="237"/>
      <c r="AF726" s="237"/>
      <c r="AG726" s="237"/>
      <c r="AH726" s="237"/>
    </row>
    <row r="727" spans="1:34">
      <c r="A727" s="8"/>
      <c r="B727" s="8"/>
      <c r="C727" s="237"/>
      <c r="D727" s="237"/>
      <c r="E727" s="237"/>
      <c r="F727" s="237"/>
      <c r="G727" s="237"/>
      <c r="H727" s="237"/>
      <c r="I727" s="237"/>
      <c r="J727" s="237"/>
      <c r="K727" s="237"/>
      <c r="L727" s="237"/>
      <c r="M727" s="237"/>
      <c r="N727" s="237"/>
      <c r="O727" s="237"/>
      <c r="Q727" s="237"/>
      <c r="R727" s="237"/>
      <c r="S727" s="237"/>
      <c r="T727" s="237"/>
      <c r="U727" s="237"/>
      <c r="V727" s="237"/>
      <c r="W727" s="237"/>
      <c r="X727" s="237"/>
      <c r="Y727" s="237"/>
      <c r="Z727" s="237"/>
      <c r="AA727" s="237"/>
      <c r="AB727" s="237"/>
      <c r="AC727" s="237"/>
      <c r="AD727" s="237"/>
      <c r="AE727" s="237"/>
      <c r="AF727" s="237"/>
      <c r="AG727" s="237"/>
      <c r="AH727" s="237"/>
    </row>
    <row r="728" spans="1:34">
      <c r="A728" s="8"/>
      <c r="B728" s="8"/>
      <c r="C728" s="237"/>
      <c r="D728" s="237"/>
      <c r="E728" s="237"/>
      <c r="F728" s="237"/>
      <c r="G728" s="237"/>
      <c r="H728" s="237"/>
      <c r="I728" s="237"/>
      <c r="J728" s="237"/>
      <c r="K728" s="237"/>
      <c r="L728" s="237"/>
      <c r="M728" s="237"/>
      <c r="N728" s="237"/>
      <c r="O728" s="237"/>
      <c r="Q728" s="237"/>
      <c r="R728" s="237"/>
      <c r="S728" s="237"/>
      <c r="T728" s="237"/>
      <c r="U728" s="237"/>
      <c r="V728" s="237"/>
      <c r="W728" s="237"/>
      <c r="X728" s="237"/>
      <c r="Y728" s="237"/>
      <c r="Z728" s="237"/>
      <c r="AA728" s="237"/>
      <c r="AB728" s="237"/>
      <c r="AC728" s="237"/>
      <c r="AD728" s="237"/>
      <c r="AE728" s="237"/>
      <c r="AF728" s="237"/>
      <c r="AG728" s="237"/>
      <c r="AH728" s="237"/>
    </row>
    <row r="729" spans="1:34">
      <c r="A729" s="8"/>
      <c r="B729" s="8"/>
      <c r="C729" s="237"/>
      <c r="D729" s="237"/>
      <c r="E729" s="237"/>
      <c r="F729" s="237"/>
      <c r="G729" s="237"/>
      <c r="H729" s="237"/>
      <c r="I729" s="237"/>
      <c r="J729" s="237"/>
      <c r="K729" s="237"/>
      <c r="L729" s="237"/>
      <c r="M729" s="237"/>
      <c r="N729" s="237"/>
      <c r="O729" s="237"/>
      <c r="Q729" s="237"/>
      <c r="R729" s="237"/>
      <c r="S729" s="237"/>
      <c r="T729" s="237"/>
      <c r="U729" s="237"/>
      <c r="V729" s="237"/>
      <c r="W729" s="237"/>
      <c r="X729" s="237"/>
      <c r="Y729" s="237"/>
      <c r="Z729" s="237"/>
      <c r="AA729" s="237"/>
      <c r="AB729" s="237"/>
      <c r="AC729" s="237"/>
      <c r="AD729" s="237"/>
      <c r="AE729" s="237"/>
      <c r="AF729" s="237"/>
      <c r="AG729" s="237"/>
      <c r="AH729" s="237"/>
    </row>
    <row r="730" spans="1:34">
      <c r="A730" s="8"/>
      <c r="B730" s="8"/>
      <c r="C730" s="237"/>
      <c r="D730" s="237"/>
      <c r="E730" s="237"/>
      <c r="F730" s="237"/>
      <c r="G730" s="237"/>
      <c r="H730" s="237"/>
      <c r="I730" s="237"/>
      <c r="J730" s="237"/>
      <c r="K730" s="237"/>
      <c r="L730" s="237"/>
      <c r="M730" s="237"/>
      <c r="N730" s="237"/>
      <c r="O730" s="237"/>
      <c r="Q730" s="237"/>
      <c r="R730" s="237"/>
      <c r="S730" s="237"/>
      <c r="T730" s="237"/>
      <c r="U730" s="237"/>
      <c r="V730" s="237"/>
      <c r="W730" s="237"/>
      <c r="X730" s="237"/>
      <c r="Y730" s="237"/>
      <c r="Z730" s="237"/>
      <c r="AA730" s="237"/>
      <c r="AB730" s="237"/>
      <c r="AC730" s="237"/>
      <c r="AD730" s="237"/>
      <c r="AE730" s="237"/>
      <c r="AF730" s="237"/>
      <c r="AG730" s="237"/>
      <c r="AH730" s="237"/>
    </row>
    <row r="731" spans="1:34">
      <c r="A731" s="8"/>
      <c r="B731" s="8"/>
      <c r="C731" s="237"/>
      <c r="D731" s="237"/>
      <c r="E731" s="237"/>
      <c r="F731" s="237"/>
      <c r="G731" s="237"/>
      <c r="H731" s="237"/>
      <c r="I731" s="237"/>
      <c r="J731" s="237"/>
      <c r="K731" s="237"/>
      <c r="L731" s="237"/>
      <c r="M731" s="237"/>
      <c r="N731" s="237"/>
      <c r="O731" s="237"/>
      <c r="Q731" s="237"/>
      <c r="R731" s="237"/>
      <c r="S731" s="237"/>
      <c r="T731" s="237"/>
      <c r="U731" s="237"/>
      <c r="V731" s="237"/>
      <c r="W731" s="237"/>
      <c r="X731" s="237"/>
      <c r="Y731" s="237"/>
      <c r="Z731" s="237"/>
      <c r="AA731" s="237"/>
      <c r="AB731" s="237"/>
      <c r="AC731" s="237"/>
      <c r="AD731" s="237"/>
      <c r="AE731" s="237"/>
      <c r="AF731" s="237"/>
      <c r="AG731" s="237"/>
      <c r="AH731" s="237"/>
    </row>
    <row r="732" spans="1:34">
      <c r="A732" s="8"/>
      <c r="B732" s="8"/>
      <c r="C732" s="237"/>
      <c r="D732" s="237"/>
      <c r="E732" s="237"/>
      <c r="F732" s="237"/>
      <c r="G732" s="237"/>
      <c r="H732" s="237"/>
      <c r="I732" s="237"/>
      <c r="J732" s="237"/>
      <c r="K732" s="237"/>
      <c r="L732" s="237"/>
      <c r="M732" s="237"/>
      <c r="N732" s="237"/>
      <c r="O732" s="237"/>
      <c r="Q732" s="237"/>
      <c r="R732" s="237"/>
      <c r="S732" s="237"/>
      <c r="T732" s="237"/>
      <c r="U732" s="237"/>
      <c r="V732" s="237"/>
      <c r="W732" s="237"/>
      <c r="X732" s="237"/>
      <c r="Y732" s="237"/>
      <c r="Z732" s="237"/>
      <c r="AA732" s="237"/>
      <c r="AB732" s="237"/>
      <c r="AC732" s="237"/>
      <c r="AD732" s="237"/>
      <c r="AE732" s="237"/>
      <c r="AF732" s="237"/>
      <c r="AG732" s="237"/>
      <c r="AH732" s="237"/>
    </row>
    <row r="733" spans="1:34">
      <c r="A733" s="8"/>
      <c r="B733" s="8"/>
      <c r="C733" s="237"/>
      <c r="D733" s="237"/>
      <c r="E733" s="237"/>
      <c r="F733" s="237"/>
      <c r="G733" s="237"/>
      <c r="H733" s="237"/>
      <c r="I733" s="237"/>
      <c r="J733" s="237"/>
      <c r="K733" s="237"/>
      <c r="L733" s="237"/>
      <c r="M733" s="237"/>
      <c r="N733" s="237"/>
      <c r="O733" s="237"/>
      <c r="Q733" s="237"/>
      <c r="R733" s="237"/>
      <c r="S733" s="237"/>
      <c r="T733" s="237"/>
      <c r="U733" s="237"/>
      <c r="V733" s="237"/>
      <c r="W733" s="237"/>
      <c r="X733" s="237"/>
      <c r="Y733" s="237"/>
      <c r="Z733" s="237"/>
      <c r="AA733" s="237"/>
      <c r="AB733" s="237"/>
      <c r="AC733" s="237"/>
      <c r="AD733" s="237"/>
      <c r="AE733" s="237"/>
      <c r="AF733" s="237"/>
      <c r="AG733" s="237"/>
      <c r="AH733" s="237"/>
    </row>
    <row r="734" spans="1:34">
      <c r="A734" s="8"/>
      <c r="B734" s="8"/>
      <c r="C734" s="237"/>
      <c r="D734" s="237"/>
      <c r="E734" s="237"/>
      <c r="F734" s="237"/>
      <c r="G734" s="237"/>
      <c r="H734" s="237"/>
      <c r="I734" s="237"/>
      <c r="J734" s="237"/>
      <c r="K734" s="237"/>
      <c r="L734" s="237"/>
      <c r="M734" s="237"/>
      <c r="N734" s="237"/>
      <c r="O734" s="237"/>
      <c r="Q734" s="237"/>
      <c r="R734" s="237"/>
      <c r="S734" s="237"/>
      <c r="T734" s="237"/>
      <c r="U734" s="237"/>
      <c r="V734" s="237"/>
      <c r="W734" s="237"/>
      <c r="X734" s="237"/>
      <c r="Y734" s="237"/>
      <c r="Z734" s="237"/>
      <c r="AA734" s="237"/>
      <c r="AB734" s="237"/>
      <c r="AC734" s="237"/>
      <c r="AD734" s="237"/>
      <c r="AE734" s="237"/>
      <c r="AF734" s="237"/>
      <c r="AG734" s="237"/>
      <c r="AH734" s="237"/>
    </row>
    <row r="735" spans="1:34">
      <c r="A735" s="8"/>
      <c r="B735" s="8"/>
      <c r="C735" s="237"/>
      <c r="D735" s="237"/>
      <c r="E735" s="237"/>
      <c r="F735" s="237"/>
      <c r="G735" s="237"/>
      <c r="H735" s="237"/>
      <c r="I735" s="237"/>
      <c r="J735" s="237"/>
      <c r="K735" s="237"/>
      <c r="L735" s="237"/>
      <c r="M735" s="237"/>
      <c r="N735" s="237"/>
      <c r="O735" s="237"/>
      <c r="Q735" s="237"/>
      <c r="R735" s="237"/>
      <c r="S735" s="237"/>
      <c r="T735" s="237"/>
      <c r="U735" s="237"/>
      <c r="V735" s="237"/>
      <c r="W735" s="237"/>
      <c r="X735" s="237"/>
      <c r="Y735" s="237"/>
      <c r="Z735" s="237"/>
      <c r="AA735" s="237"/>
      <c r="AB735" s="237"/>
      <c r="AC735" s="237"/>
      <c r="AD735" s="237"/>
      <c r="AE735" s="237"/>
      <c r="AF735" s="237"/>
      <c r="AG735" s="237"/>
      <c r="AH735" s="237"/>
    </row>
    <row r="736" spans="1:34">
      <c r="A736" s="8"/>
      <c r="B736" s="8"/>
      <c r="C736" s="237"/>
      <c r="D736" s="237"/>
      <c r="E736" s="237"/>
      <c r="F736" s="237"/>
      <c r="G736" s="237"/>
      <c r="H736" s="237"/>
      <c r="I736" s="237"/>
      <c r="J736" s="237"/>
      <c r="K736" s="237"/>
      <c r="L736" s="237"/>
      <c r="M736" s="237"/>
      <c r="N736" s="237"/>
      <c r="O736" s="237"/>
      <c r="Q736" s="237"/>
      <c r="R736" s="237"/>
      <c r="S736" s="237"/>
      <c r="T736" s="237"/>
      <c r="U736" s="237"/>
      <c r="V736" s="237"/>
      <c r="W736" s="237"/>
      <c r="X736" s="237"/>
      <c r="Y736" s="237"/>
      <c r="Z736" s="237"/>
      <c r="AA736" s="237"/>
      <c r="AB736" s="237"/>
      <c r="AC736" s="237"/>
      <c r="AD736" s="237"/>
      <c r="AE736" s="237"/>
      <c r="AF736" s="237"/>
      <c r="AG736" s="237"/>
      <c r="AH736" s="237"/>
    </row>
    <row r="737" spans="1:34">
      <c r="A737" s="8"/>
      <c r="B737" s="8"/>
      <c r="C737" s="237"/>
      <c r="D737" s="237"/>
      <c r="E737" s="237"/>
      <c r="F737" s="237"/>
      <c r="G737" s="237"/>
      <c r="H737" s="237"/>
      <c r="I737" s="237"/>
      <c r="J737" s="237"/>
      <c r="K737" s="237"/>
      <c r="L737" s="237"/>
      <c r="M737" s="237"/>
      <c r="N737" s="237"/>
      <c r="O737" s="237"/>
      <c r="Q737" s="237"/>
      <c r="R737" s="237"/>
      <c r="S737" s="237"/>
      <c r="T737" s="237"/>
      <c r="U737" s="237"/>
      <c r="V737" s="237"/>
      <c r="W737" s="237"/>
      <c r="X737" s="237"/>
      <c r="Y737" s="237"/>
      <c r="Z737" s="237"/>
      <c r="AA737" s="237"/>
      <c r="AB737" s="237"/>
      <c r="AC737" s="237"/>
      <c r="AD737" s="237"/>
      <c r="AE737" s="237"/>
      <c r="AF737" s="237"/>
      <c r="AG737" s="237"/>
      <c r="AH737" s="237"/>
    </row>
    <row r="738" spans="1:34">
      <c r="A738" s="8"/>
      <c r="B738" s="8"/>
      <c r="C738" s="237"/>
      <c r="D738" s="237"/>
      <c r="E738" s="237"/>
      <c r="F738" s="237"/>
      <c r="G738" s="237"/>
      <c r="H738" s="237"/>
      <c r="I738" s="237"/>
      <c r="J738" s="237"/>
      <c r="K738" s="237"/>
      <c r="L738" s="237"/>
      <c r="M738" s="237"/>
      <c r="N738" s="237"/>
      <c r="O738" s="237"/>
      <c r="Q738" s="237"/>
      <c r="R738" s="237"/>
      <c r="S738" s="237"/>
      <c r="T738" s="237"/>
      <c r="U738" s="237"/>
      <c r="V738" s="237"/>
      <c r="W738" s="237"/>
      <c r="X738" s="237"/>
      <c r="Y738" s="237"/>
      <c r="Z738" s="237"/>
      <c r="AA738" s="237"/>
      <c r="AB738" s="237"/>
      <c r="AC738" s="237"/>
      <c r="AD738" s="237"/>
      <c r="AE738" s="237"/>
      <c r="AF738" s="237"/>
      <c r="AG738" s="237"/>
      <c r="AH738" s="237"/>
    </row>
    <row r="739" spans="1:34">
      <c r="A739" s="8"/>
      <c r="B739" s="8"/>
      <c r="C739" s="237"/>
      <c r="D739" s="237"/>
      <c r="E739" s="237"/>
      <c r="F739" s="237"/>
      <c r="G739" s="237"/>
      <c r="H739" s="237"/>
      <c r="I739" s="237"/>
      <c r="J739" s="237"/>
      <c r="K739" s="237"/>
      <c r="L739" s="237"/>
      <c r="M739" s="237"/>
      <c r="N739" s="237"/>
      <c r="O739" s="237"/>
      <c r="Q739" s="237"/>
      <c r="R739" s="237"/>
      <c r="S739" s="237"/>
      <c r="T739" s="237"/>
      <c r="U739" s="237"/>
      <c r="V739" s="237"/>
      <c r="W739" s="237"/>
      <c r="X739" s="237"/>
      <c r="Y739" s="237"/>
      <c r="Z739" s="237"/>
      <c r="AA739" s="237"/>
      <c r="AB739" s="237"/>
      <c r="AC739" s="237"/>
      <c r="AD739" s="237"/>
      <c r="AE739" s="237"/>
      <c r="AF739" s="237"/>
      <c r="AG739" s="237"/>
      <c r="AH739" s="237"/>
    </row>
    <row r="740" spans="1:34">
      <c r="A740" s="8"/>
      <c r="B740" s="8"/>
      <c r="C740" s="237"/>
      <c r="D740" s="237"/>
      <c r="E740" s="237"/>
      <c r="F740" s="237"/>
      <c r="G740" s="237"/>
      <c r="H740" s="237"/>
      <c r="I740" s="237"/>
      <c r="J740" s="237"/>
      <c r="K740" s="237"/>
      <c r="L740" s="237"/>
      <c r="M740" s="237"/>
      <c r="N740" s="237"/>
      <c r="O740" s="237"/>
      <c r="Q740" s="237"/>
      <c r="R740" s="237"/>
      <c r="S740" s="237"/>
      <c r="T740" s="237"/>
      <c r="U740" s="237"/>
      <c r="V740" s="237"/>
      <c r="W740" s="237"/>
      <c r="X740" s="237"/>
      <c r="Y740" s="237"/>
      <c r="Z740" s="237"/>
      <c r="AA740" s="237"/>
      <c r="AB740" s="237"/>
      <c r="AC740" s="237"/>
      <c r="AD740" s="237"/>
      <c r="AE740" s="237"/>
      <c r="AF740" s="237"/>
      <c r="AG740" s="237"/>
      <c r="AH740" s="237"/>
    </row>
    <row r="741" spans="1:34">
      <c r="A741" s="8"/>
      <c r="B741" s="8"/>
      <c r="C741" s="237"/>
      <c r="D741" s="237"/>
      <c r="E741" s="237"/>
      <c r="F741" s="237"/>
      <c r="G741" s="237"/>
      <c r="H741" s="237"/>
      <c r="I741" s="237"/>
      <c r="J741" s="237"/>
      <c r="K741" s="237"/>
      <c r="L741" s="237"/>
      <c r="M741" s="237"/>
      <c r="N741" s="237"/>
      <c r="O741" s="237"/>
      <c r="Q741" s="237"/>
      <c r="R741" s="237"/>
      <c r="S741" s="237"/>
      <c r="T741" s="237"/>
      <c r="U741" s="237"/>
      <c r="V741" s="237"/>
      <c r="W741" s="237"/>
      <c r="X741" s="237"/>
      <c r="Y741" s="237"/>
      <c r="Z741" s="237"/>
      <c r="AA741" s="237"/>
      <c r="AB741" s="237"/>
      <c r="AC741" s="237"/>
      <c r="AD741" s="237"/>
      <c r="AE741" s="237"/>
      <c r="AF741" s="237"/>
      <c r="AG741" s="237"/>
      <c r="AH741" s="237"/>
    </row>
    <row r="742" spans="1:34">
      <c r="A742" s="8"/>
      <c r="B742" s="8"/>
      <c r="C742" s="237"/>
      <c r="D742" s="237"/>
      <c r="E742" s="237"/>
      <c r="F742" s="237"/>
      <c r="G742" s="237"/>
      <c r="H742" s="237"/>
      <c r="I742" s="237"/>
      <c r="J742" s="237"/>
      <c r="K742" s="237"/>
      <c r="L742" s="237"/>
      <c r="M742" s="237"/>
      <c r="N742" s="237"/>
      <c r="O742" s="237"/>
      <c r="Q742" s="237"/>
      <c r="R742" s="237"/>
      <c r="S742" s="237"/>
      <c r="T742" s="237"/>
      <c r="U742" s="237"/>
      <c r="V742" s="237"/>
      <c r="W742" s="237"/>
      <c r="X742" s="237"/>
      <c r="Y742" s="237"/>
      <c r="Z742" s="237"/>
      <c r="AA742" s="237"/>
      <c r="AB742" s="237"/>
      <c r="AC742" s="237"/>
      <c r="AD742" s="237"/>
      <c r="AE742" s="237"/>
      <c r="AF742" s="237"/>
      <c r="AG742" s="237"/>
      <c r="AH742" s="237"/>
    </row>
    <row r="743" spans="1:34">
      <c r="A743" s="8"/>
      <c r="B743" s="8"/>
      <c r="C743" s="237"/>
      <c r="D743" s="237"/>
      <c r="E743" s="237"/>
      <c r="F743" s="237"/>
      <c r="G743" s="237"/>
      <c r="H743" s="237"/>
      <c r="I743" s="237"/>
      <c r="J743" s="237"/>
      <c r="K743" s="237"/>
      <c r="L743" s="237"/>
      <c r="M743" s="237"/>
      <c r="N743" s="237"/>
      <c r="O743" s="237"/>
      <c r="Q743" s="237"/>
      <c r="R743" s="237"/>
      <c r="S743" s="237"/>
      <c r="T743" s="237"/>
      <c r="U743" s="237"/>
      <c r="V743" s="237"/>
      <c r="W743" s="237"/>
      <c r="X743" s="237"/>
      <c r="Y743" s="237"/>
      <c r="Z743" s="237"/>
      <c r="AA743" s="237"/>
      <c r="AB743" s="237"/>
      <c r="AC743" s="237"/>
      <c r="AD743" s="237"/>
      <c r="AE743" s="237"/>
      <c r="AF743" s="237"/>
      <c r="AG743" s="237"/>
      <c r="AH743" s="237"/>
    </row>
    <row r="744" spans="1:34">
      <c r="A744" s="8"/>
      <c r="B744" s="8"/>
      <c r="C744" s="237"/>
      <c r="D744" s="237"/>
      <c r="E744" s="237"/>
      <c r="F744" s="237"/>
      <c r="G744" s="237"/>
      <c r="H744" s="237"/>
      <c r="I744" s="237"/>
      <c r="J744" s="237"/>
      <c r="K744" s="237"/>
      <c r="L744" s="237"/>
      <c r="M744" s="237"/>
      <c r="N744" s="237"/>
      <c r="O744" s="237"/>
      <c r="Q744" s="237"/>
      <c r="R744" s="237"/>
      <c r="S744" s="237"/>
      <c r="T744" s="237"/>
      <c r="U744" s="237"/>
      <c r="V744" s="237"/>
      <c r="W744" s="237"/>
      <c r="X744" s="237"/>
      <c r="Y744" s="237"/>
      <c r="Z744" s="237"/>
      <c r="AA744" s="237"/>
      <c r="AB744" s="237"/>
      <c r="AC744" s="237"/>
      <c r="AD744" s="237"/>
      <c r="AE744" s="237"/>
      <c r="AF744" s="237"/>
      <c r="AG744" s="237"/>
      <c r="AH744" s="237"/>
    </row>
    <row r="745" spans="1:34">
      <c r="A745" s="8"/>
      <c r="B745" s="8"/>
      <c r="C745" s="237"/>
      <c r="D745" s="237"/>
      <c r="E745" s="237"/>
      <c r="F745" s="237"/>
      <c r="G745" s="237"/>
      <c r="H745" s="237"/>
      <c r="I745" s="237"/>
      <c r="J745" s="237"/>
      <c r="K745" s="237"/>
      <c r="L745" s="237"/>
      <c r="M745" s="237"/>
      <c r="N745" s="237"/>
      <c r="O745" s="237"/>
      <c r="Q745" s="237"/>
      <c r="R745" s="237"/>
      <c r="S745" s="237"/>
      <c r="T745" s="237"/>
      <c r="U745" s="237"/>
      <c r="V745" s="237"/>
      <c r="W745" s="237"/>
      <c r="X745" s="237"/>
      <c r="Y745" s="237"/>
      <c r="Z745" s="237"/>
      <c r="AA745" s="237"/>
      <c r="AB745" s="237"/>
      <c r="AC745" s="237"/>
      <c r="AD745" s="237"/>
      <c r="AE745" s="237"/>
      <c r="AF745" s="237"/>
      <c r="AG745" s="237"/>
      <c r="AH745" s="237"/>
    </row>
    <row r="746" spans="1:34">
      <c r="A746" s="8"/>
      <c r="B746" s="8"/>
      <c r="C746" s="237"/>
      <c r="D746" s="237"/>
      <c r="E746" s="237"/>
      <c r="F746" s="237"/>
      <c r="G746" s="237"/>
      <c r="H746" s="237"/>
      <c r="I746" s="237"/>
      <c r="J746" s="237"/>
      <c r="K746" s="237"/>
      <c r="L746" s="237"/>
      <c r="M746" s="237"/>
      <c r="N746" s="237"/>
      <c r="O746" s="237"/>
      <c r="Q746" s="237"/>
      <c r="R746" s="237"/>
      <c r="S746" s="237"/>
      <c r="T746" s="237"/>
      <c r="U746" s="237"/>
      <c r="V746" s="237"/>
      <c r="W746" s="237"/>
      <c r="X746" s="237"/>
      <c r="Y746" s="237"/>
      <c r="Z746" s="237"/>
      <c r="AA746" s="237"/>
      <c r="AB746" s="237"/>
      <c r="AC746" s="237"/>
      <c r="AD746" s="237"/>
      <c r="AE746" s="237"/>
      <c r="AF746" s="237"/>
      <c r="AG746" s="237"/>
      <c r="AH746" s="237"/>
    </row>
    <row r="747" spans="1:34">
      <c r="A747" s="8"/>
      <c r="B747" s="8"/>
      <c r="C747" s="237"/>
      <c r="D747" s="237"/>
      <c r="E747" s="237"/>
      <c r="F747" s="237"/>
      <c r="G747" s="237"/>
      <c r="H747" s="237"/>
      <c r="I747" s="237"/>
      <c r="J747" s="237"/>
      <c r="K747" s="237"/>
      <c r="L747" s="237"/>
      <c r="M747" s="237"/>
      <c r="N747" s="237"/>
      <c r="O747" s="237"/>
      <c r="Q747" s="237"/>
      <c r="R747" s="237"/>
      <c r="S747" s="237"/>
      <c r="T747" s="237"/>
      <c r="U747" s="237"/>
      <c r="V747" s="237"/>
      <c r="W747" s="237"/>
      <c r="X747" s="237"/>
      <c r="Y747" s="237"/>
      <c r="Z747" s="237"/>
      <c r="AA747" s="237"/>
      <c r="AB747" s="237"/>
      <c r="AC747" s="237"/>
      <c r="AD747" s="237"/>
      <c r="AE747" s="237"/>
      <c r="AF747" s="237"/>
      <c r="AG747" s="237"/>
      <c r="AH747" s="237"/>
    </row>
    <row r="748" spans="1:34">
      <c r="A748" s="8"/>
      <c r="B748" s="8"/>
      <c r="C748" s="237"/>
      <c r="D748" s="237"/>
      <c r="E748" s="237"/>
      <c r="F748" s="237"/>
      <c r="G748" s="237"/>
      <c r="H748" s="237"/>
      <c r="I748" s="237"/>
      <c r="J748" s="237"/>
      <c r="K748" s="237"/>
      <c r="L748" s="237"/>
      <c r="M748" s="237"/>
      <c r="N748" s="237"/>
      <c r="O748" s="237"/>
      <c r="Q748" s="237"/>
      <c r="R748" s="237"/>
      <c r="S748" s="237"/>
      <c r="T748" s="237"/>
      <c r="U748" s="237"/>
      <c r="V748" s="237"/>
      <c r="W748" s="237"/>
      <c r="X748" s="237"/>
      <c r="Y748" s="237"/>
      <c r="Z748" s="237"/>
      <c r="AA748" s="237"/>
      <c r="AB748" s="237"/>
      <c r="AC748" s="237"/>
      <c r="AD748" s="237"/>
      <c r="AE748" s="237"/>
      <c r="AF748" s="237"/>
      <c r="AG748" s="237"/>
      <c r="AH748" s="237"/>
    </row>
    <row r="749" spans="1:34">
      <c r="A749" s="8"/>
      <c r="B749" s="8"/>
      <c r="C749" s="237"/>
      <c r="D749" s="237"/>
      <c r="E749" s="237"/>
      <c r="F749" s="237"/>
      <c r="G749" s="237"/>
      <c r="H749" s="237"/>
      <c r="I749" s="237"/>
      <c r="J749" s="237"/>
      <c r="K749" s="237"/>
      <c r="L749" s="237"/>
      <c r="M749" s="237"/>
      <c r="N749" s="237"/>
      <c r="O749" s="237"/>
      <c r="Q749" s="237"/>
      <c r="R749" s="237"/>
      <c r="S749" s="237"/>
      <c r="T749" s="237"/>
      <c r="U749" s="237"/>
      <c r="V749" s="237"/>
      <c r="W749" s="237"/>
      <c r="X749" s="237"/>
      <c r="Y749" s="237"/>
      <c r="Z749" s="237"/>
      <c r="AA749" s="237"/>
      <c r="AB749" s="237"/>
      <c r="AC749" s="237"/>
      <c r="AD749" s="237"/>
      <c r="AE749" s="237"/>
      <c r="AF749" s="237"/>
      <c r="AG749" s="237"/>
      <c r="AH749" s="237"/>
    </row>
    <row r="750" spans="1:34">
      <c r="A750" s="8"/>
      <c r="B750" s="8"/>
      <c r="C750" s="237"/>
      <c r="D750" s="237"/>
      <c r="E750" s="237"/>
      <c r="F750" s="237"/>
      <c r="G750" s="237"/>
      <c r="H750" s="237"/>
      <c r="I750" s="237"/>
      <c r="J750" s="237"/>
      <c r="K750" s="237"/>
      <c r="L750" s="237"/>
      <c r="M750" s="237"/>
      <c r="N750" s="237"/>
      <c r="O750" s="237"/>
      <c r="Q750" s="237"/>
      <c r="R750" s="237"/>
      <c r="S750" s="237"/>
      <c r="T750" s="237"/>
      <c r="U750" s="237"/>
      <c r="V750" s="237"/>
      <c r="W750" s="237"/>
      <c r="X750" s="237"/>
      <c r="Y750" s="237"/>
      <c r="Z750" s="237"/>
      <c r="AA750" s="237"/>
      <c r="AB750" s="237"/>
      <c r="AC750" s="237"/>
      <c r="AD750" s="237"/>
      <c r="AE750" s="237"/>
      <c r="AF750" s="237"/>
      <c r="AG750" s="237"/>
      <c r="AH750" s="237"/>
    </row>
    <row r="751" spans="1:34">
      <c r="A751" s="8"/>
      <c r="B751" s="8"/>
      <c r="C751" s="237"/>
      <c r="D751" s="237"/>
      <c r="E751" s="237"/>
      <c r="F751" s="237"/>
      <c r="G751" s="237"/>
      <c r="H751" s="237"/>
      <c r="I751" s="237"/>
      <c r="J751" s="237"/>
      <c r="K751" s="237"/>
      <c r="L751" s="237"/>
      <c r="M751" s="237"/>
      <c r="N751" s="237"/>
      <c r="O751" s="237"/>
      <c r="Q751" s="237"/>
      <c r="R751" s="237"/>
      <c r="S751" s="237"/>
      <c r="T751" s="237"/>
      <c r="U751" s="237"/>
      <c r="V751" s="237"/>
      <c r="W751" s="237"/>
      <c r="X751" s="237"/>
      <c r="Y751" s="237"/>
      <c r="Z751" s="237"/>
      <c r="AA751" s="237"/>
      <c r="AB751" s="237"/>
      <c r="AC751" s="237"/>
      <c r="AD751" s="237"/>
      <c r="AE751" s="237"/>
      <c r="AF751" s="237"/>
      <c r="AG751" s="237"/>
      <c r="AH751" s="237"/>
    </row>
    <row r="752" spans="1:34">
      <c r="A752" s="8"/>
      <c r="B752" s="8"/>
      <c r="C752" s="237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237"/>
      <c r="O752" s="237"/>
      <c r="Q752" s="237"/>
      <c r="R752" s="237"/>
      <c r="S752" s="237"/>
      <c r="T752" s="237"/>
      <c r="U752" s="237"/>
      <c r="V752" s="237"/>
      <c r="W752" s="237"/>
      <c r="X752" s="237"/>
      <c r="Y752" s="237"/>
      <c r="Z752" s="237"/>
      <c r="AA752" s="237"/>
      <c r="AB752" s="237"/>
      <c r="AC752" s="237"/>
      <c r="AD752" s="237"/>
      <c r="AE752" s="237"/>
      <c r="AF752" s="237"/>
      <c r="AG752" s="237"/>
      <c r="AH752" s="237"/>
    </row>
    <row r="753" spans="1:34">
      <c r="A753" s="8"/>
      <c r="B753" s="8"/>
      <c r="C753" s="237"/>
      <c r="D753" s="237"/>
      <c r="E753" s="237"/>
      <c r="F753" s="237"/>
      <c r="G753" s="237"/>
      <c r="H753" s="237"/>
      <c r="I753" s="237"/>
      <c r="J753" s="237"/>
      <c r="K753" s="237"/>
      <c r="L753" s="237"/>
      <c r="M753" s="237"/>
      <c r="N753" s="237"/>
      <c r="O753" s="237"/>
      <c r="Q753" s="237"/>
      <c r="R753" s="237"/>
      <c r="S753" s="237"/>
      <c r="T753" s="237"/>
      <c r="U753" s="237"/>
      <c r="V753" s="237"/>
      <c r="W753" s="237"/>
      <c r="X753" s="237"/>
      <c r="Y753" s="237"/>
      <c r="Z753" s="237"/>
      <c r="AA753" s="237"/>
      <c r="AB753" s="237"/>
      <c r="AC753" s="237"/>
      <c r="AD753" s="237"/>
      <c r="AE753" s="237"/>
      <c r="AF753" s="237"/>
      <c r="AG753" s="237"/>
      <c r="AH753" s="237"/>
    </row>
    <row r="754" spans="1:34">
      <c r="A754" s="8"/>
      <c r="B754" s="8"/>
      <c r="C754" s="237"/>
      <c r="D754" s="237"/>
      <c r="E754" s="237"/>
      <c r="F754" s="237"/>
      <c r="G754" s="237"/>
      <c r="H754" s="237"/>
      <c r="I754" s="237"/>
      <c r="J754" s="237"/>
      <c r="K754" s="237"/>
      <c r="L754" s="237"/>
      <c r="M754" s="237"/>
      <c r="N754" s="237"/>
      <c r="O754" s="237"/>
      <c r="Q754" s="237"/>
      <c r="R754" s="237"/>
      <c r="S754" s="237"/>
      <c r="T754" s="237"/>
      <c r="U754" s="237"/>
      <c r="V754" s="237"/>
      <c r="W754" s="237"/>
      <c r="X754" s="237"/>
      <c r="Y754" s="237"/>
      <c r="Z754" s="237"/>
      <c r="AA754" s="237"/>
      <c r="AB754" s="237"/>
      <c r="AC754" s="237"/>
      <c r="AD754" s="237"/>
      <c r="AE754" s="237"/>
      <c r="AF754" s="237"/>
      <c r="AG754" s="237"/>
      <c r="AH754" s="237"/>
    </row>
    <row r="755" spans="1:34">
      <c r="A755" s="8"/>
      <c r="B755" s="8"/>
      <c r="C755" s="237"/>
      <c r="D755" s="237"/>
      <c r="E755" s="237"/>
      <c r="F755" s="237"/>
      <c r="G755" s="237"/>
      <c r="H755" s="237"/>
      <c r="I755" s="237"/>
      <c r="J755" s="237"/>
      <c r="K755" s="237"/>
      <c r="L755" s="237"/>
      <c r="M755" s="237"/>
      <c r="N755" s="237"/>
      <c r="O755" s="237"/>
      <c r="Q755" s="237"/>
      <c r="R755" s="237"/>
      <c r="S755" s="237"/>
      <c r="T755" s="237"/>
      <c r="U755" s="237"/>
      <c r="V755" s="237"/>
      <c r="W755" s="237"/>
      <c r="X755" s="237"/>
      <c r="Y755" s="237"/>
      <c r="Z755" s="237"/>
      <c r="AA755" s="237"/>
      <c r="AB755" s="237"/>
      <c r="AC755" s="237"/>
      <c r="AD755" s="237"/>
      <c r="AE755" s="237"/>
      <c r="AF755" s="237"/>
      <c r="AG755" s="237"/>
      <c r="AH755" s="237"/>
    </row>
    <row r="756" spans="1:34">
      <c r="A756" s="8"/>
      <c r="B756" s="8"/>
      <c r="C756" s="237"/>
      <c r="D756" s="237"/>
      <c r="E756" s="237"/>
      <c r="F756" s="237"/>
      <c r="G756" s="237"/>
      <c r="H756" s="237"/>
      <c r="I756" s="237"/>
      <c r="J756" s="237"/>
      <c r="K756" s="237"/>
      <c r="L756" s="237"/>
      <c r="M756" s="237"/>
      <c r="N756" s="237"/>
      <c r="O756" s="237"/>
      <c r="Q756" s="237"/>
      <c r="R756" s="237"/>
      <c r="S756" s="237"/>
      <c r="T756" s="237"/>
      <c r="U756" s="237"/>
      <c r="V756" s="237"/>
      <c r="W756" s="237"/>
      <c r="X756" s="237"/>
      <c r="Y756" s="237"/>
      <c r="Z756" s="237"/>
      <c r="AA756" s="237"/>
      <c r="AB756" s="237"/>
      <c r="AC756" s="237"/>
      <c r="AD756" s="237"/>
      <c r="AE756" s="237"/>
      <c r="AF756" s="237"/>
      <c r="AG756" s="237"/>
      <c r="AH756" s="237"/>
    </row>
    <row r="757" spans="1:34">
      <c r="A757" s="8"/>
      <c r="B757" s="8"/>
      <c r="C757" s="237"/>
      <c r="D757" s="237"/>
      <c r="E757" s="237"/>
      <c r="F757" s="237"/>
      <c r="G757" s="237"/>
      <c r="H757" s="237"/>
      <c r="I757" s="237"/>
      <c r="J757" s="237"/>
      <c r="K757" s="237"/>
      <c r="L757" s="237"/>
      <c r="M757" s="237"/>
      <c r="N757" s="237"/>
      <c r="O757" s="237"/>
      <c r="Q757" s="237"/>
      <c r="R757" s="237"/>
      <c r="S757" s="237"/>
      <c r="T757" s="237"/>
      <c r="U757" s="237"/>
      <c r="V757" s="237"/>
      <c r="W757" s="237"/>
      <c r="X757" s="237"/>
      <c r="Y757" s="237"/>
      <c r="Z757" s="237"/>
      <c r="AA757" s="237"/>
      <c r="AB757" s="237"/>
      <c r="AC757" s="237"/>
      <c r="AD757" s="237"/>
      <c r="AE757" s="237"/>
      <c r="AF757" s="237"/>
      <c r="AG757" s="237"/>
      <c r="AH757" s="237"/>
    </row>
    <row r="758" spans="1:34">
      <c r="A758" s="8"/>
      <c r="B758" s="8"/>
      <c r="C758" s="237"/>
      <c r="D758" s="237"/>
      <c r="E758" s="237"/>
      <c r="F758" s="237"/>
      <c r="G758" s="237"/>
      <c r="H758" s="237"/>
      <c r="I758" s="237"/>
      <c r="J758" s="237"/>
      <c r="K758" s="237"/>
      <c r="L758" s="237"/>
      <c r="M758" s="237"/>
      <c r="N758" s="237"/>
      <c r="O758" s="237"/>
      <c r="Q758" s="237"/>
      <c r="R758" s="237"/>
      <c r="S758" s="237"/>
      <c r="T758" s="237"/>
      <c r="U758" s="237"/>
      <c r="V758" s="237"/>
      <c r="W758" s="237"/>
      <c r="X758" s="237"/>
      <c r="Y758" s="237"/>
      <c r="Z758" s="237"/>
      <c r="AA758" s="237"/>
      <c r="AB758" s="237"/>
      <c r="AC758" s="237"/>
      <c r="AD758" s="237"/>
      <c r="AE758" s="237"/>
      <c r="AF758" s="237"/>
      <c r="AG758" s="237"/>
      <c r="AH758" s="237"/>
    </row>
    <row r="759" spans="1:34">
      <c r="A759" s="8"/>
      <c r="B759" s="8"/>
      <c r="C759" s="237"/>
      <c r="D759" s="237"/>
      <c r="E759" s="237"/>
      <c r="F759" s="237"/>
      <c r="G759" s="237"/>
      <c r="H759" s="237"/>
      <c r="I759" s="237"/>
      <c r="J759" s="237"/>
      <c r="K759" s="237"/>
      <c r="L759" s="237"/>
      <c r="M759" s="237"/>
      <c r="N759" s="237"/>
      <c r="O759" s="237"/>
      <c r="Q759" s="237"/>
      <c r="R759" s="237"/>
      <c r="S759" s="237"/>
      <c r="T759" s="237"/>
      <c r="U759" s="237"/>
      <c r="V759" s="237"/>
      <c r="W759" s="237"/>
      <c r="X759" s="237"/>
      <c r="Y759" s="237"/>
      <c r="Z759" s="237"/>
      <c r="AA759" s="237"/>
      <c r="AB759" s="237"/>
      <c r="AC759" s="237"/>
      <c r="AD759" s="237"/>
      <c r="AE759" s="237"/>
      <c r="AF759" s="237"/>
      <c r="AG759" s="237"/>
      <c r="AH759" s="237"/>
    </row>
    <row r="760" spans="1:34">
      <c r="A760" s="8"/>
      <c r="B760" s="8"/>
      <c r="C760" s="237"/>
      <c r="D760" s="237"/>
      <c r="E760" s="237"/>
      <c r="F760" s="237"/>
      <c r="G760" s="237"/>
      <c r="H760" s="237"/>
      <c r="I760" s="237"/>
      <c r="J760" s="237"/>
      <c r="K760" s="237"/>
      <c r="L760" s="237"/>
      <c r="M760" s="237"/>
      <c r="N760" s="237"/>
      <c r="O760" s="237"/>
      <c r="Q760" s="237"/>
      <c r="R760" s="237"/>
      <c r="S760" s="237"/>
      <c r="T760" s="237"/>
      <c r="U760" s="237"/>
      <c r="V760" s="237"/>
      <c r="W760" s="237"/>
      <c r="X760" s="237"/>
      <c r="Y760" s="237"/>
      <c r="Z760" s="237"/>
      <c r="AA760" s="237"/>
      <c r="AB760" s="237"/>
      <c r="AC760" s="237"/>
      <c r="AD760" s="237"/>
      <c r="AE760" s="237"/>
      <c r="AF760" s="237"/>
      <c r="AG760" s="237"/>
      <c r="AH760" s="237"/>
    </row>
    <row r="761" spans="1:34">
      <c r="A761" s="8"/>
      <c r="B761" s="8"/>
      <c r="C761" s="237"/>
      <c r="D761" s="237"/>
      <c r="E761" s="237"/>
      <c r="F761" s="237"/>
      <c r="G761" s="237"/>
      <c r="H761" s="237"/>
      <c r="I761" s="237"/>
      <c r="J761" s="237"/>
      <c r="K761" s="237"/>
      <c r="L761" s="237"/>
      <c r="M761" s="237"/>
      <c r="N761" s="237"/>
      <c r="O761" s="237"/>
      <c r="Q761" s="237"/>
      <c r="R761" s="237"/>
      <c r="S761" s="237"/>
      <c r="T761" s="237"/>
      <c r="U761" s="237"/>
      <c r="V761" s="237"/>
      <c r="W761" s="237"/>
      <c r="X761" s="237"/>
      <c r="Y761" s="237"/>
      <c r="Z761" s="237"/>
      <c r="AA761" s="237"/>
      <c r="AB761" s="237"/>
      <c r="AC761" s="237"/>
      <c r="AD761" s="237"/>
      <c r="AE761" s="237"/>
      <c r="AF761" s="237"/>
      <c r="AG761" s="237"/>
      <c r="AH761" s="237"/>
    </row>
    <row r="762" spans="1:34">
      <c r="A762" s="8"/>
      <c r="B762" s="8"/>
      <c r="C762" s="237"/>
      <c r="D762" s="237"/>
      <c r="E762" s="237"/>
      <c r="F762" s="237"/>
      <c r="G762" s="237"/>
      <c r="H762" s="237"/>
      <c r="I762" s="237"/>
      <c r="J762" s="237"/>
      <c r="K762" s="237"/>
      <c r="L762" s="237"/>
      <c r="M762" s="237"/>
      <c r="N762" s="237"/>
      <c r="O762" s="237"/>
      <c r="Q762" s="237"/>
      <c r="R762" s="237"/>
      <c r="S762" s="237"/>
      <c r="T762" s="237"/>
      <c r="U762" s="237"/>
      <c r="V762" s="237"/>
      <c r="W762" s="237"/>
      <c r="X762" s="237"/>
      <c r="Y762" s="237"/>
      <c r="Z762" s="237"/>
      <c r="AA762" s="237"/>
      <c r="AB762" s="237"/>
      <c r="AC762" s="237"/>
      <c r="AD762" s="237"/>
      <c r="AE762" s="237"/>
      <c r="AF762" s="237"/>
      <c r="AG762" s="237"/>
      <c r="AH762" s="237"/>
    </row>
    <row r="763" spans="1:34">
      <c r="A763" s="8"/>
      <c r="B763" s="8"/>
      <c r="C763" s="237"/>
      <c r="D763" s="237"/>
      <c r="E763" s="237"/>
      <c r="F763" s="237"/>
      <c r="G763" s="237"/>
      <c r="H763" s="237"/>
      <c r="I763" s="237"/>
      <c r="J763" s="237"/>
      <c r="K763" s="237"/>
      <c r="L763" s="237"/>
      <c r="M763" s="237"/>
      <c r="N763" s="237"/>
      <c r="O763" s="237"/>
      <c r="Q763" s="237"/>
      <c r="R763" s="237"/>
      <c r="S763" s="237"/>
      <c r="T763" s="237"/>
      <c r="U763" s="237"/>
      <c r="V763" s="237"/>
      <c r="W763" s="237"/>
      <c r="X763" s="237"/>
      <c r="Y763" s="237"/>
      <c r="Z763" s="237"/>
      <c r="AA763" s="237"/>
      <c r="AB763" s="237"/>
      <c r="AC763" s="237"/>
      <c r="AD763" s="237"/>
      <c r="AE763" s="237"/>
      <c r="AF763" s="237"/>
      <c r="AG763" s="237"/>
      <c r="AH763" s="237"/>
    </row>
    <row r="764" spans="1:34">
      <c r="A764" s="8"/>
      <c r="B764" s="8"/>
      <c r="C764" s="237"/>
      <c r="D764" s="237"/>
      <c r="E764" s="237"/>
      <c r="F764" s="237"/>
      <c r="G764" s="237"/>
      <c r="H764" s="237"/>
      <c r="I764" s="237"/>
      <c r="J764" s="237"/>
      <c r="K764" s="237"/>
      <c r="L764" s="237"/>
      <c r="M764" s="237"/>
      <c r="N764" s="237"/>
      <c r="O764" s="237"/>
      <c r="Q764" s="237"/>
      <c r="R764" s="237"/>
      <c r="S764" s="237"/>
      <c r="T764" s="237"/>
      <c r="U764" s="237"/>
      <c r="V764" s="237"/>
      <c r="W764" s="237"/>
      <c r="X764" s="237"/>
      <c r="Y764" s="237"/>
      <c r="Z764" s="237"/>
      <c r="AA764" s="237"/>
      <c r="AB764" s="237"/>
      <c r="AC764" s="237"/>
      <c r="AD764" s="237"/>
      <c r="AE764" s="237"/>
      <c r="AF764" s="237"/>
      <c r="AG764" s="237"/>
      <c r="AH764" s="237"/>
    </row>
    <row r="765" spans="1:34">
      <c r="A765" s="8"/>
      <c r="B765" s="8"/>
      <c r="C765" s="237"/>
      <c r="D765" s="237"/>
      <c r="E765" s="237"/>
      <c r="F765" s="237"/>
      <c r="G765" s="237"/>
      <c r="H765" s="237"/>
      <c r="I765" s="237"/>
      <c r="J765" s="237"/>
      <c r="K765" s="237"/>
      <c r="L765" s="237"/>
      <c r="M765" s="237"/>
      <c r="N765" s="237"/>
      <c r="O765" s="237"/>
      <c r="Q765" s="237"/>
      <c r="R765" s="237"/>
      <c r="S765" s="237"/>
      <c r="T765" s="237"/>
      <c r="U765" s="237"/>
      <c r="V765" s="237"/>
      <c r="W765" s="237"/>
      <c r="X765" s="237"/>
      <c r="Y765" s="237"/>
      <c r="Z765" s="237"/>
      <c r="AA765" s="237"/>
      <c r="AB765" s="237"/>
      <c r="AC765" s="237"/>
      <c r="AD765" s="237"/>
      <c r="AE765" s="237"/>
      <c r="AF765" s="237"/>
      <c r="AG765" s="237"/>
      <c r="AH765" s="237"/>
    </row>
    <row r="766" spans="1:34">
      <c r="A766" s="8"/>
      <c r="B766" s="8"/>
      <c r="C766" s="237"/>
      <c r="D766" s="237"/>
      <c r="E766" s="237"/>
      <c r="F766" s="237"/>
      <c r="G766" s="237"/>
      <c r="H766" s="237"/>
      <c r="I766" s="237"/>
      <c r="J766" s="237"/>
      <c r="K766" s="237"/>
      <c r="L766" s="237"/>
      <c r="M766" s="237"/>
      <c r="N766" s="237"/>
      <c r="O766" s="237"/>
      <c r="Q766" s="237"/>
      <c r="R766" s="237"/>
      <c r="S766" s="237"/>
      <c r="T766" s="237"/>
      <c r="U766" s="237"/>
      <c r="V766" s="237"/>
      <c r="W766" s="237"/>
      <c r="X766" s="237"/>
      <c r="Y766" s="237"/>
      <c r="Z766" s="237"/>
      <c r="AA766" s="237"/>
      <c r="AB766" s="237"/>
      <c r="AC766" s="237"/>
      <c r="AD766" s="237"/>
      <c r="AE766" s="237"/>
      <c r="AF766" s="237"/>
      <c r="AG766" s="237"/>
      <c r="AH766" s="237"/>
    </row>
    <row r="767" spans="1:34">
      <c r="A767" s="8"/>
      <c r="B767" s="8"/>
      <c r="C767" s="237"/>
      <c r="D767" s="237"/>
      <c r="E767" s="237"/>
      <c r="F767" s="237"/>
      <c r="G767" s="237"/>
      <c r="H767" s="237"/>
      <c r="I767" s="237"/>
      <c r="J767" s="237"/>
      <c r="K767" s="237"/>
      <c r="L767" s="237"/>
      <c r="M767" s="237"/>
      <c r="N767" s="237"/>
      <c r="O767" s="237"/>
      <c r="Q767" s="237"/>
      <c r="R767" s="237"/>
      <c r="S767" s="237"/>
      <c r="T767" s="237"/>
      <c r="U767" s="237"/>
      <c r="V767" s="237"/>
      <c r="W767" s="237"/>
      <c r="X767" s="237"/>
      <c r="Y767" s="237"/>
      <c r="Z767" s="237"/>
      <c r="AA767" s="237"/>
      <c r="AB767" s="237"/>
      <c r="AC767" s="237"/>
      <c r="AD767" s="237"/>
      <c r="AE767" s="237"/>
      <c r="AF767" s="237"/>
      <c r="AG767" s="237"/>
      <c r="AH767" s="237"/>
    </row>
    <row r="768" spans="1:34">
      <c r="A768" s="8"/>
      <c r="B768" s="8"/>
      <c r="C768" s="237"/>
      <c r="D768" s="237"/>
      <c r="E768" s="237"/>
      <c r="F768" s="237"/>
      <c r="G768" s="237"/>
      <c r="H768" s="237"/>
      <c r="I768" s="237"/>
      <c r="J768" s="237"/>
      <c r="K768" s="237"/>
      <c r="L768" s="237"/>
      <c r="M768" s="237"/>
      <c r="N768" s="237"/>
      <c r="O768" s="237"/>
      <c r="Q768" s="237"/>
      <c r="R768" s="237"/>
      <c r="S768" s="237"/>
      <c r="T768" s="237"/>
      <c r="U768" s="237"/>
      <c r="V768" s="237"/>
      <c r="W768" s="237"/>
      <c r="X768" s="237"/>
      <c r="Y768" s="237"/>
      <c r="Z768" s="237"/>
      <c r="AA768" s="237"/>
      <c r="AB768" s="237"/>
      <c r="AC768" s="237"/>
      <c r="AD768" s="237"/>
      <c r="AE768" s="237"/>
      <c r="AF768" s="237"/>
      <c r="AG768" s="237"/>
      <c r="AH768" s="237"/>
    </row>
    <row r="769" spans="1:34">
      <c r="A769" s="8"/>
      <c r="B769" s="8"/>
      <c r="C769" s="237"/>
      <c r="D769" s="237"/>
      <c r="E769" s="237"/>
      <c r="F769" s="237"/>
      <c r="G769" s="237"/>
      <c r="H769" s="237"/>
      <c r="I769" s="237"/>
      <c r="J769" s="237"/>
      <c r="K769" s="237"/>
      <c r="L769" s="237"/>
      <c r="M769" s="237"/>
      <c r="N769" s="237"/>
      <c r="O769" s="237"/>
      <c r="Q769" s="237"/>
      <c r="R769" s="237"/>
      <c r="S769" s="237"/>
      <c r="T769" s="237"/>
      <c r="U769" s="237"/>
      <c r="V769" s="237"/>
      <c r="W769" s="237"/>
      <c r="X769" s="237"/>
      <c r="Y769" s="237"/>
      <c r="Z769" s="237"/>
      <c r="AA769" s="237"/>
      <c r="AB769" s="237"/>
      <c r="AC769" s="237"/>
      <c r="AD769" s="237"/>
      <c r="AE769" s="237"/>
      <c r="AF769" s="237"/>
      <c r="AG769" s="237"/>
      <c r="AH769" s="237"/>
    </row>
    <row r="770" spans="1:34">
      <c r="A770" s="8"/>
      <c r="B770" s="8"/>
      <c r="C770" s="237"/>
      <c r="D770" s="237"/>
      <c r="E770" s="237"/>
      <c r="F770" s="237"/>
      <c r="G770" s="237"/>
      <c r="H770" s="237"/>
      <c r="I770" s="237"/>
      <c r="J770" s="237"/>
      <c r="K770" s="237"/>
      <c r="L770" s="237"/>
      <c r="M770" s="237"/>
      <c r="N770" s="237"/>
      <c r="O770" s="237"/>
      <c r="Q770" s="237"/>
      <c r="R770" s="237"/>
      <c r="S770" s="237"/>
      <c r="T770" s="237"/>
      <c r="U770" s="237"/>
      <c r="V770" s="237"/>
      <c r="W770" s="237"/>
      <c r="X770" s="237"/>
      <c r="Y770" s="237"/>
      <c r="Z770" s="237"/>
      <c r="AA770" s="237"/>
      <c r="AB770" s="237"/>
      <c r="AC770" s="237"/>
      <c r="AD770" s="237"/>
      <c r="AE770" s="237"/>
      <c r="AF770" s="237"/>
      <c r="AG770" s="237"/>
      <c r="AH770" s="237"/>
    </row>
    <row r="771" spans="1:34">
      <c r="A771" s="8"/>
      <c r="B771" s="8"/>
      <c r="C771" s="237"/>
      <c r="D771" s="237"/>
      <c r="E771" s="237"/>
      <c r="F771" s="237"/>
      <c r="G771" s="237"/>
      <c r="H771" s="237"/>
      <c r="I771" s="237"/>
      <c r="J771" s="237"/>
      <c r="K771" s="237"/>
      <c r="L771" s="237"/>
      <c r="M771" s="237"/>
      <c r="N771" s="237"/>
      <c r="O771" s="237"/>
      <c r="Q771" s="237"/>
      <c r="R771" s="237"/>
      <c r="S771" s="237"/>
      <c r="T771" s="237"/>
      <c r="U771" s="237"/>
      <c r="V771" s="237"/>
      <c r="W771" s="237"/>
      <c r="X771" s="237"/>
      <c r="Y771" s="237"/>
      <c r="Z771" s="237"/>
      <c r="AA771" s="237"/>
      <c r="AB771" s="237"/>
      <c r="AC771" s="237"/>
      <c r="AD771" s="237"/>
      <c r="AE771" s="237"/>
      <c r="AF771" s="237"/>
      <c r="AG771" s="237"/>
      <c r="AH771" s="237"/>
    </row>
    <row r="772" spans="1:34">
      <c r="A772" s="8"/>
      <c r="B772" s="8"/>
      <c r="C772" s="237"/>
      <c r="D772" s="237"/>
      <c r="E772" s="237"/>
      <c r="F772" s="237"/>
      <c r="G772" s="237"/>
      <c r="H772" s="237"/>
      <c r="I772" s="237"/>
      <c r="J772" s="237"/>
      <c r="K772" s="237"/>
      <c r="L772" s="237"/>
      <c r="M772" s="237"/>
      <c r="N772" s="237"/>
      <c r="O772" s="237"/>
      <c r="Q772" s="237"/>
      <c r="R772" s="237"/>
      <c r="S772" s="237"/>
      <c r="T772" s="237"/>
      <c r="U772" s="237"/>
      <c r="V772" s="237"/>
      <c r="W772" s="237"/>
      <c r="X772" s="237"/>
      <c r="Y772" s="237"/>
      <c r="Z772" s="237"/>
      <c r="AA772" s="237"/>
      <c r="AB772" s="237"/>
      <c r="AC772" s="237"/>
      <c r="AD772" s="237"/>
      <c r="AE772" s="237"/>
      <c r="AF772" s="237"/>
      <c r="AG772" s="237"/>
      <c r="AH772" s="237"/>
    </row>
    <row r="773" spans="1:34">
      <c r="A773" s="8"/>
      <c r="B773" s="8"/>
      <c r="C773" s="237"/>
      <c r="D773" s="237"/>
      <c r="E773" s="237"/>
      <c r="F773" s="237"/>
      <c r="G773" s="237"/>
      <c r="H773" s="237"/>
      <c r="I773" s="237"/>
      <c r="J773" s="237"/>
      <c r="K773" s="237"/>
      <c r="L773" s="237"/>
      <c r="M773" s="237"/>
      <c r="N773" s="237"/>
      <c r="O773" s="237"/>
      <c r="Q773" s="237"/>
      <c r="R773" s="237"/>
      <c r="S773" s="237"/>
      <c r="T773" s="237"/>
      <c r="U773" s="237"/>
      <c r="V773" s="237"/>
      <c r="W773" s="237"/>
      <c r="X773" s="237"/>
      <c r="Y773" s="237"/>
      <c r="Z773" s="237"/>
      <c r="AA773" s="237"/>
      <c r="AB773" s="237"/>
      <c r="AC773" s="237"/>
      <c r="AD773" s="237"/>
      <c r="AE773" s="237"/>
      <c r="AF773" s="237"/>
      <c r="AG773" s="237"/>
      <c r="AH773" s="237"/>
    </row>
    <row r="774" spans="1:34">
      <c r="A774" s="8"/>
      <c r="B774" s="8"/>
      <c r="C774" s="237"/>
      <c r="D774" s="237"/>
      <c r="E774" s="237"/>
      <c r="F774" s="237"/>
      <c r="G774" s="237"/>
      <c r="H774" s="237"/>
      <c r="I774" s="237"/>
      <c r="J774" s="237"/>
      <c r="K774" s="237"/>
      <c r="L774" s="237"/>
      <c r="M774" s="237"/>
      <c r="N774" s="237"/>
      <c r="O774" s="237"/>
      <c r="Q774" s="237"/>
      <c r="R774" s="237"/>
      <c r="S774" s="237"/>
      <c r="T774" s="237"/>
      <c r="U774" s="237"/>
      <c r="V774" s="237"/>
      <c r="W774" s="237"/>
      <c r="X774" s="237"/>
      <c r="Y774" s="237"/>
      <c r="Z774" s="237"/>
      <c r="AA774" s="237"/>
      <c r="AB774" s="237"/>
      <c r="AC774" s="237"/>
      <c r="AD774" s="237"/>
      <c r="AE774" s="237"/>
      <c r="AF774" s="237"/>
      <c r="AG774" s="237"/>
      <c r="AH774" s="237"/>
    </row>
    <row r="775" spans="1:34">
      <c r="A775" s="8"/>
      <c r="B775" s="8"/>
      <c r="C775" s="237"/>
      <c r="D775" s="237"/>
      <c r="E775" s="237"/>
      <c r="F775" s="237"/>
      <c r="G775" s="237"/>
      <c r="H775" s="237"/>
      <c r="I775" s="237"/>
      <c r="J775" s="237"/>
      <c r="K775" s="237"/>
      <c r="L775" s="237"/>
      <c r="M775" s="237"/>
      <c r="N775" s="237"/>
      <c r="O775" s="237"/>
      <c r="Q775" s="237"/>
      <c r="R775" s="237"/>
      <c r="S775" s="237"/>
      <c r="T775" s="237"/>
      <c r="U775" s="237"/>
      <c r="V775" s="237"/>
      <c r="W775" s="237"/>
      <c r="X775" s="237"/>
      <c r="Y775" s="237"/>
      <c r="Z775" s="237"/>
      <c r="AA775" s="237"/>
      <c r="AB775" s="237"/>
      <c r="AC775" s="237"/>
      <c r="AD775" s="237"/>
      <c r="AE775" s="237"/>
      <c r="AF775" s="237"/>
      <c r="AG775" s="237"/>
      <c r="AH775" s="237"/>
    </row>
    <row r="776" spans="1:34">
      <c r="A776" s="8"/>
      <c r="B776" s="8"/>
      <c r="C776" s="237"/>
      <c r="D776" s="237"/>
      <c r="E776" s="237"/>
      <c r="F776" s="237"/>
      <c r="G776" s="237"/>
      <c r="H776" s="237"/>
      <c r="I776" s="237"/>
      <c r="J776" s="237"/>
      <c r="K776" s="237"/>
      <c r="L776" s="237"/>
      <c r="M776" s="237"/>
      <c r="N776" s="237"/>
      <c r="O776" s="237"/>
      <c r="Q776" s="237"/>
      <c r="R776" s="237"/>
      <c r="S776" s="237"/>
      <c r="T776" s="237"/>
      <c r="U776" s="237"/>
      <c r="V776" s="237"/>
      <c r="W776" s="237"/>
      <c r="X776" s="237"/>
      <c r="Y776" s="237"/>
      <c r="Z776" s="237"/>
      <c r="AA776" s="237"/>
      <c r="AB776" s="237"/>
      <c r="AC776" s="237"/>
      <c r="AD776" s="237"/>
      <c r="AE776" s="237"/>
      <c r="AF776" s="237"/>
      <c r="AG776" s="237"/>
      <c r="AH776" s="237"/>
    </row>
    <row r="777" spans="1:34">
      <c r="A777" s="8"/>
      <c r="B777" s="8"/>
      <c r="C777" s="237"/>
      <c r="D777" s="237"/>
      <c r="E777" s="237"/>
      <c r="F777" s="237"/>
      <c r="G777" s="237"/>
      <c r="H777" s="237"/>
      <c r="I777" s="237"/>
      <c r="J777" s="237"/>
      <c r="K777" s="237"/>
      <c r="L777" s="237"/>
      <c r="M777" s="237"/>
      <c r="N777" s="237"/>
      <c r="O777" s="237"/>
      <c r="Q777" s="237"/>
      <c r="R777" s="237"/>
      <c r="S777" s="237"/>
      <c r="T777" s="237"/>
      <c r="U777" s="237"/>
      <c r="V777" s="237"/>
      <c r="W777" s="237"/>
      <c r="X777" s="237"/>
      <c r="Y777" s="237"/>
      <c r="Z777" s="237"/>
      <c r="AA777" s="237"/>
      <c r="AB777" s="237"/>
      <c r="AC777" s="237"/>
      <c r="AD777" s="237"/>
      <c r="AE777" s="237"/>
      <c r="AF777" s="237"/>
      <c r="AG777" s="237"/>
      <c r="AH777" s="237"/>
    </row>
    <row r="778" spans="1:34">
      <c r="A778" s="8"/>
      <c r="B778" s="8"/>
      <c r="C778" s="237"/>
      <c r="D778" s="237"/>
      <c r="E778" s="237"/>
      <c r="F778" s="237"/>
      <c r="G778" s="237"/>
      <c r="H778" s="237"/>
      <c r="I778" s="237"/>
      <c r="J778" s="237"/>
      <c r="K778" s="237"/>
      <c r="L778" s="237"/>
      <c r="M778" s="237"/>
      <c r="N778" s="237"/>
      <c r="O778" s="237"/>
      <c r="Q778" s="237"/>
      <c r="R778" s="237"/>
      <c r="S778" s="237"/>
      <c r="T778" s="237"/>
      <c r="U778" s="237"/>
      <c r="V778" s="237"/>
      <c r="W778" s="237"/>
      <c r="X778" s="237"/>
      <c r="Y778" s="237"/>
      <c r="Z778" s="237"/>
      <c r="AA778" s="237"/>
      <c r="AB778" s="237"/>
      <c r="AC778" s="237"/>
      <c r="AD778" s="237"/>
      <c r="AE778" s="237"/>
      <c r="AF778" s="237"/>
      <c r="AG778" s="237"/>
      <c r="AH778" s="237"/>
    </row>
    <row r="779" spans="1:34">
      <c r="A779" s="8"/>
      <c r="B779" s="8"/>
      <c r="C779" s="237"/>
      <c r="D779" s="237"/>
      <c r="E779" s="237"/>
      <c r="F779" s="237"/>
      <c r="G779" s="237"/>
      <c r="H779" s="237"/>
      <c r="I779" s="237"/>
      <c r="J779" s="237"/>
      <c r="K779" s="237"/>
      <c r="L779" s="237"/>
      <c r="M779" s="237"/>
      <c r="N779" s="237"/>
      <c r="O779" s="237"/>
      <c r="Q779" s="237"/>
      <c r="R779" s="237"/>
      <c r="S779" s="237"/>
      <c r="T779" s="237"/>
      <c r="U779" s="237"/>
      <c r="V779" s="237"/>
      <c r="W779" s="237"/>
      <c r="X779" s="237"/>
      <c r="Y779" s="237"/>
      <c r="Z779" s="237"/>
      <c r="AA779" s="237"/>
      <c r="AB779" s="237"/>
      <c r="AC779" s="237"/>
      <c r="AD779" s="237"/>
      <c r="AE779" s="237"/>
      <c r="AF779" s="237"/>
      <c r="AG779" s="237"/>
      <c r="AH779" s="237"/>
    </row>
    <row r="780" spans="1:34">
      <c r="A780" s="8"/>
      <c r="B780" s="8"/>
      <c r="C780" s="237"/>
      <c r="D780" s="237"/>
      <c r="E780" s="237"/>
      <c r="F780" s="237"/>
      <c r="G780" s="237"/>
      <c r="H780" s="237"/>
      <c r="I780" s="237"/>
      <c r="J780" s="237"/>
      <c r="K780" s="237"/>
      <c r="L780" s="237"/>
      <c r="M780" s="237"/>
      <c r="N780" s="237"/>
      <c r="O780" s="237"/>
      <c r="Q780" s="237"/>
      <c r="R780" s="237"/>
      <c r="S780" s="237"/>
      <c r="T780" s="237"/>
      <c r="U780" s="237"/>
      <c r="V780" s="237"/>
      <c r="W780" s="237"/>
      <c r="X780" s="237"/>
      <c r="Y780" s="237"/>
      <c r="Z780" s="237"/>
      <c r="AA780" s="237"/>
      <c r="AB780" s="237"/>
      <c r="AC780" s="237"/>
      <c r="AD780" s="237"/>
      <c r="AE780" s="237"/>
      <c r="AF780" s="237"/>
      <c r="AG780" s="237"/>
      <c r="AH780" s="237"/>
    </row>
    <row r="781" spans="1:34">
      <c r="A781" s="8"/>
      <c r="B781" s="8"/>
      <c r="C781" s="237"/>
      <c r="D781" s="237"/>
      <c r="E781" s="237"/>
      <c r="F781" s="237"/>
      <c r="G781" s="237"/>
      <c r="H781" s="237"/>
      <c r="I781" s="237"/>
      <c r="J781" s="237"/>
      <c r="K781" s="237"/>
      <c r="L781" s="237"/>
      <c r="M781" s="237"/>
      <c r="N781" s="237"/>
      <c r="O781" s="237"/>
      <c r="Q781" s="237"/>
      <c r="R781" s="237"/>
      <c r="S781" s="237"/>
      <c r="T781" s="237"/>
      <c r="U781" s="237"/>
      <c r="V781" s="237"/>
      <c r="W781" s="237"/>
      <c r="X781" s="237"/>
      <c r="Y781" s="237"/>
      <c r="Z781" s="237"/>
      <c r="AA781" s="237"/>
      <c r="AB781" s="237"/>
      <c r="AC781" s="237"/>
      <c r="AD781" s="237"/>
      <c r="AE781" s="237"/>
      <c r="AF781" s="237"/>
      <c r="AG781" s="237"/>
      <c r="AH781" s="237"/>
    </row>
    <row r="782" spans="1:34">
      <c r="A782" s="8"/>
      <c r="B782" s="8"/>
      <c r="C782" s="237"/>
      <c r="D782" s="237"/>
      <c r="E782" s="237"/>
      <c r="F782" s="237"/>
      <c r="G782" s="237"/>
      <c r="H782" s="237"/>
      <c r="I782" s="237"/>
      <c r="J782" s="237"/>
      <c r="K782" s="237"/>
      <c r="L782" s="237"/>
      <c r="M782" s="237"/>
      <c r="N782" s="237"/>
      <c r="O782" s="237"/>
      <c r="Q782" s="237"/>
      <c r="R782" s="237"/>
      <c r="S782" s="237"/>
      <c r="T782" s="237"/>
      <c r="U782" s="237"/>
      <c r="V782" s="237"/>
      <c r="W782" s="237"/>
      <c r="X782" s="237"/>
      <c r="Y782" s="237"/>
      <c r="Z782" s="237"/>
      <c r="AA782" s="237"/>
      <c r="AB782" s="237"/>
      <c r="AC782" s="237"/>
      <c r="AD782" s="237"/>
      <c r="AE782" s="237"/>
      <c r="AF782" s="237"/>
      <c r="AG782" s="237"/>
      <c r="AH782" s="237"/>
    </row>
    <row r="783" spans="1:34">
      <c r="A783" s="8"/>
      <c r="B783" s="8"/>
      <c r="C783" s="237"/>
      <c r="D783" s="237"/>
      <c r="E783" s="237"/>
      <c r="F783" s="237"/>
      <c r="G783" s="237"/>
      <c r="H783" s="237"/>
      <c r="I783" s="237"/>
      <c r="J783" s="237"/>
      <c r="K783" s="237"/>
      <c r="L783" s="237"/>
      <c r="M783" s="237"/>
      <c r="N783" s="237"/>
      <c r="O783" s="237"/>
      <c r="Q783" s="237"/>
      <c r="R783" s="237"/>
      <c r="S783" s="237"/>
      <c r="T783" s="237"/>
      <c r="U783" s="237"/>
      <c r="V783" s="237"/>
      <c r="W783" s="237"/>
      <c r="X783" s="237"/>
      <c r="Y783" s="237"/>
      <c r="Z783" s="237"/>
      <c r="AA783" s="237"/>
      <c r="AB783" s="237"/>
      <c r="AC783" s="237"/>
      <c r="AD783" s="237"/>
      <c r="AE783" s="237"/>
      <c r="AF783" s="237"/>
      <c r="AG783" s="237"/>
      <c r="AH783" s="237"/>
    </row>
    <row r="784" spans="1:34">
      <c r="A784" s="8"/>
      <c r="B784" s="8"/>
      <c r="C784" s="237"/>
      <c r="D784" s="237"/>
      <c r="E784" s="237"/>
      <c r="F784" s="237"/>
      <c r="G784" s="237"/>
      <c r="H784" s="237"/>
      <c r="I784" s="237"/>
      <c r="J784" s="237"/>
      <c r="K784" s="237"/>
      <c r="L784" s="237"/>
      <c r="M784" s="237"/>
      <c r="N784" s="237"/>
      <c r="O784" s="237"/>
      <c r="Q784" s="237"/>
      <c r="R784" s="237"/>
      <c r="S784" s="237"/>
      <c r="T784" s="237"/>
      <c r="U784" s="237"/>
      <c r="V784" s="237"/>
      <c r="W784" s="237"/>
      <c r="X784" s="237"/>
      <c r="Y784" s="237"/>
      <c r="Z784" s="237"/>
      <c r="AA784" s="237"/>
      <c r="AB784" s="237"/>
      <c r="AC784" s="237"/>
      <c r="AD784" s="237"/>
      <c r="AE784" s="237"/>
      <c r="AF784" s="237"/>
      <c r="AG784" s="237"/>
      <c r="AH784" s="237"/>
    </row>
    <row r="785" spans="1:34">
      <c r="A785" s="8"/>
      <c r="B785" s="8"/>
      <c r="C785" s="237"/>
      <c r="D785" s="237"/>
      <c r="E785" s="237"/>
      <c r="F785" s="237"/>
      <c r="G785" s="237"/>
      <c r="H785" s="237"/>
      <c r="I785" s="237"/>
      <c r="J785" s="237"/>
      <c r="K785" s="237"/>
      <c r="L785" s="237"/>
      <c r="M785" s="237"/>
      <c r="N785" s="237"/>
      <c r="O785" s="237"/>
      <c r="Q785" s="237"/>
      <c r="R785" s="237"/>
      <c r="S785" s="237"/>
      <c r="T785" s="237"/>
      <c r="U785" s="237"/>
      <c r="V785" s="237"/>
      <c r="W785" s="237"/>
      <c r="X785" s="237"/>
      <c r="Y785" s="237"/>
      <c r="Z785" s="237"/>
      <c r="AA785" s="237"/>
      <c r="AB785" s="237"/>
      <c r="AC785" s="237"/>
      <c r="AD785" s="237"/>
      <c r="AE785" s="237"/>
      <c r="AF785" s="237"/>
      <c r="AG785" s="237"/>
      <c r="AH785" s="237"/>
    </row>
    <row r="786" spans="1:34">
      <c r="A786" s="8"/>
      <c r="B786" s="8"/>
      <c r="C786" s="237"/>
      <c r="D786" s="237"/>
      <c r="E786" s="237"/>
      <c r="F786" s="237"/>
      <c r="G786" s="237"/>
      <c r="H786" s="237"/>
      <c r="I786" s="237"/>
      <c r="J786" s="237"/>
      <c r="K786" s="237"/>
      <c r="L786" s="237"/>
      <c r="M786" s="237"/>
      <c r="N786" s="237"/>
      <c r="O786" s="237"/>
      <c r="Q786" s="237"/>
      <c r="R786" s="237"/>
      <c r="S786" s="237"/>
      <c r="T786" s="237"/>
      <c r="U786" s="237"/>
      <c r="V786" s="237"/>
      <c r="W786" s="237"/>
      <c r="X786" s="237"/>
      <c r="Y786" s="237"/>
      <c r="Z786" s="237"/>
      <c r="AA786" s="237"/>
      <c r="AB786" s="237"/>
      <c r="AC786" s="237"/>
      <c r="AD786" s="237"/>
      <c r="AE786" s="237"/>
      <c r="AF786" s="237"/>
      <c r="AG786" s="237"/>
      <c r="AH786" s="237"/>
    </row>
    <row r="787" spans="1:34">
      <c r="A787" s="8"/>
      <c r="B787" s="8"/>
      <c r="C787" s="237"/>
      <c r="D787" s="237"/>
      <c r="E787" s="237"/>
      <c r="F787" s="237"/>
      <c r="G787" s="237"/>
      <c r="H787" s="237"/>
      <c r="I787" s="237"/>
      <c r="J787" s="237"/>
      <c r="K787" s="237"/>
      <c r="L787" s="237"/>
      <c r="M787" s="237"/>
      <c r="N787" s="237"/>
      <c r="O787" s="237"/>
      <c r="Q787" s="237"/>
      <c r="R787" s="237"/>
      <c r="S787" s="237"/>
      <c r="T787" s="237"/>
      <c r="U787" s="237"/>
      <c r="V787" s="237"/>
      <c r="W787" s="237"/>
      <c r="X787" s="237"/>
      <c r="Y787" s="237"/>
      <c r="Z787" s="237"/>
      <c r="AA787" s="237"/>
      <c r="AB787" s="237"/>
      <c r="AC787" s="237"/>
      <c r="AD787" s="237"/>
      <c r="AE787" s="237"/>
      <c r="AF787" s="237"/>
      <c r="AG787" s="237"/>
      <c r="AH787" s="237"/>
    </row>
    <row r="788" spans="1:34">
      <c r="A788" s="8"/>
      <c r="B788" s="8"/>
      <c r="C788" s="237"/>
      <c r="D788" s="237"/>
      <c r="E788" s="237"/>
      <c r="F788" s="237"/>
      <c r="G788" s="237"/>
      <c r="H788" s="237"/>
      <c r="I788" s="237"/>
      <c r="J788" s="237"/>
      <c r="K788" s="237"/>
      <c r="L788" s="237"/>
      <c r="M788" s="237"/>
      <c r="N788" s="237"/>
      <c r="O788" s="237"/>
      <c r="Q788" s="237"/>
      <c r="R788" s="237"/>
      <c r="S788" s="237"/>
      <c r="T788" s="237"/>
      <c r="U788" s="237"/>
      <c r="V788" s="237"/>
      <c r="W788" s="237"/>
      <c r="X788" s="237"/>
      <c r="Y788" s="237"/>
      <c r="Z788" s="237"/>
      <c r="AA788" s="237"/>
      <c r="AB788" s="237"/>
      <c r="AC788" s="237"/>
      <c r="AD788" s="237"/>
      <c r="AE788" s="237"/>
      <c r="AF788" s="237"/>
      <c r="AG788" s="237"/>
      <c r="AH788" s="237"/>
    </row>
    <row r="789" spans="1:34">
      <c r="A789" s="8"/>
      <c r="B789" s="8"/>
      <c r="C789" s="237"/>
      <c r="D789" s="237"/>
      <c r="E789" s="237"/>
      <c r="F789" s="237"/>
      <c r="G789" s="237"/>
      <c r="H789" s="237"/>
      <c r="I789" s="237"/>
      <c r="J789" s="237"/>
      <c r="K789" s="237"/>
      <c r="L789" s="237"/>
      <c r="M789" s="237"/>
      <c r="N789" s="237"/>
      <c r="O789" s="237"/>
      <c r="Q789" s="237"/>
      <c r="R789" s="237"/>
      <c r="S789" s="237"/>
      <c r="T789" s="237"/>
      <c r="U789" s="237"/>
      <c r="V789" s="237"/>
      <c r="W789" s="237"/>
      <c r="X789" s="237"/>
      <c r="Y789" s="237"/>
      <c r="Z789" s="237"/>
      <c r="AA789" s="237"/>
      <c r="AB789" s="237"/>
      <c r="AC789" s="237"/>
      <c r="AD789" s="237"/>
      <c r="AE789" s="237"/>
      <c r="AF789" s="237"/>
      <c r="AG789" s="237"/>
      <c r="AH789" s="237"/>
    </row>
    <row r="790" spans="1:34">
      <c r="A790" s="8"/>
      <c r="B790" s="8"/>
      <c r="C790" s="237"/>
      <c r="D790" s="237"/>
      <c r="E790" s="237"/>
      <c r="F790" s="237"/>
      <c r="G790" s="237"/>
      <c r="H790" s="237"/>
      <c r="I790" s="237"/>
      <c r="J790" s="237"/>
      <c r="K790" s="237"/>
      <c r="L790" s="237"/>
      <c r="M790" s="237"/>
      <c r="N790" s="237"/>
      <c r="O790" s="237"/>
      <c r="Q790" s="237"/>
      <c r="R790" s="237"/>
      <c r="S790" s="237"/>
      <c r="T790" s="237"/>
      <c r="U790" s="237"/>
      <c r="V790" s="237"/>
      <c r="W790" s="237"/>
      <c r="X790" s="237"/>
      <c r="Y790" s="237"/>
      <c r="Z790" s="237"/>
      <c r="AA790" s="237"/>
      <c r="AB790" s="237"/>
      <c r="AC790" s="237"/>
      <c r="AD790" s="237"/>
      <c r="AE790" s="237"/>
      <c r="AF790" s="237"/>
      <c r="AG790" s="237"/>
      <c r="AH790" s="237"/>
    </row>
    <row r="791" spans="1:34">
      <c r="A791" s="8"/>
      <c r="B791" s="8"/>
      <c r="C791" s="237"/>
      <c r="D791" s="237"/>
      <c r="E791" s="237"/>
      <c r="F791" s="237"/>
      <c r="G791" s="237"/>
      <c r="H791" s="237"/>
      <c r="I791" s="237"/>
      <c r="J791" s="237"/>
      <c r="K791" s="237"/>
      <c r="L791" s="237"/>
      <c r="M791" s="237"/>
      <c r="N791" s="237"/>
      <c r="O791" s="237"/>
      <c r="Q791" s="237"/>
      <c r="R791" s="237"/>
      <c r="S791" s="237"/>
      <c r="T791" s="237"/>
      <c r="U791" s="237"/>
      <c r="V791" s="237"/>
      <c r="W791" s="237"/>
      <c r="X791" s="237"/>
      <c r="Y791" s="237"/>
      <c r="Z791" s="237"/>
      <c r="AA791" s="237"/>
      <c r="AB791" s="237"/>
      <c r="AC791" s="237"/>
      <c r="AD791" s="237"/>
      <c r="AE791" s="237"/>
      <c r="AF791" s="237"/>
      <c r="AG791" s="237"/>
      <c r="AH791" s="237"/>
    </row>
    <row r="792" spans="1:34">
      <c r="A792" s="8"/>
      <c r="B792" s="8"/>
      <c r="C792" s="237"/>
      <c r="D792" s="237"/>
      <c r="E792" s="237"/>
      <c r="F792" s="237"/>
      <c r="G792" s="237"/>
      <c r="H792" s="237"/>
      <c r="I792" s="237"/>
      <c r="J792" s="237"/>
      <c r="K792" s="237"/>
      <c r="L792" s="237"/>
      <c r="M792" s="237"/>
      <c r="N792" s="237"/>
      <c r="O792" s="237"/>
      <c r="Q792" s="237"/>
      <c r="R792" s="237"/>
      <c r="S792" s="237"/>
      <c r="T792" s="237"/>
      <c r="U792" s="237"/>
      <c r="V792" s="237"/>
      <c r="W792" s="237"/>
      <c r="X792" s="237"/>
      <c r="Y792" s="237"/>
      <c r="Z792" s="237"/>
      <c r="AA792" s="237"/>
      <c r="AB792" s="237"/>
      <c r="AC792" s="237"/>
      <c r="AD792" s="237"/>
      <c r="AE792" s="237"/>
      <c r="AF792" s="237"/>
      <c r="AG792" s="237"/>
      <c r="AH792" s="237"/>
    </row>
    <row r="793" spans="1:34">
      <c r="A793" s="8"/>
      <c r="B793" s="8"/>
      <c r="C793" s="237"/>
      <c r="D793" s="237"/>
      <c r="E793" s="237"/>
      <c r="F793" s="237"/>
      <c r="G793" s="237"/>
      <c r="H793" s="237"/>
      <c r="I793" s="237"/>
      <c r="J793" s="237"/>
      <c r="K793" s="237"/>
      <c r="L793" s="237"/>
      <c r="M793" s="237"/>
      <c r="N793" s="237"/>
      <c r="O793" s="237"/>
      <c r="Q793" s="237"/>
      <c r="R793" s="237"/>
      <c r="S793" s="237"/>
      <c r="T793" s="237"/>
      <c r="U793" s="237"/>
      <c r="V793" s="237"/>
      <c r="W793" s="237"/>
      <c r="X793" s="237"/>
      <c r="Y793" s="237"/>
      <c r="Z793" s="237"/>
      <c r="AA793" s="237"/>
      <c r="AB793" s="237"/>
      <c r="AC793" s="237"/>
      <c r="AD793" s="237"/>
      <c r="AE793" s="237"/>
      <c r="AF793" s="237"/>
      <c r="AG793" s="237"/>
      <c r="AH793" s="237"/>
    </row>
    <row r="794" spans="1:34">
      <c r="A794" s="8"/>
      <c r="B794" s="8"/>
      <c r="C794" s="237"/>
      <c r="D794" s="237"/>
      <c r="E794" s="237"/>
      <c r="F794" s="237"/>
      <c r="G794" s="237"/>
      <c r="H794" s="237"/>
      <c r="I794" s="237"/>
      <c r="J794" s="237"/>
      <c r="K794" s="237"/>
      <c r="L794" s="237"/>
      <c r="M794" s="237"/>
      <c r="N794" s="237"/>
      <c r="O794" s="237"/>
      <c r="Q794" s="237"/>
      <c r="R794" s="237"/>
      <c r="S794" s="237"/>
      <c r="T794" s="237"/>
      <c r="U794" s="237"/>
      <c r="V794" s="237"/>
      <c r="W794" s="237"/>
      <c r="X794" s="237"/>
      <c r="Y794" s="237"/>
      <c r="Z794" s="237"/>
      <c r="AA794" s="237"/>
      <c r="AB794" s="237"/>
      <c r="AC794" s="237"/>
      <c r="AD794" s="237"/>
      <c r="AE794" s="237"/>
      <c r="AF794" s="237"/>
      <c r="AG794" s="237"/>
      <c r="AH794" s="237"/>
    </row>
    <row r="795" spans="1:34">
      <c r="A795" s="8"/>
      <c r="B795" s="8"/>
      <c r="C795" s="237"/>
      <c r="D795" s="237"/>
      <c r="E795" s="237"/>
      <c r="F795" s="237"/>
      <c r="G795" s="237"/>
      <c r="H795" s="237"/>
      <c r="I795" s="237"/>
      <c r="J795" s="237"/>
      <c r="K795" s="237"/>
      <c r="L795" s="237"/>
      <c r="M795" s="237"/>
      <c r="N795" s="237"/>
      <c r="O795" s="237"/>
      <c r="Q795" s="237"/>
      <c r="R795" s="237"/>
      <c r="S795" s="237"/>
      <c r="T795" s="237"/>
      <c r="U795" s="237"/>
      <c r="V795" s="237"/>
      <c r="W795" s="237"/>
      <c r="X795" s="237"/>
      <c r="Y795" s="237"/>
      <c r="Z795" s="237"/>
      <c r="AA795" s="237"/>
      <c r="AB795" s="237"/>
      <c r="AC795" s="237"/>
      <c r="AD795" s="237"/>
      <c r="AE795" s="237"/>
      <c r="AF795" s="237"/>
      <c r="AG795" s="237"/>
      <c r="AH795" s="237"/>
    </row>
    <row r="796" spans="1:34">
      <c r="A796" s="8"/>
      <c r="B796" s="8"/>
      <c r="C796" s="237"/>
      <c r="D796" s="237"/>
      <c r="E796" s="237"/>
      <c r="F796" s="237"/>
      <c r="G796" s="237"/>
      <c r="H796" s="237"/>
      <c r="I796" s="237"/>
      <c r="J796" s="237"/>
      <c r="K796" s="237"/>
      <c r="L796" s="237"/>
      <c r="M796" s="237"/>
      <c r="N796" s="237"/>
      <c r="O796" s="237"/>
      <c r="Q796" s="237"/>
      <c r="R796" s="237"/>
      <c r="S796" s="237"/>
      <c r="T796" s="237"/>
      <c r="U796" s="237"/>
      <c r="V796" s="237"/>
      <c r="W796" s="237"/>
      <c r="X796" s="237"/>
      <c r="Y796" s="237"/>
      <c r="Z796" s="237"/>
      <c r="AA796" s="237"/>
      <c r="AB796" s="237"/>
      <c r="AC796" s="237"/>
      <c r="AD796" s="237"/>
      <c r="AE796" s="237"/>
      <c r="AF796" s="237"/>
      <c r="AG796" s="237"/>
      <c r="AH796" s="237"/>
    </row>
    <row r="797" spans="1:34">
      <c r="A797" s="8"/>
      <c r="B797" s="8"/>
      <c r="C797" s="237"/>
      <c r="D797" s="237"/>
      <c r="E797" s="237"/>
      <c r="F797" s="237"/>
      <c r="G797" s="237"/>
      <c r="H797" s="237"/>
      <c r="I797" s="237"/>
      <c r="J797" s="237"/>
      <c r="K797" s="237"/>
      <c r="L797" s="237"/>
      <c r="M797" s="237"/>
      <c r="N797" s="237"/>
      <c r="O797" s="237"/>
      <c r="Q797" s="237"/>
      <c r="R797" s="237"/>
      <c r="S797" s="237"/>
      <c r="T797" s="237"/>
      <c r="U797" s="237"/>
      <c r="V797" s="237"/>
      <c r="W797" s="237"/>
      <c r="X797" s="237"/>
      <c r="Y797" s="237"/>
      <c r="Z797" s="237"/>
      <c r="AA797" s="237"/>
      <c r="AB797" s="237"/>
      <c r="AC797" s="237"/>
      <c r="AD797" s="237"/>
      <c r="AE797" s="237"/>
      <c r="AF797" s="237"/>
      <c r="AG797" s="237"/>
      <c r="AH797" s="237"/>
    </row>
    <row r="798" spans="1:34">
      <c r="A798" s="8"/>
      <c r="B798" s="8"/>
      <c r="C798" s="237"/>
      <c r="D798" s="237"/>
      <c r="E798" s="237"/>
      <c r="F798" s="237"/>
      <c r="G798" s="237"/>
      <c r="H798" s="237"/>
      <c r="I798" s="237"/>
      <c r="J798" s="237"/>
      <c r="K798" s="237"/>
      <c r="L798" s="237"/>
      <c r="M798" s="237"/>
      <c r="N798" s="237"/>
      <c r="O798" s="237"/>
      <c r="Q798" s="237"/>
      <c r="R798" s="237"/>
      <c r="S798" s="237"/>
      <c r="T798" s="237"/>
      <c r="U798" s="237"/>
      <c r="V798" s="237"/>
      <c r="W798" s="237"/>
      <c r="X798" s="237"/>
      <c r="Y798" s="237"/>
      <c r="Z798" s="237"/>
      <c r="AA798" s="237"/>
      <c r="AB798" s="237"/>
      <c r="AC798" s="237"/>
      <c r="AD798" s="237"/>
      <c r="AE798" s="237"/>
      <c r="AF798" s="237"/>
      <c r="AG798" s="237"/>
      <c r="AH798" s="237"/>
    </row>
    <row r="799" spans="1:34">
      <c r="A799" s="8"/>
      <c r="B799" s="8"/>
      <c r="C799" s="237"/>
      <c r="D799" s="237"/>
      <c r="E799" s="237"/>
      <c r="F799" s="237"/>
      <c r="G799" s="237"/>
      <c r="H799" s="237"/>
      <c r="I799" s="237"/>
      <c r="J799" s="237"/>
      <c r="K799" s="237"/>
      <c r="L799" s="237"/>
      <c r="M799" s="237"/>
      <c r="N799" s="237"/>
      <c r="O799" s="237"/>
      <c r="Q799" s="237"/>
      <c r="R799" s="237"/>
      <c r="S799" s="237"/>
      <c r="T799" s="237"/>
      <c r="U799" s="237"/>
      <c r="V799" s="237"/>
      <c r="W799" s="237"/>
      <c r="X799" s="237"/>
      <c r="Y799" s="237"/>
      <c r="Z799" s="237"/>
      <c r="AA799" s="237"/>
      <c r="AB799" s="237"/>
      <c r="AC799" s="237"/>
      <c r="AD799" s="237"/>
      <c r="AE799" s="237"/>
      <c r="AF799" s="237"/>
      <c r="AG799" s="237"/>
      <c r="AH799" s="237"/>
    </row>
    <row r="800" spans="1:34">
      <c r="A800" s="8"/>
      <c r="B800" s="8"/>
      <c r="C800" s="237"/>
      <c r="D800" s="237"/>
      <c r="E800" s="237"/>
      <c r="F800" s="237"/>
      <c r="G800" s="237"/>
      <c r="H800" s="237"/>
      <c r="I800" s="237"/>
      <c r="J800" s="237"/>
      <c r="K800" s="237"/>
      <c r="L800" s="237"/>
      <c r="M800" s="237"/>
      <c r="N800" s="237"/>
      <c r="O800" s="237"/>
      <c r="Q800" s="237"/>
      <c r="R800" s="237"/>
      <c r="S800" s="237"/>
      <c r="T800" s="237"/>
      <c r="U800" s="237"/>
      <c r="V800" s="237"/>
      <c r="W800" s="237"/>
      <c r="X800" s="237"/>
      <c r="Y800" s="237"/>
      <c r="Z800" s="237"/>
      <c r="AA800" s="237"/>
      <c r="AB800" s="237"/>
      <c r="AC800" s="237"/>
      <c r="AD800" s="237"/>
      <c r="AE800" s="237"/>
      <c r="AF800" s="237"/>
      <c r="AG800" s="237"/>
      <c r="AH800" s="237"/>
    </row>
    <row r="801" spans="1:34">
      <c r="A801" s="8"/>
      <c r="B801" s="8"/>
      <c r="C801" s="237"/>
      <c r="D801" s="237"/>
      <c r="E801" s="237"/>
      <c r="F801" s="237"/>
      <c r="G801" s="237"/>
      <c r="H801" s="237"/>
      <c r="I801" s="237"/>
      <c r="J801" s="237"/>
      <c r="K801" s="237"/>
      <c r="L801" s="237"/>
      <c r="M801" s="237"/>
      <c r="N801" s="237"/>
      <c r="O801" s="237"/>
      <c r="Q801" s="237"/>
      <c r="R801" s="237"/>
      <c r="S801" s="237"/>
      <c r="T801" s="237"/>
      <c r="U801" s="237"/>
      <c r="V801" s="237"/>
      <c r="W801" s="237"/>
      <c r="X801" s="237"/>
      <c r="Y801" s="237"/>
      <c r="Z801" s="237"/>
      <c r="AA801" s="237"/>
      <c r="AB801" s="237"/>
      <c r="AC801" s="237"/>
      <c r="AD801" s="237"/>
      <c r="AE801" s="237"/>
      <c r="AF801" s="237"/>
      <c r="AG801" s="237"/>
      <c r="AH801" s="237"/>
    </row>
    <row r="802" spans="1:34">
      <c r="A802" s="8"/>
      <c r="B802" s="8"/>
      <c r="C802" s="237"/>
      <c r="D802" s="237"/>
      <c r="E802" s="237"/>
      <c r="F802" s="237"/>
      <c r="G802" s="237"/>
      <c r="H802" s="237"/>
      <c r="I802" s="237"/>
      <c r="J802" s="237"/>
      <c r="K802" s="237"/>
      <c r="L802" s="237"/>
      <c r="M802" s="237"/>
      <c r="N802" s="237"/>
      <c r="O802" s="237"/>
      <c r="Q802" s="237"/>
      <c r="R802" s="237"/>
      <c r="S802" s="237"/>
      <c r="T802" s="237"/>
      <c r="U802" s="237"/>
      <c r="V802" s="237"/>
      <c r="W802" s="237"/>
      <c r="X802" s="237"/>
      <c r="Y802" s="237"/>
      <c r="Z802" s="237"/>
      <c r="AA802" s="237"/>
      <c r="AB802" s="237"/>
      <c r="AC802" s="237"/>
      <c r="AD802" s="237"/>
      <c r="AE802" s="237"/>
      <c r="AF802" s="237"/>
      <c r="AG802" s="237"/>
      <c r="AH802" s="237"/>
    </row>
    <row r="803" spans="1:34">
      <c r="A803" s="8"/>
      <c r="B803" s="8"/>
      <c r="C803" s="237"/>
      <c r="D803" s="237"/>
      <c r="E803" s="237"/>
      <c r="F803" s="237"/>
      <c r="G803" s="237"/>
      <c r="H803" s="237"/>
      <c r="I803" s="237"/>
      <c r="J803" s="237"/>
      <c r="K803" s="237"/>
      <c r="L803" s="237"/>
      <c r="M803" s="237"/>
      <c r="N803" s="237"/>
      <c r="O803" s="237"/>
      <c r="Q803" s="237"/>
      <c r="R803" s="237"/>
      <c r="S803" s="237"/>
      <c r="T803" s="237"/>
      <c r="U803" s="237"/>
      <c r="V803" s="237"/>
      <c r="W803" s="237"/>
      <c r="X803" s="237"/>
      <c r="Y803" s="237"/>
      <c r="Z803" s="237"/>
      <c r="AA803" s="237"/>
      <c r="AB803" s="237"/>
      <c r="AC803" s="237"/>
      <c r="AD803" s="237"/>
      <c r="AE803" s="237"/>
      <c r="AF803" s="237"/>
      <c r="AG803" s="237"/>
      <c r="AH803" s="237"/>
    </row>
    <row r="804" spans="1:34">
      <c r="A804" s="8"/>
      <c r="B804" s="8"/>
      <c r="C804" s="237"/>
      <c r="D804" s="237"/>
      <c r="E804" s="237"/>
      <c r="F804" s="237"/>
      <c r="G804" s="237"/>
      <c r="H804" s="237"/>
      <c r="I804" s="237"/>
      <c r="J804" s="237"/>
      <c r="K804" s="237"/>
      <c r="L804" s="237"/>
      <c r="M804" s="237"/>
      <c r="N804" s="237"/>
      <c r="O804" s="237"/>
      <c r="Q804" s="237"/>
      <c r="R804" s="237"/>
      <c r="S804" s="237"/>
      <c r="T804" s="237"/>
      <c r="U804" s="237"/>
      <c r="V804" s="237"/>
      <c r="W804" s="237"/>
      <c r="X804" s="237"/>
      <c r="Y804" s="237"/>
      <c r="Z804" s="237"/>
      <c r="AA804" s="237"/>
      <c r="AB804" s="237"/>
      <c r="AC804" s="237"/>
      <c r="AD804" s="237"/>
      <c r="AE804" s="237"/>
      <c r="AF804" s="237"/>
      <c r="AG804" s="237"/>
      <c r="AH804" s="237"/>
    </row>
    <row r="805" spans="1:34">
      <c r="A805" s="8"/>
      <c r="B805" s="8"/>
      <c r="C805" s="237"/>
      <c r="D805" s="237"/>
      <c r="E805" s="237"/>
      <c r="F805" s="237"/>
      <c r="G805" s="237"/>
      <c r="H805" s="237"/>
      <c r="I805" s="237"/>
      <c r="J805" s="237"/>
      <c r="K805" s="237"/>
      <c r="L805" s="237"/>
      <c r="M805" s="237"/>
      <c r="N805" s="237"/>
      <c r="O805" s="237"/>
      <c r="Q805" s="237"/>
      <c r="R805" s="237"/>
      <c r="S805" s="237"/>
      <c r="T805" s="237"/>
      <c r="U805" s="237"/>
      <c r="V805" s="237"/>
      <c r="W805" s="237"/>
      <c r="X805" s="237"/>
      <c r="Y805" s="237"/>
      <c r="Z805" s="237"/>
      <c r="AA805" s="237"/>
      <c r="AB805" s="237"/>
      <c r="AC805" s="237"/>
      <c r="AD805" s="237"/>
      <c r="AE805" s="237"/>
      <c r="AF805" s="237"/>
      <c r="AG805" s="237"/>
      <c r="AH805" s="237"/>
    </row>
    <row r="806" spans="1:34">
      <c r="A806" s="8"/>
      <c r="B806" s="8"/>
      <c r="C806" s="237"/>
      <c r="D806" s="237"/>
      <c r="E806" s="237"/>
      <c r="F806" s="237"/>
      <c r="G806" s="237"/>
      <c r="H806" s="237"/>
      <c r="I806" s="237"/>
      <c r="J806" s="237"/>
      <c r="K806" s="237"/>
      <c r="L806" s="237"/>
      <c r="M806" s="237"/>
      <c r="N806" s="237"/>
      <c r="O806" s="237"/>
      <c r="Q806" s="237"/>
      <c r="R806" s="237"/>
      <c r="S806" s="237"/>
      <c r="T806" s="237"/>
      <c r="U806" s="237"/>
      <c r="V806" s="237"/>
      <c r="W806" s="237"/>
      <c r="X806" s="237"/>
      <c r="Y806" s="237"/>
      <c r="Z806" s="237"/>
      <c r="AA806" s="237"/>
      <c r="AB806" s="237"/>
      <c r="AC806" s="237"/>
      <c r="AD806" s="237"/>
      <c r="AE806" s="237"/>
      <c r="AF806" s="237"/>
      <c r="AG806" s="237"/>
      <c r="AH806" s="237"/>
    </row>
    <row r="807" spans="1:34">
      <c r="A807" s="8"/>
      <c r="B807" s="8"/>
      <c r="C807" s="237"/>
      <c r="D807" s="237"/>
      <c r="E807" s="237"/>
      <c r="F807" s="237"/>
      <c r="G807" s="237"/>
      <c r="H807" s="237"/>
      <c r="I807" s="237"/>
      <c r="J807" s="237"/>
      <c r="K807" s="237"/>
      <c r="L807" s="237"/>
      <c r="M807" s="237"/>
      <c r="N807" s="237"/>
      <c r="O807" s="237"/>
      <c r="Q807" s="237"/>
      <c r="R807" s="237"/>
      <c r="S807" s="237"/>
      <c r="T807" s="237"/>
      <c r="U807" s="237"/>
      <c r="V807" s="237"/>
      <c r="W807" s="237"/>
      <c r="X807" s="237"/>
      <c r="Y807" s="237"/>
      <c r="Z807" s="237"/>
      <c r="AA807" s="237"/>
      <c r="AB807" s="237"/>
      <c r="AC807" s="237"/>
      <c r="AD807" s="237"/>
      <c r="AE807" s="237"/>
      <c r="AF807" s="237"/>
      <c r="AG807" s="237"/>
      <c r="AH807" s="237"/>
    </row>
    <row r="808" spans="1:34">
      <c r="A808" s="8"/>
      <c r="B808" s="8"/>
      <c r="C808" s="237"/>
      <c r="D808" s="237"/>
      <c r="E808" s="237"/>
      <c r="F808" s="237"/>
      <c r="G808" s="237"/>
      <c r="H808" s="237"/>
      <c r="I808" s="237"/>
      <c r="J808" s="237"/>
      <c r="K808" s="237"/>
      <c r="L808" s="237"/>
      <c r="M808" s="237"/>
      <c r="N808" s="237"/>
      <c r="O808" s="237"/>
      <c r="Q808" s="237"/>
      <c r="R808" s="237"/>
      <c r="S808" s="237"/>
      <c r="T808" s="237"/>
      <c r="U808" s="237"/>
      <c r="V808" s="237"/>
      <c r="W808" s="237"/>
      <c r="X808" s="237"/>
      <c r="Y808" s="237"/>
      <c r="Z808" s="237"/>
      <c r="AA808" s="237"/>
      <c r="AB808" s="237"/>
      <c r="AC808" s="237"/>
      <c r="AD808" s="237"/>
      <c r="AE808" s="237"/>
      <c r="AF808" s="237"/>
      <c r="AG808" s="237"/>
      <c r="AH808" s="237"/>
    </row>
    <row r="809" spans="1:34">
      <c r="A809" s="8"/>
      <c r="B809" s="8"/>
      <c r="C809" s="237"/>
      <c r="D809" s="237"/>
      <c r="E809" s="237"/>
      <c r="F809" s="237"/>
      <c r="G809" s="237"/>
      <c r="H809" s="237"/>
      <c r="I809" s="237"/>
      <c r="J809" s="237"/>
      <c r="K809" s="237"/>
      <c r="L809" s="237"/>
      <c r="M809" s="237"/>
      <c r="N809" s="237"/>
      <c r="O809" s="237"/>
      <c r="Q809" s="237"/>
      <c r="R809" s="237"/>
      <c r="S809" s="237"/>
      <c r="T809" s="237"/>
      <c r="U809" s="237"/>
      <c r="V809" s="237"/>
      <c r="W809" s="237"/>
      <c r="X809" s="237"/>
      <c r="Y809" s="237"/>
      <c r="Z809" s="237"/>
      <c r="AA809" s="237"/>
      <c r="AB809" s="237"/>
      <c r="AC809" s="237"/>
      <c r="AD809" s="237"/>
      <c r="AE809" s="237"/>
      <c r="AF809" s="237"/>
      <c r="AG809" s="237"/>
      <c r="AH809" s="237"/>
    </row>
    <row r="810" spans="1:34">
      <c r="A810" s="8"/>
      <c r="B810" s="8"/>
      <c r="C810" s="237"/>
      <c r="D810" s="237"/>
      <c r="E810" s="237"/>
      <c r="F810" s="237"/>
      <c r="G810" s="237"/>
      <c r="H810" s="237"/>
      <c r="I810" s="237"/>
      <c r="J810" s="237"/>
      <c r="K810" s="237"/>
      <c r="L810" s="237"/>
      <c r="M810" s="237"/>
      <c r="N810" s="237"/>
      <c r="O810" s="237"/>
      <c r="Q810" s="237"/>
      <c r="R810" s="237"/>
      <c r="S810" s="237"/>
      <c r="T810" s="237"/>
      <c r="U810" s="237"/>
      <c r="V810" s="237"/>
      <c r="W810" s="237"/>
      <c r="X810" s="237"/>
      <c r="Y810" s="237"/>
      <c r="Z810" s="237"/>
      <c r="AA810" s="237"/>
      <c r="AB810" s="237"/>
      <c r="AC810" s="237"/>
      <c r="AD810" s="237"/>
      <c r="AE810" s="237"/>
      <c r="AF810" s="237"/>
      <c r="AG810" s="237"/>
      <c r="AH810" s="237"/>
    </row>
    <row r="811" spans="1:34">
      <c r="A811" s="8"/>
      <c r="B811" s="8"/>
      <c r="C811" s="237"/>
      <c r="D811" s="237"/>
      <c r="E811" s="237"/>
      <c r="F811" s="237"/>
      <c r="G811" s="237"/>
      <c r="H811" s="237"/>
      <c r="I811" s="237"/>
      <c r="J811" s="237"/>
      <c r="K811" s="237"/>
      <c r="L811" s="237"/>
      <c r="M811" s="237"/>
      <c r="N811" s="237"/>
      <c r="O811" s="237"/>
      <c r="Q811" s="237"/>
      <c r="R811" s="237"/>
      <c r="S811" s="237"/>
      <c r="T811" s="237"/>
      <c r="U811" s="237"/>
      <c r="V811" s="237"/>
      <c r="W811" s="237"/>
      <c r="X811" s="237"/>
      <c r="Y811" s="237"/>
      <c r="Z811" s="237"/>
      <c r="AA811" s="237"/>
      <c r="AB811" s="237"/>
      <c r="AC811" s="237"/>
      <c r="AD811" s="237"/>
      <c r="AE811" s="237"/>
      <c r="AF811" s="237"/>
      <c r="AG811" s="237"/>
      <c r="AH811" s="237"/>
    </row>
    <row r="812" spans="1:34">
      <c r="A812" s="8"/>
      <c r="B812" s="8"/>
      <c r="C812" s="237"/>
      <c r="D812" s="237"/>
      <c r="E812" s="237"/>
      <c r="F812" s="237"/>
      <c r="G812" s="237"/>
      <c r="H812" s="237"/>
      <c r="I812" s="237"/>
      <c r="J812" s="237"/>
      <c r="K812" s="237"/>
      <c r="L812" s="237"/>
      <c r="M812" s="237"/>
      <c r="N812" s="237"/>
      <c r="O812" s="237"/>
      <c r="Q812" s="237"/>
      <c r="R812" s="237"/>
      <c r="S812" s="237"/>
      <c r="T812" s="237"/>
      <c r="U812" s="237"/>
      <c r="V812" s="237"/>
      <c r="W812" s="237"/>
      <c r="X812" s="237"/>
      <c r="Y812" s="237"/>
      <c r="Z812" s="237"/>
      <c r="AA812" s="237"/>
      <c r="AB812" s="237"/>
      <c r="AC812" s="237"/>
      <c r="AD812" s="237"/>
      <c r="AE812" s="237"/>
      <c r="AF812" s="237"/>
      <c r="AG812" s="237"/>
      <c r="AH812" s="237"/>
    </row>
    <row r="813" spans="1:34">
      <c r="A813" s="8"/>
      <c r="B813" s="8"/>
      <c r="C813" s="237"/>
      <c r="D813" s="237"/>
      <c r="E813" s="237"/>
      <c r="F813" s="237"/>
      <c r="G813" s="237"/>
      <c r="H813" s="237"/>
      <c r="I813" s="237"/>
      <c r="J813" s="237"/>
      <c r="K813" s="237"/>
      <c r="L813" s="237"/>
      <c r="M813" s="237"/>
      <c r="N813" s="237"/>
      <c r="O813" s="237"/>
      <c r="Q813" s="237"/>
      <c r="R813" s="237"/>
      <c r="S813" s="237"/>
      <c r="T813" s="237"/>
      <c r="U813" s="237"/>
      <c r="V813" s="237"/>
      <c r="W813" s="237"/>
      <c r="X813" s="237"/>
      <c r="Y813" s="237"/>
      <c r="Z813" s="237"/>
      <c r="AA813" s="237"/>
      <c r="AB813" s="237"/>
      <c r="AC813" s="237"/>
      <c r="AD813" s="237"/>
      <c r="AE813" s="237"/>
      <c r="AF813" s="237"/>
      <c r="AG813" s="237"/>
      <c r="AH813" s="237"/>
    </row>
    <row r="814" spans="1:34">
      <c r="A814" s="8"/>
      <c r="B814" s="8"/>
      <c r="C814" s="237"/>
      <c r="D814" s="237"/>
      <c r="E814" s="237"/>
      <c r="F814" s="237"/>
      <c r="G814" s="237"/>
      <c r="H814" s="237"/>
      <c r="I814" s="237"/>
      <c r="J814" s="237"/>
      <c r="K814" s="237"/>
      <c r="L814" s="237"/>
      <c r="M814" s="237"/>
      <c r="N814" s="237"/>
      <c r="O814" s="237"/>
      <c r="Q814" s="237"/>
      <c r="R814" s="237"/>
      <c r="S814" s="237"/>
      <c r="T814" s="237"/>
      <c r="U814" s="237"/>
      <c r="V814" s="237"/>
      <c r="W814" s="237"/>
      <c r="X814" s="237"/>
      <c r="Y814" s="237"/>
      <c r="Z814" s="237"/>
      <c r="AA814" s="237"/>
      <c r="AB814" s="237"/>
      <c r="AC814" s="237"/>
      <c r="AD814" s="237"/>
      <c r="AE814" s="237"/>
      <c r="AF814" s="237"/>
      <c r="AG814" s="237"/>
      <c r="AH814" s="237"/>
    </row>
    <row r="815" spans="1:34">
      <c r="A815" s="8"/>
      <c r="B815" s="8"/>
      <c r="C815" s="237"/>
      <c r="D815" s="237"/>
      <c r="E815" s="237"/>
      <c r="F815" s="237"/>
      <c r="G815" s="237"/>
      <c r="H815" s="237"/>
      <c r="I815" s="237"/>
      <c r="J815" s="237"/>
      <c r="K815" s="237"/>
      <c r="L815" s="237"/>
      <c r="M815" s="237"/>
      <c r="N815" s="237"/>
      <c r="O815" s="237"/>
      <c r="Q815" s="237"/>
      <c r="R815" s="237"/>
      <c r="S815" s="237"/>
      <c r="T815" s="237"/>
      <c r="U815" s="237"/>
      <c r="V815" s="237"/>
      <c r="W815" s="237"/>
      <c r="X815" s="237"/>
      <c r="Y815" s="237"/>
      <c r="Z815" s="237"/>
      <c r="AA815" s="237"/>
      <c r="AB815" s="237"/>
      <c r="AC815" s="237"/>
      <c r="AD815" s="237"/>
      <c r="AE815" s="237"/>
      <c r="AF815" s="237"/>
      <c r="AG815" s="237"/>
      <c r="AH815" s="237"/>
    </row>
    <row r="816" spans="1:34">
      <c r="A816" s="8"/>
      <c r="B816" s="8"/>
      <c r="C816" s="237"/>
      <c r="D816" s="237"/>
      <c r="E816" s="237"/>
      <c r="F816" s="237"/>
      <c r="G816" s="237"/>
      <c r="H816" s="237"/>
      <c r="I816" s="237"/>
      <c r="J816" s="237"/>
      <c r="K816" s="237"/>
      <c r="L816" s="237"/>
      <c r="M816" s="237"/>
      <c r="N816" s="237"/>
      <c r="O816" s="237"/>
      <c r="Q816" s="237"/>
      <c r="R816" s="237"/>
      <c r="S816" s="237"/>
      <c r="T816" s="237"/>
      <c r="U816" s="237"/>
      <c r="V816" s="237"/>
      <c r="W816" s="237"/>
      <c r="X816" s="237"/>
      <c r="Y816" s="237"/>
      <c r="Z816" s="237"/>
      <c r="AA816" s="237"/>
      <c r="AB816" s="237"/>
      <c r="AC816" s="237"/>
      <c r="AD816" s="237"/>
      <c r="AE816" s="237"/>
      <c r="AF816" s="237"/>
      <c r="AG816" s="237"/>
      <c r="AH816" s="237"/>
    </row>
    <row r="817" spans="1:34">
      <c r="A817" s="8"/>
      <c r="B817" s="8"/>
      <c r="C817" s="237"/>
      <c r="D817" s="237"/>
      <c r="E817" s="237"/>
      <c r="F817" s="237"/>
      <c r="G817" s="237"/>
      <c r="H817" s="237"/>
      <c r="I817" s="237"/>
      <c r="J817" s="237"/>
      <c r="K817" s="237"/>
      <c r="L817" s="237"/>
      <c r="M817" s="237"/>
      <c r="N817" s="237"/>
      <c r="O817" s="237"/>
      <c r="Q817" s="237"/>
      <c r="R817" s="237"/>
      <c r="S817" s="237"/>
      <c r="T817" s="237"/>
      <c r="U817" s="237"/>
      <c r="V817" s="237"/>
      <c r="W817" s="237"/>
      <c r="X817" s="237"/>
      <c r="Y817" s="237"/>
      <c r="Z817" s="237"/>
      <c r="AA817" s="237"/>
      <c r="AB817" s="237"/>
      <c r="AC817" s="237"/>
      <c r="AD817" s="237"/>
      <c r="AE817" s="237"/>
      <c r="AF817" s="237"/>
      <c r="AG817" s="237"/>
      <c r="AH817" s="237"/>
    </row>
    <row r="818" spans="1:34">
      <c r="A818" s="8"/>
      <c r="B818" s="8"/>
      <c r="C818" s="237"/>
      <c r="D818" s="237"/>
      <c r="E818" s="237"/>
      <c r="F818" s="237"/>
      <c r="G818" s="237"/>
      <c r="H818" s="237"/>
      <c r="I818" s="237"/>
      <c r="J818" s="237"/>
      <c r="K818" s="237"/>
      <c r="L818" s="237"/>
      <c r="M818" s="237"/>
      <c r="N818" s="237"/>
      <c r="O818" s="237"/>
      <c r="Q818" s="237"/>
      <c r="R818" s="237"/>
      <c r="S818" s="237"/>
      <c r="T818" s="237"/>
      <c r="U818" s="237"/>
      <c r="V818" s="237"/>
      <c r="W818" s="237"/>
      <c r="X818" s="237"/>
      <c r="Y818" s="237"/>
      <c r="Z818" s="237"/>
      <c r="AA818" s="237"/>
      <c r="AB818" s="237"/>
      <c r="AC818" s="237"/>
      <c r="AD818" s="237"/>
      <c r="AE818" s="237"/>
      <c r="AF818" s="237"/>
      <c r="AG818" s="237"/>
      <c r="AH818" s="237"/>
    </row>
    <row r="819" spans="1:34">
      <c r="A819" s="8"/>
      <c r="B819" s="8"/>
      <c r="C819" s="237"/>
      <c r="D819" s="237"/>
      <c r="E819" s="237"/>
      <c r="F819" s="237"/>
      <c r="G819" s="237"/>
      <c r="H819" s="237"/>
      <c r="I819" s="237"/>
      <c r="J819" s="237"/>
      <c r="K819" s="237"/>
      <c r="L819" s="237"/>
      <c r="M819" s="237"/>
      <c r="N819" s="237"/>
      <c r="O819" s="237"/>
      <c r="Q819" s="237"/>
      <c r="R819" s="237"/>
      <c r="S819" s="237"/>
      <c r="T819" s="237"/>
      <c r="U819" s="237"/>
      <c r="V819" s="237"/>
      <c r="W819" s="237"/>
      <c r="X819" s="237"/>
      <c r="Y819" s="237"/>
      <c r="Z819" s="237"/>
      <c r="AA819" s="237"/>
      <c r="AB819" s="237"/>
      <c r="AC819" s="237"/>
      <c r="AD819" s="237"/>
      <c r="AE819" s="237"/>
      <c r="AF819" s="237"/>
      <c r="AG819" s="237"/>
      <c r="AH819" s="237"/>
    </row>
    <row r="820" spans="1:34">
      <c r="A820" s="8"/>
      <c r="B820" s="8"/>
      <c r="C820" s="237"/>
      <c r="D820" s="237"/>
      <c r="E820" s="237"/>
      <c r="F820" s="237"/>
      <c r="G820" s="237"/>
      <c r="H820" s="237"/>
      <c r="I820" s="237"/>
      <c r="J820" s="237"/>
      <c r="K820" s="237"/>
      <c r="L820" s="237"/>
      <c r="M820" s="237"/>
      <c r="N820" s="237"/>
      <c r="O820" s="237"/>
      <c r="Q820" s="237"/>
      <c r="R820" s="237"/>
      <c r="S820" s="237"/>
      <c r="T820" s="237"/>
      <c r="U820" s="237"/>
      <c r="V820" s="237"/>
      <c r="W820" s="237"/>
      <c r="X820" s="237"/>
      <c r="Y820" s="237"/>
      <c r="Z820" s="237"/>
      <c r="AA820" s="237"/>
      <c r="AB820" s="237"/>
      <c r="AC820" s="237"/>
      <c r="AD820" s="237"/>
      <c r="AE820" s="237"/>
      <c r="AF820" s="237"/>
      <c r="AG820" s="237"/>
      <c r="AH820" s="237"/>
    </row>
    <row r="821" spans="1:34">
      <c r="A821" s="8"/>
      <c r="B821" s="8"/>
      <c r="C821" s="237"/>
      <c r="D821" s="237"/>
      <c r="E821" s="237"/>
      <c r="F821" s="237"/>
      <c r="G821" s="237"/>
      <c r="H821" s="237"/>
      <c r="I821" s="237"/>
      <c r="J821" s="237"/>
      <c r="K821" s="237"/>
      <c r="L821" s="237"/>
      <c r="M821" s="237"/>
      <c r="N821" s="237"/>
      <c r="O821" s="237"/>
      <c r="Q821" s="237"/>
      <c r="R821" s="237"/>
      <c r="S821" s="237"/>
      <c r="T821" s="237"/>
      <c r="U821" s="237"/>
      <c r="V821" s="237"/>
      <c r="W821" s="237"/>
      <c r="X821" s="237"/>
      <c r="Y821" s="237"/>
      <c r="Z821" s="237"/>
      <c r="AA821" s="237"/>
      <c r="AB821" s="237"/>
      <c r="AC821" s="237"/>
      <c r="AD821" s="237"/>
      <c r="AE821" s="237"/>
      <c r="AF821" s="237"/>
      <c r="AG821" s="237"/>
      <c r="AH821" s="237"/>
    </row>
    <row r="822" spans="1:34">
      <c r="A822" s="8"/>
      <c r="B822" s="8"/>
      <c r="C822" s="237"/>
      <c r="D822" s="237"/>
      <c r="E822" s="237"/>
      <c r="F822" s="237"/>
      <c r="G822" s="237"/>
      <c r="H822" s="237"/>
      <c r="I822" s="237"/>
      <c r="J822" s="237"/>
      <c r="K822" s="237"/>
      <c r="L822" s="237"/>
      <c r="M822" s="237"/>
      <c r="N822" s="237"/>
      <c r="O822" s="237"/>
      <c r="Q822" s="237"/>
      <c r="R822" s="237"/>
      <c r="S822" s="237"/>
      <c r="T822" s="237"/>
      <c r="U822" s="237"/>
      <c r="V822" s="237"/>
      <c r="W822" s="237"/>
      <c r="X822" s="237"/>
      <c r="Y822" s="237"/>
      <c r="Z822" s="237"/>
      <c r="AA822" s="237"/>
      <c r="AB822" s="237"/>
      <c r="AC822" s="237"/>
      <c r="AD822" s="237"/>
      <c r="AE822" s="237"/>
      <c r="AF822" s="237"/>
      <c r="AG822" s="237"/>
      <c r="AH822" s="237"/>
    </row>
    <row r="823" spans="1:34">
      <c r="A823" s="8"/>
      <c r="B823" s="8"/>
      <c r="C823" s="237"/>
      <c r="D823" s="237"/>
      <c r="E823" s="237"/>
      <c r="F823" s="237"/>
      <c r="G823" s="237"/>
      <c r="H823" s="237"/>
      <c r="I823" s="237"/>
      <c r="J823" s="237"/>
      <c r="K823" s="237"/>
      <c r="L823" s="237"/>
      <c r="M823" s="237"/>
      <c r="N823" s="237"/>
      <c r="O823" s="237"/>
      <c r="Q823" s="237"/>
      <c r="R823" s="237"/>
      <c r="S823" s="237"/>
      <c r="T823" s="237"/>
      <c r="U823" s="237"/>
      <c r="V823" s="237"/>
      <c r="W823" s="237"/>
      <c r="X823" s="237"/>
      <c r="Y823" s="237"/>
      <c r="Z823" s="237"/>
      <c r="AA823" s="237"/>
      <c r="AB823" s="237"/>
      <c r="AC823" s="237"/>
      <c r="AD823" s="237"/>
      <c r="AE823" s="237"/>
      <c r="AF823" s="237"/>
      <c r="AG823" s="237"/>
      <c r="AH823" s="237"/>
    </row>
    <row r="824" spans="1:34">
      <c r="A824" s="8"/>
      <c r="B824" s="8"/>
      <c r="C824" s="237"/>
      <c r="D824" s="237"/>
      <c r="E824" s="237"/>
      <c r="F824" s="237"/>
      <c r="G824" s="237"/>
      <c r="H824" s="237"/>
      <c r="I824" s="237"/>
      <c r="J824" s="237"/>
      <c r="K824" s="237"/>
      <c r="L824" s="237"/>
      <c r="M824" s="237"/>
      <c r="N824" s="237"/>
      <c r="O824" s="237"/>
      <c r="Q824" s="237"/>
      <c r="R824" s="237"/>
      <c r="S824" s="237"/>
      <c r="T824" s="237"/>
      <c r="U824" s="237"/>
      <c r="V824" s="237"/>
      <c r="W824" s="237"/>
      <c r="X824" s="237"/>
      <c r="Y824" s="237"/>
      <c r="Z824" s="237"/>
      <c r="AA824" s="237"/>
      <c r="AB824" s="237"/>
      <c r="AC824" s="237"/>
      <c r="AD824" s="237"/>
      <c r="AE824" s="237"/>
      <c r="AF824" s="237"/>
      <c r="AG824" s="237"/>
      <c r="AH824" s="237"/>
    </row>
    <row r="825" spans="1:34">
      <c r="A825" s="8"/>
      <c r="B825" s="8"/>
      <c r="C825" s="237"/>
      <c r="D825" s="237"/>
      <c r="E825" s="237"/>
      <c r="F825" s="237"/>
      <c r="G825" s="237"/>
      <c r="H825" s="237"/>
      <c r="I825" s="237"/>
      <c r="J825" s="237"/>
      <c r="K825" s="237"/>
      <c r="L825" s="237"/>
      <c r="M825" s="237"/>
      <c r="N825" s="237"/>
      <c r="O825" s="237"/>
      <c r="Q825" s="237"/>
      <c r="R825" s="237"/>
      <c r="S825" s="237"/>
      <c r="T825" s="237"/>
      <c r="U825" s="237"/>
      <c r="V825" s="237"/>
      <c r="W825" s="237"/>
      <c r="X825" s="237"/>
      <c r="Y825" s="237"/>
      <c r="Z825" s="237"/>
      <c r="AA825" s="237"/>
      <c r="AB825" s="237"/>
      <c r="AC825" s="237"/>
      <c r="AD825" s="237"/>
      <c r="AE825" s="237"/>
      <c r="AF825" s="237"/>
      <c r="AG825" s="237"/>
      <c r="AH825" s="237"/>
    </row>
    <row r="826" spans="1:34">
      <c r="A826" s="8"/>
      <c r="B826" s="8"/>
      <c r="C826" s="237"/>
      <c r="D826" s="237"/>
      <c r="E826" s="237"/>
      <c r="F826" s="237"/>
      <c r="G826" s="237"/>
      <c r="H826" s="237"/>
      <c r="I826" s="237"/>
      <c r="J826" s="237"/>
      <c r="K826" s="237"/>
      <c r="L826" s="237"/>
      <c r="M826" s="237"/>
      <c r="N826" s="237"/>
      <c r="O826" s="237"/>
      <c r="Q826" s="237"/>
      <c r="R826" s="237"/>
      <c r="S826" s="237"/>
      <c r="T826" s="237"/>
      <c r="U826" s="237"/>
      <c r="V826" s="237"/>
      <c r="W826" s="237"/>
      <c r="X826" s="237"/>
      <c r="Y826" s="237"/>
      <c r="Z826" s="237"/>
      <c r="AA826" s="237"/>
      <c r="AB826" s="237"/>
      <c r="AC826" s="237"/>
      <c r="AD826" s="237"/>
      <c r="AE826" s="237"/>
      <c r="AF826" s="237"/>
      <c r="AG826" s="237"/>
      <c r="AH826" s="237"/>
    </row>
    <row r="827" spans="1:34">
      <c r="A827" s="8"/>
      <c r="B827" s="8"/>
      <c r="C827" s="237"/>
      <c r="D827" s="237"/>
      <c r="E827" s="237"/>
      <c r="F827" s="237"/>
      <c r="G827" s="237"/>
      <c r="H827" s="237"/>
      <c r="I827" s="237"/>
      <c r="J827" s="237"/>
      <c r="K827" s="237"/>
      <c r="L827" s="237"/>
      <c r="M827" s="237"/>
      <c r="N827" s="237"/>
      <c r="O827" s="237"/>
      <c r="Q827" s="237"/>
      <c r="R827" s="237"/>
      <c r="S827" s="237"/>
      <c r="T827" s="237"/>
      <c r="U827" s="237"/>
      <c r="V827" s="237"/>
      <c r="W827" s="237"/>
      <c r="X827" s="237"/>
      <c r="Y827" s="237"/>
      <c r="Z827" s="237"/>
      <c r="AA827" s="237"/>
      <c r="AB827" s="237"/>
      <c r="AC827" s="237"/>
      <c r="AD827" s="237"/>
      <c r="AE827" s="237"/>
      <c r="AF827" s="237"/>
      <c r="AG827" s="237"/>
      <c r="AH827" s="237"/>
    </row>
    <row r="828" spans="1:34">
      <c r="A828" s="8"/>
      <c r="B828" s="8"/>
      <c r="C828" s="237"/>
      <c r="D828" s="237"/>
      <c r="E828" s="237"/>
      <c r="F828" s="237"/>
      <c r="G828" s="237"/>
      <c r="H828" s="237"/>
      <c r="I828" s="237"/>
      <c r="J828" s="237"/>
      <c r="K828" s="237"/>
      <c r="L828" s="237"/>
      <c r="M828" s="237"/>
      <c r="N828" s="237"/>
      <c r="O828" s="237"/>
      <c r="Q828" s="237"/>
      <c r="R828" s="237"/>
      <c r="S828" s="237"/>
      <c r="T828" s="237"/>
      <c r="U828" s="237"/>
      <c r="V828" s="237"/>
      <c r="W828" s="237"/>
      <c r="X828" s="237"/>
      <c r="Y828" s="237"/>
      <c r="Z828" s="237"/>
      <c r="AA828" s="237"/>
      <c r="AB828" s="237"/>
      <c r="AC828" s="237"/>
      <c r="AD828" s="237"/>
      <c r="AE828" s="237"/>
      <c r="AF828" s="237"/>
      <c r="AG828" s="237"/>
      <c r="AH828" s="237"/>
    </row>
    <row r="829" spans="1:34">
      <c r="A829" s="8"/>
      <c r="B829" s="8"/>
      <c r="C829" s="237"/>
      <c r="D829" s="237"/>
      <c r="E829" s="237"/>
      <c r="F829" s="237"/>
      <c r="G829" s="237"/>
      <c r="H829" s="237"/>
      <c r="I829" s="237"/>
      <c r="J829" s="237"/>
      <c r="K829" s="237"/>
      <c r="L829" s="237"/>
      <c r="M829" s="237"/>
      <c r="N829" s="237"/>
      <c r="O829" s="237"/>
      <c r="Q829" s="237"/>
      <c r="R829" s="237"/>
      <c r="S829" s="237"/>
      <c r="T829" s="237"/>
      <c r="U829" s="237"/>
      <c r="V829" s="237"/>
      <c r="W829" s="237"/>
      <c r="X829" s="237"/>
      <c r="Y829" s="237"/>
      <c r="Z829" s="237"/>
      <c r="AA829" s="237"/>
      <c r="AB829" s="237"/>
      <c r="AC829" s="237"/>
      <c r="AD829" s="237"/>
      <c r="AE829" s="237"/>
      <c r="AF829" s="237"/>
      <c r="AG829" s="237"/>
      <c r="AH829" s="237"/>
    </row>
    <row r="830" spans="1:34">
      <c r="A830" s="8"/>
      <c r="B830" s="8"/>
      <c r="C830" s="237"/>
      <c r="D830" s="237"/>
      <c r="E830" s="237"/>
      <c r="F830" s="237"/>
      <c r="G830" s="237"/>
      <c r="H830" s="237"/>
      <c r="I830" s="237"/>
      <c r="J830" s="237"/>
      <c r="K830" s="237"/>
      <c r="L830" s="237"/>
      <c r="M830" s="237"/>
      <c r="N830" s="237"/>
      <c r="O830" s="237"/>
      <c r="Q830" s="237"/>
      <c r="R830" s="237"/>
      <c r="S830" s="237"/>
      <c r="T830" s="237"/>
      <c r="U830" s="237"/>
      <c r="V830" s="237"/>
      <c r="W830" s="237"/>
      <c r="X830" s="237"/>
      <c r="Y830" s="237"/>
      <c r="Z830" s="237"/>
      <c r="AA830" s="237"/>
      <c r="AB830" s="237"/>
      <c r="AC830" s="237"/>
      <c r="AD830" s="237"/>
      <c r="AE830" s="237"/>
      <c r="AF830" s="237"/>
      <c r="AG830" s="237"/>
      <c r="AH830" s="237"/>
    </row>
    <row r="831" spans="1:34">
      <c r="A831" s="8"/>
      <c r="B831" s="8"/>
      <c r="C831" s="237"/>
      <c r="D831" s="237"/>
      <c r="E831" s="237"/>
      <c r="F831" s="237"/>
      <c r="G831" s="237"/>
      <c r="H831" s="237"/>
      <c r="I831" s="237"/>
      <c r="J831" s="237"/>
      <c r="K831" s="237"/>
      <c r="L831" s="237"/>
      <c r="M831" s="237"/>
      <c r="N831" s="237"/>
      <c r="O831" s="237"/>
      <c r="Q831" s="237"/>
      <c r="R831" s="237"/>
      <c r="S831" s="237"/>
      <c r="T831" s="237"/>
      <c r="U831" s="237"/>
      <c r="V831" s="237"/>
      <c r="W831" s="237"/>
      <c r="X831" s="237"/>
      <c r="Y831" s="237"/>
      <c r="Z831" s="237"/>
      <c r="AA831" s="237"/>
      <c r="AB831" s="237"/>
      <c r="AC831" s="237"/>
      <c r="AD831" s="237"/>
      <c r="AE831" s="237"/>
      <c r="AF831" s="237"/>
      <c r="AG831" s="237"/>
      <c r="AH831" s="237"/>
    </row>
    <row r="832" spans="1:34">
      <c r="A832" s="8"/>
      <c r="B832" s="8"/>
      <c r="C832" s="237"/>
      <c r="D832" s="237"/>
      <c r="E832" s="237"/>
      <c r="F832" s="237"/>
      <c r="G832" s="237"/>
      <c r="H832" s="237"/>
      <c r="I832" s="237"/>
      <c r="J832" s="237"/>
      <c r="K832" s="237"/>
      <c r="L832" s="237"/>
      <c r="M832" s="237"/>
      <c r="N832" s="237"/>
      <c r="O832" s="237"/>
      <c r="Q832" s="237"/>
      <c r="R832" s="237"/>
      <c r="S832" s="237"/>
      <c r="T832" s="237"/>
      <c r="U832" s="237"/>
      <c r="V832" s="237"/>
      <c r="W832" s="237"/>
      <c r="X832" s="237"/>
      <c r="Y832" s="237"/>
      <c r="Z832" s="237"/>
      <c r="AA832" s="237"/>
      <c r="AB832" s="237"/>
      <c r="AC832" s="237"/>
      <c r="AD832" s="237"/>
      <c r="AE832" s="237"/>
      <c r="AF832" s="237"/>
      <c r="AG832" s="237"/>
      <c r="AH832" s="237"/>
    </row>
    <row r="833" spans="1:34">
      <c r="A833" s="8"/>
      <c r="B833" s="8"/>
      <c r="C833" s="237"/>
      <c r="D833" s="237"/>
      <c r="E833" s="237"/>
      <c r="F833" s="237"/>
      <c r="G833" s="237"/>
      <c r="H833" s="237"/>
      <c r="I833" s="237"/>
      <c r="J833" s="237"/>
      <c r="K833" s="237"/>
      <c r="L833" s="237"/>
      <c r="M833" s="237"/>
      <c r="N833" s="237"/>
      <c r="O833" s="237"/>
      <c r="Q833" s="237"/>
      <c r="R833" s="237"/>
      <c r="S833" s="237"/>
      <c r="T833" s="237"/>
      <c r="U833" s="237"/>
      <c r="V833" s="237"/>
      <c r="W833" s="237"/>
      <c r="X833" s="237"/>
      <c r="Y833" s="237"/>
      <c r="Z833" s="237"/>
      <c r="AA833" s="237"/>
      <c r="AB833" s="237"/>
      <c r="AC833" s="237"/>
      <c r="AD833" s="237"/>
      <c r="AE833" s="237"/>
      <c r="AF833" s="237"/>
      <c r="AG833" s="237"/>
      <c r="AH833" s="237"/>
    </row>
    <row r="834" spans="1:34">
      <c r="A834" s="8"/>
      <c r="B834" s="8"/>
      <c r="C834" s="237"/>
      <c r="D834" s="237"/>
      <c r="E834" s="237"/>
      <c r="F834" s="237"/>
      <c r="G834" s="237"/>
      <c r="H834" s="237"/>
      <c r="I834" s="237"/>
      <c r="J834" s="237"/>
      <c r="K834" s="237"/>
      <c r="L834" s="237"/>
      <c r="M834" s="237"/>
      <c r="N834" s="237"/>
      <c r="O834" s="237"/>
      <c r="Q834" s="237"/>
      <c r="R834" s="237"/>
      <c r="S834" s="237"/>
      <c r="T834" s="237"/>
      <c r="U834" s="237"/>
      <c r="V834" s="237"/>
      <c r="W834" s="237"/>
      <c r="X834" s="237"/>
      <c r="Y834" s="237"/>
      <c r="Z834" s="237"/>
      <c r="AA834" s="237"/>
      <c r="AB834" s="237"/>
      <c r="AC834" s="237"/>
      <c r="AD834" s="237"/>
      <c r="AE834" s="237"/>
      <c r="AF834" s="237"/>
      <c r="AG834" s="237"/>
      <c r="AH834" s="237"/>
    </row>
    <row r="835" spans="1:34">
      <c r="A835" s="8"/>
      <c r="B835" s="8"/>
      <c r="C835" s="237"/>
      <c r="D835" s="237"/>
      <c r="E835" s="237"/>
      <c r="F835" s="237"/>
      <c r="G835" s="237"/>
      <c r="H835" s="237"/>
      <c r="I835" s="237"/>
      <c r="J835" s="237"/>
      <c r="K835" s="237"/>
      <c r="L835" s="237"/>
      <c r="M835" s="237"/>
      <c r="N835" s="237"/>
      <c r="O835" s="237"/>
      <c r="Q835" s="237"/>
      <c r="R835" s="237"/>
      <c r="S835" s="237"/>
      <c r="T835" s="237"/>
      <c r="U835" s="237"/>
      <c r="V835" s="237"/>
      <c r="W835" s="237"/>
      <c r="X835" s="237"/>
      <c r="Y835" s="237"/>
      <c r="Z835" s="237"/>
      <c r="AA835" s="237"/>
      <c r="AB835" s="237"/>
      <c r="AC835" s="237"/>
      <c r="AD835" s="237"/>
      <c r="AE835" s="237"/>
      <c r="AF835" s="237"/>
      <c r="AG835" s="237"/>
      <c r="AH835" s="237"/>
    </row>
    <row r="836" spans="1:34">
      <c r="A836" s="8"/>
      <c r="B836" s="8"/>
      <c r="C836" s="237"/>
      <c r="D836" s="237"/>
      <c r="E836" s="237"/>
      <c r="F836" s="237"/>
      <c r="G836" s="237"/>
      <c r="H836" s="237"/>
      <c r="I836" s="237"/>
      <c r="J836" s="237"/>
      <c r="K836" s="237"/>
      <c r="L836" s="237"/>
      <c r="M836" s="237"/>
      <c r="N836" s="237"/>
      <c r="O836" s="237"/>
      <c r="Q836" s="237"/>
      <c r="R836" s="237"/>
      <c r="S836" s="237"/>
      <c r="T836" s="237"/>
      <c r="U836" s="237"/>
      <c r="V836" s="237"/>
      <c r="W836" s="237"/>
      <c r="X836" s="237"/>
      <c r="Y836" s="237"/>
      <c r="Z836" s="237"/>
      <c r="AA836" s="237"/>
      <c r="AB836" s="237"/>
      <c r="AC836" s="237"/>
      <c r="AD836" s="237"/>
      <c r="AE836" s="237"/>
      <c r="AF836" s="237"/>
      <c r="AG836" s="237"/>
      <c r="AH836" s="237"/>
    </row>
    <row r="837" spans="1:34">
      <c r="A837" s="8"/>
      <c r="B837" s="8"/>
      <c r="C837" s="237"/>
      <c r="D837" s="237"/>
      <c r="E837" s="237"/>
      <c r="F837" s="237"/>
      <c r="G837" s="237"/>
      <c r="H837" s="237"/>
      <c r="I837" s="237"/>
      <c r="J837" s="237"/>
      <c r="K837" s="237"/>
      <c r="L837" s="237"/>
      <c r="M837" s="237"/>
      <c r="N837" s="237"/>
      <c r="O837" s="237"/>
      <c r="Q837" s="237"/>
      <c r="R837" s="237"/>
      <c r="S837" s="237"/>
      <c r="T837" s="237"/>
      <c r="U837" s="237"/>
      <c r="V837" s="237"/>
      <c r="W837" s="237"/>
      <c r="X837" s="237"/>
      <c r="Y837" s="237"/>
      <c r="Z837" s="237"/>
      <c r="AA837" s="237"/>
      <c r="AB837" s="237"/>
      <c r="AC837" s="237"/>
      <c r="AD837" s="237"/>
      <c r="AE837" s="237"/>
      <c r="AF837" s="237"/>
      <c r="AG837" s="237"/>
      <c r="AH837" s="237"/>
    </row>
    <row r="838" spans="1:34">
      <c r="A838" s="8"/>
      <c r="B838" s="8"/>
      <c r="C838" s="237"/>
      <c r="D838" s="237"/>
      <c r="E838" s="237"/>
      <c r="F838" s="237"/>
      <c r="G838" s="237"/>
      <c r="H838" s="237"/>
      <c r="I838" s="237"/>
      <c r="J838" s="237"/>
      <c r="K838" s="237"/>
      <c r="L838" s="237"/>
      <c r="M838" s="237"/>
      <c r="N838" s="237"/>
      <c r="O838" s="237"/>
      <c r="Q838" s="237"/>
      <c r="R838" s="237"/>
      <c r="S838" s="237"/>
      <c r="T838" s="237"/>
      <c r="U838" s="237"/>
      <c r="V838" s="237"/>
      <c r="W838" s="237"/>
      <c r="X838" s="237"/>
      <c r="Y838" s="237"/>
      <c r="Z838" s="237"/>
      <c r="AA838" s="237"/>
      <c r="AB838" s="237"/>
      <c r="AC838" s="237"/>
      <c r="AD838" s="237"/>
      <c r="AE838" s="237"/>
      <c r="AF838" s="237"/>
      <c r="AG838" s="237"/>
      <c r="AH838" s="237"/>
    </row>
    <row r="839" spans="1:34">
      <c r="A839" s="8"/>
      <c r="B839" s="8"/>
      <c r="C839" s="237"/>
      <c r="D839" s="237"/>
      <c r="E839" s="237"/>
      <c r="F839" s="237"/>
      <c r="G839" s="237"/>
      <c r="H839" s="237"/>
      <c r="I839" s="237"/>
      <c r="J839" s="237"/>
      <c r="K839" s="237"/>
      <c r="L839" s="237"/>
      <c r="M839" s="237"/>
      <c r="N839" s="237"/>
      <c r="O839" s="237"/>
      <c r="Q839" s="237"/>
      <c r="R839" s="237"/>
      <c r="S839" s="237"/>
      <c r="T839" s="237"/>
      <c r="U839" s="237"/>
      <c r="V839" s="237"/>
      <c r="W839" s="237"/>
      <c r="X839" s="237"/>
      <c r="Y839" s="237"/>
      <c r="Z839" s="237"/>
      <c r="AA839" s="237"/>
      <c r="AB839" s="237"/>
      <c r="AC839" s="237"/>
      <c r="AD839" s="237"/>
      <c r="AE839" s="237"/>
      <c r="AF839" s="237"/>
      <c r="AG839" s="237"/>
      <c r="AH839" s="237"/>
    </row>
    <row r="840" spans="1:34">
      <c r="A840" s="8"/>
      <c r="B840" s="8"/>
      <c r="C840" s="237"/>
      <c r="D840" s="237"/>
      <c r="E840" s="237"/>
      <c r="F840" s="237"/>
      <c r="G840" s="237"/>
      <c r="H840" s="237"/>
      <c r="I840" s="237"/>
      <c r="J840" s="237"/>
      <c r="K840" s="237"/>
      <c r="L840" s="237"/>
      <c r="M840" s="237"/>
      <c r="N840" s="237"/>
      <c r="O840" s="237"/>
      <c r="Q840" s="237"/>
      <c r="R840" s="237"/>
      <c r="S840" s="237"/>
      <c r="T840" s="237"/>
      <c r="U840" s="237"/>
      <c r="V840" s="237"/>
      <c r="W840" s="237"/>
      <c r="X840" s="237"/>
      <c r="Y840" s="237"/>
      <c r="Z840" s="237"/>
      <c r="AA840" s="237"/>
      <c r="AB840" s="237"/>
      <c r="AC840" s="237"/>
      <c r="AD840" s="237"/>
      <c r="AE840" s="237"/>
      <c r="AF840" s="237"/>
      <c r="AG840" s="237"/>
      <c r="AH840" s="237"/>
    </row>
    <row r="841" spans="1:34">
      <c r="A841" s="8"/>
      <c r="B841" s="8"/>
      <c r="C841" s="237"/>
      <c r="D841" s="237"/>
      <c r="E841" s="237"/>
      <c r="F841" s="237"/>
      <c r="G841" s="237"/>
      <c r="H841" s="237"/>
      <c r="I841" s="237"/>
      <c r="J841" s="237"/>
      <c r="K841" s="237"/>
      <c r="L841" s="237"/>
      <c r="M841" s="237"/>
      <c r="N841" s="237"/>
      <c r="O841" s="237"/>
      <c r="Q841" s="237"/>
      <c r="R841" s="237"/>
      <c r="S841" s="237"/>
      <c r="T841" s="237"/>
      <c r="U841" s="237"/>
      <c r="V841" s="237"/>
      <c r="W841" s="237"/>
      <c r="X841" s="237"/>
      <c r="Y841" s="237"/>
      <c r="Z841" s="237"/>
      <c r="AA841" s="237"/>
      <c r="AB841" s="237"/>
      <c r="AC841" s="237"/>
      <c r="AD841" s="237"/>
      <c r="AE841" s="237"/>
      <c r="AF841" s="237"/>
      <c r="AG841" s="237"/>
      <c r="AH841" s="237"/>
    </row>
    <row r="842" spans="1:34">
      <c r="A842" s="8"/>
      <c r="B842" s="8"/>
      <c r="C842" s="237"/>
      <c r="D842" s="237"/>
      <c r="E842" s="237"/>
      <c r="F842" s="237"/>
      <c r="G842" s="237"/>
      <c r="H842" s="237"/>
      <c r="I842" s="237"/>
      <c r="J842" s="237"/>
      <c r="K842" s="237"/>
      <c r="L842" s="237"/>
      <c r="M842" s="237"/>
      <c r="N842" s="237"/>
      <c r="O842" s="237"/>
      <c r="Q842" s="237"/>
      <c r="R842" s="237"/>
      <c r="S842" s="237"/>
      <c r="T842" s="237"/>
      <c r="U842" s="237"/>
      <c r="V842" s="237"/>
      <c r="W842" s="237"/>
      <c r="X842" s="237"/>
      <c r="Y842" s="237"/>
      <c r="Z842" s="237"/>
      <c r="AA842" s="237"/>
      <c r="AB842" s="237"/>
      <c r="AC842" s="237"/>
      <c r="AD842" s="237"/>
      <c r="AE842" s="237"/>
      <c r="AF842" s="237"/>
      <c r="AG842" s="237"/>
      <c r="AH842" s="237"/>
    </row>
    <row r="843" spans="1:34">
      <c r="A843" s="8"/>
      <c r="B843" s="8"/>
      <c r="C843" s="237"/>
      <c r="D843" s="237"/>
      <c r="E843" s="237"/>
      <c r="F843" s="237"/>
      <c r="G843" s="237"/>
      <c r="H843" s="237"/>
      <c r="I843" s="237"/>
      <c r="J843" s="237"/>
      <c r="K843" s="237"/>
      <c r="L843" s="237"/>
      <c r="M843" s="237"/>
      <c r="N843" s="237"/>
      <c r="O843" s="237"/>
      <c r="Q843" s="237"/>
      <c r="R843" s="237"/>
      <c r="S843" s="237"/>
      <c r="T843" s="237"/>
      <c r="U843" s="237"/>
      <c r="V843" s="237"/>
      <c r="W843" s="237"/>
      <c r="X843" s="237"/>
      <c r="Y843" s="237"/>
      <c r="Z843" s="237"/>
      <c r="AA843" s="237"/>
      <c r="AB843" s="237"/>
      <c r="AC843" s="237"/>
      <c r="AD843" s="237"/>
      <c r="AE843" s="237"/>
      <c r="AF843" s="237"/>
      <c r="AG843" s="237"/>
      <c r="AH843" s="237"/>
    </row>
    <row r="844" spans="1:34">
      <c r="A844" s="8"/>
      <c r="B844" s="8"/>
      <c r="C844" s="237"/>
      <c r="D844" s="237"/>
      <c r="E844" s="237"/>
      <c r="F844" s="237"/>
      <c r="G844" s="237"/>
      <c r="H844" s="237"/>
      <c r="I844" s="237"/>
      <c r="J844" s="237"/>
      <c r="K844" s="237"/>
      <c r="L844" s="237"/>
      <c r="M844" s="237"/>
      <c r="N844" s="237"/>
      <c r="O844" s="237"/>
      <c r="Q844" s="237"/>
      <c r="R844" s="237"/>
      <c r="S844" s="237"/>
      <c r="T844" s="237"/>
      <c r="U844" s="237"/>
      <c r="V844" s="237"/>
      <c r="W844" s="237"/>
      <c r="X844" s="237"/>
      <c r="Y844" s="237"/>
      <c r="Z844" s="237"/>
      <c r="AA844" s="237"/>
      <c r="AB844" s="237"/>
      <c r="AC844" s="237"/>
      <c r="AD844" s="237"/>
      <c r="AE844" s="237"/>
      <c r="AF844" s="237"/>
      <c r="AG844" s="237"/>
      <c r="AH844" s="237"/>
    </row>
    <row r="845" spans="1:34">
      <c r="A845" s="8"/>
      <c r="B845" s="8"/>
      <c r="C845" s="237"/>
      <c r="D845" s="237"/>
      <c r="E845" s="237"/>
      <c r="F845" s="237"/>
      <c r="G845" s="237"/>
      <c r="H845" s="237"/>
      <c r="I845" s="237"/>
      <c r="J845" s="237"/>
      <c r="K845" s="237"/>
      <c r="L845" s="237"/>
      <c r="M845" s="237"/>
      <c r="N845" s="237"/>
      <c r="O845" s="237"/>
      <c r="Q845" s="237"/>
      <c r="R845" s="237"/>
      <c r="S845" s="237"/>
      <c r="T845" s="237"/>
      <c r="U845" s="237"/>
      <c r="V845" s="237"/>
      <c r="W845" s="237"/>
      <c r="X845" s="237"/>
      <c r="Y845" s="237"/>
      <c r="Z845" s="237"/>
      <c r="AA845" s="237"/>
      <c r="AB845" s="237"/>
      <c r="AC845" s="237"/>
      <c r="AD845" s="237"/>
      <c r="AE845" s="237"/>
      <c r="AF845" s="237"/>
      <c r="AG845" s="237"/>
      <c r="AH845" s="237"/>
    </row>
    <row r="846" spans="1:34">
      <c r="A846" s="8"/>
      <c r="B846" s="8"/>
      <c r="C846" s="237"/>
      <c r="D846" s="237"/>
      <c r="E846" s="237"/>
      <c r="F846" s="237"/>
      <c r="G846" s="237"/>
      <c r="H846" s="237"/>
      <c r="I846" s="237"/>
      <c r="J846" s="237"/>
      <c r="K846" s="237"/>
      <c r="L846" s="237"/>
      <c r="M846" s="237"/>
      <c r="N846" s="237"/>
      <c r="O846" s="237"/>
      <c r="Q846" s="237"/>
      <c r="R846" s="237"/>
      <c r="S846" s="237"/>
      <c r="T846" s="237"/>
      <c r="U846" s="237"/>
      <c r="V846" s="237"/>
      <c r="W846" s="237"/>
      <c r="X846" s="237"/>
      <c r="Y846" s="237"/>
      <c r="Z846" s="237"/>
      <c r="AA846" s="237"/>
      <c r="AB846" s="237"/>
      <c r="AC846" s="237"/>
      <c r="AD846" s="237"/>
      <c r="AE846" s="237"/>
      <c r="AF846" s="237"/>
      <c r="AG846" s="237"/>
      <c r="AH846" s="237"/>
    </row>
    <row r="847" spans="1:34">
      <c r="A847" s="8"/>
      <c r="B847" s="8"/>
      <c r="C847" s="237"/>
      <c r="D847" s="237"/>
      <c r="E847" s="237"/>
      <c r="F847" s="237"/>
      <c r="G847" s="237"/>
      <c r="H847" s="237"/>
      <c r="I847" s="237"/>
      <c r="J847" s="237"/>
      <c r="K847" s="237"/>
      <c r="L847" s="237"/>
      <c r="M847" s="237"/>
      <c r="N847" s="237"/>
      <c r="O847" s="237"/>
      <c r="Q847" s="237"/>
      <c r="R847" s="237"/>
      <c r="S847" s="237"/>
      <c r="T847" s="237"/>
      <c r="U847" s="237"/>
      <c r="V847" s="237"/>
      <c r="W847" s="237"/>
      <c r="X847" s="237"/>
      <c r="Y847" s="237"/>
      <c r="Z847" s="237"/>
      <c r="AA847" s="237"/>
      <c r="AB847" s="237"/>
      <c r="AC847" s="237"/>
      <c r="AD847" s="237"/>
      <c r="AE847" s="237"/>
      <c r="AF847" s="237"/>
      <c r="AG847" s="237"/>
      <c r="AH847" s="237"/>
    </row>
    <row r="848" spans="1:34">
      <c r="A848" s="8"/>
      <c r="B848" s="8"/>
      <c r="C848" s="237"/>
      <c r="D848" s="237"/>
      <c r="E848" s="237"/>
      <c r="F848" s="237"/>
      <c r="G848" s="237"/>
      <c r="H848" s="237"/>
      <c r="I848" s="237"/>
      <c r="J848" s="237"/>
      <c r="K848" s="237"/>
      <c r="L848" s="237"/>
      <c r="M848" s="237"/>
      <c r="N848" s="237"/>
      <c r="O848" s="237"/>
      <c r="Q848" s="237"/>
      <c r="R848" s="237"/>
      <c r="S848" s="237"/>
      <c r="T848" s="237"/>
      <c r="U848" s="237"/>
      <c r="V848" s="237"/>
      <c r="W848" s="237"/>
      <c r="X848" s="237"/>
      <c r="Y848" s="237"/>
      <c r="Z848" s="237"/>
      <c r="AA848" s="237"/>
      <c r="AB848" s="237"/>
      <c r="AC848" s="237"/>
      <c r="AD848" s="237"/>
      <c r="AE848" s="237"/>
      <c r="AF848" s="237"/>
      <c r="AG848" s="237"/>
      <c r="AH848" s="237"/>
    </row>
    <row r="849" spans="1:34">
      <c r="A849" s="8"/>
      <c r="B849" s="8"/>
      <c r="C849" s="237"/>
      <c r="D849" s="237"/>
      <c r="E849" s="237"/>
      <c r="F849" s="237"/>
      <c r="G849" s="237"/>
      <c r="H849" s="237"/>
      <c r="I849" s="237"/>
      <c r="J849" s="237"/>
      <c r="K849" s="237"/>
      <c r="L849" s="237"/>
      <c r="M849" s="237"/>
      <c r="N849" s="237"/>
      <c r="O849" s="237"/>
      <c r="Q849" s="237"/>
      <c r="R849" s="237"/>
      <c r="S849" s="237"/>
      <c r="T849" s="237"/>
      <c r="U849" s="237"/>
      <c r="V849" s="237"/>
      <c r="W849" s="237"/>
      <c r="X849" s="237"/>
      <c r="Y849" s="237"/>
      <c r="Z849" s="237"/>
      <c r="AA849" s="237"/>
      <c r="AB849" s="237"/>
      <c r="AC849" s="237"/>
      <c r="AD849" s="237"/>
      <c r="AE849" s="237"/>
      <c r="AF849" s="237"/>
      <c r="AG849" s="237"/>
      <c r="AH849" s="237"/>
    </row>
    <row r="850" spans="1:34">
      <c r="A850" s="8"/>
      <c r="B850" s="8"/>
      <c r="C850" s="237"/>
      <c r="D850" s="237"/>
      <c r="E850" s="237"/>
      <c r="F850" s="237"/>
      <c r="G850" s="237"/>
      <c r="H850" s="237"/>
      <c r="I850" s="237"/>
      <c r="J850" s="237"/>
      <c r="K850" s="237"/>
      <c r="L850" s="237"/>
      <c r="M850" s="237"/>
      <c r="N850" s="237"/>
      <c r="O850" s="237"/>
      <c r="Q850" s="237"/>
      <c r="R850" s="237"/>
      <c r="S850" s="237"/>
      <c r="T850" s="237"/>
      <c r="U850" s="237"/>
      <c r="V850" s="237"/>
      <c r="W850" s="237"/>
      <c r="X850" s="237"/>
      <c r="Y850" s="237"/>
      <c r="Z850" s="237"/>
      <c r="AA850" s="237"/>
      <c r="AB850" s="237"/>
      <c r="AC850" s="237"/>
      <c r="AD850" s="237"/>
      <c r="AE850" s="237"/>
      <c r="AF850" s="237"/>
      <c r="AG850" s="237"/>
      <c r="AH850" s="237"/>
    </row>
    <row r="851" spans="1:34">
      <c r="A851" s="8"/>
      <c r="B851" s="8"/>
      <c r="C851" s="237"/>
      <c r="D851" s="237"/>
      <c r="E851" s="237"/>
      <c r="F851" s="237"/>
      <c r="G851" s="237"/>
      <c r="H851" s="237"/>
      <c r="I851" s="237"/>
      <c r="J851" s="237"/>
      <c r="K851" s="237"/>
      <c r="L851" s="237"/>
      <c r="M851" s="237"/>
      <c r="N851" s="237"/>
      <c r="O851" s="237"/>
      <c r="Q851" s="237"/>
      <c r="R851" s="237"/>
      <c r="S851" s="237"/>
      <c r="T851" s="237"/>
      <c r="U851" s="237"/>
      <c r="V851" s="237"/>
      <c r="W851" s="237"/>
      <c r="X851" s="237"/>
      <c r="Y851" s="237"/>
      <c r="Z851" s="237"/>
      <c r="AA851" s="237"/>
      <c r="AB851" s="237"/>
      <c r="AC851" s="237"/>
      <c r="AD851" s="237"/>
      <c r="AE851" s="237"/>
      <c r="AF851" s="237"/>
      <c r="AG851" s="237"/>
      <c r="AH851" s="237"/>
    </row>
    <row r="852" spans="1:34">
      <c r="A852" s="8"/>
      <c r="B852" s="8"/>
      <c r="C852" s="237"/>
      <c r="D852" s="237"/>
      <c r="E852" s="237"/>
      <c r="F852" s="237"/>
      <c r="G852" s="237"/>
      <c r="H852" s="237"/>
      <c r="I852" s="237"/>
      <c r="J852" s="237"/>
      <c r="K852" s="237"/>
      <c r="L852" s="237"/>
      <c r="M852" s="237"/>
      <c r="N852" s="237"/>
      <c r="O852" s="237"/>
      <c r="Q852" s="237"/>
      <c r="R852" s="237"/>
      <c r="S852" s="237"/>
      <c r="T852" s="237"/>
      <c r="U852" s="237"/>
      <c r="V852" s="237"/>
      <c r="W852" s="237"/>
      <c r="X852" s="237"/>
      <c r="Y852" s="237"/>
      <c r="Z852" s="237"/>
      <c r="AA852" s="237"/>
      <c r="AB852" s="237"/>
      <c r="AC852" s="237"/>
      <c r="AD852" s="237"/>
      <c r="AE852" s="237"/>
      <c r="AF852" s="237"/>
      <c r="AG852" s="237"/>
      <c r="AH852" s="237"/>
    </row>
    <row r="853" spans="1:34">
      <c r="A853" s="8"/>
      <c r="B853" s="8"/>
      <c r="C853" s="237"/>
      <c r="D853" s="237"/>
      <c r="E853" s="237"/>
      <c r="F853" s="237"/>
      <c r="G853" s="237"/>
      <c r="H853" s="237"/>
      <c r="I853" s="237"/>
      <c r="J853" s="237"/>
      <c r="K853" s="237"/>
      <c r="L853" s="237"/>
      <c r="M853" s="237"/>
      <c r="N853" s="237"/>
      <c r="O853" s="237"/>
      <c r="Q853" s="237"/>
      <c r="R853" s="237"/>
      <c r="S853" s="237"/>
      <c r="T853" s="237"/>
      <c r="U853" s="237"/>
      <c r="V853" s="237"/>
      <c r="W853" s="237"/>
      <c r="X853" s="237"/>
      <c r="Y853" s="237"/>
      <c r="Z853" s="237"/>
      <c r="AA853" s="237"/>
      <c r="AB853" s="237"/>
      <c r="AC853" s="237"/>
      <c r="AD853" s="237"/>
      <c r="AE853" s="237"/>
      <c r="AF853" s="237"/>
      <c r="AG853" s="237"/>
      <c r="AH853" s="237"/>
    </row>
    <row r="854" spans="1:34">
      <c r="A854" s="8"/>
      <c r="B854" s="8"/>
      <c r="C854" s="237"/>
      <c r="D854" s="237"/>
      <c r="E854" s="237"/>
      <c r="F854" s="237"/>
      <c r="G854" s="237"/>
      <c r="H854" s="237"/>
      <c r="I854" s="237"/>
      <c r="J854" s="237"/>
      <c r="K854" s="237"/>
      <c r="L854" s="237"/>
      <c r="M854" s="237"/>
      <c r="N854" s="237"/>
      <c r="O854" s="237"/>
      <c r="Q854" s="237"/>
      <c r="R854" s="237"/>
      <c r="S854" s="237"/>
      <c r="T854" s="237"/>
      <c r="U854" s="237"/>
      <c r="V854" s="237"/>
      <c r="W854" s="237"/>
      <c r="X854" s="237"/>
      <c r="Y854" s="237"/>
      <c r="Z854" s="237"/>
      <c r="AA854" s="237"/>
      <c r="AB854" s="237"/>
      <c r="AC854" s="237"/>
      <c r="AD854" s="237"/>
      <c r="AE854" s="237"/>
      <c r="AF854" s="237"/>
      <c r="AG854" s="237"/>
      <c r="AH854" s="237"/>
    </row>
    <row r="855" spans="1:34">
      <c r="A855" s="8"/>
      <c r="B855" s="8"/>
      <c r="C855" s="237"/>
      <c r="D855" s="237"/>
      <c r="E855" s="237"/>
      <c r="F855" s="237"/>
      <c r="G855" s="237"/>
      <c r="H855" s="237"/>
      <c r="I855" s="237"/>
      <c r="J855" s="237"/>
      <c r="K855" s="237"/>
      <c r="L855" s="237"/>
      <c r="M855" s="237"/>
      <c r="N855" s="237"/>
      <c r="O855" s="237"/>
      <c r="Q855" s="237"/>
      <c r="R855" s="237"/>
      <c r="S855" s="237"/>
      <c r="T855" s="237"/>
      <c r="U855" s="237"/>
      <c r="V855" s="237"/>
      <c r="W855" s="237"/>
      <c r="X855" s="237"/>
      <c r="Y855" s="237"/>
      <c r="Z855" s="237"/>
      <c r="AA855" s="237"/>
      <c r="AB855" s="237"/>
      <c r="AC855" s="237"/>
      <c r="AD855" s="237"/>
      <c r="AE855" s="237"/>
      <c r="AF855" s="237"/>
      <c r="AG855" s="237"/>
      <c r="AH855" s="237"/>
    </row>
    <row r="856" spans="1:34">
      <c r="A856" s="8"/>
      <c r="B856" s="8"/>
      <c r="C856" s="237"/>
      <c r="D856" s="237"/>
      <c r="E856" s="237"/>
      <c r="F856" s="237"/>
      <c r="G856" s="237"/>
      <c r="H856" s="237"/>
      <c r="I856" s="237"/>
      <c r="J856" s="237"/>
      <c r="K856" s="237"/>
      <c r="L856" s="237"/>
      <c r="M856" s="237"/>
      <c r="N856" s="237"/>
      <c r="O856" s="237"/>
      <c r="Q856" s="237"/>
      <c r="R856" s="237"/>
      <c r="S856" s="237"/>
      <c r="T856" s="237"/>
      <c r="U856" s="237"/>
      <c r="V856" s="237"/>
      <c r="W856" s="237"/>
      <c r="X856" s="237"/>
      <c r="Y856" s="237"/>
      <c r="Z856" s="237"/>
      <c r="AA856" s="237"/>
      <c r="AB856" s="237"/>
      <c r="AC856" s="237"/>
      <c r="AD856" s="237"/>
      <c r="AE856" s="237"/>
      <c r="AF856" s="237"/>
      <c r="AG856" s="237"/>
      <c r="AH856" s="237"/>
    </row>
    <row r="857" spans="1:34">
      <c r="A857" s="8"/>
      <c r="B857" s="8"/>
      <c r="C857" s="237"/>
      <c r="D857" s="237"/>
      <c r="E857" s="237"/>
      <c r="F857" s="237"/>
      <c r="G857" s="237"/>
      <c r="H857" s="237"/>
      <c r="I857" s="237"/>
      <c r="J857" s="237"/>
      <c r="K857" s="237"/>
      <c r="L857" s="237"/>
      <c r="M857" s="237"/>
      <c r="N857" s="237"/>
      <c r="O857" s="237"/>
      <c r="Q857" s="237"/>
      <c r="R857" s="237"/>
      <c r="S857" s="237"/>
      <c r="T857" s="237"/>
      <c r="U857" s="237"/>
      <c r="V857" s="237"/>
      <c r="W857" s="237"/>
      <c r="X857" s="237"/>
      <c r="Y857" s="237"/>
      <c r="Z857" s="237"/>
      <c r="AA857" s="237"/>
      <c r="AB857" s="237"/>
      <c r="AC857" s="237"/>
      <c r="AD857" s="237"/>
      <c r="AE857" s="237"/>
      <c r="AF857" s="237"/>
      <c r="AG857" s="237"/>
      <c r="AH857" s="237"/>
    </row>
    <row r="858" spans="1:34">
      <c r="A858" s="8"/>
      <c r="B858" s="8"/>
      <c r="C858" s="237"/>
      <c r="D858" s="237"/>
      <c r="E858" s="237"/>
      <c r="F858" s="237"/>
      <c r="G858" s="237"/>
      <c r="H858" s="237"/>
      <c r="I858" s="237"/>
      <c r="J858" s="237"/>
      <c r="K858" s="237"/>
      <c r="L858" s="237"/>
      <c r="M858" s="237"/>
      <c r="N858" s="237"/>
      <c r="O858" s="237"/>
      <c r="Q858" s="237"/>
      <c r="R858" s="237"/>
      <c r="S858" s="237"/>
      <c r="T858" s="237"/>
      <c r="U858" s="237"/>
      <c r="V858" s="237"/>
      <c r="W858" s="237"/>
      <c r="X858" s="237"/>
      <c r="Y858" s="237"/>
      <c r="Z858" s="237"/>
      <c r="AA858" s="237"/>
      <c r="AB858" s="237"/>
      <c r="AC858" s="237"/>
      <c r="AD858" s="237"/>
      <c r="AE858" s="237"/>
      <c r="AF858" s="237"/>
      <c r="AG858" s="237"/>
      <c r="AH858" s="237"/>
    </row>
    <row r="859" spans="1:34">
      <c r="A859" s="8"/>
      <c r="B859" s="8"/>
      <c r="C859" s="237"/>
      <c r="D859" s="237"/>
      <c r="E859" s="237"/>
      <c r="F859" s="237"/>
      <c r="G859" s="237"/>
      <c r="H859" s="237"/>
      <c r="I859" s="237"/>
      <c r="J859" s="237"/>
      <c r="K859" s="237"/>
      <c r="L859" s="237"/>
      <c r="M859" s="237"/>
      <c r="N859" s="237"/>
      <c r="O859" s="237"/>
      <c r="Q859" s="237"/>
      <c r="R859" s="237"/>
      <c r="S859" s="237"/>
      <c r="T859" s="237"/>
      <c r="U859" s="237"/>
      <c r="V859" s="237"/>
      <c r="W859" s="237"/>
      <c r="X859" s="237"/>
      <c r="Y859" s="237"/>
      <c r="Z859" s="237"/>
      <c r="AA859" s="237"/>
      <c r="AB859" s="237"/>
      <c r="AC859" s="237"/>
      <c r="AD859" s="237"/>
      <c r="AE859" s="237"/>
      <c r="AF859" s="237"/>
      <c r="AG859" s="237"/>
      <c r="AH859" s="237"/>
    </row>
    <row r="860" spans="1:34">
      <c r="A860" s="8"/>
      <c r="B860" s="8"/>
      <c r="C860" s="237"/>
      <c r="D860" s="237"/>
      <c r="E860" s="237"/>
      <c r="F860" s="237"/>
      <c r="G860" s="237"/>
      <c r="H860" s="237"/>
      <c r="I860" s="237"/>
      <c r="J860" s="237"/>
      <c r="K860" s="237"/>
      <c r="L860" s="237"/>
      <c r="M860" s="237"/>
      <c r="N860" s="237"/>
      <c r="O860" s="237"/>
      <c r="Q860" s="237"/>
      <c r="R860" s="237"/>
      <c r="S860" s="237"/>
      <c r="T860" s="237"/>
      <c r="U860" s="237"/>
      <c r="V860" s="237"/>
      <c r="W860" s="237"/>
      <c r="X860" s="237"/>
      <c r="Y860" s="237"/>
      <c r="Z860" s="237"/>
      <c r="AA860" s="237"/>
      <c r="AB860" s="237"/>
      <c r="AC860" s="237"/>
      <c r="AD860" s="237"/>
      <c r="AE860" s="237"/>
      <c r="AF860" s="237"/>
      <c r="AG860" s="237"/>
      <c r="AH860" s="237"/>
    </row>
    <row r="861" spans="1:34">
      <c r="A861" s="8"/>
      <c r="B861" s="8"/>
      <c r="C861" s="237"/>
      <c r="D861" s="237"/>
      <c r="E861" s="237"/>
      <c r="F861" s="237"/>
      <c r="G861" s="237"/>
      <c r="H861" s="237"/>
      <c r="I861" s="237"/>
      <c r="J861" s="237"/>
      <c r="K861" s="237"/>
      <c r="L861" s="237"/>
      <c r="M861" s="237"/>
      <c r="N861" s="237"/>
      <c r="O861" s="237"/>
      <c r="Q861" s="237"/>
      <c r="R861" s="237"/>
      <c r="S861" s="237"/>
      <c r="T861" s="237"/>
      <c r="U861" s="237"/>
      <c r="V861" s="237"/>
      <c r="W861" s="237"/>
      <c r="X861" s="237"/>
      <c r="Y861" s="237"/>
      <c r="Z861" s="237"/>
      <c r="AA861" s="237"/>
      <c r="AB861" s="237"/>
      <c r="AC861" s="237"/>
      <c r="AD861" s="237"/>
      <c r="AE861" s="237"/>
      <c r="AF861" s="237"/>
      <c r="AG861" s="237"/>
      <c r="AH861" s="237"/>
    </row>
    <row r="862" spans="1:34">
      <c r="A862" s="8"/>
      <c r="B862" s="8"/>
      <c r="C862" s="237"/>
      <c r="D862" s="237"/>
      <c r="E862" s="237"/>
      <c r="F862" s="237"/>
      <c r="G862" s="237"/>
      <c r="H862" s="237"/>
      <c r="I862" s="237"/>
      <c r="J862" s="237"/>
      <c r="K862" s="237"/>
      <c r="L862" s="237"/>
      <c r="M862" s="237"/>
      <c r="N862" s="237"/>
      <c r="O862" s="237"/>
      <c r="Q862" s="237"/>
      <c r="R862" s="237"/>
      <c r="S862" s="237"/>
      <c r="T862" s="237"/>
      <c r="U862" s="237"/>
      <c r="V862" s="237"/>
      <c r="W862" s="237"/>
      <c r="X862" s="237"/>
      <c r="Y862" s="237"/>
      <c r="Z862" s="237"/>
      <c r="AA862" s="237"/>
      <c r="AB862" s="237"/>
      <c r="AC862" s="237"/>
      <c r="AD862" s="237"/>
      <c r="AE862" s="237"/>
      <c r="AF862" s="237"/>
      <c r="AG862" s="237"/>
      <c r="AH862" s="237"/>
    </row>
    <row r="863" spans="1:34">
      <c r="A863" s="8"/>
      <c r="B863" s="8"/>
      <c r="C863" s="237"/>
      <c r="D863" s="237"/>
      <c r="E863" s="237"/>
      <c r="F863" s="237"/>
      <c r="G863" s="237"/>
      <c r="H863" s="237"/>
      <c r="I863" s="237"/>
      <c r="J863" s="237"/>
      <c r="K863" s="237"/>
      <c r="L863" s="237"/>
      <c r="M863" s="237"/>
      <c r="N863" s="237"/>
      <c r="O863" s="237"/>
      <c r="Q863" s="237"/>
      <c r="R863" s="237"/>
      <c r="S863" s="237"/>
      <c r="T863" s="237"/>
      <c r="U863" s="237"/>
      <c r="V863" s="237"/>
      <c r="W863" s="237"/>
      <c r="X863" s="237"/>
      <c r="Y863" s="237"/>
      <c r="Z863" s="237"/>
      <c r="AA863" s="237"/>
      <c r="AB863" s="237"/>
      <c r="AC863" s="237"/>
      <c r="AD863" s="237"/>
      <c r="AE863" s="237"/>
      <c r="AF863" s="237"/>
      <c r="AG863" s="237"/>
      <c r="AH863" s="237"/>
    </row>
    <row r="864" spans="1:34">
      <c r="A864" s="8"/>
      <c r="B864" s="8"/>
      <c r="C864" s="237"/>
      <c r="D864" s="237"/>
      <c r="E864" s="237"/>
      <c r="F864" s="237"/>
      <c r="G864" s="237"/>
      <c r="H864" s="237"/>
      <c r="I864" s="237"/>
      <c r="J864" s="237"/>
      <c r="K864" s="237"/>
      <c r="L864" s="237"/>
      <c r="M864" s="237"/>
      <c r="N864" s="237"/>
      <c r="O864" s="237"/>
      <c r="Q864" s="237"/>
      <c r="R864" s="237"/>
      <c r="S864" s="237"/>
      <c r="T864" s="237"/>
      <c r="U864" s="237"/>
      <c r="V864" s="237"/>
      <c r="W864" s="237"/>
      <c r="X864" s="237"/>
      <c r="Y864" s="237"/>
      <c r="Z864" s="237"/>
      <c r="AA864" s="237"/>
      <c r="AB864" s="237"/>
      <c r="AC864" s="237"/>
      <c r="AD864" s="237"/>
      <c r="AE864" s="237"/>
      <c r="AF864" s="237"/>
      <c r="AG864" s="237"/>
      <c r="AH864" s="237"/>
    </row>
    <row r="865" spans="1:34">
      <c r="A865" s="8"/>
      <c r="B865" s="8"/>
      <c r="C865" s="237"/>
      <c r="D865" s="237"/>
      <c r="E865" s="237"/>
      <c r="F865" s="237"/>
      <c r="G865" s="237"/>
      <c r="H865" s="237"/>
      <c r="I865" s="237"/>
      <c r="J865" s="237"/>
      <c r="K865" s="237"/>
      <c r="L865" s="237"/>
      <c r="M865" s="237"/>
      <c r="N865" s="237"/>
      <c r="O865" s="237"/>
      <c r="Q865" s="237"/>
      <c r="R865" s="237"/>
      <c r="S865" s="237"/>
      <c r="T865" s="237"/>
      <c r="U865" s="237"/>
      <c r="V865" s="237"/>
      <c r="W865" s="237"/>
      <c r="X865" s="237"/>
      <c r="Y865" s="237"/>
      <c r="Z865" s="237"/>
      <c r="AA865" s="237"/>
      <c r="AB865" s="237"/>
      <c r="AC865" s="237"/>
      <c r="AD865" s="237"/>
      <c r="AE865" s="237"/>
      <c r="AF865" s="237"/>
      <c r="AG865" s="237"/>
      <c r="AH865" s="237"/>
    </row>
    <row r="866" spans="1:34">
      <c r="A866" s="8"/>
      <c r="B866" s="8"/>
      <c r="C866" s="237"/>
      <c r="D866" s="237"/>
      <c r="E866" s="237"/>
      <c r="F866" s="237"/>
      <c r="G866" s="237"/>
      <c r="H866" s="237"/>
      <c r="I866" s="237"/>
      <c r="J866" s="237"/>
      <c r="K866" s="237"/>
      <c r="L866" s="237"/>
      <c r="M866" s="237"/>
      <c r="N866" s="237"/>
      <c r="O866" s="237"/>
      <c r="Q866" s="237"/>
      <c r="R866" s="237"/>
      <c r="S866" s="237"/>
      <c r="T866" s="237"/>
      <c r="U866" s="237"/>
      <c r="V866" s="237"/>
      <c r="W866" s="237"/>
      <c r="X866" s="237"/>
      <c r="Y866" s="237"/>
      <c r="Z866" s="237"/>
      <c r="AA866" s="237"/>
      <c r="AB866" s="237"/>
      <c r="AC866" s="237"/>
      <c r="AD866" s="237"/>
      <c r="AE866" s="237"/>
      <c r="AF866" s="237"/>
      <c r="AG866" s="237"/>
      <c r="AH866" s="237"/>
    </row>
    <row r="867" spans="1:34">
      <c r="A867" s="8"/>
      <c r="B867" s="8"/>
      <c r="C867" s="237"/>
      <c r="D867" s="237"/>
      <c r="E867" s="237"/>
      <c r="F867" s="237"/>
      <c r="G867" s="237"/>
      <c r="H867" s="237"/>
      <c r="I867" s="237"/>
      <c r="J867" s="237"/>
      <c r="K867" s="237"/>
      <c r="L867" s="237"/>
      <c r="M867" s="237"/>
      <c r="N867" s="237"/>
      <c r="O867" s="237"/>
      <c r="Q867" s="237"/>
      <c r="R867" s="237"/>
      <c r="S867" s="237"/>
      <c r="T867" s="237"/>
      <c r="U867" s="237"/>
      <c r="V867" s="237"/>
      <c r="W867" s="237"/>
      <c r="X867" s="237"/>
      <c r="Y867" s="237"/>
      <c r="Z867" s="237"/>
      <c r="AA867" s="237"/>
      <c r="AB867" s="237"/>
      <c r="AC867" s="237"/>
      <c r="AD867" s="237"/>
      <c r="AE867" s="237"/>
      <c r="AF867" s="237"/>
      <c r="AG867" s="237"/>
      <c r="AH867" s="237"/>
    </row>
    <row r="868" spans="1:34">
      <c r="A868" s="8"/>
      <c r="B868" s="8"/>
      <c r="C868" s="237"/>
      <c r="D868" s="237"/>
      <c r="E868" s="237"/>
      <c r="F868" s="237"/>
      <c r="G868" s="237"/>
      <c r="H868" s="237"/>
      <c r="I868" s="237"/>
      <c r="J868" s="237"/>
      <c r="K868" s="237"/>
      <c r="L868" s="237"/>
      <c r="M868" s="237"/>
      <c r="N868" s="237"/>
      <c r="O868" s="237"/>
      <c r="Q868" s="237"/>
      <c r="R868" s="237"/>
      <c r="S868" s="237"/>
      <c r="T868" s="237"/>
      <c r="U868" s="237"/>
      <c r="V868" s="237"/>
      <c r="W868" s="237"/>
      <c r="X868" s="237"/>
      <c r="Y868" s="237"/>
      <c r="Z868" s="237"/>
      <c r="AA868" s="237"/>
      <c r="AB868" s="237"/>
      <c r="AC868" s="237"/>
      <c r="AD868" s="237"/>
      <c r="AE868" s="237"/>
      <c r="AF868" s="237"/>
      <c r="AG868" s="237"/>
      <c r="AH868" s="237"/>
    </row>
    <row r="869" spans="1:34">
      <c r="A869" s="8"/>
      <c r="B869" s="8"/>
      <c r="C869" s="237"/>
      <c r="D869" s="237"/>
      <c r="E869" s="237"/>
      <c r="F869" s="237"/>
      <c r="G869" s="237"/>
      <c r="H869" s="237"/>
      <c r="I869" s="237"/>
      <c r="J869" s="237"/>
      <c r="K869" s="237"/>
      <c r="L869" s="237"/>
      <c r="M869" s="237"/>
      <c r="N869" s="237"/>
      <c r="O869" s="237"/>
      <c r="Q869" s="237"/>
      <c r="R869" s="237"/>
      <c r="S869" s="237"/>
      <c r="T869" s="237"/>
      <c r="U869" s="237"/>
      <c r="V869" s="237"/>
      <c r="W869" s="237"/>
      <c r="X869" s="237"/>
      <c r="Y869" s="237"/>
      <c r="Z869" s="237"/>
      <c r="AA869" s="237"/>
      <c r="AB869" s="237"/>
      <c r="AC869" s="237"/>
      <c r="AD869" s="237"/>
      <c r="AE869" s="237"/>
      <c r="AF869" s="237"/>
      <c r="AG869" s="237"/>
      <c r="AH869" s="237"/>
    </row>
    <row r="870" spans="1:34">
      <c r="A870" s="8"/>
      <c r="B870" s="8"/>
      <c r="C870" s="237"/>
      <c r="D870" s="237"/>
      <c r="E870" s="237"/>
      <c r="F870" s="237"/>
      <c r="G870" s="237"/>
      <c r="H870" s="237"/>
      <c r="I870" s="237"/>
      <c r="J870" s="237"/>
      <c r="K870" s="237"/>
      <c r="L870" s="237"/>
      <c r="M870" s="237"/>
      <c r="N870" s="237"/>
      <c r="O870" s="237"/>
      <c r="Q870" s="237"/>
      <c r="R870" s="237"/>
      <c r="S870" s="237"/>
      <c r="T870" s="237"/>
      <c r="U870" s="237"/>
      <c r="V870" s="237"/>
      <c r="W870" s="237"/>
      <c r="X870" s="237"/>
      <c r="Y870" s="237"/>
      <c r="Z870" s="237"/>
      <c r="AA870" s="237"/>
      <c r="AB870" s="237"/>
      <c r="AC870" s="237"/>
      <c r="AD870" s="237"/>
      <c r="AE870" s="237"/>
      <c r="AF870" s="237"/>
      <c r="AG870" s="237"/>
      <c r="AH870" s="237"/>
    </row>
    <row r="871" spans="1:34">
      <c r="A871" s="8"/>
      <c r="B871" s="8"/>
      <c r="C871" s="237"/>
      <c r="D871" s="237"/>
      <c r="E871" s="237"/>
      <c r="F871" s="237"/>
      <c r="G871" s="237"/>
      <c r="H871" s="237"/>
      <c r="I871" s="237"/>
      <c r="J871" s="237"/>
      <c r="K871" s="237"/>
      <c r="L871" s="237"/>
      <c r="M871" s="237"/>
      <c r="N871" s="237"/>
      <c r="O871" s="237"/>
      <c r="Q871" s="237"/>
      <c r="R871" s="237"/>
      <c r="S871" s="237"/>
      <c r="T871" s="237"/>
      <c r="U871" s="237"/>
      <c r="V871" s="237"/>
      <c r="W871" s="237"/>
      <c r="X871" s="237"/>
      <c r="Y871" s="237"/>
      <c r="Z871" s="237"/>
      <c r="AA871" s="237"/>
      <c r="AB871" s="237"/>
      <c r="AC871" s="237"/>
      <c r="AD871" s="237"/>
      <c r="AE871" s="237"/>
      <c r="AF871" s="237"/>
      <c r="AG871" s="237"/>
      <c r="AH871" s="237"/>
    </row>
  </sheetData>
  <mergeCells count="25">
    <mergeCell ref="AC18:AJ18"/>
    <mergeCell ref="B5:E5"/>
    <mergeCell ref="A7:N7"/>
    <mergeCell ref="R7:AF7"/>
    <mergeCell ref="AG7:A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Q8"/>
    <mergeCell ref="R8:AJ8"/>
    <mergeCell ref="A1:B1"/>
    <mergeCell ref="AE1:AJ1"/>
    <mergeCell ref="A2:C2"/>
    <mergeCell ref="D2:K2"/>
    <mergeCell ref="B3:C3"/>
    <mergeCell ref="D3:K3"/>
    <mergeCell ref="AG3:AJ3"/>
    <mergeCell ref="AB164:AJ164"/>
    <mergeCell ref="AB165:AJ165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40" fitToHeight="0" orientation="portrait" r:id="rId1"/>
  <headerFooter>
    <oddHeader>&amp;A&amp;RСтраница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0" tint="-0.34998626667073579"/>
    <pageSetUpPr fitToPage="1"/>
  </sheetPr>
  <dimension ref="A1:AJ33"/>
  <sheetViews>
    <sheetView zoomScale="85" zoomScaleNormal="85" workbookViewId="0">
      <selection activeCell="V32" sqref="V32"/>
    </sheetView>
  </sheetViews>
  <sheetFormatPr defaultRowHeight="12.75"/>
  <cols>
    <col min="1" max="1" customWidth="true" width="3.0"/>
    <col min="2" max="2" customWidth="true" width="36.140625"/>
    <col min="3" max="3" customWidth="true" width="3.5703125"/>
    <col min="4" max="4" customWidth="true" width="3.85546875"/>
    <col min="5" max="5" customWidth="true" width="6.28515625"/>
    <col min="6" max="6" customWidth="true" width="20.5703125"/>
    <col min="7" max="7" customWidth="true" width="3.7109375"/>
    <col min="8" max="8" customWidth="true" width="4.42578125"/>
    <col min="9" max="10" customWidth="true" width="3.85546875"/>
    <col min="11" max="11" customWidth="true" width="3.7109375"/>
    <col min="12" max="12" customWidth="true" width="5.28515625"/>
    <col min="13" max="13" customWidth="true" width="4.28515625"/>
    <col min="14" max="14" customWidth="true" width="3.42578125"/>
    <col min="15" max="15" customWidth="true" width="4.5703125"/>
    <col min="16" max="16" customWidth="true" width="3.5703125"/>
    <col min="17" max="17" customWidth="true" width="6.5703125"/>
    <col min="18" max="18" customWidth="true" width="4.42578125"/>
    <col min="19" max="19" customWidth="true" width="6.0"/>
    <col min="20" max="20" customWidth="true" width="5.7109375"/>
    <col min="21" max="21" customWidth="true" width="5.85546875"/>
    <col min="22" max="22" customWidth="true" width="7.42578125"/>
    <col min="23" max="23" customWidth="true" width="5.28515625"/>
    <col min="24" max="24" customWidth="true" width="6.28515625"/>
    <col min="25" max="25" customWidth="true" width="6.85546875"/>
    <col min="26" max="28" customWidth="true" width="4.7109375"/>
    <col min="29" max="29" customWidth="true" width="6.140625"/>
    <col min="30" max="30" customWidth="true" width="4.7109375"/>
    <col min="31" max="31" customWidth="true" width="5.140625"/>
    <col min="32" max="32" customWidth="true" width="6.5703125"/>
    <col min="33" max="33" customWidth="true" width="7.85546875"/>
    <col min="34" max="34" customWidth="true" width="6.5703125"/>
    <col min="35" max="35" customWidth="true" width="4.7109375"/>
    <col min="36" max="36" customWidth="true" width="26.42578125"/>
  </cols>
  <sheetData>
    <row r="1" spans="1:36">
      <c r="A1" s="267" t="s">
        <v>0</v>
      </c>
      <c r="B1" s="267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8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68"/>
      <c r="AE1" s="268"/>
      <c r="AF1" s="268"/>
      <c r="AG1" s="268"/>
      <c r="AH1" s="268"/>
      <c r="AI1" s="268"/>
      <c r="AJ1" s="8"/>
    </row>
    <row r="2" spans="1:36">
      <c r="A2" s="267" t="s">
        <v>2</v>
      </c>
      <c r="B2" s="267"/>
      <c r="C2" s="267"/>
      <c r="D2" s="267" t="s">
        <v>3</v>
      </c>
      <c r="E2" s="267"/>
      <c r="F2" s="267"/>
      <c r="G2" s="267"/>
      <c r="H2" s="267"/>
      <c r="I2" s="267"/>
      <c r="J2" s="267"/>
      <c r="K2" s="3"/>
      <c r="L2" s="3"/>
      <c r="M2" s="3"/>
      <c r="N2" s="3"/>
      <c r="O2" s="8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8"/>
    </row>
    <row r="3" spans="1:36">
      <c r="A3" s="2"/>
      <c r="B3" s="269" t="s">
        <v>105</v>
      </c>
      <c r="C3" s="259"/>
      <c r="D3" s="270" t="s">
        <v>4</v>
      </c>
      <c r="E3" s="270"/>
      <c r="F3" s="270"/>
      <c r="G3" s="270"/>
      <c r="H3" s="270"/>
      <c r="I3" s="270"/>
      <c r="J3" s="270"/>
      <c r="K3" s="3"/>
      <c r="L3" s="3"/>
      <c r="M3" s="3"/>
      <c r="N3" s="3"/>
      <c r="O3" s="8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71"/>
      <c r="AG3" s="271"/>
      <c r="AH3" s="271"/>
      <c r="AI3" s="271"/>
      <c r="AJ3" s="8"/>
    </row>
    <row r="4" spans="1:36">
      <c r="A4" s="3"/>
      <c r="B4" s="3"/>
      <c r="C4" s="3"/>
      <c r="D4" s="3"/>
      <c r="E4" s="274" t="s">
        <v>131</v>
      </c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3"/>
      <c r="AD4" s="3"/>
      <c r="AE4" s="3"/>
      <c r="AF4" s="3"/>
      <c r="AG4" s="3"/>
      <c r="AH4" s="4"/>
      <c r="AI4" s="4"/>
      <c r="AJ4" s="8"/>
    </row>
    <row r="5" spans="1:36">
      <c r="A5" s="2"/>
      <c r="B5" s="259"/>
      <c r="C5" s="259"/>
      <c r="D5" s="259"/>
      <c r="E5" s="259"/>
      <c r="F5" s="2"/>
      <c r="G5" s="2"/>
      <c r="H5" s="2"/>
      <c r="I5" s="2"/>
      <c r="J5" s="2"/>
      <c r="K5" s="2"/>
      <c r="L5" s="2"/>
      <c r="M5" s="2"/>
      <c r="N5" s="2"/>
      <c r="O5" s="1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12"/>
      <c r="AI5" s="12"/>
      <c r="AJ5" s="11"/>
    </row>
    <row r="6" spans="1:3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/>
      <c r="AI6" s="4"/>
      <c r="AJ6" s="8"/>
    </row>
    <row r="7" spans="1:36" ht="13.5" thickBot="1">
      <c r="A7" s="276" t="s">
        <v>132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5"/>
      <c r="O7" s="13"/>
      <c r="P7" s="5"/>
      <c r="Q7" s="277" t="s">
        <v>6</v>
      </c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1" t="s">
        <v>106</v>
      </c>
      <c r="AG7" s="271"/>
      <c r="AH7" s="271"/>
      <c r="AI7" s="271"/>
      <c r="AJ7" s="8"/>
    </row>
    <row r="8" spans="1:36" ht="12.75" customHeight="1">
      <c r="A8" s="284" t="s">
        <v>8</v>
      </c>
      <c r="B8" s="289" t="s">
        <v>9</v>
      </c>
      <c r="C8" s="291" t="s">
        <v>133</v>
      </c>
      <c r="D8" s="291" t="s">
        <v>11</v>
      </c>
      <c r="E8" s="291" t="s">
        <v>12</v>
      </c>
      <c r="F8" s="278" t="s">
        <v>13</v>
      </c>
      <c r="G8" s="280" t="s">
        <v>14</v>
      </c>
      <c r="H8" s="282" t="s">
        <v>107</v>
      </c>
      <c r="I8" s="284" t="s">
        <v>16</v>
      </c>
      <c r="J8" s="285"/>
      <c r="K8" s="285"/>
      <c r="L8" s="285"/>
      <c r="M8" s="285"/>
      <c r="N8" s="285"/>
      <c r="O8" s="285"/>
      <c r="P8" s="286"/>
      <c r="Q8" s="287" t="s">
        <v>17</v>
      </c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6"/>
      <c r="AJ8" s="6"/>
    </row>
    <row r="9" spans="1:36" ht="102.75" thickBot="1">
      <c r="A9" s="288"/>
      <c r="B9" s="290"/>
      <c r="C9" s="292"/>
      <c r="D9" s="292"/>
      <c r="E9" s="292"/>
      <c r="F9" s="279"/>
      <c r="G9" s="281"/>
      <c r="H9" s="283"/>
      <c r="I9" s="14" t="s">
        <v>19</v>
      </c>
      <c r="J9" s="216" t="s">
        <v>20</v>
      </c>
      <c r="K9" s="216" t="s">
        <v>21</v>
      </c>
      <c r="L9" s="216" t="s">
        <v>22</v>
      </c>
      <c r="M9" s="216" t="s">
        <v>23</v>
      </c>
      <c r="N9" s="216" t="s">
        <v>24</v>
      </c>
      <c r="O9" s="216" t="s">
        <v>25</v>
      </c>
      <c r="P9" s="15" t="s">
        <v>26</v>
      </c>
      <c r="Q9" s="215" t="s">
        <v>19</v>
      </c>
      <c r="R9" s="216" t="s">
        <v>27</v>
      </c>
      <c r="S9" s="216" t="s">
        <v>28</v>
      </c>
      <c r="T9" s="216" t="s">
        <v>29</v>
      </c>
      <c r="U9" s="216" t="s">
        <v>30</v>
      </c>
      <c r="V9" s="216" t="s">
        <v>31</v>
      </c>
      <c r="W9" s="216" t="s">
        <v>25</v>
      </c>
      <c r="X9" s="216" t="s">
        <v>26</v>
      </c>
      <c r="Y9" s="216" t="s">
        <v>32</v>
      </c>
      <c r="Z9" s="216" t="s">
        <v>33</v>
      </c>
      <c r="AA9" s="216" t="s">
        <v>34</v>
      </c>
      <c r="AB9" s="216" t="s">
        <v>35</v>
      </c>
      <c r="AC9" s="216" t="s">
        <v>36</v>
      </c>
      <c r="AD9" s="216" t="s">
        <v>37</v>
      </c>
      <c r="AE9" s="216" t="s">
        <v>38</v>
      </c>
      <c r="AF9" s="216"/>
      <c r="AG9" s="216" t="s">
        <v>39</v>
      </c>
      <c r="AH9" s="213" t="s">
        <v>40</v>
      </c>
      <c r="AI9" s="15" t="s">
        <v>41</v>
      </c>
      <c r="AJ9" s="7" t="s">
        <v>42</v>
      </c>
    </row>
    <row r="10" spans="1:36">
      <c r="A10" s="43">
        <v>1</v>
      </c>
      <c r="B10" s="17">
        <v>2</v>
      </c>
      <c r="C10" s="18">
        <v>3</v>
      </c>
      <c r="D10" s="18">
        <v>4</v>
      </c>
      <c r="E10" s="18">
        <v>16</v>
      </c>
      <c r="F10" s="19">
        <v>6</v>
      </c>
      <c r="G10" s="272">
        <v>7</v>
      </c>
      <c r="H10" s="273"/>
      <c r="I10" s="16">
        <v>8</v>
      </c>
      <c r="J10" s="214">
        <v>9</v>
      </c>
      <c r="K10" s="214">
        <v>10</v>
      </c>
      <c r="L10" s="214">
        <v>11</v>
      </c>
      <c r="M10" s="214">
        <v>12</v>
      </c>
      <c r="N10" s="214">
        <v>13</v>
      </c>
      <c r="O10" s="214">
        <v>14</v>
      </c>
      <c r="P10" s="20">
        <v>15</v>
      </c>
      <c r="Q10" s="19">
        <v>16</v>
      </c>
      <c r="R10" s="214">
        <v>17</v>
      </c>
      <c r="S10" s="214">
        <v>18</v>
      </c>
      <c r="T10" s="214">
        <v>19</v>
      </c>
      <c r="U10" s="214">
        <v>20</v>
      </c>
      <c r="V10" s="214">
        <v>21</v>
      </c>
      <c r="W10" s="214">
        <v>22</v>
      </c>
      <c r="X10" s="214">
        <v>23</v>
      </c>
      <c r="Y10" s="214">
        <v>24</v>
      </c>
      <c r="Z10" s="214">
        <v>25</v>
      </c>
      <c r="AA10" s="214">
        <v>26</v>
      </c>
      <c r="AB10" s="214">
        <v>27</v>
      </c>
      <c r="AC10" s="214">
        <v>28</v>
      </c>
      <c r="AD10" s="214">
        <v>29</v>
      </c>
      <c r="AE10" s="214">
        <v>30</v>
      </c>
      <c r="AF10" s="214">
        <v>31</v>
      </c>
      <c r="AG10" s="214">
        <v>32</v>
      </c>
      <c r="AH10" s="21">
        <v>33</v>
      </c>
      <c r="AI10" s="20">
        <v>34</v>
      </c>
      <c r="AJ10" s="22">
        <v>35</v>
      </c>
    </row>
    <row r="11" spans="1:36" ht="25.5">
      <c r="A11" s="1"/>
      <c r="B11" s="33" t="s">
        <v>49</v>
      </c>
      <c r="C11" s="34"/>
      <c r="D11" s="34">
        <v>1</v>
      </c>
      <c r="E11" s="34">
        <f>1+3</f>
        <v>4</v>
      </c>
      <c r="F11" s="35" t="s">
        <v>134</v>
      </c>
      <c r="G11" s="34">
        <v>1</v>
      </c>
      <c r="H11" s="34">
        <v>1</v>
      </c>
      <c r="I11" s="34">
        <v>48</v>
      </c>
      <c r="J11" s="34"/>
      <c r="K11" s="34"/>
      <c r="L11" s="34"/>
      <c r="M11" s="34"/>
      <c r="N11" s="34"/>
      <c r="O11" s="34"/>
      <c r="P11" s="34" t="s">
        <v>44</v>
      </c>
      <c r="Q11" s="36">
        <f t="shared" ref="Q11" si="0">I11</f>
        <v>48</v>
      </c>
      <c r="R11" s="36">
        <v>1</v>
      </c>
      <c r="S11" s="36">
        <f t="shared" ref="S11" si="1">J11*H11</f>
        <v>0</v>
      </c>
      <c r="T11" s="36"/>
      <c r="U11" s="36"/>
      <c r="V11" s="48">
        <f t="shared" ref="V11" si="2">IF(OR(L11="Р",L11="РЕ" ),0.5*E11,0)</f>
        <v>0</v>
      </c>
      <c r="W11" s="48"/>
      <c r="X11" s="48">
        <f>ROUND(IF(OR(P11="Ісп",P11="ДЕК"),0.33*E11,0),0)</f>
        <v>1</v>
      </c>
      <c r="Y11" s="48"/>
      <c r="Z11" s="48"/>
      <c r="AA11" s="48"/>
      <c r="AB11" s="48"/>
      <c r="AC11" s="48"/>
      <c r="AD11" s="48"/>
      <c r="AE11" s="48"/>
      <c r="AF11" s="48"/>
      <c r="AG11" s="48"/>
      <c r="AH11" s="48">
        <f t="shared" ref="AH11" si="3">SUM(Q11:AG11)</f>
        <v>50</v>
      </c>
      <c r="AI11" s="36"/>
      <c r="AJ11" s="37" t="s">
        <v>50</v>
      </c>
    </row>
    <row r="12" spans="1:36" ht="25.5">
      <c r="A12" s="1"/>
      <c r="B12" s="33" t="s">
        <v>49</v>
      </c>
      <c r="C12" s="34"/>
      <c r="D12" s="34">
        <v>1</v>
      </c>
      <c r="E12" s="34">
        <f>1+3</f>
        <v>4</v>
      </c>
      <c r="F12" s="35" t="s">
        <v>134</v>
      </c>
      <c r="G12" s="34">
        <v>1</v>
      </c>
      <c r="H12" s="34">
        <v>1</v>
      </c>
      <c r="I12" s="34"/>
      <c r="J12" s="34">
        <v>48</v>
      </c>
      <c r="K12" s="34"/>
      <c r="L12" s="34"/>
      <c r="M12" s="34"/>
      <c r="N12" s="34"/>
      <c r="O12" s="34"/>
      <c r="P12" s="34"/>
      <c r="Q12" s="36">
        <f t="shared" ref="Q12:Q16" si="4">I12</f>
        <v>0</v>
      </c>
      <c r="R12" s="36">
        <f t="shared" ref="R12:R16" si="5">IF(OR(P12="Ісп",P12="ДЕК"),2*H12,0)</f>
        <v>0</v>
      </c>
      <c r="S12" s="36">
        <f t="shared" ref="S12:S16" si="6">J12*H12</f>
        <v>48</v>
      </c>
      <c r="T12" s="36"/>
      <c r="U12" s="36"/>
      <c r="V12" s="48">
        <f t="shared" ref="V12:V15" si="7">IF(OR(L12="Р",L12="РЕ" ),0.5*E12,0)</f>
        <v>0</v>
      </c>
      <c r="W12" s="48"/>
      <c r="X12" s="48">
        <f t="shared" ref="X12:X16" si="8">ROUND(IF(OR(P12="Ісп",P12="ДЕК"),0.33*E12,0),0)</f>
        <v>0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>
        <f t="shared" ref="AH12:AH16" si="9">SUM(Q12:AG12)</f>
        <v>48</v>
      </c>
      <c r="AI12" s="36"/>
      <c r="AJ12" s="37" t="s">
        <v>51</v>
      </c>
    </row>
    <row r="13" spans="1:36" ht="25.5">
      <c r="A13" s="1"/>
      <c r="B13" s="33" t="s">
        <v>52</v>
      </c>
      <c r="C13" s="34"/>
      <c r="D13" s="34">
        <v>1</v>
      </c>
      <c r="E13" s="34">
        <f t="shared" ref="E13" si="10">1+3</f>
        <v>4</v>
      </c>
      <c r="F13" s="35" t="s">
        <v>134</v>
      </c>
      <c r="G13" s="34">
        <v>1</v>
      </c>
      <c r="H13" s="34">
        <v>1</v>
      </c>
      <c r="I13" s="34">
        <v>32</v>
      </c>
      <c r="J13" s="34">
        <v>32</v>
      </c>
      <c r="K13" s="34"/>
      <c r="L13" s="34"/>
      <c r="M13" s="34"/>
      <c r="N13" s="34"/>
      <c r="O13" s="34" t="s">
        <v>46</v>
      </c>
      <c r="P13" s="34"/>
      <c r="Q13" s="36">
        <f t="shared" si="4"/>
        <v>32</v>
      </c>
      <c r="R13" s="36">
        <f t="shared" si="5"/>
        <v>0</v>
      </c>
      <c r="S13" s="36">
        <f t="shared" si="6"/>
        <v>32</v>
      </c>
      <c r="T13" s="36"/>
      <c r="U13" s="36"/>
      <c r="V13" s="48">
        <f t="shared" si="7"/>
        <v>0</v>
      </c>
      <c r="W13" s="48">
        <v>2</v>
      </c>
      <c r="X13" s="48">
        <f t="shared" si="8"/>
        <v>0</v>
      </c>
      <c r="Y13" s="48"/>
      <c r="Z13" s="48"/>
      <c r="AA13" s="48"/>
      <c r="AB13" s="48"/>
      <c r="AC13" s="48"/>
      <c r="AD13" s="48"/>
      <c r="AE13" s="48"/>
      <c r="AF13" s="48"/>
      <c r="AG13" s="48"/>
      <c r="AH13" s="48">
        <f t="shared" si="9"/>
        <v>66</v>
      </c>
      <c r="AI13" s="36"/>
      <c r="AJ13" s="37" t="s">
        <v>64</v>
      </c>
    </row>
    <row r="14" spans="1:36">
      <c r="A14" s="206"/>
      <c r="B14" s="45"/>
      <c r="C14" s="44"/>
      <c r="D14" s="44"/>
      <c r="E14" s="44"/>
      <c r="F14" s="46"/>
      <c r="G14" s="44"/>
      <c r="H14" s="44"/>
      <c r="I14" s="44"/>
      <c r="J14" s="44"/>
      <c r="K14" s="44"/>
      <c r="L14" s="44"/>
      <c r="M14" s="44"/>
      <c r="N14" s="44"/>
      <c r="O14" s="47"/>
      <c r="P14" s="44"/>
      <c r="Q14" s="63"/>
      <c r="R14" s="63"/>
      <c r="S14" s="63"/>
      <c r="T14" s="63"/>
      <c r="U14" s="6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44"/>
      <c r="AJ14" s="41"/>
    </row>
    <row r="15" spans="1:36">
      <c r="A15" s="1"/>
      <c r="B15" s="39" t="s">
        <v>69</v>
      </c>
      <c r="C15" s="28"/>
      <c r="D15" s="28">
        <v>1</v>
      </c>
      <c r="E15" s="28">
        <v>10</v>
      </c>
      <c r="F15" s="35" t="s">
        <v>135</v>
      </c>
      <c r="G15" s="28">
        <v>1</v>
      </c>
      <c r="H15" s="28">
        <v>1</v>
      </c>
      <c r="I15" s="28">
        <v>32</v>
      </c>
      <c r="J15" s="28"/>
      <c r="K15" s="28"/>
      <c r="L15" s="28"/>
      <c r="M15" s="28"/>
      <c r="N15" s="28"/>
      <c r="O15" s="40"/>
      <c r="P15" s="28" t="s">
        <v>44</v>
      </c>
      <c r="Q15" s="36">
        <f t="shared" si="4"/>
        <v>32</v>
      </c>
      <c r="R15" s="36">
        <f t="shared" si="5"/>
        <v>2</v>
      </c>
      <c r="S15" s="36">
        <f t="shared" si="6"/>
        <v>0</v>
      </c>
      <c r="T15" s="36"/>
      <c r="U15" s="36"/>
      <c r="V15" s="48">
        <f t="shared" si="7"/>
        <v>0</v>
      </c>
      <c r="W15" s="48"/>
      <c r="X15" s="48">
        <v>2</v>
      </c>
      <c r="Y15" s="48"/>
      <c r="Z15" s="48"/>
      <c r="AA15" s="48"/>
      <c r="AB15" s="48"/>
      <c r="AC15" s="48"/>
      <c r="AD15" s="48"/>
      <c r="AE15" s="48"/>
      <c r="AF15" s="48"/>
      <c r="AG15" s="48"/>
      <c r="AH15" s="48">
        <f t="shared" si="9"/>
        <v>36</v>
      </c>
      <c r="AI15" s="28"/>
      <c r="AJ15" s="207" t="s">
        <v>50</v>
      </c>
    </row>
    <row r="16" spans="1:36">
      <c r="A16" s="1"/>
      <c r="B16" s="39" t="s">
        <v>56</v>
      </c>
      <c r="C16" s="28"/>
      <c r="D16" s="28">
        <v>1</v>
      </c>
      <c r="E16" s="28">
        <v>10</v>
      </c>
      <c r="F16" s="35" t="s">
        <v>135</v>
      </c>
      <c r="G16" s="28">
        <v>1</v>
      </c>
      <c r="H16" s="28">
        <v>1</v>
      </c>
      <c r="I16" s="28">
        <v>32</v>
      </c>
      <c r="J16" s="28"/>
      <c r="K16" s="28"/>
      <c r="L16" s="28" t="s">
        <v>57</v>
      </c>
      <c r="M16" s="28"/>
      <c r="N16" s="28"/>
      <c r="O16" s="40" t="s">
        <v>46</v>
      </c>
      <c r="P16" s="28"/>
      <c r="Q16" s="36">
        <f t="shared" si="4"/>
        <v>32</v>
      </c>
      <c r="R16" s="36">
        <f t="shared" si="5"/>
        <v>0</v>
      </c>
      <c r="S16" s="36">
        <f t="shared" si="6"/>
        <v>0</v>
      </c>
      <c r="T16" s="36"/>
      <c r="U16" s="48">
        <v>2</v>
      </c>
      <c r="V16" s="48"/>
      <c r="W16" s="48">
        <v>2</v>
      </c>
      <c r="X16" s="48">
        <f t="shared" si="8"/>
        <v>0</v>
      </c>
      <c r="Y16" s="48"/>
      <c r="Z16" s="48"/>
      <c r="AA16" s="48"/>
      <c r="AB16" s="48"/>
      <c r="AC16" s="48"/>
      <c r="AD16" s="48"/>
      <c r="AE16" s="48"/>
      <c r="AF16" s="48"/>
      <c r="AG16" s="48"/>
      <c r="AH16" s="48">
        <f t="shared" si="9"/>
        <v>36</v>
      </c>
      <c r="AI16" s="28"/>
      <c r="AJ16" s="208" t="s">
        <v>121</v>
      </c>
    </row>
    <row r="17" spans="1:36">
      <c r="A17" s="1"/>
      <c r="B17" s="38"/>
      <c r="C17" s="34"/>
      <c r="D17" s="34"/>
      <c r="E17" s="34"/>
      <c r="F17" s="35"/>
      <c r="G17" s="34"/>
      <c r="H17" s="34"/>
      <c r="I17" s="34"/>
      <c r="J17" s="34"/>
      <c r="K17" s="34"/>
      <c r="L17" s="34"/>
      <c r="M17" s="34"/>
      <c r="N17" s="34"/>
      <c r="O17" s="43"/>
      <c r="P17" s="34"/>
      <c r="Q17" s="30"/>
      <c r="R17" s="30"/>
      <c r="S17" s="30"/>
      <c r="T17" s="30"/>
      <c r="U17" s="36"/>
      <c r="V17" s="36"/>
      <c r="W17" s="36"/>
      <c r="X17" s="30"/>
      <c r="Y17" s="36"/>
      <c r="Z17" s="36"/>
      <c r="AA17" s="36"/>
      <c r="AB17" s="36"/>
      <c r="AC17" s="36"/>
      <c r="AD17" s="36"/>
      <c r="AE17" s="36"/>
      <c r="AF17" s="36"/>
      <c r="AG17" s="36"/>
      <c r="AH17" s="210">
        <f>SUM(AH11:AH16)</f>
        <v>236</v>
      </c>
      <c r="AI17" s="34"/>
      <c r="AJ17" s="23"/>
    </row>
    <row r="18" spans="1:36" ht="25.5">
      <c r="A18" s="1"/>
      <c r="B18" s="33" t="s">
        <v>43</v>
      </c>
      <c r="C18" s="34">
        <v>321</v>
      </c>
      <c r="D18" s="34">
        <v>1</v>
      </c>
      <c r="E18" s="34">
        <v>1</v>
      </c>
      <c r="F18" s="35" t="s">
        <v>136</v>
      </c>
      <c r="G18" s="34">
        <v>1</v>
      </c>
      <c r="H18" s="34">
        <v>1</v>
      </c>
      <c r="I18" s="34">
        <v>48</v>
      </c>
      <c r="J18" s="34">
        <v>48</v>
      </c>
      <c r="K18" s="34"/>
      <c r="L18" s="34"/>
      <c r="M18" s="34"/>
      <c r="N18" s="34"/>
      <c r="O18" s="34"/>
      <c r="P18" s="34" t="s">
        <v>44</v>
      </c>
      <c r="Q18" s="36">
        <f t="shared" ref="Q18:Q19" si="11">I18</f>
        <v>48</v>
      </c>
      <c r="R18" s="36">
        <f>IF(OR(P18="Ісп",P18="ДЕК"),2*H18,0)</f>
        <v>2</v>
      </c>
      <c r="S18" s="36">
        <f t="shared" ref="S18:S19" si="12">J18*H18</f>
        <v>48</v>
      </c>
      <c r="T18" s="30">
        <f>K18*H18</f>
        <v>0</v>
      </c>
      <c r="U18" s="30">
        <f>ROUND(IF(OR(L18="Р",L18="РГ" ),0.5*E18,0),0)</f>
        <v>0</v>
      </c>
      <c r="V18" s="48">
        <f t="shared" ref="V18:V19" si="13">IF(OR(L18="Р",L18="РЕ" ),0.5*E18,0)</f>
        <v>0</v>
      </c>
      <c r="W18" s="30">
        <f>IF(O18="Залік",2*H18,0)</f>
        <v>0</v>
      </c>
      <c r="X18" s="30">
        <v>2</v>
      </c>
      <c r="Y18" s="48"/>
      <c r="Z18" s="48"/>
      <c r="AA18" s="48"/>
      <c r="AB18" s="48"/>
      <c r="AC18" s="48"/>
      <c r="AD18" s="48"/>
      <c r="AE18" s="48"/>
      <c r="AF18" s="48"/>
      <c r="AG18" s="48"/>
      <c r="AH18" s="48">
        <f t="shared" ref="AH18" si="14">SUM(Q18:AG18)</f>
        <v>100</v>
      </c>
      <c r="AI18" s="34"/>
      <c r="AJ18" s="37"/>
    </row>
    <row r="19" spans="1:36" ht="25.5">
      <c r="A19" s="1"/>
      <c r="B19" s="33" t="s">
        <v>137</v>
      </c>
      <c r="C19" s="34">
        <v>321</v>
      </c>
      <c r="D19" s="34">
        <v>1</v>
      </c>
      <c r="E19" s="34">
        <v>1</v>
      </c>
      <c r="F19" s="35" t="s">
        <v>136</v>
      </c>
      <c r="G19" s="34">
        <v>1</v>
      </c>
      <c r="H19" s="34">
        <v>1</v>
      </c>
      <c r="I19" s="34">
        <v>32</v>
      </c>
      <c r="J19" s="34">
        <v>32</v>
      </c>
      <c r="K19" s="34"/>
      <c r="L19" s="34"/>
      <c r="M19" s="34"/>
      <c r="N19" s="34"/>
      <c r="O19" s="209" t="s">
        <v>46</v>
      </c>
      <c r="P19" s="34"/>
      <c r="Q19" s="36">
        <f t="shared" si="11"/>
        <v>32</v>
      </c>
      <c r="R19" s="36">
        <f t="shared" ref="R19" si="15">IF(OR(P19="Ісп",P19="ДЕК"),2*H19,0)</f>
        <v>0</v>
      </c>
      <c r="S19" s="36">
        <f t="shared" si="12"/>
        <v>32</v>
      </c>
      <c r="T19" s="30">
        <f t="shared" ref="T19" si="16">K19*H19</f>
        <v>0</v>
      </c>
      <c r="U19" s="30">
        <f t="shared" ref="U19" si="17">ROUND(IF(OR(L19="Р",L19="РГ" ),0.5*E19,0),0)</f>
        <v>0</v>
      </c>
      <c r="V19" s="48">
        <f t="shared" si="13"/>
        <v>0</v>
      </c>
      <c r="W19" s="30">
        <f t="shared" ref="W19" si="18">IF(O19="Залік",2*H19,0)</f>
        <v>2</v>
      </c>
      <c r="X19" s="30">
        <f t="shared" ref="X19" si="19">IF(OR(P19="Ісп",P19="ДЕК"),0.33*E19,0)</f>
        <v>0</v>
      </c>
      <c r="Y19" s="48"/>
      <c r="Z19" s="48"/>
      <c r="AA19" s="48"/>
      <c r="AB19" s="48"/>
      <c r="AC19" s="48"/>
      <c r="AD19" s="48"/>
      <c r="AE19" s="48"/>
      <c r="AF19" s="48"/>
      <c r="AG19" s="48"/>
      <c r="AH19" s="48">
        <f t="shared" ref="AH19" si="20">SUM(Q19:AG19)</f>
        <v>66</v>
      </c>
      <c r="AI19" s="34"/>
      <c r="AJ19" s="37"/>
    </row>
    <row r="20" spans="1:36">
      <c r="A20" s="1"/>
      <c r="B20" s="39"/>
      <c r="C20" s="28"/>
      <c r="D20" s="26"/>
      <c r="E20" s="26"/>
      <c r="F20" s="27"/>
      <c r="G20" s="26"/>
      <c r="H20" s="26"/>
      <c r="I20" s="28"/>
      <c r="J20" s="28"/>
      <c r="K20" s="28"/>
      <c r="L20" s="28"/>
      <c r="M20" s="28"/>
      <c r="N20" s="28"/>
      <c r="O20" s="40"/>
      <c r="P20" s="2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211">
        <f>SUM(AH18:AH19)</f>
        <v>166</v>
      </c>
      <c r="AI20" s="28"/>
      <c r="AJ20" s="41"/>
    </row>
    <row r="21" spans="1:36" hidden="1">
      <c r="A21" s="1"/>
      <c r="B21" s="39"/>
      <c r="C21" s="28"/>
      <c r="D21" s="28"/>
      <c r="E21" s="26"/>
      <c r="F21" s="29"/>
      <c r="G21" s="28"/>
      <c r="H21" s="28"/>
      <c r="I21" s="28"/>
      <c r="J21" s="28"/>
      <c r="K21" s="28"/>
      <c r="L21" s="28"/>
      <c r="M21" s="28"/>
      <c r="N21" s="28"/>
      <c r="O21" s="40"/>
      <c r="P21" s="28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28"/>
      <c r="AJ21" s="41"/>
    </row>
    <row r="22" spans="1:36" hidden="1">
      <c r="A22" s="1"/>
      <c r="B22" s="38"/>
      <c r="C22" s="34"/>
      <c r="D22" s="34"/>
      <c r="E22" s="34"/>
      <c r="F22" s="35"/>
      <c r="G22" s="34"/>
      <c r="H22" s="34"/>
      <c r="I22" s="34"/>
      <c r="J22" s="34"/>
      <c r="K22" s="34"/>
      <c r="L22" s="34"/>
      <c r="M22" s="34"/>
      <c r="N22" s="34"/>
      <c r="O22" s="43"/>
      <c r="P22" s="34"/>
      <c r="Q22" s="30"/>
      <c r="R22" s="30"/>
      <c r="S22" s="25"/>
      <c r="T22" s="30"/>
      <c r="U22" s="36"/>
      <c r="V22" s="36"/>
      <c r="W22" s="36"/>
      <c r="X22" s="30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4"/>
      <c r="AJ22" s="31"/>
    </row>
    <row r="23" spans="1:36" hidden="1">
      <c r="A23" s="1"/>
      <c r="B23" s="39"/>
      <c r="C23" s="28"/>
      <c r="D23" s="34"/>
      <c r="E23" s="34"/>
      <c r="F23" s="35"/>
      <c r="G23" s="34"/>
      <c r="H23" s="34"/>
      <c r="I23" s="28"/>
      <c r="J23" s="28"/>
      <c r="K23" s="28"/>
      <c r="L23" s="28"/>
      <c r="M23" s="28"/>
      <c r="N23" s="28"/>
      <c r="O23" s="40"/>
      <c r="P23" s="28"/>
      <c r="Q23" s="30"/>
      <c r="R23" s="30"/>
      <c r="S23" s="25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28"/>
      <c r="AJ23" s="41"/>
    </row>
    <row r="24" spans="1:36" hidden="1">
      <c r="A24" s="1"/>
      <c r="B24" s="39"/>
      <c r="C24" s="28"/>
      <c r="D24" s="34"/>
      <c r="E24" s="34"/>
      <c r="F24" s="35"/>
      <c r="G24" s="34"/>
      <c r="H24" s="34"/>
      <c r="I24" s="28"/>
      <c r="J24" s="28"/>
      <c r="K24" s="28"/>
      <c r="L24" s="28"/>
      <c r="M24" s="28"/>
      <c r="N24" s="28"/>
      <c r="O24" s="40"/>
      <c r="P24" s="28"/>
      <c r="Q24" s="30"/>
      <c r="R24" s="30"/>
      <c r="S24" s="25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28"/>
      <c r="AJ24" s="41"/>
    </row>
    <row r="25" spans="1:36" hidden="1">
      <c r="A25" s="1"/>
      <c r="B25" s="39"/>
      <c r="C25" s="28"/>
      <c r="D25" s="28"/>
      <c r="E25" s="26"/>
      <c r="F25" s="29"/>
      <c r="G25" s="28"/>
      <c r="H25" s="28"/>
      <c r="I25" s="28"/>
      <c r="J25" s="28"/>
      <c r="K25" s="28"/>
      <c r="L25" s="28"/>
      <c r="M25" s="28"/>
      <c r="N25" s="28"/>
      <c r="O25" s="40"/>
      <c r="P25" s="28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28"/>
      <c r="AJ25" s="41"/>
    </row>
    <row r="26" spans="1:36" hidden="1">
      <c r="A26" s="1"/>
      <c r="B26" s="38"/>
      <c r="C26" s="34"/>
      <c r="D26" s="34"/>
      <c r="E26" s="34"/>
      <c r="F26" s="212"/>
      <c r="G26" s="34"/>
      <c r="H26" s="34"/>
      <c r="I26" s="34"/>
      <c r="J26" s="34"/>
      <c r="K26" s="34"/>
      <c r="L26" s="34"/>
      <c r="M26" s="34"/>
      <c r="N26" s="34"/>
      <c r="O26" s="43"/>
      <c r="P26" s="34"/>
      <c r="Q26" s="30"/>
      <c r="R26" s="30"/>
      <c r="S26" s="25"/>
      <c r="T26" s="30"/>
      <c r="U26" s="36"/>
      <c r="V26" s="36"/>
      <c r="W26" s="36"/>
      <c r="X26" s="30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4"/>
      <c r="AJ26" s="23"/>
    </row>
    <row r="27" spans="1:36" hidden="1">
      <c r="A27" s="1"/>
      <c r="B27" s="38"/>
      <c r="C27" s="34"/>
      <c r="D27" s="34"/>
      <c r="E27" s="34"/>
      <c r="F27" s="35"/>
      <c r="G27" s="34"/>
      <c r="H27" s="34"/>
      <c r="I27" s="34"/>
      <c r="J27" s="34"/>
      <c r="K27" s="34"/>
      <c r="L27" s="34"/>
      <c r="M27" s="34"/>
      <c r="N27" s="34"/>
      <c r="O27" s="43"/>
      <c r="P27" s="34"/>
      <c r="Q27" s="30"/>
      <c r="R27" s="36"/>
      <c r="S27" s="25"/>
      <c r="T27" s="30"/>
      <c r="U27" s="36"/>
      <c r="V27" s="36"/>
      <c r="W27" s="30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4"/>
      <c r="AJ27" s="23"/>
    </row>
    <row r="28" spans="1:36" hidden="1">
      <c r="A28" s="1"/>
      <c r="B28" s="38"/>
      <c r="C28" s="34"/>
      <c r="D28" s="34"/>
      <c r="E28" s="34"/>
      <c r="F28" s="35"/>
      <c r="G28" s="34"/>
      <c r="H28" s="34"/>
      <c r="I28" s="34"/>
      <c r="J28" s="34"/>
      <c r="K28" s="34"/>
      <c r="L28" s="34"/>
      <c r="M28" s="34"/>
      <c r="N28" s="34"/>
      <c r="O28" s="43"/>
      <c r="P28" s="34"/>
      <c r="Q28" s="30"/>
      <c r="R28" s="36"/>
      <c r="S28" s="25"/>
      <c r="T28" s="30"/>
      <c r="U28" s="36"/>
      <c r="V28" s="36"/>
      <c r="W28" s="30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4"/>
      <c r="AJ28" s="23"/>
    </row>
    <row r="29" spans="1:36" ht="15.75">
      <c r="AG29" s="51" t="s">
        <v>138</v>
      </c>
      <c r="AH29" s="54">
        <f>SUM(AH17,AH20)</f>
        <v>402</v>
      </c>
    </row>
    <row r="31" spans="1:36" ht="15.75">
      <c r="AG31" s="51" t="s">
        <v>125</v>
      </c>
      <c r="AH31" s="58">
        <f>164+72+166</f>
        <v>402</v>
      </c>
    </row>
    <row r="33" spans="33:34" ht="15.75">
      <c r="AG33" s="51" t="s">
        <v>139</v>
      </c>
      <c r="AH33" s="51">
        <f>AH31-AH29</f>
        <v>0</v>
      </c>
    </row>
  </sheetData>
  <autoFilter ref="A10:AJ29">
    <filterColumn colId="6" showButton="0"/>
  </autoFilter>
  <mergeCells count="23">
    <mergeCell ref="G10:H10"/>
    <mergeCell ref="E4:AB4"/>
    <mergeCell ref="B5:E5"/>
    <mergeCell ref="A7:M7"/>
    <mergeCell ref="Q7:AE7"/>
    <mergeCell ref="F8:F9"/>
    <mergeCell ref="G8:G9"/>
    <mergeCell ref="H8:H9"/>
    <mergeCell ref="I8:P8"/>
    <mergeCell ref="Q8:AI8"/>
    <mergeCell ref="AF7:AI7"/>
    <mergeCell ref="A8:A9"/>
    <mergeCell ref="B8:B9"/>
    <mergeCell ref="C8:C9"/>
    <mergeCell ref="D8:D9"/>
    <mergeCell ref="E8:E9"/>
    <mergeCell ref="A1:B1"/>
    <mergeCell ref="AD1:AI1"/>
    <mergeCell ref="A2:C2"/>
    <mergeCell ref="D2:J2"/>
    <mergeCell ref="B3:C3"/>
    <mergeCell ref="D3:J3"/>
    <mergeCell ref="AF3:AI3"/>
  </mergeCells>
  <pageMargins left="0.25" right="0.25" top="0.7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K61"/>
  <sheetViews>
    <sheetView workbookViewId="0">
      <selection activeCell="V32" sqref="V32"/>
    </sheetView>
  </sheetViews>
  <sheetFormatPr defaultColWidth="9.140625" defaultRowHeight="15"/>
  <cols>
    <col min="1" max="1" bestFit="true" customWidth="true" style="94" width="4.0"/>
    <col min="2" max="2" customWidth="true" style="94" width="32.5703125"/>
    <col min="3" max="3" bestFit="true" customWidth="true" style="94" width="8.85546875"/>
    <col min="4" max="4" customWidth="true" style="94" width="6.0"/>
    <col min="5" max="5" bestFit="true" customWidth="true" style="94" width="22.85546875"/>
    <col min="6" max="6" customWidth="true" style="94" width="6.28515625"/>
    <col min="7" max="7" bestFit="true" customWidth="true" style="94" width="4.0"/>
    <col min="8" max="8" bestFit="true" customWidth="true" style="94" width="3.7109375"/>
    <col min="9" max="9" bestFit="true" customWidth="true" style="94" width="4.0"/>
    <col min="10" max="10" bestFit="true" customWidth="true" style="94" width="11.42578125"/>
    <col min="11" max="11" bestFit="true" customWidth="true" style="94" width="18.85546875"/>
    <col min="12" max="16384" style="94" width="9.140625"/>
  </cols>
  <sheetData>
    <row r="1" spans="1:11" s="74" customFormat="1">
      <c r="B1" s="74" t="s">
        <v>140</v>
      </c>
      <c r="C1" s="74" t="s">
        <v>141</v>
      </c>
      <c r="D1" s="74" t="s">
        <v>11</v>
      </c>
      <c r="E1" s="74" t="s">
        <v>142</v>
      </c>
      <c r="F1" s="74" t="s">
        <v>19</v>
      </c>
      <c r="G1" s="74" t="s">
        <v>143</v>
      </c>
      <c r="H1" s="74" t="s">
        <v>144</v>
      </c>
      <c r="I1" s="74" t="s">
        <v>112</v>
      </c>
      <c r="J1" s="74" t="s">
        <v>145</v>
      </c>
      <c r="K1" s="74" t="s">
        <v>42</v>
      </c>
    </row>
    <row r="2" spans="1:11" ht="30">
      <c r="A2" s="75"/>
      <c r="B2" s="76" t="s">
        <v>49</v>
      </c>
      <c r="C2" s="76" t="s">
        <v>103</v>
      </c>
      <c r="D2" s="77">
        <v>1</v>
      </c>
      <c r="E2" s="78" t="s">
        <v>146</v>
      </c>
      <c r="F2" s="79">
        <v>48</v>
      </c>
      <c r="G2" s="79">
        <v>0</v>
      </c>
      <c r="H2" s="79"/>
      <c r="I2" s="80">
        <v>0</v>
      </c>
      <c r="J2" s="80">
        <f>SUM(F2:I2)</f>
        <v>48</v>
      </c>
      <c r="K2" s="88" t="s">
        <v>50</v>
      </c>
    </row>
    <row r="3" spans="1:11" ht="30">
      <c r="A3" s="75"/>
      <c r="B3" s="76" t="s">
        <v>49</v>
      </c>
      <c r="C3" s="76" t="s">
        <v>103</v>
      </c>
      <c r="D3" s="77">
        <v>1</v>
      </c>
      <c r="E3" s="78" t="s">
        <v>126</v>
      </c>
      <c r="F3" s="79">
        <v>0</v>
      </c>
      <c r="G3" s="79">
        <v>48</v>
      </c>
      <c r="H3" s="79"/>
      <c r="I3" s="80">
        <v>0</v>
      </c>
      <c r="J3" s="80">
        <f t="shared" ref="J3:J61" si="0">SUM(F3:I3)</f>
        <v>48</v>
      </c>
      <c r="K3" s="88" t="s">
        <v>147</v>
      </c>
    </row>
    <row r="4" spans="1:11" ht="30">
      <c r="A4" s="75"/>
      <c r="B4" s="76" t="s">
        <v>49</v>
      </c>
      <c r="C4" s="76" t="s">
        <v>103</v>
      </c>
      <c r="D4" s="77">
        <v>1</v>
      </c>
      <c r="E4" s="78" t="s">
        <v>148</v>
      </c>
      <c r="F4" s="79">
        <v>0</v>
      </c>
      <c r="G4" s="79">
        <v>144</v>
      </c>
      <c r="H4" s="79"/>
      <c r="I4" s="80">
        <v>0</v>
      </c>
      <c r="J4" s="80">
        <f t="shared" si="0"/>
        <v>144</v>
      </c>
      <c r="K4" s="88" t="s">
        <v>51</v>
      </c>
    </row>
    <row r="5" spans="1:11" ht="30">
      <c r="A5" s="75"/>
      <c r="B5" s="76" t="s">
        <v>52</v>
      </c>
      <c r="C5" s="76" t="s">
        <v>103</v>
      </c>
      <c r="D5" s="77">
        <v>1</v>
      </c>
      <c r="E5" s="78" t="s">
        <v>146</v>
      </c>
      <c r="F5" s="79">
        <v>32</v>
      </c>
      <c r="G5" s="79">
        <v>0</v>
      </c>
      <c r="H5" s="79"/>
      <c r="I5" s="80">
        <v>0</v>
      </c>
      <c r="J5" s="80">
        <f t="shared" si="0"/>
        <v>32</v>
      </c>
      <c r="K5" s="88" t="s">
        <v>54</v>
      </c>
    </row>
    <row r="6" spans="1:11" ht="30">
      <c r="A6" s="75"/>
      <c r="B6" s="76" t="s">
        <v>52</v>
      </c>
      <c r="C6" s="76" t="s">
        <v>103</v>
      </c>
      <c r="D6" s="77">
        <v>1</v>
      </c>
      <c r="E6" s="78" t="s">
        <v>149</v>
      </c>
      <c r="F6" s="79">
        <v>0</v>
      </c>
      <c r="G6" s="79">
        <v>64</v>
      </c>
      <c r="H6" s="79"/>
      <c r="I6" s="80">
        <v>0</v>
      </c>
      <c r="J6" s="80">
        <f t="shared" si="0"/>
        <v>64</v>
      </c>
      <c r="K6" s="88" t="s">
        <v>63</v>
      </c>
    </row>
    <row r="7" spans="1:11" ht="30">
      <c r="A7" s="75"/>
      <c r="B7" s="76" t="s">
        <v>52</v>
      </c>
      <c r="C7" s="76" t="s">
        <v>103</v>
      </c>
      <c r="D7" s="77">
        <v>1</v>
      </c>
      <c r="E7" s="78" t="s">
        <v>150</v>
      </c>
      <c r="F7" s="79">
        <v>0</v>
      </c>
      <c r="G7" s="79">
        <v>64</v>
      </c>
      <c r="H7" s="79"/>
      <c r="I7" s="80">
        <v>0</v>
      </c>
      <c r="J7" s="80">
        <f t="shared" si="0"/>
        <v>64</v>
      </c>
      <c r="K7" s="88" t="s">
        <v>63</v>
      </c>
    </row>
    <row r="8" spans="1:11" ht="45">
      <c r="A8" s="75"/>
      <c r="B8" s="76" t="s">
        <v>151</v>
      </c>
      <c r="C8" s="76" t="s">
        <v>152</v>
      </c>
      <c r="D8" s="77">
        <v>2</v>
      </c>
      <c r="E8" s="78" t="s">
        <v>153</v>
      </c>
      <c r="F8" s="79">
        <v>48</v>
      </c>
      <c r="G8" s="79"/>
      <c r="H8" s="79">
        <v>0</v>
      </c>
      <c r="I8" s="80">
        <v>0</v>
      </c>
      <c r="J8" s="80">
        <f t="shared" si="0"/>
        <v>48</v>
      </c>
      <c r="K8" s="88" t="s">
        <v>154</v>
      </c>
    </row>
    <row r="9" spans="1:11">
      <c r="A9" s="75"/>
      <c r="B9" s="76" t="s">
        <v>151</v>
      </c>
      <c r="C9" s="76" t="s">
        <v>152</v>
      </c>
      <c r="D9" s="77">
        <v>2</v>
      </c>
      <c r="E9" s="78" t="s">
        <v>155</v>
      </c>
      <c r="F9" s="79">
        <v>0</v>
      </c>
      <c r="G9" s="79"/>
      <c r="H9" s="79">
        <v>32</v>
      </c>
      <c r="I9" s="80">
        <v>0</v>
      </c>
      <c r="J9" s="80">
        <f t="shared" si="0"/>
        <v>32</v>
      </c>
      <c r="K9" s="88" t="s">
        <v>156</v>
      </c>
    </row>
    <row r="10" spans="1:11" ht="30">
      <c r="A10" s="75"/>
      <c r="B10" s="76" t="s">
        <v>151</v>
      </c>
      <c r="C10" s="76" t="s">
        <v>152</v>
      </c>
      <c r="D10" s="77">
        <v>2</v>
      </c>
      <c r="E10" s="78" t="s">
        <v>157</v>
      </c>
      <c r="F10" s="79">
        <v>0</v>
      </c>
      <c r="G10" s="79"/>
      <c r="H10" s="79">
        <v>48</v>
      </c>
      <c r="I10" s="80">
        <v>0</v>
      </c>
      <c r="J10" s="80">
        <f t="shared" si="0"/>
        <v>48</v>
      </c>
      <c r="K10" s="88" t="s">
        <v>156</v>
      </c>
    </row>
    <row r="11" spans="1:11" ht="45">
      <c r="A11" s="75"/>
      <c r="B11" s="76" t="s">
        <v>55</v>
      </c>
      <c r="C11" s="76" t="s">
        <v>152</v>
      </c>
      <c r="D11" s="77">
        <v>2</v>
      </c>
      <c r="E11" s="78" t="s">
        <v>153</v>
      </c>
      <c r="F11" s="79">
        <v>32</v>
      </c>
      <c r="G11" s="79">
        <v>0</v>
      </c>
      <c r="H11" s="79"/>
      <c r="I11" s="80">
        <v>0</v>
      </c>
      <c r="J11" s="80">
        <f t="shared" si="0"/>
        <v>32</v>
      </c>
      <c r="K11" s="88" t="s">
        <v>60</v>
      </c>
    </row>
    <row r="12" spans="1:11" ht="30">
      <c r="A12" s="75"/>
      <c r="B12" s="76" t="s">
        <v>55</v>
      </c>
      <c r="C12" s="76" t="s">
        <v>152</v>
      </c>
      <c r="D12" s="77">
        <v>2</v>
      </c>
      <c r="E12" s="78" t="s">
        <v>158</v>
      </c>
      <c r="F12" s="79">
        <v>0</v>
      </c>
      <c r="G12" s="79">
        <v>96</v>
      </c>
      <c r="H12" s="79"/>
      <c r="I12" s="80">
        <v>0</v>
      </c>
      <c r="J12" s="80">
        <f t="shared" si="0"/>
        <v>96</v>
      </c>
      <c r="K12" s="88" t="s">
        <v>156</v>
      </c>
    </row>
    <row r="13" spans="1:11" ht="30">
      <c r="A13" s="75"/>
      <c r="B13" s="76" t="s">
        <v>55</v>
      </c>
      <c r="C13" s="76" t="s">
        <v>152</v>
      </c>
      <c r="D13" s="77">
        <v>2</v>
      </c>
      <c r="E13" s="78" t="s">
        <v>159</v>
      </c>
      <c r="F13" s="79">
        <v>0</v>
      </c>
      <c r="G13" s="79">
        <v>64</v>
      </c>
      <c r="H13" s="79"/>
      <c r="I13" s="80">
        <v>0</v>
      </c>
      <c r="J13" s="80">
        <f t="shared" si="0"/>
        <v>64</v>
      </c>
      <c r="K13" s="88" t="s">
        <v>160</v>
      </c>
    </row>
    <row r="14" spans="1:11" ht="45">
      <c r="A14" s="75"/>
      <c r="B14" s="76" t="s">
        <v>161</v>
      </c>
      <c r="C14" s="76" t="s">
        <v>152</v>
      </c>
      <c r="D14" s="77">
        <v>2</v>
      </c>
      <c r="E14" s="78" t="s">
        <v>153</v>
      </c>
      <c r="F14" s="79">
        <v>32</v>
      </c>
      <c r="G14" s="79">
        <v>0</v>
      </c>
      <c r="H14" s="79"/>
      <c r="I14" s="80">
        <v>0</v>
      </c>
      <c r="J14" s="80">
        <f t="shared" si="0"/>
        <v>32</v>
      </c>
      <c r="K14" s="88" t="s">
        <v>50</v>
      </c>
    </row>
    <row r="15" spans="1:11" ht="30">
      <c r="A15" s="75"/>
      <c r="B15" s="76" t="s">
        <v>161</v>
      </c>
      <c r="C15" s="76" t="s">
        <v>152</v>
      </c>
      <c r="D15" s="77">
        <v>2</v>
      </c>
      <c r="E15" s="78" t="s">
        <v>127</v>
      </c>
      <c r="F15" s="79">
        <v>0</v>
      </c>
      <c r="G15" s="79">
        <v>32</v>
      </c>
      <c r="H15" s="79"/>
      <c r="I15" s="80">
        <v>0</v>
      </c>
      <c r="J15" s="80">
        <f t="shared" si="0"/>
        <v>32</v>
      </c>
      <c r="K15" s="88" t="s">
        <v>50</v>
      </c>
    </row>
    <row r="16" spans="1:11" ht="45">
      <c r="A16" s="75"/>
      <c r="B16" s="76" t="s">
        <v>161</v>
      </c>
      <c r="C16" s="76" t="s">
        <v>152</v>
      </c>
      <c r="D16" s="77">
        <v>2</v>
      </c>
      <c r="E16" s="78" t="s">
        <v>162</v>
      </c>
      <c r="F16" s="79">
        <v>0</v>
      </c>
      <c r="G16" s="79">
        <v>128</v>
      </c>
      <c r="H16" s="79"/>
      <c r="I16" s="80">
        <v>0</v>
      </c>
      <c r="J16" s="80">
        <f t="shared" si="0"/>
        <v>128</v>
      </c>
      <c r="K16" s="88" t="s">
        <v>80</v>
      </c>
    </row>
    <row r="17" spans="1:11" ht="45">
      <c r="A17" s="75"/>
      <c r="B17" s="76" t="s">
        <v>161</v>
      </c>
      <c r="C17" s="76" t="s">
        <v>152</v>
      </c>
      <c r="D17" s="77">
        <v>2</v>
      </c>
      <c r="E17" s="78" t="s">
        <v>162</v>
      </c>
      <c r="F17" s="79">
        <v>0</v>
      </c>
      <c r="G17" s="79">
        <v>0</v>
      </c>
      <c r="H17" s="79"/>
      <c r="I17" s="80">
        <v>10</v>
      </c>
      <c r="J17" s="80">
        <f t="shared" si="0"/>
        <v>10</v>
      </c>
      <c r="K17" s="88" t="s">
        <v>50</v>
      </c>
    </row>
    <row r="18" spans="1:11" ht="45">
      <c r="A18" s="75"/>
      <c r="B18" s="76" t="s">
        <v>161</v>
      </c>
      <c r="C18" s="76" t="s">
        <v>152</v>
      </c>
      <c r="D18" s="77">
        <v>2</v>
      </c>
      <c r="E18" s="78" t="s">
        <v>162</v>
      </c>
      <c r="F18" s="79">
        <v>0</v>
      </c>
      <c r="G18" s="79">
        <v>0</v>
      </c>
      <c r="H18" s="79"/>
      <c r="I18" s="80">
        <v>112</v>
      </c>
      <c r="J18" s="80">
        <f t="shared" si="0"/>
        <v>112</v>
      </c>
      <c r="K18" s="88" t="s">
        <v>80</v>
      </c>
    </row>
    <row r="19" spans="1:11" ht="60">
      <c r="A19" s="75"/>
      <c r="B19" s="76" t="s">
        <v>61</v>
      </c>
      <c r="C19" s="76" t="s">
        <v>152</v>
      </c>
      <c r="D19" s="77">
        <v>2</v>
      </c>
      <c r="E19" s="78" t="s">
        <v>153</v>
      </c>
      <c r="F19" s="79">
        <v>32</v>
      </c>
      <c r="G19" s="79">
        <v>0</v>
      </c>
      <c r="H19" s="79"/>
      <c r="I19" s="80">
        <v>0</v>
      </c>
      <c r="J19" s="80">
        <f t="shared" si="0"/>
        <v>32</v>
      </c>
      <c r="K19" s="88" t="s">
        <v>67</v>
      </c>
    </row>
    <row r="20" spans="1:11" ht="60">
      <c r="A20" s="75"/>
      <c r="B20" s="76" t="s">
        <v>61</v>
      </c>
      <c r="C20" s="76" t="s">
        <v>152</v>
      </c>
      <c r="D20" s="77">
        <v>2</v>
      </c>
      <c r="E20" s="78" t="s">
        <v>153</v>
      </c>
      <c r="F20" s="79">
        <v>0</v>
      </c>
      <c r="G20" s="79">
        <v>160</v>
      </c>
      <c r="H20" s="79"/>
      <c r="I20" s="80">
        <v>0</v>
      </c>
      <c r="J20" s="80">
        <f t="shared" si="0"/>
        <v>160</v>
      </c>
      <c r="K20" s="88" t="s">
        <v>67</v>
      </c>
    </row>
    <row r="21" spans="1:11" ht="30">
      <c r="A21" s="75"/>
      <c r="B21" s="76" t="s">
        <v>108</v>
      </c>
      <c r="C21" s="76" t="s">
        <v>152</v>
      </c>
      <c r="D21" s="77">
        <v>2</v>
      </c>
      <c r="E21" s="78" t="s">
        <v>163</v>
      </c>
      <c r="F21" s="79">
        <v>48</v>
      </c>
      <c r="G21" s="79"/>
      <c r="H21" s="79">
        <v>0</v>
      </c>
      <c r="I21" s="80">
        <v>0</v>
      </c>
      <c r="J21" s="80">
        <f t="shared" si="0"/>
        <v>48</v>
      </c>
      <c r="K21" s="89" t="s">
        <v>121</v>
      </c>
    </row>
    <row r="22" spans="1:11" ht="30">
      <c r="A22" s="75"/>
      <c r="B22" s="76" t="s">
        <v>108</v>
      </c>
      <c r="C22" s="76" t="s">
        <v>152</v>
      </c>
      <c r="D22" s="77">
        <v>2</v>
      </c>
      <c r="E22" s="78" t="s">
        <v>127</v>
      </c>
      <c r="F22" s="79">
        <v>0</v>
      </c>
      <c r="G22" s="79"/>
      <c r="H22" s="79">
        <v>16</v>
      </c>
      <c r="I22" s="80">
        <v>0</v>
      </c>
      <c r="J22" s="80">
        <f t="shared" si="0"/>
        <v>16</v>
      </c>
      <c r="K22" s="89" t="s">
        <v>121</v>
      </c>
    </row>
    <row r="23" spans="1:11" ht="30">
      <c r="A23" s="75"/>
      <c r="B23" s="76" t="s">
        <v>108</v>
      </c>
      <c r="C23" s="76" t="s">
        <v>152</v>
      </c>
      <c r="D23" s="77">
        <v>2</v>
      </c>
      <c r="E23" s="78" t="s">
        <v>164</v>
      </c>
      <c r="F23" s="79">
        <v>0</v>
      </c>
      <c r="G23" s="79"/>
      <c r="H23" s="79">
        <v>32</v>
      </c>
      <c r="I23" s="80">
        <v>0</v>
      </c>
      <c r="J23" s="80">
        <f t="shared" si="0"/>
        <v>32</v>
      </c>
      <c r="K23" s="89" t="s">
        <v>165</v>
      </c>
    </row>
    <row r="24" spans="1:11" ht="30">
      <c r="A24" s="75"/>
      <c r="B24" s="76" t="s">
        <v>108</v>
      </c>
      <c r="C24" s="76" t="s">
        <v>152</v>
      </c>
      <c r="D24" s="77">
        <v>2</v>
      </c>
      <c r="E24" s="78" t="s">
        <v>128</v>
      </c>
      <c r="F24" s="79">
        <v>0</v>
      </c>
      <c r="G24" s="79"/>
      <c r="H24" s="79">
        <v>16</v>
      </c>
      <c r="I24" s="80">
        <v>0</v>
      </c>
      <c r="J24" s="80">
        <f t="shared" si="0"/>
        <v>16</v>
      </c>
      <c r="K24" s="89" t="s">
        <v>58</v>
      </c>
    </row>
    <row r="25" spans="1:11" ht="60">
      <c r="A25" s="75"/>
      <c r="B25" s="76" t="s">
        <v>166</v>
      </c>
      <c r="C25" s="76" t="s">
        <v>152</v>
      </c>
      <c r="D25" s="77">
        <v>2</v>
      </c>
      <c r="E25" s="78" t="s">
        <v>153</v>
      </c>
      <c r="F25" s="79">
        <v>32</v>
      </c>
      <c r="G25" s="79">
        <v>0</v>
      </c>
      <c r="H25" s="79"/>
      <c r="I25" s="80">
        <v>0</v>
      </c>
      <c r="J25" s="80">
        <f t="shared" si="0"/>
        <v>32</v>
      </c>
      <c r="K25" s="88" t="s">
        <v>64</v>
      </c>
    </row>
    <row r="26" spans="1:11" ht="60">
      <c r="A26" s="75"/>
      <c r="B26" s="76" t="s">
        <v>166</v>
      </c>
      <c r="C26" s="76" t="s">
        <v>152</v>
      </c>
      <c r="D26" s="77">
        <v>2</v>
      </c>
      <c r="E26" s="78" t="s">
        <v>153</v>
      </c>
      <c r="F26" s="79">
        <v>0</v>
      </c>
      <c r="G26" s="79">
        <v>160</v>
      </c>
      <c r="H26" s="79"/>
      <c r="I26" s="80">
        <v>0</v>
      </c>
      <c r="J26" s="80">
        <f t="shared" si="0"/>
        <v>160</v>
      </c>
      <c r="K26" s="88" t="s">
        <v>64</v>
      </c>
    </row>
    <row r="27" spans="1:11" ht="30">
      <c r="A27" s="75"/>
      <c r="B27" s="76" t="s">
        <v>81</v>
      </c>
      <c r="C27" s="76" t="s">
        <v>167</v>
      </c>
      <c r="D27" s="77">
        <v>3</v>
      </c>
      <c r="E27" s="78" t="s">
        <v>168</v>
      </c>
      <c r="F27" s="79">
        <v>32</v>
      </c>
      <c r="G27" s="79">
        <v>0</v>
      </c>
      <c r="H27" s="79">
        <v>0</v>
      </c>
      <c r="I27" s="80">
        <v>0</v>
      </c>
      <c r="J27" s="80">
        <f t="shared" si="0"/>
        <v>32</v>
      </c>
      <c r="K27" s="88" t="s">
        <v>121</v>
      </c>
    </row>
    <row r="28" spans="1:11" ht="30">
      <c r="A28" s="75"/>
      <c r="B28" s="76" t="s">
        <v>81</v>
      </c>
      <c r="C28" s="76" t="s">
        <v>167</v>
      </c>
      <c r="D28" s="77">
        <v>3</v>
      </c>
      <c r="E28" s="78" t="s">
        <v>169</v>
      </c>
      <c r="F28" s="79">
        <v>0</v>
      </c>
      <c r="G28" s="79">
        <v>0</v>
      </c>
      <c r="H28" s="79">
        <v>16</v>
      </c>
      <c r="I28" s="80">
        <v>0</v>
      </c>
      <c r="J28" s="80">
        <f t="shared" si="0"/>
        <v>16</v>
      </c>
      <c r="K28" s="88" t="s">
        <v>121</v>
      </c>
    </row>
    <row r="29" spans="1:11" ht="30">
      <c r="A29" s="75"/>
      <c r="B29" s="76" t="s">
        <v>81</v>
      </c>
      <c r="C29" s="76" t="s">
        <v>167</v>
      </c>
      <c r="D29" s="77">
        <v>3</v>
      </c>
      <c r="E29" s="78" t="s">
        <v>170</v>
      </c>
      <c r="F29" s="79">
        <v>0</v>
      </c>
      <c r="G29" s="79">
        <v>0</v>
      </c>
      <c r="H29" s="79">
        <v>32</v>
      </c>
      <c r="I29" s="80">
        <v>0</v>
      </c>
      <c r="J29" s="80">
        <f t="shared" si="0"/>
        <v>32</v>
      </c>
      <c r="K29" s="88" t="s">
        <v>165</v>
      </c>
    </row>
    <row r="30" spans="1:11" ht="60">
      <c r="A30" s="75"/>
      <c r="B30" s="76" t="s">
        <v>85</v>
      </c>
      <c r="C30" s="76" t="s">
        <v>167</v>
      </c>
      <c r="D30" s="77">
        <v>3</v>
      </c>
      <c r="E30" s="78" t="s">
        <v>169</v>
      </c>
      <c r="F30" s="79">
        <v>0</v>
      </c>
      <c r="G30" s="79">
        <v>0</v>
      </c>
      <c r="H30" s="79">
        <v>16</v>
      </c>
      <c r="I30" s="79">
        <v>0</v>
      </c>
      <c r="J30" s="80">
        <f t="shared" si="0"/>
        <v>16</v>
      </c>
      <c r="K30" s="88" t="s">
        <v>121</v>
      </c>
    </row>
    <row r="31" spans="1:11" ht="60">
      <c r="A31" s="75"/>
      <c r="B31" s="76" t="s">
        <v>85</v>
      </c>
      <c r="C31" s="76" t="s">
        <v>167</v>
      </c>
      <c r="D31" s="77">
        <v>3</v>
      </c>
      <c r="E31" s="78" t="s">
        <v>170</v>
      </c>
      <c r="F31" s="79">
        <v>0</v>
      </c>
      <c r="G31" s="79">
        <v>0</v>
      </c>
      <c r="H31" s="79">
        <v>32</v>
      </c>
      <c r="I31" s="79">
        <v>0</v>
      </c>
      <c r="J31" s="80">
        <f t="shared" si="0"/>
        <v>32</v>
      </c>
      <c r="K31" s="88" t="s">
        <v>165</v>
      </c>
    </row>
    <row r="32" spans="1:11" ht="60">
      <c r="A32" s="75"/>
      <c r="B32" s="76" t="s">
        <v>83</v>
      </c>
      <c r="C32" s="76" t="s">
        <v>167</v>
      </c>
      <c r="D32" s="77">
        <v>3</v>
      </c>
      <c r="E32" s="78" t="s">
        <v>168</v>
      </c>
      <c r="F32" s="79">
        <v>0</v>
      </c>
      <c r="G32" s="79">
        <v>0</v>
      </c>
      <c r="H32" s="79">
        <v>0</v>
      </c>
      <c r="I32" s="80">
        <v>9</v>
      </c>
      <c r="J32" s="80">
        <f t="shared" si="0"/>
        <v>9</v>
      </c>
      <c r="K32" s="88" t="s">
        <v>94</v>
      </c>
    </row>
    <row r="33" spans="1:11" ht="60">
      <c r="A33" s="75"/>
      <c r="B33" s="76" t="s">
        <v>83</v>
      </c>
      <c r="C33" s="76" t="s">
        <v>167</v>
      </c>
      <c r="D33" s="77">
        <v>3</v>
      </c>
      <c r="E33" s="78" t="s">
        <v>168</v>
      </c>
      <c r="F33" s="79">
        <v>0</v>
      </c>
      <c r="G33" s="79">
        <v>0</v>
      </c>
      <c r="H33" s="79">
        <v>0</v>
      </c>
      <c r="I33" s="80">
        <v>87</v>
      </c>
      <c r="J33" s="80">
        <f t="shared" si="0"/>
        <v>87</v>
      </c>
      <c r="K33" s="88" t="s">
        <v>121</v>
      </c>
    </row>
    <row r="34" spans="1:11" ht="30">
      <c r="A34" s="75"/>
      <c r="B34" s="76" t="s">
        <v>76</v>
      </c>
      <c r="C34" s="76" t="s">
        <v>167</v>
      </c>
      <c r="D34" s="77">
        <v>3</v>
      </c>
      <c r="E34" s="78" t="s">
        <v>168</v>
      </c>
      <c r="F34" s="79">
        <v>32</v>
      </c>
      <c r="G34" s="79">
        <v>96</v>
      </c>
      <c r="H34" s="79">
        <v>0</v>
      </c>
      <c r="I34" s="80">
        <v>0</v>
      </c>
      <c r="J34" s="80">
        <f t="shared" si="0"/>
        <v>128</v>
      </c>
      <c r="K34" s="88" t="s">
        <v>53</v>
      </c>
    </row>
    <row r="35" spans="1:11" ht="45">
      <c r="A35" s="75"/>
      <c r="B35" s="76" t="s">
        <v>84</v>
      </c>
      <c r="C35" s="76" t="s">
        <v>167</v>
      </c>
      <c r="D35" s="77">
        <v>3</v>
      </c>
      <c r="E35" s="78" t="s">
        <v>168</v>
      </c>
      <c r="F35" s="79">
        <v>32</v>
      </c>
      <c r="G35" s="79">
        <v>0</v>
      </c>
      <c r="H35" s="79">
        <v>0</v>
      </c>
      <c r="I35" s="80"/>
      <c r="J35" s="80">
        <f t="shared" si="0"/>
        <v>32</v>
      </c>
      <c r="K35" s="88" t="s">
        <v>77</v>
      </c>
    </row>
    <row r="36" spans="1:11" ht="45">
      <c r="A36" s="75"/>
      <c r="B36" s="76" t="s">
        <v>84</v>
      </c>
      <c r="C36" s="76" t="s">
        <v>167</v>
      </c>
      <c r="D36" s="77">
        <v>3</v>
      </c>
      <c r="E36" s="78" t="s">
        <v>171</v>
      </c>
      <c r="F36" s="79">
        <v>0</v>
      </c>
      <c r="G36" s="79">
        <v>64</v>
      </c>
      <c r="H36" s="79">
        <v>0</v>
      </c>
      <c r="I36" s="80"/>
      <c r="J36" s="80">
        <f t="shared" si="0"/>
        <v>64</v>
      </c>
      <c r="K36" s="88" t="s">
        <v>77</v>
      </c>
    </row>
    <row r="37" spans="1:11" ht="45">
      <c r="A37" s="75"/>
      <c r="B37" s="76" t="s">
        <v>84</v>
      </c>
      <c r="C37" s="76" t="s">
        <v>167</v>
      </c>
      <c r="D37" s="77">
        <v>3</v>
      </c>
      <c r="E37" s="78" t="s">
        <v>172</v>
      </c>
      <c r="F37" s="79">
        <v>0</v>
      </c>
      <c r="G37" s="79">
        <v>32</v>
      </c>
      <c r="H37" s="79">
        <v>0</v>
      </c>
      <c r="I37" s="80"/>
      <c r="J37" s="80">
        <f t="shared" si="0"/>
        <v>32</v>
      </c>
      <c r="K37" s="88" t="s">
        <v>173</v>
      </c>
    </row>
    <row r="38" spans="1:11" ht="30">
      <c r="A38" s="75"/>
      <c r="B38" s="87" t="s">
        <v>78</v>
      </c>
      <c r="C38" s="76" t="s">
        <v>167</v>
      </c>
      <c r="D38" s="77">
        <v>3</v>
      </c>
      <c r="E38" s="78" t="s">
        <v>168</v>
      </c>
      <c r="F38" s="79">
        <v>32</v>
      </c>
      <c r="G38" s="79">
        <v>96</v>
      </c>
      <c r="H38" s="79"/>
      <c r="I38" s="80">
        <v>0</v>
      </c>
      <c r="J38" s="80">
        <f t="shared" si="0"/>
        <v>128</v>
      </c>
      <c r="K38" s="88" t="s">
        <v>64</v>
      </c>
    </row>
    <row r="39" spans="1:11" ht="30">
      <c r="A39" s="75"/>
      <c r="B39" s="87" t="s">
        <v>79</v>
      </c>
      <c r="C39" s="76" t="s">
        <v>167</v>
      </c>
      <c r="D39" s="77">
        <v>3</v>
      </c>
      <c r="E39" s="78" t="s">
        <v>168</v>
      </c>
      <c r="F39" s="79">
        <v>32</v>
      </c>
      <c r="G39" s="79">
        <v>96</v>
      </c>
      <c r="H39" s="79"/>
      <c r="I39" s="80">
        <v>0</v>
      </c>
      <c r="J39" s="80">
        <f t="shared" si="0"/>
        <v>128</v>
      </c>
      <c r="K39" s="90" t="s">
        <v>63</v>
      </c>
    </row>
    <row r="40" spans="1:11" ht="30">
      <c r="A40" s="75"/>
      <c r="B40" s="76" t="s">
        <v>109</v>
      </c>
      <c r="C40" s="76" t="s">
        <v>174</v>
      </c>
      <c r="D40" s="77">
        <v>4</v>
      </c>
      <c r="E40" s="78" t="s">
        <v>175</v>
      </c>
      <c r="F40" s="79">
        <v>48</v>
      </c>
      <c r="G40" s="79"/>
      <c r="H40" s="79">
        <v>16</v>
      </c>
      <c r="I40" s="80"/>
      <c r="J40" s="80">
        <f t="shared" si="0"/>
        <v>64</v>
      </c>
      <c r="K40" s="88" t="s">
        <v>71</v>
      </c>
    </row>
    <row r="41" spans="1:11">
      <c r="A41" s="75"/>
      <c r="B41" s="76" t="s">
        <v>90</v>
      </c>
      <c r="C41" s="76" t="s">
        <v>174</v>
      </c>
      <c r="D41" s="77">
        <v>4</v>
      </c>
      <c r="E41" s="78" t="s">
        <v>175</v>
      </c>
      <c r="F41" s="79">
        <v>48</v>
      </c>
      <c r="G41" s="79">
        <v>32</v>
      </c>
      <c r="H41" s="79"/>
      <c r="I41" s="80"/>
      <c r="J41" s="80">
        <f t="shared" si="0"/>
        <v>80</v>
      </c>
      <c r="K41" s="88" t="s">
        <v>64</v>
      </c>
    </row>
    <row r="42" spans="1:11" ht="30">
      <c r="A42" s="75"/>
      <c r="B42" s="76" t="s">
        <v>86</v>
      </c>
      <c r="C42" s="76" t="s">
        <v>174</v>
      </c>
      <c r="D42" s="77">
        <v>4</v>
      </c>
      <c r="E42" s="78" t="s">
        <v>175</v>
      </c>
      <c r="F42" s="79">
        <v>32</v>
      </c>
      <c r="G42" s="79">
        <v>0</v>
      </c>
      <c r="H42" s="79"/>
      <c r="I42" s="80">
        <v>0</v>
      </c>
      <c r="J42" s="80">
        <f t="shared" si="0"/>
        <v>32</v>
      </c>
      <c r="K42" s="88" t="s">
        <v>176</v>
      </c>
    </row>
    <row r="43" spans="1:11" ht="30">
      <c r="A43" s="75"/>
      <c r="B43" s="76" t="s">
        <v>86</v>
      </c>
      <c r="C43" s="76" t="s">
        <v>174</v>
      </c>
      <c r="D43" s="77">
        <v>4</v>
      </c>
      <c r="E43" s="78" t="s">
        <v>175</v>
      </c>
      <c r="F43" s="79">
        <v>0</v>
      </c>
      <c r="G43" s="79">
        <v>32</v>
      </c>
      <c r="H43" s="79"/>
      <c r="I43" s="80">
        <v>0</v>
      </c>
      <c r="J43" s="80">
        <f t="shared" si="0"/>
        <v>32</v>
      </c>
      <c r="K43" s="88" t="s">
        <v>53</v>
      </c>
    </row>
    <row r="44" spans="1:11" ht="30">
      <c r="A44" s="75"/>
      <c r="B44" s="76" t="s">
        <v>89</v>
      </c>
      <c r="C44" s="76" t="s">
        <v>174</v>
      </c>
      <c r="D44" s="77">
        <v>4</v>
      </c>
      <c r="E44" s="78" t="s">
        <v>175</v>
      </c>
      <c r="F44" s="79">
        <v>32</v>
      </c>
      <c r="G44" s="79"/>
      <c r="H44" s="79">
        <v>16</v>
      </c>
      <c r="I44" s="80"/>
      <c r="J44" s="80">
        <f t="shared" si="0"/>
        <v>48</v>
      </c>
      <c r="K44" s="91" t="s">
        <v>54</v>
      </c>
    </row>
    <row r="45" spans="1:11">
      <c r="A45" s="75"/>
      <c r="B45" s="76" t="s">
        <v>177</v>
      </c>
      <c r="C45" s="76" t="s">
        <v>174</v>
      </c>
      <c r="D45" s="77">
        <v>4</v>
      </c>
      <c r="E45" s="78" t="s">
        <v>175</v>
      </c>
      <c r="F45" s="79">
        <v>48</v>
      </c>
      <c r="G45" s="79">
        <v>16</v>
      </c>
      <c r="H45" s="79"/>
      <c r="I45" s="80">
        <v>0</v>
      </c>
      <c r="J45" s="80">
        <f t="shared" si="0"/>
        <v>64</v>
      </c>
      <c r="K45" s="88" t="s">
        <v>54</v>
      </c>
    </row>
    <row r="46" spans="1:11" ht="30">
      <c r="A46" s="75"/>
      <c r="B46" s="76" t="s">
        <v>178</v>
      </c>
      <c r="C46" s="76" t="s">
        <v>174</v>
      </c>
      <c r="D46" s="77">
        <v>4</v>
      </c>
      <c r="E46" s="78" t="s">
        <v>175</v>
      </c>
      <c r="F46" s="79">
        <v>32</v>
      </c>
      <c r="G46" s="79">
        <v>32</v>
      </c>
      <c r="H46" s="79"/>
      <c r="I46" s="80">
        <v>0</v>
      </c>
      <c r="J46" s="80">
        <f t="shared" si="0"/>
        <v>64</v>
      </c>
      <c r="K46" s="92" t="s">
        <v>71</v>
      </c>
    </row>
    <row r="47" spans="1:11">
      <c r="A47" s="75"/>
      <c r="B47" s="82" t="s">
        <v>95</v>
      </c>
      <c r="C47" s="82" t="s">
        <v>179</v>
      </c>
      <c r="D47" s="77">
        <v>5</v>
      </c>
      <c r="E47" s="78" t="s">
        <v>180</v>
      </c>
      <c r="F47" s="79">
        <v>10</v>
      </c>
      <c r="G47" s="79"/>
      <c r="H47" s="79"/>
      <c r="I47" s="79"/>
      <c r="J47" s="80">
        <f t="shared" si="0"/>
        <v>10</v>
      </c>
      <c r="K47" s="88" t="s">
        <v>181</v>
      </c>
    </row>
    <row r="48" spans="1:11" ht="60">
      <c r="A48" s="75"/>
      <c r="B48" s="82" t="s">
        <v>95</v>
      </c>
      <c r="C48" s="82" t="s">
        <v>179</v>
      </c>
      <c r="D48" s="77">
        <v>5</v>
      </c>
      <c r="E48" s="78" t="s">
        <v>182</v>
      </c>
      <c r="F48" s="79"/>
      <c r="G48" s="79"/>
      <c r="H48" s="79">
        <v>80</v>
      </c>
      <c r="I48" s="79"/>
      <c r="J48" s="80">
        <f t="shared" si="0"/>
        <v>80</v>
      </c>
      <c r="K48" s="88" t="s">
        <v>183</v>
      </c>
    </row>
    <row r="49" spans="1:11" ht="30">
      <c r="A49" s="83"/>
      <c r="B49" s="82" t="s">
        <v>100</v>
      </c>
      <c r="C49" s="82" t="s">
        <v>179</v>
      </c>
      <c r="D49" s="77">
        <v>5</v>
      </c>
      <c r="E49" s="78" t="s">
        <v>184</v>
      </c>
      <c r="F49" s="84">
        <v>20</v>
      </c>
      <c r="G49" s="84">
        <v>20</v>
      </c>
      <c r="H49" s="84">
        <v>20</v>
      </c>
      <c r="I49" s="84"/>
      <c r="J49" s="80">
        <f t="shared" si="0"/>
        <v>60</v>
      </c>
      <c r="K49" s="93" t="s">
        <v>53</v>
      </c>
    </row>
    <row r="50" spans="1:11" ht="30">
      <c r="A50" s="75"/>
      <c r="B50" s="76" t="s">
        <v>185</v>
      </c>
      <c r="C50" s="82" t="s">
        <v>179</v>
      </c>
      <c r="D50" s="77">
        <v>5</v>
      </c>
      <c r="E50" s="78" t="s">
        <v>186</v>
      </c>
      <c r="F50" s="79">
        <v>20</v>
      </c>
      <c r="G50" s="79">
        <v>0</v>
      </c>
      <c r="H50" s="79"/>
      <c r="I50" s="80"/>
      <c r="J50" s="80">
        <f t="shared" si="0"/>
        <v>20</v>
      </c>
      <c r="K50" s="88" t="s">
        <v>97</v>
      </c>
    </row>
    <row r="51" spans="1:11" ht="30">
      <c r="A51" s="75"/>
      <c r="B51" s="76" t="s">
        <v>185</v>
      </c>
      <c r="C51" s="82" t="s">
        <v>179</v>
      </c>
      <c r="D51" s="77">
        <v>5</v>
      </c>
      <c r="E51" s="78" t="s">
        <v>186</v>
      </c>
      <c r="F51" s="79">
        <v>0</v>
      </c>
      <c r="G51" s="79">
        <v>0</v>
      </c>
      <c r="H51" s="79">
        <v>20</v>
      </c>
      <c r="I51" s="80"/>
      <c r="J51" s="80">
        <f t="shared" si="0"/>
        <v>20</v>
      </c>
      <c r="K51" s="88" t="s">
        <v>48</v>
      </c>
    </row>
    <row r="52" spans="1:11" ht="30">
      <c r="A52" s="75"/>
      <c r="B52" s="76" t="s">
        <v>98</v>
      </c>
      <c r="C52" s="82" t="s">
        <v>179</v>
      </c>
      <c r="D52" s="77">
        <v>5</v>
      </c>
      <c r="E52" s="78" t="s">
        <v>186</v>
      </c>
      <c r="F52" s="79"/>
      <c r="G52" s="79"/>
      <c r="H52" s="79">
        <v>30</v>
      </c>
      <c r="I52" s="80"/>
      <c r="J52" s="80">
        <f t="shared" si="0"/>
        <v>30</v>
      </c>
      <c r="K52" s="88" t="s">
        <v>94</v>
      </c>
    </row>
    <row r="53" spans="1:11" ht="30">
      <c r="A53" s="75"/>
      <c r="B53" s="76" t="s">
        <v>98</v>
      </c>
      <c r="C53" s="82" t="s">
        <v>179</v>
      </c>
      <c r="D53" s="77">
        <v>5</v>
      </c>
      <c r="E53" s="78" t="s">
        <v>186</v>
      </c>
      <c r="F53" s="79"/>
      <c r="G53" s="79"/>
      <c r="H53" s="79">
        <v>10</v>
      </c>
      <c r="I53" s="80"/>
      <c r="J53" s="80">
        <f t="shared" si="0"/>
        <v>10</v>
      </c>
      <c r="K53" s="88" t="s">
        <v>92</v>
      </c>
    </row>
    <row r="54" spans="1:11" ht="30">
      <c r="A54" s="75"/>
      <c r="B54" s="76" t="s">
        <v>99</v>
      </c>
      <c r="C54" s="82" t="s">
        <v>179</v>
      </c>
      <c r="D54" s="77">
        <v>5</v>
      </c>
      <c r="E54" s="78" t="s">
        <v>186</v>
      </c>
      <c r="F54" s="79">
        <v>40</v>
      </c>
      <c r="G54" s="79">
        <v>40</v>
      </c>
      <c r="H54" s="79"/>
      <c r="I54" s="80"/>
      <c r="J54" s="80">
        <f t="shared" si="0"/>
        <v>80</v>
      </c>
      <c r="K54" s="88" t="s">
        <v>54</v>
      </c>
    </row>
    <row r="55" spans="1:11" ht="30">
      <c r="A55" s="75"/>
      <c r="B55" s="85" t="s">
        <v>187</v>
      </c>
      <c r="C55" s="82" t="s">
        <v>179</v>
      </c>
      <c r="D55" s="77">
        <v>5</v>
      </c>
      <c r="E55" s="78" t="s">
        <v>186</v>
      </c>
      <c r="F55" s="79">
        <v>20</v>
      </c>
      <c r="G55" s="79"/>
      <c r="H55" s="79">
        <v>20</v>
      </c>
      <c r="I55" s="80"/>
      <c r="J55" s="80">
        <f t="shared" si="0"/>
        <v>40</v>
      </c>
      <c r="K55" s="88" t="s">
        <v>62</v>
      </c>
    </row>
    <row r="56" spans="1:11" ht="30">
      <c r="A56" s="83"/>
      <c r="B56" s="86" t="s">
        <v>96</v>
      </c>
      <c r="C56" s="82" t="s">
        <v>179</v>
      </c>
      <c r="D56" s="77">
        <v>5</v>
      </c>
      <c r="E56" s="78" t="s">
        <v>186</v>
      </c>
      <c r="F56" s="84">
        <v>30</v>
      </c>
      <c r="G56" s="84">
        <v>0</v>
      </c>
      <c r="H56" s="84">
        <v>0</v>
      </c>
      <c r="I56" s="84"/>
      <c r="J56" s="80">
        <f t="shared" si="0"/>
        <v>30</v>
      </c>
      <c r="K56" s="88" t="s">
        <v>91</v>
      </c>
    </row>
    <row r="57" spans="1:11" ht="45">
      <c r="A57" s="75"/>
      <c r="B57" s="87" t="s">
        <v>188</v>
      </c>
      <c r="C57" s="87" t="s">
        <v>189</v>
      </c>
      <c r="D57" s="77">
        <v>6</v>
      </c>
      <c r="E57" s="78" t="s">
        <v>190</v>
      </c>
      <c r="F57" s="79">
        <v>42</v>
      </c>
      <c r="G57" s="79">
        <v>36</v>
      </c>
      <c r="H57" s="79"/>
      <c r="I57" s="80"/>
      <c r="J57" s="80">
        <f t="shared" si="0"/>
        <v>78</v>
      </c>
      <c r="K57" s="88" t="s">
        <v>147</v>
      </c>
    </row>
    <row r="58" spans="1:11" ht="45">
      <c r="A58" s="75"/>
      <c r="B58" s="76" t="s">
        <v>191</v>
      </c>
      <c r="C58" s="76" t="s">
        <v>189</v>
      </c>
      <c r="D58" s="77">
        <v>6</v>
      </c>
      <c r="E58" s="78" t="s">
        <v>190</v>
      </c>
      <c r="F58" s="79">
        <v>0</v>
      </c>
      <c r="G58" s="79"/>
      <c r="H58" s="79">
        <v>38</v>
      </c>
      <c r="I58" s="80"/>
      <c r="J58" s="80">
        <f t="shared" si="0"/>
        <v>38</v>
      </c>
      <c r="K58" s="88" t="s">
        <v>94</v>
      </c>
    </row>
    <row r="59" spans="1:11" ht="45">
      <c r="A59" s="75"/>
      <c r="B59" s="87" t="s">
        <v>192</v>
      </c>
      <c r="C59" s="87" t="s">
        <v>189</v>
      </c>
      <c r="D59" s="77">
        <v>6</v>
      </c>
      <c r="E59" s="78" t="s">
        <v>193</v>
      </c>
      <c r="F59" s="79">
        <v>40</v>
      </c>
      <c r="G59" s="79">
        <v>40</v>
      </c>
      <c r="H59" s="79"/>
      <c r="I59" s="80"/>
      <c r="J59" s="80">
        <f t="shared" si="0"/>
        <v>80</v>
      </c>
      <c r="K59" s="88" t="s">
        <v>75</v>
      </c>
    </row>
    <row r="60" spans="1:11" ht="30">
      <c r="A60" s="75"/>
      <c r="B60" s="87" t="s">
        <v>101</v>
      </c>
      <c r="C60" s="87" t="s">
        <v>189</v>
      </c>
      <c r="D60" s="77">
        <v>6</v>
      </c>
      <c r="E60" s="78" t="s">
        <v>193</v>
      </c>
      <c r="F60" s="79">
        <v>20</v>
      </c>
      <c r="G60" s="79">
        <v>40</v>
      </c>
      <c r="H60" s="79"/>
      <c r="I60" s="80"/>
      <c r="J60" s="80">
        <f t="shared" si="0"/>
        <v>60</v>
      </c>
      <c r="K60" s="88" t="s">
        <v>82</v>
      </c>
    </row>
    <row r="61" spans="1:11" ht="30">
      <c r="A61" s="75"/>
      <c r="B61" s="87" t="s">
        <v>102</v>
      </c>
      <c r="C61" s="87" t="s">
        <v>189</v>
      </c>
      <c r="D61" s="77">
        <v>6</v>
      </c>
      <c r="E61" s="78" t="s">
        <v>190</v>
      </c>
      <c r="F61" s="79">
        <v>16</v>
      </c>
      <c r="G61" s="79"/>
      <c r="H61" s="79"/>
      <c r="I61" s="80"/>
      <c r="J61" s="80">
        <f t="shared" si="0"/>
        <v>16</v>
      </c>
      <c r="K61" s="88" t="s">
        <v>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1:K62"/>
  <sheetViews>
    <sheetView workbookViewId="0">
      <selection activeCell="V32" sqref="V32"/>
    </sheetView>
  </sheetViews>
  <sheetFormatPr defaultRowHeight="12.75"/>
  <cols>
    <col min="2" max="2" customWidth="true" width="33.85546875"/>
    <col min="3" max="3" bestFit="true" customWidth="true" width="8.85546875"/>
    <col min="4" max="4" bestFit="true" customWidth="true" width="5.42578125"/>
    <col min="5" max="5" bestFit="true" customWidth="true" width="23.42578125"/>
    <col min="6" max="6" bestFit="true" customWidth="true" width="6.28515625"/>
    <col min="7" max="8" bestFit="true" customWidth="true" width="3.7109375"/>
    <col min="9" max="9" bestFit="true" customWidth="true" width="4.0"/>
    <col min="10" max="10" bestFit="true" customWidth="true" width="6.0"/>
    <col min="11" max="11" bestFit="true" customWidth="true" width="16.42578125"/>
  </cols>
  <sheetData>
    <row r="1" spans="2:11" s="74" customFormat="1" ht="30">
      <c r="B1" s="74" t="s">
        <v>140</v>
      </c>
      <c r="C1" s="74" t="s">
        <v>141</v>
      </c>
      <c r="D1" s="74" t="s">
        <v>11</v>
      </c>
      <c r="E1" s="74" t="s">
        <v>142</v>
      </c>
      <c r="F1" s="74" t="s">
        <v>19</v>
      </c>
      <c r="G1" s="74" t="s">
        <v>143</v>
      </c>
      <c r="H1" s="74" t="s">
        <v>144</v>
      </c>
      <c r="I1" s="74" t="s">
        <v>112</v>
      </c>
      <c r="J1" s="74" t="s">
        <v>145</v>
      </c>
      <c r="K1" s="74" t="s">
        <v>42</v>
      </c>
    </row>
    <row r="2" spans="2:11" ht="38.25">
      <c r="B2" s="39" t="s">
        <v>56</v>
      </c>
      <c r="C2" s="28">
        <v>2</v>
      </c>
      <c r="D2" s="28">
        <v>1</v>
      </c>
      <c r="E2" s="35" t="s">
        <v>194</v>
      </c>
      <c r="F2" s="30">
        <v>32</v>
      </c>
      <c r="G2" s="30">
        <v>0</v>
      </c>
      <c r="H2" s="30">
        <v>0</v>
      </c>
      <c r="I2" s="30"/>
      <c r="J2" s="30">
        <f>SUM(F2:I2)</f>
        <v>32</v>
      </c>
      <c r="K2" s="42" t="s">
        <v>121</v>
      </c>
    </row>
    <row r="3" spans="2:11">
      <c r="B3" s="39" t="s">
        <v>56</v>
      </c>
      <c r="C3" s="28">
        <v>2</v>
      </c>
      <c r="D3" s="28">
        <v>1</v>
      </c>
      <c r="E3" s="35" t="s">
        <v>126</v>
      </c>
      <c r="F3" s="30">
        <v>0</v>
      </c>
      <c r="G3" s="30">
        <v>0</v>
      </c>
      <c r="H3" s="30">
        <v>16</v>
      </c>
      <c r="I3" s="30"/>
      <c r="J3" s="30">
        <f t="shared" ref="J3:J60" si="0">SUM(F3:I3)</f>
        <v>16</v>
      </c>
      <c r="K3" s="42" t="s">
        <v>121</v>
      </c>
    </row>
    <row r="4" spans="2:11" ht="25.5">
      <c r="B4" s="39" t="s">
        <v>56</v>
      </c>
      <c r="C4" s="28">
        <v>2</v>
      </c>
      <c r="D4" s="28">
        <v>1</v>
      </c>
      <c r="E4" s="35" t="s">
        <v>195</v>
      </c>
      <c r="F4" s="30">
        <v>0</v>
      </c>
      <c r="G4" s="30">
        <v>0</v>
      </c>
      <c r="H4" s="30">
        <v>32</v>
      </c>
      <c r="I4" s="30"/>
      <c r="J4" s="30">
        <f t="shared" si="0"/>
        <v>32</v>
      </c>
      <c r="K4" s="42" t="s">
        <v>165</v>
      </c>
    </row>
    <row r="5" spans="2:11" ht="38.25">
      <c r="B5" s="39" t="s">
        <v>69</v>
      </c>
      <c r="C5" s="28">
        <v>2</v>
      </c>
      <c r="D5" s="28">
        <v>1</v>
      </c>
      <c r="E5" s="35" t="s">
        <v>194</v>
      </c>
      <c r="F5" s="30">
        <v>32</v>
      </c>
      <c r="G5" s="30">
        <v>0</v>
      </c>
      <c r="H5" s="30"/>
      <c r="I5" s="30">
        <v>0</v>
      </c>
      <c r="J5" s="30">
        <f t="shared" si="0"/>
        <v>32</v>
      </c>
      <c r="K5" s="41" t="s">
        <v>50</v>
      </c>
    </row>
    <row r="6" spans="2:11">
      <c r="B6" s="39" t="s">
        <v>69</v>
      </c>
      <c r="C6" s="28">
        <v>2</v>
      </c>
      <c r="D6" s="28">
        <v>1</v>
      </c>
      <c r="E6" s="35" t="s">
        <v>149</v>
      </c>
      <c r="F6" s="30">
        <v>0</v>
      </c>
      <c r="G6" s="30">
        <v>64</v>
      </c>
      <c r="H6" s="30"/>
      <c r="I6" s="30">
        <v>0</v>
      </c>
      <c r="J6" s="30">
        <f t="shared" si="0"/>
        <v>64</v>
      </c>
      <c r="K6" s="41" t="s">
        <v>51</v>
      </c>
    </row>
    <row r="7" spans="2:11" ht="25.5">
      <c r="B7" s="39" t="s">
        <v>69</v>
      </c>
      <c r="C7" s="28">
        <v>2</v>
      </c>
      <c r="D7" s="28">
        <v>1</v>
      </c>
      <c r="E7" s="35" t="s">
        <v>196</v>
      </c>
      <c r="F7" s="30">
        <v>0</v>
      </c>
      <c r="G7" s="30">
        <v>96</v>
      </c>
      <c r="H7" s="30"/>
      <c r="I7" s="30">
        <v>0</v>
      </c>
      <c r="J7" s="30">
        <f t="shared" si="0"/>
        <v>96</v>
      </c>
      <c r="K7" s="41"/>
    </row>
    <row r="8" spans="2:11" ht="25.5">
      <c r="B8" s="39" t="s">
        <v>69</v>
      </c>
      <c r="C8" s="28">
        <v>2</v>
      </c>
      <c r="D8" s="28">
        <v>1</v>
      </c>
      <c r="E8" s="35" t="s">
        <v>146</v>
      </c>
      <c r="F8" s="30">
        <v>0</v>
      </c>
      <c r="G8" s="30">
        <v>0</v>
      </c>
      <c r="H8" s="30"/>
      <c r="I8" s="30">
        <v>10</v>
      </c>
      <c r="J8" s="30">
        <f t="shared" si="0"/>
        <v>10</v>
      </c>
      <c r="K8" s="41" t="s">
        <v>50</v>
      </c>
    </row>
    <row r="9" spans="2:11" ht="25.5">
      <c r="B9" s="39" t="s">
        <v>69</v>
      </c>
      <c r="C9" s="28">
        <v>2</v>
      </c>
      <c r="D9" s="28">
        <v>1</v>
      </c>
      <c r="E9" s="35" t="s">
        <v>146</v>
      </c>
      <c r="F9" s="30">
        <v>0</v>
      </c>
      <c r="G9" s="30">
        <v>0</v>
      </c>
      <c r="H9" s="30"/>
      <c r="I9" s="30">
        <v>156</v>
      </c>
      <c r="J9" s="30">
        <f t="shared" si="0"/>
        <v>156</v>
      </c>
      <c r="K9" s="41"/>
    </row>
    <row r="10" spans="2:11" ht="25.5">
      <c r="B10" s="39" t="s">
        <v>197</v>
      </c>
      <c r="C10" s="28">
        <v>2</v>
      </c>
      <c r="D10" s="28">
        <v>1</v>
      </c>
      <c r="E10" s="35" t="s">
        <v>146</v>
      </c>
      <c r="F10" s="30">
        <v>16</v>
      </c>
      <c r="G10" s="30">
        <v>64</v>
      </c>
      <c r="H10" s="30"/>
      <c r="I10" s="30"/>
      <c r="J10" s="30">
        <f t="shared" si="0"/>
        <v>80</v>
      </c>
      <c r="K10" s="42" t="s">
        <v>198</v>
      </c>
    </row>
    <row r="11" spans="2:11" ht="38.25">
      <c r="B11" s="39" t="s">
        <v>70</v>
      </c>
      <c r="C11" s="28">
        <v>2</v>
      </c>
      <c r="D11" s="28">
        <v>1</v>
      </c>
      <c r="E11" s="35" t="s">
        <v>194</v>
      </c>
      <c r="F11" s="30">
        <v>32</v>
      </c>
      <c r="G11" s="30">
        <v>0</v>
      </c>
      <c r="H11" s="30"/>
      <c r="I11" s="30"/>
      <c r="J11" s="30">
        <f t="shared" si="0"/>
        <v>32</v>
      </c>
      <c r="K11" s="31" t="s">
        <v>58</v>
      </c>
    </row>
    <row r="12" spans="2:11">
      <c r="B12" s="39" t="s">
        <v>70</v>
      </c>
      <c r="C12" s="28">
        <v>2</v>
      </c>
      <c r="D12" s="28">
        <v>1</v>
      </c>
      <c r="E12" s="35" t="s">
        <v>199</v>
      </c>
      <c r="F12" s="30">
        <v>0</v>
      </c>
      <c r="G12" s="30">
        <v>64</v>
      </c>
      <c r="H12" s="30"/>
      <c r="I12" s="30"/>
      <c r="J12" s="30">
        <f t="shared" si="0"/>
        <v>64</v>
      </c>
      <c r="K12" s="31" t="s">
        <v>58</v>
      </c>
    </row>
    <row r="13" spans="2:11" ht="25.5">
      <c r="B13" s="39" t="s">
        <v>70</v>
      </c>
      <c r="C13" s="28">
        <v>2</v>
      </c>
      <c r="D13" s="28">
        <v>1</v>
      </c>
      <c r="E13" s="35" t="s">
        <v>196</v>
      </c>
      <c r="F13" s="30">
        <v>0</v>
      </c>
      <c r="G13" s="30">
        <v>96</v>
      </c>
      <c r="H13" s="30"/>
      <c r="I13" s="30"/>
      <c r="J13" s="30">
        <f t="shared" si="0"/>
        <v>96</v>
      </c>
      <c r="K13" s="31"/>
    </row>
    <row r="14" spans="2:11" ht="25.5">
      <c r="B14" s="39" t="s">
        <v>200</v>
      </c>
      <c r="C14" s="28">
        <v>2</v>
      </c>
      <c r="D14" s="28">
        <v>1</v>
      </c>
      <c r="E14" s="35" t="s">
        <v>146</v>
      </c>
      <c r="F14" s="30">
        <v>16</v>
      </c>
      <c r="G14" s="30">
        <v>64</v>
      </c>
      <c r="H14" s="30"/>
      <c r="I14" s="30"/>
      <c r="J14" s="30">
        <f t="shared" si="0"/>
        <v>80</v>
      </c>
      <c r="K14" s="41" t="s">
        <v>80</v>
      </c>
    </row>
    <row r="15" spans="2:11" ht="38.25">
      <c r="B15" s="39" t="s">
        <v>72</v>
      </c>
      <c r="C15" s="28">
        <v>4</v>
      </c>
      <c r="D15" s="26">
        <v>2</v>
      </c>
      <c r="E15" s="35" t="s">
        <v>153</v>
      </c>
      <c r="F15" s="30">
        <v>48</v>
      </c>
      <c r="G15" s="30">
        <v>0</v>
      </c>
      <c r="H15" s="30">
        <v>0</v>
      </c>
      <c r="I15" s="30"/>
      <c r="J15" s="30">
        <f t="shared" si="0"/>
        <v>48</v>
      </c>
      <c r="K15" s="41" t="s">
        <v>154</v>
      </c>
    </row>
    <row r="16" spans="2:11" ht="38.25">
      <c r="B16" s="39" t="s">
        <v>72</v>
      </c>
      <c r="C16" s="28">
        <v>4</v>
      </c>
      <c r="D16" s="26">
        <v>2</v>
      </c>
      <c r="E16" s="35" t="s">
        <v>153</v>
      </c>
      <c r="F16" s="30">
        <v>0</v>
      </c>
      <c r="G16" s="30">
        <v>0</v>
      </c>
      <c r="H16" s="30">
        <v>0</v>
      </c>
      <c r="I16" s="30"/>
      <c r="J16" s="30">
        <f t="shared" si="0"/>
        <v>0</v>
      </c>
      <c r="K16" s="41" t="s">
        <v>68</v>
      </c>
    </row>
    <row r="17" spans="2:11" ht="38.25">
      <c r="B17" s="39" t="s">
        <v>72</v>
      </c>
      <c r="C17" s="28">
        <v>4</v>
      </c>
      <c r="D17" s="26">
        <v>2</v>
      </c>
      <c r="E17" s="35" t="s">
        <v>153</v>
      </c>
      <c r="F17" s="30">
        <v>0</v>
      </c>
      <c r="G17" s="30">
        <v>80</v>
      </c>
      <c r="H17" s="30">
        <v>0</v>
      </c>
      <c r="I17" s="30"/>
      <c r="J17" s="30">
        <f t="shared" si="0"/>
        <v>80</v>
      </c>
      <c r="K17" s="41" t="s">
        <v>45</v>
      </c>
    </row>
    <row r="18" spans="2:11" ht="38.25">
      <c r="B18" s="39" t="s">
        <v>73</v>
      </c>
      <c r="C18" s="28">
        <v>4</v>
      </c>
      <c r="D18" s="26">
        <v>2</v>
      </c>
      <c r="E18" s="35" t="s">
        <v>153</v>
      </c>
      <c r="F18" s="30">
        <v>48</v>
      </c>
      <c r="G18" s="30">
        <v>0</v>
      </c>
      <c r="H18" s="30"/>
      <c r="I18" s="30"/>
      <c r="J18" s="30">
        <f t="shared" si="0"/>
        <v>48</v>
      </c>
      <c r="K18" s="41" t="s">
        <v>154</v>
      </c>
    </row>
    <row r="19" spans="2:11" ht="38.25">
      <c r="B19" s="39" t="s">
        <v>73</v>
      </c>
      <c r="C19" s="28">
        <v>4</v>
      </c>
      <c r="D19" s="26">
        <v>2</v>
      </c>
      <c r="E19" s="35" t="s">
        <v>153</v>
      </c>
      <c r="F19" s="30">
        <v>0</v>
      </c>
      <c r="G19" s="30">
        <v>0</v>
      </c>
      <c r="H19" s="30"/>
      <c r="I19" s="30"/>
      <c r="J19" s="30">
        <f t="shared" si="0"/>
        <v>0</v>
      </c>
      <c r="K19" s="41" t="s">
        <v>68</v>
      </c>
    </row>
    <row r="20" spans="2:11" ht="38.25">
      <c r="B20" s="39" t="s">
        <v>73</v>
      </c>
      <c r="C20" s="28">
        <v>4</v>
      </c>
      <c r="D20" s="26">
        <v>2</v>
      </c>
      <c r="E20" s="35" t="s">
        <v>153</v>
      </c>
      <c r="F20" s="30">
        <v>0</v>
      </c>
      <c r="G20" s="30">
        <v>80</v>
      </c>
      <c r="H20" s="30"/>
      <c r="I20" s="30"/>
      <c r="J20" s="30">
        <f t="shared" si="0"/>
        <v>80</v>
      </c>
      <c r="K20" s="41" t="s">
        <v>156</v>
      </c>
    </row>
    <row r="21" spans="2:11" ht="38.25">
      <c r="B21" s="39" t="s">
        <v>201</v>
      </c>
      <c r="C21" s="28">
        <v>4</v>
      </c>
      <c r="D21" s="26">
        <v>2</v>
      </c>
      <c r="E21" s="35" t="s">
        <v>153</v>
      </c>
      <c r="F21" s="30">
        <v>32</v>
      </c>
      <c r="G21" s="30">
        <v>0</v>
      </c>
      <c r="H21" s="30"/>
      <c r="I21" s="30"/>
      <c r="J21" s="30">
        <f t="shared" si="0"/>
        <v>32</v>
      </c>
      <c r="K21" s="41" t="s">
        <v>50</v>
      </c>
    </row>
    <row r="22" spans="2:11" ht="38.25">
      <c r="B22" s="39" t="s">
        <v>201</v>
      </c>
      <c r="C22" s="28">
        <v>4</v>
      </c>
      <c r="D22" s="26">
        <v>2</v>
      </c>
      <c r="E22" s="35" t="s">
        <v>153</v>
      </c>
      <c r="F22" s="30">
        <v>0</v>
      </c>
      <c r="G22" s="30">
        <v>160</v>
      </c>
      <c r="H22" s="30"/>
      <c r="I22" s="30"/>
      <c r="J22" s="30">
        <f t="shared" si="0"/>
        <v>160</v>
      </c>
      <c r="K22" s="31" t="s">
        <v>80</v>
      </c>
    </row>
    <row r="23" spans="2:11" ht="38.25">
      <c r="B23" s="39" t="s">
        <v>74</v>
      </c>
      <c r="C23" s="28">
        <v>4</v>
      </c>
      <c r="D23" s="26">
        <v>2</v>
      </c>
      <c r="E23" s="35" t="s">
        <v>153</v>
      </c>
      <c r="F23" s="30">
        <v>32</v>
      </c>
      <c r="G23" s="30">
        <v>0</v>
      </c>
      <c r="H23" s="30"/>
      <c r="I23" s="30"/>
      <c r="J23" s="30">
        <f t="shared" si="0"/>
        <v>32</v>
      </c>
      <c r="K23" s="31" t="s">
        <v>60</v>
      </c>
    </row>
    <row r="24" spans="2:11" ht="38.25">
      <c r="B24" s="39" t="s">
        <v>74</v>
      </c>
      <c r="C24" s="28">
        <v>4</v>
      </c>
      <c r="D24" s="26">
        <v>2</v>
      </c>
      <c r="E24" s="35" t="s">
        <v>153</v>
      </c>
      <c r="F24" s="30">
        <v>0</v>
      </c>
      <c r="G24" s="30">
        <v>160</v>
      </c>
      <c r="H24" s="30"/>
      <c r="I24" s="30"/>
      <c r="J24" s="30">
        <f t="shared" si="0"/>
        <v>160</v>
      </c>
      <c r="K24" s="31" t="s">
        <v>198</v>
      </c>
    </row>
    <row r="25" spans="2:11" ht="38.25">
      <c r="B25" s="39" t="s">
        <v>202</v>
      </c>
      <c r="C25" s="28">
        <v>4</v>
      </c>
      <c r="D25" s="26">
        <v>2</v>
      </c>
      <c r="E25" s="35" t="s">
        <v>153</v>
      </c>
      <c r="F25" s="30">
        <v>0</v>
      </c>
      <c r="G25" s="30">
        <v>80</v>
      </c>
      <c r="H25" s="30">
        <v>0</v>
      </c>
      <c r="I25" s="30">
        <v>0</v>
      </c>
      <c r="J25" s="30">
        <f t="shared" si="0"/>
        <v>80</v>
      </c>
      <c r="K25" s="41" t="s">
        <v>60</v>
      </c>
    </row>
    <row r="26" spans="2:11" ht="38.25">
      <c r="B26" s="39" t="s">
        <v>202</v>
      </c>
      <c r="C26" s="28">
        <v>4</v>
      </c>
      <c r="D26" s="26">
        <v>2</v>
      </c>
      <c r="E26" s="35" t="s">
        <v>153</v>
      </c>
      <c r="F26" s="30">
        <v>0</v>
      </c>
      <c r="G26" s="30">
        <v>0</v>
      </c>
      <c r="H26" s="30">
        <v>0</v>
      </c>
      <c r="I26" s="30">
        <v>20</v>
      </c>
      <c r="J26" s="30">
        <f t="shared" si="0"/>
        <v>20</v>
      </c>
      <c r="K26" s="41" t="s">
        <v>60</v>
      </c>
    </row>
    <row r="27" spans="2:11" ht="38.25">
      <c r="B27" s="39" t="s">
        <v>202</v>
      </c>
      <c r="C27" s="28">
        <v>4</v>
      </c>
      <c r="D27" s="26">
        <v>2</v>
      </c>
      <c r="E27" s="35" t="s">
        <v>153</v>
      </c>
      <c r="F27" s="30">
        <v>0</v>
      </c>
      <c r="G27" s="30">
        <v>0</v>
      </c>
      <c r="H27" s="30">
        <v>0</v>
      </c>
      <c r="I27" s="30">
        <v>102</v>
      </c>
      <c r="J27" s="30">
        <f t="shared" si="0"/>
        <v>102</v>
      </c>
      <c r="K27" s="41"/>
    </row>
    <row r="28" spans="2:11" ht="38.25">
      <c r="B28" s="39" t="s">
        <v>88</v>
      </c>
      <c r="C28" s="28">
        <v>4</v>
      </c>
      <c r="D28" s="26">
        <v>2</v>
      </c>
      <c r="E28" s="35" t="s">
        <v>153</v>
      </c>
      <c r="F28" s="30">
        <v>48</v>
      </c>
      <c r="G28" s="49"/>
      <c r="H28" s="30">
        <v>0</v>
      </c>
      <c r="I28" s="49"/>
      <c r="J28" s="30">
        <f t="shared" si="0"/>
        <v>48</v>
      </c>
      <c r="K28" s="50" t="s">
        <v>58</v>
      </c>
    </row>
    <row r="29" spans="2:11" ht="38.25">
      <c r="B29" s="39" t="s">
        <v>88</v>
      </c>
      <c r="C29" s="28">
        <v>4</v>
      </c>
      <c r="D29" s="26">
        <v>2</v>
      </c>
      <c r="E29" s="35" t="s">
        <v>203</v>
      </c>
      <c r="F29" s="30">
        <v>0</v>
      </c>
      <c r="G29" s="49"/>
      <c r="H29" s="30">
        <v>64</v>
      </c>
      <c r="I29" s="49"/>
      <c r="J29" s="30">
        <f t="shared" si="0"/>
        <v>64</v>
      </c>
      <c r="K29" s="50" t="s">
        <v>58</v>
      </c>
    </row>
    <row r="30" spans="2:11">
      <c r="B30" s="39" t="s">
        <v>88</v>
      </c>
      <c r="C30" s="28">
        <v>4</v>
      </c>
      <c r="D30" s="26">
        <v>2</v>
      </c>
      <c r="E30" s="35" t="s">
        <v>128</v>
      </c>
      <c r="F30" s="30">
        <v>0</v>
      </c>
      <c r="G30" s="49"/>
      <c r="H30" s="30">
        <v>16</v>
      </c>
      <c r="I30" s="49"/>
      <c r="J30" s="30">
        <f t="shared" si="0"/>
        <v>16</v>
      </c>
      <c r="K30" s="50" t="s">
        <v>121</v>
      </c>
    </row>
    <row r="31" spans="2:11" ht="38.25">
      <c r="B31" s="39" t="s">
        <v>204</v>
      </c>
      <c r="C31" s="28">
        <v>4</v>
      </c>
      <c r="D31" s="26">
        <v>2</v>
      </c>
      <c r="E31" s="35" t="s">
        <v>153</v>
      </c>
      <c r="F31" s="30">
        <v>32</v>
      </c>
      <c r="G31" s="30">
        <v>0</v>
      </c>
      <c r="H31" s="49"/>
      <c r="I31" s="49"/>
      <c r="J31" s="30">
        <f t="shared" si="0"/>
        <v>32</v>
      </c>
      <c r="K31" s="37" t="s">
        <v>63</v>
      </c>
    </row>
    <row r="32" spans="2:11" ht="38.25">
      <c r="B32" s="39" t="s">
        <v>204</v>
      </c>
      <c r="C32" s="28">
        <v>4</v>
      </c>
      <c r="D32" s="26">
        <v>2</v>
      </c>
      <c r="E32" s="35" t="s">
        <v>153</v>
      </c>
      <c r="F32" s="30">
        <v>0</v>
      </c>
      <c r="G32" s="30">
        <v>80</v>
      </c>
      <c r="H32" s="49"/>
      <c r="I32" s="49"/>
      <c r="J32" s="30">
        <f t="shared" si="0"/>
        <v>80</v>
      </c>
      <c r="K32" s="37" t="s">
        <v>63</v>
      </c>
    </row>
    <row r="33" spans="2:11" ht="25.5">
      <c r="B33" s="38" t="s">
        <v>110</v>
      </c>
      <c r="C33" s="34">
        <v>6</v>
      </c>
      <c r="D33" s="34">
        <v>3</v>
      </c>
      <c r="E33" s="35" t="s">
        <v>168</v>
      </c>
      <c r="F33" s="30">
        <v>32</v>
      </c>
      <c r="G33" s="30">
        <v>48</v>
      </c>
      <c r="H33" s="30"/>
      <c r="I33" s="36"/>
      <c r="J33" s="30">
        <f t="shared" si="0"/>
        <v>80</v>
      </c>
      <c r="K33" s="23" t="s">
        <v>64</v>
      </c>
    </row>
    <row r="34" spans="2:11" ht="25.5">
      <c r="B34" s="38" t="s">
        <v>116</v>
      </c>
      <c r="C34" s="34">
        <v>6</v>
      </c>
      <c r="D34" s="34">
        <v>3</v>
      </c>
      <c r="E34" s="35" t="s">
        <v>168</v>
      </c>
      <c r="F34" s="30">
        <v>32</v>
      </c>
      <c r="G34" s="30">
        <v>48</v>
      </c>
      <c r="H34" s="30"/>
      <c r="I34" s="30">
        <v>0</v>
      </c>
      <c r="J34" s="30">
        <f t="shared" si="0"/>
        <v>80</v>
      </c>
      <c r="K34" s="31" t="s">
        <v>71</v>
      </c>
    </row>
    <row r="35" spans="2:11" ht="25.5">
      <c r="B35" s="38" t="s">
        <v>111</v>
      </c>
      <c r="C35" s="34">
        <v>6</v>
      </c>
      <c r="D35" s="34">
        <v>3</v>
      </c>
      <c r="E35" s="35" t="s">
        <v>168</v>
      </c>
      <c r="F35" s="30">
        <v>0</v>
      </c>
      <c r="G35" s="30">
        <v>48</v>
      </c>
      <c r="H35" s="30"/>
      <c r="I35" s="36">
        <v>0</v>
      </c>
      <c r="J35" s="30">
        <f t="shared" si="0"/>
        <v>48</v>
      </c>
      <c r="K35" s="3" t="s">
        <v>77</v>
      </c>
    </row>
    <row r="36" spans="2:11" ht="25.5">
      <c r="B36" s="38" t="s">
        <v>111</v>
      </c>
      <c r="C36" s="34">
        <v>6</v>
      </c>
      <c r="D36" s="34">
        <v>3</v>
      </c>
      <c r="E36" s="35" t="s">
        <v>168</v>
      </c>
      <c r="F36" s="30">
        <v>0</v>
      </c>
      <c r="G36" s="30">
        <v>0</v>
      </c>
      <c r="H36" s="30"/>
      <c r="I36" s="30">
        <v>15</v>
      </c>
      <c r="J36" s="30">
        <f t="shared" si="0"/>
        <v>15</v>
      </c>
      <c r="K36" s="23" t="s">
        <v>77</v>
      </c>
    </row>
    <row r="37" spans="2:11" ht="25.5">
      <c r="B37" s="38" t="s">
        <v>111</v>
      </c>
      <c r="C37" s="34">
        <v>6</v>
      </c>
      <c r="D37" s="34">
        <v>3</v>
      </c>
      <c r="E37" s="35" t="s">
        <v>168</v>
      </c>
      <c r="F37" s="30">
        <v>0</v>
      </c>
      <c r="G37" s="30">
        <v>0</v>
      </c>
      <c r="H37" s="30"/>
      <c r="I37" s="30">
        <v>81</v>
      </c>
      <c r="J37" s="30">
        <f t="shared" si="0"/>
        <v>81</v>
      </c>
      <c r="K37" s="3" t="s">
        <v>45</v>
      </c>
    </row>
    <row r="38" spans="2:11" ht="25.5">
      <c r="B38" s="38" t="s">
        <v>117</v>
      </c>
      <c r="C38" s="34">
        <v>6</v>
      </c>
      <c r="D38" s="34">
        <v>3</v>
      </c>
      <c r="E38" s="35" t="s">
        <v>168</v>
      </c>
      <c r="F38" s="30">
        <v>32</v>
      </c>
      <c r="G38" s="30">
        <v>0</v>
      </c>
      <c r="H38" s="30"/>
      <c r="I38" s="30">
        <v>0</v>
      </c>
      <c r="J38" s="30">
        <f t="shared" si="0"/>
        <v>32</v>
      </c>
      <c r="K38" s="23" t="s">
        <v>77</v>
      </c>
    </row>
    <row r="39" spans="2:11" ht="25.5">
      <c r="B39" s="38" t="s">
        <v>117</v>
      </c>
      <c r="C39" s="34">
        <v>6</v>
      </c>
      <c r="D39" s="34">
        <v>3</v>
      </c>
      <c r="E39" s="35" t="s">
        <v>205</v>
      </c>
      <c r="F39" s="30">
        <v>0</v>
      </c>
      <c r="G39" s="30">
        <v>64</v>
      </c>
      <c r="H39" s="30"/>
      <c r="I39" s="30">
        <v>0</v>
      </c>
      <c r="J39" s="30">
        <f t="shared" si="0"/>
        <v>64</v>
      </c>
      <c r="K39" s="23" t="s">
        <v>77</v>
      </c>
    </row>
    <row r="40" spans="2:11" ht="25.5">
      <c r="B40" s="38" t="s">
        <v>117</v>
      </c>
      <c r="C40" s="34">
        <v>6</v>
      </c>
      <c r="D40" s="34">
        <v>3</v>
      </c>
      <c r="E40" s="35" t="s">
        <v>172</v>
      </c>
      <c r="F40" s="30">
        <v>0</v>
      </c>
      <c r="G40" s="30">
        <v>32</v>
      </c>
      <c r="H40" s="30"/>
      <c r="I40" s="30">
        <v>0</v>
      </c>
      <c r="J40" s="30">
        <f t="shared" si="0"/>
        <v>32</v>
      </c>
      <c r="K40" s="23"/>
    </row>
    <row r="41" spans="2:11" ht="25.5">
      <c r="B41" s="38" t="s">
        <v>113</v>
      </c>
      <c r="C41" s="34">
        <v>6</v>
      </c>
      <c r="D41" s="34">
        <v>3</v>
      </c>
      <c r="E41" s="35" t="s">
        <v>168</v>
      </c>
      <c r="F41" s="30">
        <v>16</v>
      </c>
      <c r="G41" s="30">
        <v>96</v>
      </c>
      <c r="H41" s="30"/>
      <c r="I41" s="36"/>
      <c r="J41" s="30">
        <f t="shared" si="0"/>
        <v>112</v>
      </c>
      <c r="K41" s="23" t="s">
        <v>147</v>
      </c>
    </row>
    <row r="42" spans="2:11" ht="25.5">
      <c r="B42" s="38" t="s">
        <v>114</v>
      </c>
      <c r="C42" s="34">
        <v>6</v>
      </c>
      <c r="D42" s="34">
        <v>3</v>
      </c>
      <c r="E42" s="35" t="s">
        <v>168</v>
      </c>
      <c r="F42" s="30">
        <v>16</v>
      </c>
      <c r="G42" s="30">
        <v>96</v>
      </c>
      <c r="H42" s="30"/>
      <c r="I42" s="30">
        <v>0</v>
      </c>
      <c r="J42" s="30">
        <f t="shared" si="0"/>
        <v>112</v>
      </c>
      <c r="K42" s="23" t="s">
        <v>71</v>
      </c>
    </row>
    <row r="43" spans="2:11" ht="25.5">
      <c r="B43" s="38" t="s">
        <v>115</v>
      </c>
      <c r="C43" s="34">
        <v>6</v>
      </c>
      <c r="D43" s="34">
        <v>3</v>
      </c>
      <c r="E43" s="35" t="s">
        <v>168</v>
      </c>
      <c r="F43" s="30">
        <v>32</v>
      </c>
      <c r="G43" s="30">
        <v>0</v>
      </c>
      <c r="H43" s="30"/>
      <c r="I43" s="30">
        <v>0</v>
      </c>
      <c r="J43" s="30">
        <f t="shared" si="0"/>
        <v>32</v>
      </c>
      <c r="K43" s="23" t="s">
        <v>97</v>
      </c>
    </row>
    <row r="44" spans="2:11" ht="25.5">
      <c r="B44" s="38" t="s">
        <v>115</v>
      </c>
      <c r="C44" s="34">
        <v>6</v>
      </c>
      <c r="D44" s="34">
        <v>3</v>
      </c>
      <c r="E44" s="35" t="s">
        <v>168</v>
      </c>
      <c r="F44" s="30">
        <v>0</v>
      </c>
      <c r="G44" s="30">
        <v>48</v>
      </c>
      <c r="H44" s="30"/>
      <c r="I44" s="30">
        <v>0</v>
      </c>
      <c r="J44" s="30">
        <f t="shared" si="0"/>
        <v>48</v>
      </c>
      <c r="K44" s="23" t="s">
        <v>48</v>
      </c>
    </row>
    <row r="45" spans="2:11" ht="25.5">
      <c r="B45" s="39" t="s">
        <v>118</v>
      </c>
      <c r="C45" s="28">
        <v>8</v>
      </c>
      <c r="D45" s="34">
        <v>4</v>
      </c>
      <c r="E45" s="35" t="s">
        <v>175</v>
      </c>
      <c r="F45" s="30">
        <v>30</v>
      </c>
      <c r="G45" s="30">
        <v>20</v>
      </c>
      <c r="H45" s="30"/>
      <c r="I45" s="30"/>
      <c r="J45" s="30">
        <f t="shared" si="0"/>
        <v>50</v>
      </c>
      <c r="K45" s="41" t="s">
        <v>62</v>
      </c>
    </row>
    <row r="46" spans="2:11">
      <c r="B46" s="39" t="s">
        <v>113</v>
      </c>
      <c r="C46" s="28">
        <v>8</v>
      </c>
      <c r="D46" s="34">
        <v>4</v>
      </c>
      <c r="E46" s="35" t="s">
        <v>175</v>
      </c>
      <c r="F46" s="30">
        <v>20</v>
      </c>
      <c r="G46" s="30">
        <v>0</v>
      </c>
      <c r="H46" s="30"/>
      <c r="I46" s="30"/>
      <c r="J46" s="30">
        <f t="shared" si="0"/>
        <v>20</v>
      </c>
      <c r="K46" s="23" t="s">
        <v>147</v>
      </c>
    </row>
    <row r="47" spans="2:11">
      <c r="B47" s="39" t="s">
        <v>113</v>
      </c>
      <c r="C47" s="28">
        <v>8</v>
      </c>
      <c r="D47" s="34">
        <v>4</v>
      </c>
      <c r="E47" s="35" t="s">
        <v>175</v>
      </c>
      <c r="F47" s="30">
        <v>0</v>
      </c>
      <c r="G47" s="30">
        <v>20</v>
      </c>
      <c r="H47" s="30"/>
      <c r="I47" s="30"/>
      <c r="J47" s="30">
        <f t="shared" si="0"/>
        <v>20</v>
      </c>
      <c r="K47" s="23" t="s">
        <v>147</v>
      </c>
    </row>
    <row r="48" spans="2:11">
      <c r="B48" s="39" t="s">
        <v>206</v>
      </c>
      <c r="C48" s="28">
        <v>8</v>
      </c>
      <c r="D48" s="34">
        <v>4</v>
      </c>
      <c r="E48" s="35" t="s">
        <v>175</v>
      </c>
      <c r="F48" s="30">
        <v>20</v>
      </c>
      <c r="G48" s="30">
        <v>0</v>
      </c>
      <c r="H48" s="30"/>
      <c r="I48" s="30"/>
      <c r="J48" s="30">
        <f t="shared" si="0"/>
        <v>20</v>
      </c>
      <c r="K48" s="23" t="s">
        <v>82</v>
      </c>
    </row>
    <row r="49" spans="2:11">
      <c r="B49" s="39" t="s">
        <v>206</v>
      </c>
      <c r="C49" s="28">
        <v>8</v>
      </c>
      <c r="D49" s="34">
        <v>4</v>
      </c>
      <c r="E49" s="35" t="s">
        <v>175</v>
      </c>
      <c r="F49" s="30">
        <v>0</v>
      </c>
      <c r="G49" s="30">
        <v>20</v>
      </c>
      <c r="H49" s="30"/>
      <c r="I49" s="30"/>
      <c r="J49" s="30">
        <f t="shared" si="0"/>
        <v>20</v>
      </c>
      <c r="K49" s="23"/>
    </row>
    <row r="50" spans="2:11" ht="25.5">
      <c r="B50" s="39" t="s">
        <v>119</v>
      </c>
      <c r="C50" s="28">
        <v>8</v>
      </c>
      <c r="D50" s="34">
        <v>4</v>
      </c>
      <c r="E50" s="35" t="s">
        <v>175</v>
      </c>
      <c r="F50" s="30">
        <v>20</v>
      </c>
      <c r="G50" s="30">
        <v>10</v>
      </c>
      <c r="H50" s="30"/>
      <c r="I50" s="30"/>
      <c r="J50" s="30">
        <f t="shared" si="0"/>
        <v>30</v>
      </c>
      <c r="K50" s="41" t="s">
        <v>62</v>
      </c>
    </row>
    <row r="51" spans="2:11" ht="25.5">
      <c r="B51" s="39" t="s">
        <v>207</v>
      </c>
      <c r="C51" s="28">
        <v>8</v>
      </c>
      <c r="D51" s="34">
        <v>4</v>
      </c>
      <c r="E51" s="35" t="s">
        <v>175</v>
      </c>
      <c r="F51" s="30">
        <v>8</v>
      </c>
      <c r="G51" s="30">
        <v>0</v>
      </c>
      <c r="H51" s="30"/>
      <c r="I51" s="30"/>
      <c r="J51" s="30">
        <f t="shared" si="0"/>
        <v>8</v>
      </c>
      <c r="K51" s="31" t="s">
        <v>94</v>
      </c>
    </row>
    <row r="52" spans="2:11" ht="25.5">
      <c r="B52" s="39" t="s">
        <v>207</v>
      </c>
      <c r="C52" s="28">
        <v>8</v>
      </c>
      <c r="D52" s="34">
        <v>4</v>
      </c>
      <c r="E52" s="35" t="s">
        <v>175</v>
      </c>
      <c r="F52" s="30">
        <v>12</v>
      </c>
      <c r="G52" s="30">
        <v>20</v>
      </c>
      <c r="H52" s="30"/>
      <c r="I52" s="30"/>
      <c r="J52" s="30">
        <f t="shared" si="0"/>
        <v>32</v>
      </c>
      <c r="K52" s="31" t="s">
        <v>65</v>
      </c>
    </row>
    <row r="53" spans="2:11" ht="25.5">
      <c r="B53" s="39" t="s">
        <v>208</v>
      </c>
      <c r="C53" s="28">
        <v>10</v>
      </c>
      <c r="D53" s="34">
        <v>5</v>
      </c>
      <c r="E53" s="35" t="s">
        <v>184</v>
      </c>
      <c r="F53" s="30">
        <v>20</v>
      </c>
      <c r="G53" s="30">
        <v>0</v>
      </c>
      <c r="H53" s="30">
        <v>20</v>
      </c>
      <c r="I53" s="30"/>
      <c r="J53" s="30">
        <f t="shared" si="0"/>
        <v>40</v>
      </c>
      <c r="K53" s="37" t="s">
        <v>94</v>
      </c>
    </row>
    <row r="54" spans="2:11" ht="25.5">
      <c r="B54" s="39" t="s">
        <v>120</v>
      </c>
      <c r="C54" s="28">
        <v>10</v>
      </c>
      <c r="D54" s="34">
        <v>5</v>
      </c>
      <c r="E54" s="35" t="s">
        <v>184</v>
      </c>
      <c r="F54" s="30">
        <v>40</v>
      </c>
      <c r="G54" s="30">
        <v>40</v>
      </c>
      <c r="H54" s="30"/>
      <c r="I54" s="30">
        <v>0</v>
      </c>
      <c r="J54" s="30">
        <f t="shared" si="0"/>
        <v>80</v>
      </c>
      <c r="K54" s="41" t="s">
        <v>64</v>
      </c>
    </row>
    <row r="55" spans="2:11" ht="25.5">
      <c r="B55" s="39" t="s">
        <v>98</v>
      </c>
      <c r="C55" s="28">
        <v>10</v>
      </c>
      <c r="D55" s="34">
        <v>5</v>
      </c>
      <c r="E55" s="35" t="s">
        <v>184</v>
      </c>
      <c r="F55" s="30">
        <v>0</v>
      </c>
      <c r="G55" s="30">
        <v>0</v>
      </c>
      <c r="H55" s="30">
        <v>20</v>
      </c>
      <c r="I55" s="30"/>
      <c r="J55" s="30">
        <f t="shared" si="0"/>
        <v>20</v>
      </c>
      <c r="K55" s="37" t="s">
        <v>94</v>
      </c>
    </row>
    <row r="56" spans="2:11" ht="25.5">
      <c r="B56" s="39" t="s">
        <v>98</v>
      </c>
      <c r="C56" s="28">
        <v>10</v>
      </c>
      <c r="D56" s="34">
        <v>5</v>
      </c>
      <c r="E56" s="35" t="s">
        <v>184</v>
      </c>
      <c r="F56" s="30">
        <v>0</v>
      </c>
      <c r="G56" s="30">
        <v>0</v>
      </c>
      <c r="H56" s="30">
        <v>20</v>
      </c>
      <c r="I56" s="30"/>
      <c r="J56" s="30">
        <f t="shared" si="0"/>
        <v>20</v>
      </c>
      <c r="K56" s="37" t="s">
        <v>209</v>
      </c>
    </row>
    <row r="57" spans="2:11" ht="25.5">
      <c r="B57" s="33" t="s">
        <v>210</v>
      </c>
      <c r="C57" s="28">
        <v>10</v>
      </c>
      <c r="D57" s="34">
        <v>5</v>
      </c>
      <c r="E57" s="35" t="s">
        <v>184</v>
      </c>
      <c r="F57" s="36">
        <v>20</v>
      </c>
      <c r="G57" s="30">
        <v>0</v>
      </c>
      <c r="H57" s="30">
        <v>20</v>
      </c>
      <c r="I57" s="48"/>
      <c r="J57" s="30">
        <f t="shared" si="0"/>
        <v>40</v>
      </c>
      <c r="K57" s="37" t="s">
        <v>65</v>
      </c>
    </row>
    <row r="58" spans="2:11" ht="25.5">
      <c r="B58" s="39" t="s">
        <v>100</v>
      </c>
      <c r="C58" s="28">
        <v>10</v>
      </c>
      <c r="D58" s="34">
        <v>5</v>
      </c>
      <c r="E58" s="35" t="s">
        <v>184</v>
      </c>
      <c r="F58" s="30">
        <v>10</v>
      </c>
      <c r="G58" s="30">
        <v>10</v>
      </c>
      <c r="H58" s="30">
        <v>20</v>
      </c>
      <c r="I58" s="30"/>
      <c r="J58" s="30">
        <f t="shared" si="0"/>
        <v>40</v>
      </c>
      <c r="K58" s="41" t="s">
        <v>53</v>
      </c>
    </row>
    <row r="59" spans="2:11" ht="25.5">
      <c r="B59" s="33" t="s">
        <v>122</v>
      </c>
      <c r="C59" s="28">
        <v>10</v>
      </c>
      <c r="D59" s="34">
        <v>5</v>
      </c>
      <c r="E59" s="35" t="s">
        <v>184</v>
      </c>
      <c r="F59" s="36">
        <v>20</v>
      </c>
      <c r="G59" s="30">
        <v>20</v>
      </c>
      <c r="H59" s="30">
        <v>40</v>
      </c>
      <c r="I59" s="48"/>
      <c r="J59" s="30">
        <f t="shared" si="0"/>
        <v>80</v>
      </c>
      <c r="K59" s="37" t="s">
        <v>62</v>
      </c>
    </row>
    <row r="60" spans="2:11" ht="25.5">
      <c r="B60" s="39" t="s">
        <v>211</v>
      </c>
      <c r="C60" s="28">
        <v>12</v>
      </c>
      <c r="D60" s="28">
        <v>6</v>
      </c>
      <c r="E60" s="29" t="s">
        <v>193</v>
      </c>
      <c r="F60" s="30">
        <v>0</v>
      </c>
      <c r="G60" s="30">
        <v>0</v>
      </c>
      <c r="H60" s="30">
        <v>20</v>
      </c>
      <c r="I60" s="30"/>
      <c r="J60" s="30">
        <f t="shared" si="0"/>
        <v>20</v>
      </c>
      <c r="K60" s="37" t="s">
        <v>94</v>
      </c>
    </row>
    <row r="61" spans="2:11" ht="38.25">
      <c r="B61" s="39" t="s">
        <v>123</v>
      </c>
      <c r="C61" s="28">
        <v>12</v>
      </c>
      <c r="D61" s="28">
        <v>6</v>
      </c>
      <c r="E61" s="29" t="s">
        <v>193</v>
      </c>
      <c r="F61" s="30">
        <v>20</v>
      </c>
      <c r="G61" s="30">
        <v>40</v>
      </c>
      <c r="H61" s="30">
        <v>20</v>
      </c>
      <c r="I61" s="30"/>
      <c r="J61" s="30">
        <f t="shared" ref="J61:J62" si="1">SUM(F61:I61)</f>
        <v>80</v>
      </c>
      <c r="K61" s="41" t="s">
        <v>93</v>
      </c>
    </row>
    <row r="62" spans="2:11" ht="25.5">
      <c r="B62" s="39" t="s">
        <v>124</v>
      </c>
      <c r="C62" s="28">
        <v>12</v>
      </c>
      <c r="D62" s="28">
        <v>6</v>
      </c>
      <c r="E62" s="29" t="s">
        <v>193</v>
      </c>
      <c r="F62" s="30">
        <v>20</v>
      </c>
      <c r="G62" s="30">
        <v>20</v>
      </c>
      <c r="H62" s="30">
        <v>20</v>
      </c>
      <c r="I62" s="30"/>
      <c r="J62" s="30">
        <f t="shared" si="1"/>
        <v>60</v>
      </c>
      <c r="K62" s="41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R120"/>
  <sheetViews>
    <sheetView topLeftCell="A7" zoomScale="71" zoomScaleNormal="71" workbookViewId="0">
      <selection activeCell="V32" sqref="V32"/>
    </sheetView>
  </sheetViews>
  <sheetFormatPr defaultColWidth="9.140625" defaultRowHeight="15"/>
  <cols>
    <col min="1" max="1" bestFit="true" customWidth="true" style="94" width="4.0"/>
    <col min="2" max="2" customWidth="true" style="94" width="32.5703125"/>
    <col min="3" max="3" bestFit="true" customWidth="true" style="94" width="9.0"/>
    <col min="4" max="4" customWidth="true" style="94" width="6.0"/>
    <col min="5" max="5" bestFit="true" customWidth="true" style="94" width="22.85546875"/>
    <col min="6" max="6" customWidth="true" style="94" width="6.28515625"/>
    <col min="7" max="7" bestFit="true" customWidth="true" style="94" width="5.140625"/>
    <col min="8" max="8" bestFit="true" customWidth="true" style="94" width="3.85546875"/>
    <col min="9" max="9" bestFit="true" customWidth="true" style="94" width="5.140625"/>
    <col min="10" max="10" bestFit="true" customWidth="true" style="94" width="11.5703125"/>
    <col min="11" max="11" bestFit="true" customWidth="true" style="94" width="18.85546875"/>
    <col min="12" max="16384" style="94" width="9.140625"/>
  </cols>
  <sheetData>
    <row r="1" spans="1:11" s="74" customFormat="1">
      <c r="A1" s="103"/>
      <c r="B1" s="103" t="s">
        <v>140</v>
      </c>
      <c r="C1" s="103" t="s">
        <v>141</v>
      </c>
      <c r="D1" s="103" t="s">
        <v>11</v>
      </c>
      <c r="E1" s="103" t="s">
        <v>142</v>
      </c>
      <c r="F1" s="103" t="s">
        <v>19</v>
      </c>
      <c r="G1" s="103" t="s">
        <v>143</v>
      </c>
      <c r="H1" s="103" t="s">
        <v>144</v>
      </c>
      <c r="I1" s="103" t="s">
        <v>112</v>
      </c>
      <c r="J1" s="103" t="s">
        <v>145</v>
      </c>
      <c r="K1" s="103" t="s">
        <v>42</v>
      </c>
    </row>
    <row r="2" spans="1:11" ht="31.5">
      <c r="A2" s="105"/>
      <c r="B2" s="107" t="s">
        <v>56</v>
      </c>
      <c r="C2" s="108">
        <v>2</v>
      </c>
      <c r="D2" s="108">
        <v>1</v>
      </c>
      <c r="E2" s="109" t="s">
        <v>195</v>
      </c>
      <c r="F2" s="110">
        <v>0</v>
      </c>
      <c r="G2" s="110">
        <v>0</v>
      </c>
      <c r="H2" s="110">
        <v>32</v>
      </c>
      <c r="I2" s="110"/>
      <c r="J2" s="110">
        <f t="shared" ref="J2:J33" si="0">SUM(F2:I2)</f>
        <v>32</v>
      </c>
      <c r="K2" s="111" t="s">
        <v>165</v>
      </c>
    </row>
    <row r="3" spans="1:11" ht="30">
      <c r="A3" s="75"/>
      <c r="B3" s="112" t="s">
        <v>108</v>
      </c>
      <c r="C3" s="112" t="s">
        <v>152</v>
      </c>
      <c r="D3" s="113">
        <v>2</v>
      </c>
      <c r="E3" s="114" t="s">
        <v>164</v>
      </c>
      <c r="F3" s="115">
        <v>0</v>
      </c>
      <c r="G3" s="115"/>
      <c r="H3" s="115">
        <v>32</v>
      </c>
      <c r="I3" s="116">
        <v>0</v>
      </c>
      <c r="J3" s="116">
        <f t="shared" si="0"/>
        <v>32</v>
      </c>
      <c r="K3" s="117" t="s">
        <v>165</v>
      </c>
    </row>
    <row r="4" spans="1:11" ht="30">
      <c r="A4" s="75"/>
      <c r="B4" s="112" t="s">
        <v>81</v>
      </c>
      <c r="C4" s="112" t="s">
        <v>167</v>
      </c>
      <c r="D4" s="113">
        <v>3</v>
      </c>
      <c r="E4" s="114" t="s">
        <v>170</v>
      </c>
      <c r="F4" s="115">
        <v>0</v>
      </c>
      <c r="G4" s="115">
        <v>0</v>
      </c>
      <c r="H4" s="115">
        <v>32</v>
      </c>
      <c r="I4" s="116">
        <v>0</v>
      </c>
      <c r="J4" s="116">
        <f t="shared" si="0"/>
        <v>32</v>
      </c>
      <c r="K4" s="81" t="s">
        <v>165</v>
      </c>
    </row>
    <row r="5" spans="1:11" ht="45">
      <c r="A5" s="75"/>
      <c r="B5" s="112" t="s">
        <v>85</v>
      </c>
      <c r="C5" s="112" t="s">
        <v>167</v>
      </c>
      <c r="D5" s="113">
        <v>3</v>
      </c>
      <c r="E5" s="114" t="s">
        <v>170</v>
      </c>
      <c r="F5" s="115">
        <v>0</v>
      </c>
      <c r="G5" s="115">
        <v>0</v>
      </c>
      <c r="H5" s="115">
        <v>32</v>
      </c>
      <c r="I5" s="115">
        <v>0</v>
      </c>
      <c r="J5" s="116">
        <f t="shared" si="0"/>
        <v>32</v>
      </c>
      <c r="K5" s="81" t="s">
        <v>165</v>
      </c>
    </row>
    <row r="6" spans="1:11" ht="63">
      <c r="A6" s="105"/>
      <c r="B6" s="70" t="s">
        <v>72</v>
      </c>
      <c r="C6" s="71">
        <v>4</v>
      </c>
      <c r="D6" s="97">
        <v>2</v>
      </c>
      <c r="E6" s="66" t="s">
        <v>153</v>
      </c>
      <c r="F6" s="72">
        <v>0</v>
      </c>
      <c r="G6" s="72">
        <v>80</v>
      </c>
      <c r="H6" s="72">
        <v>0</v>
      </c>
      <c r="I6" s="72"/>
      <c r="J6" s="72">
        <f t="shared" si="0"/>
        <v>80</v>
      </c>
      <c r="K6" s="95" t="s">
        <v>45</v>
      </c>
    </row>
    <row r="7" spans="1:11" ht="47.25">
      <c r="A7" s="105"/>
      <c r="B7" s="73" t="s">
        <v>111</v>
      </c>
      <c r="C7" s="65">
        <v>6</v>
      </c>
      <c r="D7" s="65">
        <v>3</v>
      </c>
      <c r="E7" s="66" t="s">
        <v>168</v>
      </c>
      <c r="F7" s="72">
        <v>0</v>
      </c>
      <c r="G7" s="72">
        <v>0</v>
      </c>
      <c r="H7" s="72"/>
      <c r="I7" s="72">
        <v>81</v>
      </c>
      <c r="J7" s="72">
        <f t="shared" si="0"/>
        <v>81</v>
      </c>
      <c r="K7" s="52" t="s">
        <v>45</v>
      </c>
    </row>
    <row r="8" spans="1:11" ht="31.5">
      <c r="A8" s="105"/>
      <c r="B8" s="70" t="s">
        <v>118</v>
      </c>
      <c r="C8" s="71">
        <v>8</v>
      </c>
      <c r="D8" s="65">
        <v>4</v>
      </c>
      <c r="E8" s="66" t="s">
        <v>175</v>
      </c>
      <c r="F8" s="72">
        <v>30</v>
      </c>
      <c r="G8" s="72">
        <v>20</v>
      </c>
      <c r="H8" s="72"/>
      <c r="I8" s="72"/>
      <c r="J8" s="72">
        <f t="shared" si="0"/>
        <v>50</v>
      </c>
      <c r="K8" s="95" t="s">
        <v>62</v>
      </c>
    </row>
    <row r="9" spans="1:11" ht="31.5">
      <c r="A9" s="105"/>
      <c r="B9" s="70" t="s">
        <v>119</v>
      </c>
      <c r="C9" s="71">
        <v>8</v>
      </c>
      <c r="D9" s="65">
        <v>4</v>
      </c>
      <c r="E9" s="66" t="s">
        <v>175</v>
      </c>
      <c r="F9" s="72">
        <v>20</v>
      </c>
      <c r="G9" s="72">
        <v>10</v>
      </c>
      <c r="H9" s="72"/>
      <c r="I9" s="72"/>
      <c r="J9" s="72">
        <f t="shared" si="0"/>
        <v>30</v>
      </c>
      <c r="K9" s="95" t="s">
        <v>62</v>
      </c>
    </row>
    <row r="10" spans="1:11" ht="30">
      <c r="A10" s="75"/>
      <c r="B10" s="104" t="s">
        <v>187</v>
      </c>
      <c r="C10" s="82" t="s">
        <v>179</v>
      </c>
      <c r="D10" s="77">
        <v>5</v>
      </c>
      <c r="E10" s="78" t="s">
        <v>186</v>
      </c>
      <c r="F10" s="79">
        <v>20</v>
      </c>
      <c r="G10" s="79"/>
      <c r="H10" s="79">
        <v>20</v>
      </c>
      <c r="I10" s="80"/>
      <c r="J10" s="80">
        <f t="shared" si="0"/>
        <v>40</v>
      </c>
      <c r="K10" s="88" t="s">
        <v>62</v>
      </c>
    </row>
    <row r="11" spans="1:11" ht="31.5">
      <c r="A11" s="105"/>
      <c r="B11" s="64" t="s">
        <v>122</v>
      </c>
      <c r="C11" s="71">
        <v>10</v>
      </c>
      <c r="D11" s="65">
        <v>5</v>
      </c>
      <c r="E11" s="66" t="s">
        <v>184</v>
      </c>
      <c r="F11" s="67">
        <v>20</v>
      </c>
      <c r="G11" s="72">
        <v>20</v>
      </c>
      <c r="H11" s="72">
        <v>40</v>
      </c>
      <c r="I11" s="68"/>
      <c r="J11" s="72">
        <f t="shared" si="0"/>
        <v>80</v>
      </c>
      <c r="K11" s="100" t="s">
        <v>62</v>
      </c>
    </row>
    <row r="12" spans="1:11" ht="47.25">
      <c r="A12" s="105"/>
      <c r="B12" s="70" t="s">
        <v>207</v>
      </c>
      <c r="C12" s="71">
        <v>8</v>
      </c>
      <c r="D12" s="65">
        <v>4</v>
      </c>
      <c r="E12" s="66" t="s">
        <v>175</v>
      </c>
      <c r="F12" s="72">
        <v>12</v>
      </c>
      <c r="G12" s="72">
        <v>20</v>
      </c>
      <c r="H12" s="72"/>
      <c r="I12" s="72"/>
      <c r="J12" s="72">
        <f t="shared" si="0"/>
        <v>32</v>
      </c>
      <c r="K12" s="96" t="s">
        <v>65</v>
      </c>
    </row>
    <row r="13" spans="1:11" ht="31.5">
      <c r="A13" s="105"/>
      <c r="B13" s="64" t="s">
        <v>210</v>
      </c>
      <c r="C13" s="71">
        <v>10</v>
      </c>
      <c r="D13" s="65">
        <v>5</v>
      </c>
      <c r="E13" s="66" t="s">
        <v>184</v>
      </c>
      <c r="F13" s="67">
        <v>20</v>
      </c>
      <c r="G13" s="72">
        <v>0</v>
      </c>
      <c r="H13" s="72">
        <v>20</v>
      </c>
      <c r="I13" s="68"/>
      <c r="J13" s="72">
        <f t="shared" si="0"/>
        <v>40</v>
      </c>
      <c r="K13" s="100" t="s">
        <v>65</v>
      </c>
    </row>
    <row r="14" spans="1:11" ht="30">
      <c r="A14" s="118"/>
      <c r="B14" s="119" t="s">
        <v>96</v>
      </c>
      <c r="C14" s="120" t="s">
        <v>179</v>
      </c>
      <c r="D14" s="113">
        <v>5</v>
      </c>
      <c r="E14" s="114" t="s">
        <v>186</v>
      </c>
      <c r="F14" s="121">
        <v>30</v>
      </c>
      <c r="G14" s="121">
        <v>0</v>
      </c>
      <c r="H14" s="121">
        <v>0</v>
      </c>
      <c r="I14" s="121"/>
      <c r="J14" s="116">
        <f t="shared" si="0"/>
        <v>30</v>
      </c>
      <c r="K14" s="81" t="s">
        <v>91</v>
      </c>
    </row>
    <row r="15" spans="1:11" ht="60">
      <c r="A15" s="122"/>
      <c r="B15" s="120" t="s">
        <v>95</v>
      </c>
      <c r="C15" s="120" t="s">
        <v>179</v>
      </c>
      <c r="D15" s="113">
        <v>5</v>
      </c>
      <c r="E15" s="114" t="s">
        <v>182</v>
      </c>
      <c r="F15" s="115"/>
      <c r="G15" s="115"/>
      <c r="H15" s="115">
        <v>80</v>
      </c>
      <c r="I15" s="115"/>
      <c r="J15" s="116">
        <f t="shared" si="0"/>
        <v>80</v>
      </c>
      <c r="K15" s="81" t="s">
        <v>183</v>
      </c>
    </row>
    <row r="16" spans="1:11">
      <c r="A16" s="122"/>
      <c r="B16" s="120" t="s">
        <v>95</v>
      </c>
      <c r="C16" s="120" t="s">
        <v>179</v>
      </c>
      <c r="D16" s="113">
        <v>5</v>
      </c>
      <c r="E16" s="114" t="s">
        <v>180</v>
      </c>
      <c r="F16" s="115">
        <v>10</v>
      </c>
      <c r="G16" s="115"/>
      <c r="H16" s="115"/>
      <c r="I16" s="115"/>
      <c r="J16" s="116">
        <f t="shared" si="0"/>
        <v>10</v>
      </c>
      <c r="K16" s="81" t="s">
        <v>181</v>
      </c>
    </row>
    <row r="17" spans="1:18" ht="31.5">
      <c r="A17" s="105"/>
      <c r="B17" s="73" t="s">
        <v>114</v>
      </c>
      <c r="C17" s="65">
        <v>6</v>
      </c>
      <c r="D17" s="65">
        <v>3</v>
      </c>
      <c r="E17" s="66" t="s">
        <v>168</v>
      </c>
      <c r="F17" s="72">
        <v>16</v>
      </c>
      <c r="G17" s="72">
        <v>96</v>
      </c>
      <c r="H17" s="72"/>
      <c r="I17" s="72">
        <v>0</v>
      </c>
      <c r="J17" s="72">
        <f t="shared" si="0"/>
        <v>112</v>
      </c>
      <c r="K17" s="101" t="s">
        <v>71</v>
      </c>
    </row>
    <row r="18" spans="1:18" ht="31.5">
      <c r="A18" s="105"/>
      <c r="B18" s="73" t="s">
        <v>116</v>
      </c>
      <c r="C18" s="65">
        <v>6</v>
      </c>
      <c r="D18" s="65">
        <v>3</v>
      </c>
      <c r="E18" s="66" t="s">
        <v>168</v>
      </c>
      <c r="F18" s="72">
        <v>32</v>
      </c>
      <c r="G18" s="72">
        <v>48</v>
      </c>
      <c r="H18" s="72"/>
      <c r="I18" s="72">
        <v>0</v>
      </c>
      <c r="J18" s="72">
        <f t="shared" si="0"/>
        <v>80</v>
      </c>
      <c r="K18" s="96" t="s">
        <v>71</v>
      </c>
    </row>
    <row r="19" spans="1:18" ht="30">
      <c r="A19" s="75"/>
      <c r="B19" s="76" t="s">
        <v>109</v>
      </c>
      <c r="C19" s="76" t="s">
        <v>174</v>
      </c>
      <c r="D19" s="77">
        <v>4</v>
      </c>
      <c r="E19" s="78" t="s">
        <v>175</v>
      </c>
      <c r="F19" s="79">
        <v>48</v>
      </c>
      <c r="G19" s="79"/>
      <c r="H19" s="79">
        <v>16</v>
      </c>
      <c r="I19" s="80"/>
      <c r="J19" s="80">
        <f t="shared" si="0"/>
        <v>64</v>
      </c>
      <c r="K19" s="88" t="s">
        <v>71</v>
      </c>
    </row>
    <row r="20" spans="1:18" ht="30">
      <c r="A20" s="75"/>
      <c r="B20" s="76" t="s">
        <v>178</v>
      </c>
      <c r="C20" s="76" t="s">
        <v>174</v>
      </c>
      <c r="D20" s="77">
        <v>4</v>
      </c>
      <c r="E20" s="78" t="s">
        <v>175</v>
      </c>
      <c r="F20" s="79">
        <v>32</v>
      </c>
      <c r="G20" s="79">
        <v>32</v>
      </c>
      <c r="H20" s="79"/>
      <c r="I20" s="80">
        <v>0</v>
      </c>
      <c r="J20" s="80">
        <f t="shared" si="0"/>
        <v>64</v>
      </c>
      <c r="K20" s="88" t="s">
        <v>71</v>
      </c>
    </row>
    <row r="21" spans="1:18" ht="31.5">
      <c r="A21" s="123"/>
      <c r="B21" s="107" t="s">
        <v>98</v>
      </c>
      <c r="C21" s="108">
        <v>10</v>
      </c>
      <c r="D21" s="124">
        <v>5</v>
      </c>
      <c r="E21" s="109" t="s">
        <v>184</v>
      </c>
      <c r="F21" s="110">
        <v>0</v>
      </c>
      <c r="G21" s="110">
        <v>0</v>
      </c>
      <c r="H21" s="110">
        <v>20</v>
      </c>
      <c r="I21" s="110"/>
      <c r="J21" s="110">
        <f t="shared" si="0"/>
        <v>20</v>
      </c>
      <c r="K21" s="69" t="s">
        <v>209</v>
      </c>
    </row>
    <row r="22" spans="1:18" ht="45">
      <c r="A22" s="75"/>
      <c r="B22" s="76" t="s">
        <v>84</v>
      </c>
      <c r="C22" s="76" t="s">
        <v>167</v>
      </c>
      <c r="D22" s="77">
        <v>3</v>
      </c>
      <c r="E22" s="78" t="s">
        <v>168</v>
      </c>
      <c r="F22" s="79">
        <v>32</v>
      </c>
      <c r="G22" s="79">
        <v>0</v>
      </c>
      <c r="H22" s="79">
        <v>0</v>
      </c>
      <c r="I22" s="80"/>
      <c r="J22" s="80">
        <f t="shared" si="0"/>
        <v>32</v>
      </c>
      <c r="K22" s="88" t="s">
        <v>77</v>
      </c>
    </row>
    <row r="23" spans="1:18" ht="45">
      <c r="A23" s="75"/>
      <c r="B23" s="76" t="s">
        <v>84</v>
      </c>
      <c r="C23" s="76" t="s">
        <v>167</v>
      </c>
      <c r="D23" s="77">
        <v>3</v>
      </c>
      <c r="E23" s="78" t="s">
        <v>171</v>
      </c>
      <c r="F23" s="79">
        <v>0</v>
      </c>
      <c r="G23" s="79">
        <v>64</v>
      </c>
      <c r="H23" s="79">
        <v>0</v>
      </c>
      <c r="I23" s="80"/>
      <c r="J23" s="80">
        <f t="shared" si="0"/>
        <v>64</v>
      </c>
      <c r="K23" s="88" t="s">
        <v>77</v>
      </c>
    </row>
    <row r="24" spans="1:18" ht="47.25">
      <c r="A24" s="105"/>
      <c r="B24" s="73" t="s">
        <v>117</v>
      </c>
      <c r="C24" s="65">
        <v>6</v>
      </c>
      <c r="D24" s="65">
        <v>3</v>
      </c>
      <c r="E24" s="66" t="s">
        <v>168</v>
      </c>
      <c r="F24" s="72">
        <v>32</v>
      </c>
      <c r="G24" s="72">
        <v>0</v>
      </c>
      <c r="H24" s="72"/>
      <c r="I24" s="72">
        <v>0</v>
      </c>
      <c r="J24" s="72">
        <f t="shared" si="0"/>
        <v>32</v>
      </c>
      <c r="K24" s="101" t="s">
        <v>77</v>
      </c>
    </row>
    <row r="25" spans="1:18" ht="47.25">
      <c r="A25" s="105"/>
      <c r="B25" s="73" t="s">
        <v>117</v>
      </c>
      <c r="C25" s="65">
        <v>6</v>
      </c>
      <c r="D25" s="65">
        <v>3</v>
      </c>
      <c r="E25" s="66" t="s">
        <v>205</v>
      </c>
      <c r="F25" s="72">
        <v>0</v>
      </c>
      <c r="G25" s="72">
        <v>64</v>
      </c>
      <c r="H25" s="72"/>
      <c r="I25" s="72">
        <v>0</v>
      </c>
      <c r="J25" s="72">
        <f t="shared" si="0"/>
        <v>64</v>
      </c>
      <c r="K25" s="101" t="s">
        <v>77</v>
      </c>
    </row>
    <row r="26" spans="1:18" ht="47.25">
      <c r="A26" s="105"/>
      <c r="B26" s="73" t="s">
        <v>111</v>
      </c>
      <c r="C26" s="65">
        <v>6</v>
      </c>
      <c r="D26" s="65">
        <v>3</v>
      </c>
      <c r="E26" s="66" t="s">
        <v>168</v>
      </c>
      <c r="F26" s="72">
        <v>0</v>
      </c>
      <c r="G26" s="72">
        <v>48</v>
      </c>
      <c r="H26" s="72"/>
      <c r="I26" s="67">
        <v>0</v>
      </c>
      <c r="J26" s="72">
        <f t="shared" si="0"/>
        <v>48</v>
      </c>
      <c r="K26" s="52" t="s">
        <v>77</v>
      </c>
    </row>
    <row r="27" spans="1:18" ht="47.25">
      <c r="A27" s="105"/>
      <c r="B27" s="73" t="s">
        <v>111</v>
      </c>
      <c r="C27" s="65">
        <v>6</v>
      </c>
      <c r="D27" s="65">
        <v>3</v>
      </c>
      <c r="E27" s="66" t="s">
        <v>168</v>
      </c>
      <c r="F27" s="72">
        <v>0</v>
      </c>
      <c r="G27" s="72">
        <v>0</v>
      </c>
      <c r="H27" s="72"/>
      <c r="I27" s="72">
        <v>15</v>
      </c>
      <c r="J27" s="72">
        <f t="shared" si="0"/>
        <v>15</v>
      </c>
      <c r="K27" s="101" t="s">
        <v>77</v>
      </c>
    </row>
    <row r="28" spans="1:18" ht="30">
      <c r="A28" s="122"/>
      <c r="B28" s="112" t="s">
        <v>49</v>
      </c>
      <c r="C28" s="112" t="s">
        <v>103</v>
      </c>
      <c r="D28" s="113">
        <v>1</v>
      </c>
      <c r="E28" s="114" t="s">
        <v>146</v>
      </c>
      <c r="F28" s="115">
        <v>48</v>
      </c>
      <c r="G28" s="115">
        <v>0</v>
      </c>
      <c r="H28" s="115"/>
      <c r="I28" s="116">
        <v>0</v>
      </c>
      <c r="J28" s="116">
        <f t="shared" si="0"/>
        <v>48</v>
      </c>
      <c r="K28" s="81" t="s">
        <v>50</v>
      </c>
    </row>
    <row r="29" spans="1:18" ht="63">
      <c r="A29" s="123"/>
      <c r="B29" s="107" t="s">
        <v>69</v>
      </c>
      <c r="C29" s="108">
        <v>2</v>
      </c>
      <c r="D29" s="108">
        <v>1</v>
      </c>
      <c r="E29" s="109" t="s">
        <v>194</v>
      </c>
      <c r="F29" s="110">
        <v>32</v>
      </c>
      <c r="G29" s="110">
        <v>0</v>
      </c>
      <c r="H29" s="110"/>
      <c r="I29" s="110">
        <v>0</v>
      </c>
      <c r="J29" s="110">
        <f t="shared" si="0"/>
        <v>32</v>
      </c>
      <c r="K29" s="125" t="s">
        <v>50</v>
      </c>
      <c r="R29" s="94">
        <v>42</v>
      </c>
    </row>
    <row r="30" spans="1:18" ht="47.25">
      <c r="A30" s="123"/>
      <c r="B30" s="107" t="s">
        <v>69</v>
      </c>
      <c r="C30" s="108">
        <v>2</v>
      </c>
      <c r="D30" s="108">
        <v>1</v>
      </c>
      <c r="E30" s="109" t="s">
        <v>146</v>
      </c>
      <c r="F30" s="110">
        <v>0</v>
      </c>
      <c r="G30" s="110">
        <v>0</v>
      </c>
      <c r="H30" s="110"/>
      <c r="I30" s="110">
        <v>10</v>
      </c>
      <c r="J30" s="110">
        <f t="shared" si="0"/>
        <v>10</v>
      </c>
      <c r="K30" s="125" t="s">
        <v>50</v>
      </c>
    </row>
    <row r="31" spans="1:18" ht="60">
      <c r="A31" s="122"/>
      <c r="B31" s="112" t="s">
        <v>161</v>
      </c>
      <c r="C31" s="112" t="s">
        <v>152</v>
      </c>
      <c r="D31" s="113">
        <v>2</v>
      </c>
      <c r="E31" s="114" t="s">
        <v>153</v>
      </c>
      <c r="F31" s="115">
        <v>32</v>
      </c>
      <c r="G31" s="115">
        <v>0</v>
      </c>
      <c r="H31" s="115"/>
      <c r="I31" s="116">
        <v>0</v>
      </c>
      <c r="J31" s="116">
        <f t="shared" si="0"/>
        <v>32</v>
      </c>
      <c r="K31" s="81" t="s">
        <v>50</v>
      </c>
    </row>
    <row r="32" spans="1:18" ht="30">
      <c r="A32" s="122"/>
      <c r="B32" s="112" t="s">
        <v>161</v>
      </c>
      <c r="C32" s="112" t="s">
        <v>152</v>
      </c>
      <c r="D32" s="113">
        <v>2</v>
      </c>
      <c r="E32" s="114" t="s">
        <v>127</v>
      </c>
      <c r="F32" s="115">
        <v>0</v>
      </c>
      <c r="G32" s="115">
        <v>32</v>
      </c>
      <c r="H32" s="115"/>
      <c r="I32" s="116">
        <v>0</v>
      </c>
      <c r="J32" s="116">
        <f t="shared" si="0"/>
        <v>32</v>
      </c>
      <c r="K32" s="81" t="s">
        <v>50</v>
      </c>
    </row>
    <row r="33" spans="1:11" ht="45">
      <c r="A33" s="122"/>
      <c r="B33" s="112" t="s">
        <v>161</v>
      </c>
      <c r="C33" s="112" t="s">
        <v>152</v>
      </c>
      <c r="D33" s="113">
        <v>2</v>
      </c>
      <c r="E33" s="114" t="s">
        <v>162</v>
      </c>
      <c r="F33" s="115">
        <v>0</v>
      </c>
      <c r="G33" s="115">
        <v>0</v>
      </c>
      <c r="H33" s="115"/>
      <c r="I33" s="116">
        <v>10</v>
      </c>
      <c r="J33" s="116">
        <f t="shared" si="0"/>
        <v>10</v>
      </c>
      <c r="K33" s="81" t="s">
        <v>50</v>
      </c>
    </row>
    <row r="34" spans="1:11" ht="63">
      <c r="A34" s="123"/>
      <c r="B34" s="107" t="s">
        <v>201</v>
      </c>
      <c r="C34" s="108">
        <v>4</v>
      </c>
      <c r="D34" s="126">
        <v>2</v>
      </c>
      <c r="E34" s="109" t="s">
        <v>153</v>
      </c>
      <c r="F34" s="110">
        <v>32</v>
      </c>
      <c r="G34" s="110">
        <v>0</v>
      </c>
      <c r="H34" s="110"/>
      <c r="I34" s="110"/>
      <c r="J34" s="110">
        <f t="shared" ref="J34:J65" si="1">SUM(F34:I34)</f>
        <v>32</v>
      </c>
      <c r="K34" s="125" t="s">
        <v>50</v>
      </c>
    </row>
    <row r="35" spans="1:11" ht="31.5">
      <c r="A35" s="105"/>
      <c r="B35" s="73" t="s">
        <v>115</v>
      </c>
      <c r="C35" s="65">
        <v>6</v>
      </c>
      <c r="D35" s="65">
        <v>3</v>
      </c>
      <c r="E35" s="66" t="s">
        <v>168</v>
      </c>
      <c r="F35" s="72">
        <v>0</v>
      </c>
      <c r="G35" s="72">
        <v>48</v>
      </c>
      <c r="H35" s="72"/>
      <c r="I35" s="72">
        <v>0</v>
      </c>
      <c r="J35" s="72">
        <f t="shared" si="1"/>
        <v>48</v>
      </c>
      <c r="K35" s="101" t="s">
        <v>48</v>
      </c>
    </row>
    <row r="36" spans="1:11" ht="30">
      <c r="A36" s="75"/>
      <c r="B36" s="76" t="s">
        <v>185</v>
      </c>
      <c r="C36" s="82" t="s">
        <v>179</v>
      </c>
      <c r="D36" s="77">
        <v>5</v>
      </c>
      <c r="E36" s="78" t="s">
        <v>186</v>
      </c>
      <c r="F36" s="79">
        <v>0</v>
      </c>
      <c r="G36" s="79">
        <v>0</v>
      </c>
      <c r="H36" s="79">
        <v>20</v>
      </c>
      <c r="I36" s="80"/>
      <c r="J36" s="80">
        <f t="shared" si="1"/>
        <v>20</v>
      </c>
      <c r="K36" s="88" t="s">
        <v>48</v>
      </c>
    </row>
    <row r="37" spans="1:11" ht="30">
      <c r="A37" s="122"/>
      <c r="B37" s="112" t="s">
        <v>49</v>
      </c>
      <c r="C37" s="112" t="s">
        <v>103</v>
      </c>
      <c r="D37" s="113">
        <v>1</v>
      </c>
      <c r="E37" s="114" t="s">
        <v>148</v>
      </c>
      <c r="F37" s="115">
        <v>0</v>
      </c>
      <c r="G37" s="115">
        <v>144</v>
      </c>
      <c r="H37" s="115"/>
      <c r="I37" s="116">
        <v>0</v>
      </c>
      <c r="J37" s="116">
        <f t="shared" si="1"/>
        <v>144</v>
      </c>
      <c r="K37" s="81" t="s">
        <v>51</v>
      </c>
    </row>
    <row r="38" spans="1:11" ht="31.5">
      <c r="A38" s="123"/>
      <c r="B38" s="107" t="s">
        <v>69</v>
      </c>
      <c r="C38" s="108">
        <v>2</v>
      </c>
      <c r="D38" s="108">
        <v>1</v>
      </c>
      <c r="E38" s="109" t="s">
        <v>149</v>
      </c>
      <c r="F38" s="110">
        <v>0</v>
      </c>
      <c r="G38" s="110">
        <v>64</v>
      </c>
      <c r="H38" s="110"/>
      <c r="I38" s="110">
        <v>0</v>
      </c>
      <c r="J38" s="110">
        <f t="shared" si="1"/>
        <v>64</v>
      </c>
      <c r="K38" s="125" t="s">
        <v>51</v>
      </c>
    </row>
    <row r="39" spans="1:11" ht="30">
      <c r="A39" s="75"/>
      <c r="B39" s="76" t="s">
        <v>52</v>
      </c>
      <c r="C39" s="76" t="s">
        <v>103</v>
      </c>
      <c r="D39" s="77">
        <v>1</v>
      </c>
      <c r="E39" s="78" t="s">
        <v>149</v>
      </c>
      <c r="F39" s="79">
        <v>0</v>
      </c>
      <c r="G39" s="79">
        <v>64</v>
      </c>
      <c r="H39" s="79"/>
      <c r="I39" s="80">
        <v>0</v>
      </c>
      <c r="J39" s="80">
        <f t="shared" si="1"/>
        <v>64</v>
      </c>
      <c r="K39" s="88" t="s">
        <v>63</v>
      </c>
    </row>
    <row r="40" spans="1:11" ht="30">
      <c r="A40" s="75"/>
      <c r="B40" s="76" t="s">
        <v>52</v>
      </c>
      <c r="C40" s="76" t="s">
        <v>103</v>
      </c>
      <c r="D40" s="77">
        <v>1</v>
      </c>
      <c r="E40" s="78" t="s">
        <v>150</v>
      </c>
      <c r="F40" s="79">
        <v>0</v>
      </c>
      <c r="G40" s="79">
        <v>64</v>
      </c>
      <c r="H40" s="79"/>
      <c r="I40" s="80">
        <v>0</v>
      </c>
      <c r="J40" s="80">
        <f t="shared" si="1"/>
        <v>64</v>
      </c>
      <c r="K40" s="88" t="s">
        <v>63</v>
      </c>
    </row>
    <row r="41" spans="1:11" ht="63">
      <c r="A41" s="105"/>
      <c r="B41" s="70" t="s">
        <v>204</v>
      </c>
      <c r="C41" s="71">
        <v>4</v>
      </c>
      <c r="D41" s="97">
        <v>2</v>
      </c>
      <c r="E41" s="66" t="s">
        <v>153</v>
      </c>
      <c r="F41" s="72">
        <v>32</v>
      </c>
      <c r="G41" s="72">
        <v>0</v>
      </c>
      <c r="H41" s="98"/>
      <c r="I41" s="98"/>
      <c r="J41" s="72">
        <f t="shared" si="1"/>
        <v>32</v>
      </c>
      <c r="K41" s="100" t="s">
        <v>63</v>
      </c>
    </row>
    <row r="42" spans="1:11" ht="63">
      <c r="A42" s="105"/>
      <c r="B42" s="70" t="s">
        <v>204</v>
      </c>
      <c r="C42" s="71">
        <v>4</v>
      </c>
      <c r="D42" s="97">
        <v>2</v>
      </c>
      <c r="E42" s="66" t="s">
        <v>153</v>
      </c>
      <c r="F42" s="72">
        <v>0</v>
      </c>
      <c r="G42" s="72">
        <v>80</v>
      </c>
      <c r="H42" s="98"/>
      <c r="I42" s="98"/>
      <c r="J42" s="72">
        <f t="shared" si="1"/>
        <v>80</v>
      </c>
      <c r="K42" s="100" t="s">
        <v>63</v>
      </c>
    </row>
    <row r="43" spans="1:11" ht="30">
      <c r="A43" s="75"/>
      <c r="B43" s="87" t="s">
        <v>79</v>
      </c>
      <c r="C43" s="76" t="s">
        <v>167</v>
      </c>
      <c r="D43" s="77">
        <v>3</v>
      </c>
      <c r="E43" s="78" t="s">
        <v>168</v>
      </c>
      <c r="F43" s="79">
        <v>32</v>
      </c>
      <c r="G43" s="79">
        <v>96</v>
      </c>
      <c r="H43" s="79"/>
      <c r="I43" s="80">
        <v>0</v>
      </c>
      <c r="J43" s="80">
        <f t="shared" si="1"/>
        <v>128</v>
      </c>
      <c r="K43" s="90" t="s">
        <v>63</v>
      </c>
    </row>
    <row r="44" spans="1:11" ht="60">
      <c r="A44" s="75"/>
      <c r="B44" s="76" t="s">
        <v>166</v>
      </c>
      <c r="C44" s="76" t="s">
        <v>152</v>
      </c>
      <c r="D44" s="77">
        <v>2</v>
      </c>
      <c r="E44" s="78" t="s">
        <v>153</v>
      </c>
      <c r="F44" s="79">
        <v>32</v>
      </c>
      <c r="G44" s="79">
        <v>0</v>
      </c>
      <c r="H44" s="79"/>
      <c r="I44" s="80">
        <v>0</v>
      </c>
      <c r="J44" s="80">
        <f t="shared" si="1"/>
        <v>32</v>
      </c>
      <c r="K44" s="88" t="s">
        <v>64</v>
      </c>
    </row>
    <row r="45" spans="1:11" ht="60">
      <c r="A45" s="75"/>
      <c r="B45" s="76" t="s">
        <v>166</v>
      </c>
      <c r="C45" s="76" t="s">
        <v>152</v>
      </c>
      <c r="D45" s="77">
        <v>2</v>
      </c>
      <c r="E45" s="78" t="s">
        <v>153</v>
      </c>
      <c r="F45" s="79">
        <v>0</v>
      </c>
      <c r="G45" s="79">
        <v>160</v>
      </c>
      <c r="H45" s="79"/>
      <c r="I45" s="80">
        <v>0</v>
      </c>
      <c r="J45" s="80">
        <f t="shared" si="1"/>
        <v>160</v>
      </c>
      <c r="K45" s="88" t="s">
        <v>64</v>
      </c>
    </row>
    <row r="46" spans="1:11" ht="30">
      <c r="A46" s="75"/>
      <c r="B46" s="87" t="s">
        <v>78</v>
      </c>
      <c r="C46" s="76" t="s">
        <v>167</v>
      </c>
      <c r="D46" s="77">
        <v>3</v>
      </c>
      <c r="E46" s="78" t="s">
        <v>168</v>
      </c>
      <c r="F46" s="79">
        <v>32</v>
      </c>
      <c r="G46" s="79">
        <v>96</v>
      </c>
      <c r="H46" s="79"/>
      <c r="I46" s="80">
        <v>0</v>
      </c>
      <c r="J46" s="80">
        <f t="shared" si="1"/>
        <v>128</v>
      </c>
      <c r="K46" s="88" t="s">
        <v>64</v>
      </c>
    </row>
    <row r="47" spans="1:11" ht="31.5">
      <c r="A47" s="105"/>
      <c r="B47" s="73" t="s">
        <v>110</v>
      </c>
      <c r="C47" s="65">
        <v>6</v>
      </c>
      <c r="D47" s="65">
        <v>3</v>
      </c>
      <c r="E47" s="66" t="s">
        <v>168</v>
      </c>
      <c r="F47" s="72">
        <v>32</v>
      </c>
      <c r="G47" s="72">
        <v>48</v>
      </c>
      <c r="H47" s="72"/>
      <c r="I47" s="67"/>
      <c r="J47" s="72">
        <f t="shared" si="1"/>
        <v>80</v>
      </c>
      <c r="K47" s="101" t="s">
        <v>64</v>
      </c>
    </row>
    <row r="48" spans="1:11">
      <c r="A48" s="75"/>
      <c r="B48" s="76" t="s">
        <v>90</v>
      </c>
      <c r="C48" s="76" t="s">
        <v>174</v>
      </c>
      <c r="D48" s="77">
        <v>4</v>
      </c>
      <c r="E48" s="78" t="s">
        <v>175</v>
      </c>
      <c r="F48" s="79">
        <v>48</v>
      </c>
      <c r="G48" s="79">
        <v>32</v>
      </c>
      <c r="H48" s="79"/>
      <c r="I48" s="80"/>
      <c r="J48" s="80">
        <f t="shared" si="1"/>
        <v>80</v>
      </c>
      <c r="K48" s="88" t="s">
        <v>64</v>
      </c>
    </row>
    <row r="49" spans="1:11" ht="31.5">
      <c r="A49" s="105"/>
      <c r="B49" s="70" t="s">
        <v>120</v>
      </c>
      <c r="C49" s="71">
        <v>10</v>
      </c>
      <c r="D49" s="65">
        <v>5</v>
      </c>
      <c r="E49" s="66" t="s">
        <v>184</v>
      </c>
      <c r="F49" s="72">
        <v>40</v>
      </c>
      <c r="G49" s="72">
        <v>40</v>
      </c>
      <c r="H49" s="72"/>
      <c r="I49" s="72">
        <v>0</v>
      </c>
      <c r="J49" s="72">
        <f t="shared" si="1"/>
        <v>80</v>
      </c>
      <c r="K49" s="95" t="s">
        <v>64</v>
      </c>
    </row>
    <row r="50" spans="1:11" ht="60">
      <c r="A50" s="75"/>
      <c r="B50" s="76" t="s">
        <v>55</v>
      </c>
      <c r="C50" s="76" t="s">
        <v>152</v>
      </c>
      <c r="D50" s="77">
        <v>2</v>
      </c>
      <c r="E50" s="78" t="s">
        <v>153</v>
      </c>
      <c r="F50" s="79">
        <v>32</v>
      </c>
      <c r="G50" s="79">
        <v>0</v>
      </c>
      <c r="H50" s="79"/>
      <c r="I50" s="80">
        <v>0</v>
      </c>
      <c r="J50" s="116">
        <f t="shared" si="1"/>
        <v>32</v>
      </c>
      <c r="K50" s="88" t="s">
        <v>60</v>
      </c>
    </row>
    <row r="51" spans="1:11" ht="63">
      <c r="A51" s="105"/>
      <c r="B51" s="70" t="s">
        <v>74</v>
      </c>
      <c r="C51" s="71">
        <v>4</v>
      </c>
      <c r="D51" s="97">
        <v>2</v>
      </c>
      <c r="E51" s="66" t="s">
        <v>153</v>
      </c>
      <c r="F51" s="72">
        <v>32</v>
      </c>
      <c r="G51" s="72">
        <v>0</v>
      </c>
      <c r="H51" s="72"/>
      <c r="I51" s="72"/>
      <c r="J51" s="110">
        <f t="shared" si="1"/>
        <v>32</v>
      </c>
      <c r="K51" s="96" t="s">
        <v>60</v>
      </c>
    </row>
    <row r="52" spans="1:11" ht="63">
      <c r="A52" s="105"/>
      <c r="B52" s="70" t="s">
        <v>202</v>
      </c>
      <c r="C52" s="71">
        <v>4</v>
      </c>
      <c r="D52" s="97">
        <v>2</v>
      </c>
      <c r="E52" s="66" t="s">
        <v>153</v>
      </c>
      <c r="F52" s="72">
        <v>0</v>
      </c>
      <c r="G52" s="72">
        <v>80</v>
      </c>
      <c r="H52" s="72">
        <v>0</v>
      </c>
      <c r="I52" s="72">
        <v>0</v>
      </c>
      <c r="J52" s="110">
        <f t="shared" si="1"/>
        <v>80</v>
      </c>
      <c r="K52" s="95" t="s">
        <v>60</v>
      </c>
    </row>
    <row r="53" spans="1:11" ht="63">
      <c r="A53" s="105"/>
      <c r="B53" s="70" t="s">
        <v>202</v>
      </c>
      <c r="C53" s="71">
        <v>4</v>
      </c>
      <c r="D53" s="97">
        <v>2</v>
      </c>
      <c r="E53" s="66" t="s">
        <v>153</v>
      </c>
      <c r="F53" s="72">
        <v>0</v>
      </c>
      <c r="G53" s="72">
        <v>0</v>
      </c>
      <c r="H53" s="72">
        <v>0</v>
      </c>
      <c r="I53" s="72">
        <v>20</v>
      </c>
      <c r="J53" s="110">
        <f t="shared" si="1"/>
        <v>20</v>
      </c>
      <c r="K53" s="95" t="s">
        <v>60</v>
      </c>
    </row>
    <row r="54" spans="1:11" ht="60">
      <c r="A54" s="75"/>
      <c r="B54" s="76" t="s">
        <v>61</v>
      </c>
      <c r="C54" s="76" t="s">
        <v>152</v>
      </c>
      <c r="D54" s="77">
        <v>2</v>
      </c>
      <c r="E54" s="78" t="s">
        <v>153</v>
      </c>
      <c r="F54" s="79">
        <v>32</v>
      </c>
      <c r="G54" s="79">
        <v>0</v>
      </c>
      <c r="H54" s="79"/>
      <c r="I54" s="80">
        <v>0</v>
      </c>
      <c r="J54" s="80">
        <f t="shared" si="1"/>
        <v>32</v>
      </c>
      <c r="K54" s="88" t="s">
        <v>67</v>
      </c>
    </row>
    <row r="55" spans="1:11" ht="60">
      <c r="A55" s="75"/>
      <c r="B55" s="76" t="s">
        <v>61</v>
      </c>
      <c r="C55" s="76" t="s">
        <v>152</v>
      </c>
      <c r="D55" s="77">
        <v>2</v>
      </c>
      <c r="E55" s="78" t="s">
        <v>153</v>
      </c>
      <c r="F55" s="79">
        <v>0</v>
      </c>
      <c r="G55" s="79">
        <v>160</v>
      </c>
      <c r="H55" s="79"/>
      <c r="I55" s="80">
        <v>0</v>
      </c>
      <c r="J55" s="80">
        <f t="shared" si="1"/>
        <v>160</v>
      </c>
      <c r="K55" s="88" t="s">
        <v>67</v>
      </c>
    </row>
    <row r="56" spans="1:11" ht="30">
      <c r="A56" s="75"/>
      <c r="B56" s="87" t="s">
        <v>102</v>
      </c>
      <c r="C56" s="87" t="s">
        <v>189</v>
      </c>
      <c r="D56" s="77">
        <v>6</v>
      </c>
      <c r="E56" s="78" t="s">
        <v>190</v>
      </c>
      <c r="F56" s="79">
        <v>16</v>
      </c>
      <c r="G56" s="79"/>
      <c r="H56" s="79"/>
      <c r="I56" s="80"/>
      <c r="J56" s="80">
        <f t="shared" si="1"/>
        <v>16</v>
      </c>
      <c r="K56" s="88" t="s">
        <v>93</v>
      </c>
    </row>
    <row r="57" spans="1:11" ht="63">
      <c r="A57" s="105"/>
      <c r="B57" s="70" t="s">
        <v>123</v>
      </c>
      <c r="C57" s="71">
        <v>12</v>
      </c>
      <c r="D57" s="71">
        <v>6</v>
      </c>
      <c r="E57" s="102" t="s">
        <v>193</v>
      </c>
      <c r="F57" s="72">
        <v>20</v>
      </c>
      <c r="G57" s="72">
        <v>40</v>
      </c>
      <c r="H57" s="72">
        <v>20</v>
      </c>
      <c r="I57" s="72"/>
      <c r="J57" s="72">
        <f t="shared" si="1"/>
        <v>80</v>
      </c>
      <c r="K57" s="95" t="s">
        <v>93</v>
      </c>
    </row>
    <row r="58" spans="1:11" ht="30">
      <c r="A58" s="75"/>
      <c r="B58" s="76" t="s">
        <v>76</v>
      </c>
      <c r="C58" s="76" t="s">
        <v>167</v>
      </c>
      <c r="D58" s="77">
        <v>3</v>
      </c>
      <c r="E58" s="78" t="s">
        <v>168</v>
      </c>
      <c r="F58" s="79">
        <v>32</v>
      </c>
      <c r="G58" s="79">
        <v>96</v>
      </c>
      <c r="H58" s="79">
        <v>0</v>
      </c>
      <c r="I58" s="80">
        <v>0</v>
      </c>
      <c r="J58" s="80">
        <f t="shared" si="1"/>
        <v>128</v>
      </c>
      <c r="K58" s="88" t="s">
        <v>53</v>
      </c>
    </row>
    <row r="59" spans="1:11" ht="30">
      <c r="A59" s="75"/>
      <c r="B59" s="76" t="s">
        <v>86</v>
      </c>
      <c r="C59" s="76" t="s">
        <v>174</v>
      </c>
      <c r="D59" s="77">
        <v>4</v>
      </c>
      <c r="E59" s="78" t="s">
        <v>175</v>
      </c>
      <c r="F59" s="79">
        <v>0</v>
      </c>
      <c r="G59" s="79">
        <v>32</v>
      </c>
      <c r="H59" s="79"/>
      <c r="I59" s="80">
        <v>0</v>
      </c>
      <c r="J59" s="80">
        <f t="shared" si="1"/>
        <v>32</v>
      </c>
      <c r="K59" s="88" t="s">
        <v>53</v>
      </c>
    </row>
    <row r="60" spans="1:11" ht="30">
      <c r="A60" s="83"/>
      <c r="B60" s="82" t="s">
        <v>100</v>
      </c>
      <c r="C60" s="82" t="s">
        <v>179</v>
      </c>
      <c r="D60" s="77">
        <v>5</v>
      </c>
      <c r="E60" s="78" t="s">
        <v>184</v>
      </c>
      <c r="F60" s="84">
        <v>20</v>
      </c>
      <c r="G60" s="84">
        <v>20</v>
      </c>
      <c r="H60" s="84">
        <v>20</v>
      </c>
      <c r="I60" s="84"/>
      <c r="J60" s="80">
        <f t="shared" si="1"/>
        <v>60</v>
      </c>
      <c r="K60" s="93" t="s">
        <v>53</v>
      </c>
    </row>
    <row r="61" spans="1:11" ht="47.25">
      <c r="A61" s="105"/>
      <c r="B61" s="70" t="s">
        <v>100</v>
      </c>
      <c r="C61" s="71">
        <v>10</v>
      </c>
      <c r="D61" s="65">
        <v>5</v>
      </c>
      <c r="E61" s="66" t="s">
        <v>184</v>
      </c>
      <c r="F61" s="72">
        <v>10</v>
      </c>
      <c r="G61" s="72">
        <v>10</v>
      </c>
      <c r="H61" s="72">
        <v>20</v>
      </c>
      <c r="I61" s="72"/>
      <c r="J61" s="72">
        <f t="shared" si="1"/>
        <v>40</v>
      </c>
      <c r="K61" s="95" t="s">
        <v>53</v>
      </c>
    </row>
    <row r="62" spans="1:11" ht="30">
      <c r="A62" s="75"/>
      <c r="B62" s="76" t="s">
        <v>52</v>
      </c>
      <c r="C62" s="76" t="s">
        <v>103</v>
      </c>
      <c r="D62" s="77">
        <v>1</v>
      </c>
      <c r="E62" s="78" t="s">
        <v>146</v>
      </c>
      <c r="F62" s="79">
        <v>32</v>
      </c>
      <c r="G62" s="79">
        <v>0</v>
      </c>
      <c r="H62" s="79"/>
      <c r="I62" s="80">
        <v>0</v>
      </c>
      <c r="J62" s="80">
        <f t="shared" si="1"/>
        <v>32</v>
      </c>
      <c r="K62" s="88" t="s">
        <v>54</v>
      </c>
    </row>
    <row r="63" spans="1:11" ht="30">
      <c r="A63" s="75"/>
      <c r="B63" s="76" t="s">
        <v>89</v>
      </c>
      <c r="C63" s="76" t="s">
        <v>174</v>
      </c>
      <c r="D63" s="77">
        <v>4</v>
      </c>
      <c r="E63" s="78" t="s">
        <v>175</v>
      </c>
      <c r="F63" s="79">
        <v>32</v>
      </c>
      <c r="G63" s="79"/>
      <c r="H63" s="79">
        <v>16</v>
      </c>
      <c r="I63" s="80"/>
      <c r="J63" s="80">
        <f t="shared" si="1"/>
        <v>48</v>
      </c>
      <c r="K63" s="91" t="s">
        <v>54</v>
      </c>
    </row>
    <row r="64" spans="1:11">
      <c r="A64" s="75"/>
      <c r="B64" s="76" t="s">
        <v>177</v>
      </c>
      <c r="C64" s="76" t="s">
        <v>174</v>
      </c>
      <c r="D64" s="77">
        <v>4</v>
      </c>
      <c r="E64" s="78" t="s">
        <v>175</v>
      </c>
      <c r="F64" s="79">
        <v>48</v>
      </c>
      <c r="G64" s="79">
        <v>16</v>
      </c>
      <c r="H64" s="79"/>
      <c r="I64" s="80">
        <v>0</v>
      </c>
      <c r="J64" s="80">
        <f t="shared" si="1"/>
        <v>64</v>
      </c>
      <c r="K64" s="88" t="s">
        <v>54</v>
      </c>
    </row>
    <row r="65" spans="1:11" ht="30">
      <c r="A65" s="75"/>
      <c r="B65" s="76" t="s">
        <v>99</v>
      </c>
      <c r="C65" s="82" t="s">
        <v>179</v>
      </c>
      <c r="D65" s="77">
        <v>5</v>
      </c>
      <c r="E65" s="78" t="s">
        <v>186</v>
      </c>
      <c r="F65" s="79">
        <v>40</v>
      </c>
      <c r="G65" s="79">
        <v>40</v>
      </c>
      <c r="H65" s="79"/>
      <c r="I65" s="80"/>
      <c r="J65" s="80">
        <f t="shared" si="1"/>
        <v>80</v>
      </c>
      <c r="K65" s="88" t="s">
        <v>54</v>
      </c>
    </row>
    <row r="66" spans="1:11" ht="31.5">
      <c r="A66" s="105"/>
      <c r="B66" s="70" t="s">
        <v>124</v>
      </c>
      <c r="C66" s="71">
        <v>12</v>
      </c>
      <c r="D66" s="71">
        <v>6</v>
      </c>
      <c r="E66" s="102" t="s">
        <v>193</v>
      </c>
      <c r="F66" s="72">
        <v>20</v>
      </c>
      <c r="G66" s="72">
        <v>20</v>
      </c>
      <c r="H66" s="72">
        <v>20</v>
      </c>
      <c r="I66" s="72"/>
      <c r="J66" s="72">
        <f t="shared" ref="J66:J97" si="2">SUM(F66:I66)</f>
        <v>60</v>
      </c>
      <c r="K66" s="95" t="s">
        <v>47</v>
      </c>
    </row>
    <row r="67" spans="1:11" ht="45">
      <c r="A67" s="75"/>
      <c r="B67" s="87" t="s">
        <v>192</v>
      </c>
      <c r="C67" s="87" t="s">
        <v>189</v>
      </c>
      <c r="D67" s="77">
        <v>6</v>
      </c>
      <c r="E67" s="78" t="s">
        <v>193</v>
      </c>
      <c r="F67" s="79">
        <v>40</v>
      </c>
      <c r="G67" s="79">
        <v>40</v>
      </c>
      <c r="H67" s="79"/>
      <c r="I67" s="80"/>
      <c r="J67" s="80">
        <f t="shared" si="2"/>
        <v>80</v>
      </c>
      <c r="K67" s="88" t="s">
        <v>75</v>
      </c>
    </row>
    <row r="68" spans="1:11" ht="31.5">
      <c r="A68" s="105"/>
      <c r="B68" s="70" t="s">
        <v>206</v>
      </c>
      <c r="C68" s="71">
        <v>8</v>
      </c>
      <c r="D68" s="65">
        <v>4</v>
      </c>
      <c r="E68" s="66" t="s">
        <v>175</v>
      </c>
      <c r="F68" s="72">
        <v>20</v>
      </c>
      <c r="G68" s="72">
        <v>0</v>
      </c>
      <c r="H68" s="72"/>
      <c r="I68" s="72"/>
      <c r="J68" s="72">
        <f t="shared" si="2"/>
        <v>20</v>
      </c>
      <c r="K68" s="101" t="s">
        <v>82</v>
      </c>
    </row>
    <row r="69" spans="1:11" ht="30">
      <c r="A69" s="75"/>
      <c r="B69" s="87" t="s">
        <v>101</v>
      </c>
      <c r="C69" s="87" t="s">
        <v>189</v>
      </c>
      <c r="D69" s="77">
        <v>6</v>
      </c>
      <c r="E69" s="78" t="s">
        <v>193</v>
      </c>
      <c r="F69" s="79">
        <v>20</v>
      </c>
      <c r="G69" s="79">
        <v>40</v>
      </c>
      <c r="H69" s="79"/>
      <c r="I69" s="80"/>
      <c r="J69" s="80">
        <f t="shared" si="2"/>
        <v>60</v>
      </c>
      <c r="K69" s="88" t="s">
        <v>82</v>
      </c>
    </row>
    <row r="70" spans="1:11" ht="30">
      <c r="A70" s="122"/>
      <c r="B70" s="112" t="s">
        <v>55</v>
      </c>
      <c r="C70" s="112" t="s">
        <v>152</v>
      </c>
      <c r="D70" s="113">
        <v>2</v>
      </c>
      <c r="E70" s="114" t="s">
        <v>158</v>
      </c>
      <c r="F70" s="115">
        <v>0</v>
      </c>
      <c r="G70" s="115">
        <v>96</v>
      </c>
      <c r="H70" s="115"/>
      <c r="I70" s="116">
        <v>0</v>
      </c>
      <c r="J70" s="116">
        <f t="shared" si="2"/>
        <v>96</v>
      </c>
      <c r="K70" s="81" t="s">
        <v>156</v>
      </c>
    </row>
    <row r="71" spans="1:11">
      <c r="A71" s="122"/>
      <c r="B71" s="112" t="s">
        <v>151</v>
      </c>
      <c r="C71" s="112" t="s">
        <v>152</v>
      </c>
      <c r="D71" s="113">
        <v>2</v>
      </c>
      <c r="E71" s="114" t="s">
        <v>155</v>
      </c>
      <c r="F71" s="115">
        <v>0</v>
      </c>
      <c r="G71" s="115"/>
      <c r="H71" s="115">
        <v>32</v>
      </c>
      <c r="I71" s="116">
        <v>0</v>
      </c>
      <c r="J71" s="116">
        <f t="shared" si="2"/>
        <v>32</v>
      </c>
      <c r="K71" s="81" t="s">
        <v>156</v>
      </c>
    </row>
    <row r="72" spans="1:11" ht="45">
      <c r="A72" s="122"/>
      <c r="B72" s="112" t="s">
        <v>151</v>
      </c>
      <c r="C72" s="112" t="s">
        <v>152</v>
      </c>
      <c r="D72" s="113">
        <v>2</v>
      </c>
      <c r="E72" s="114" t="s">
        <v>157</v>
      </c>
      <c r="F72" s="115">
        <v>0</v>
      </c>
      <c r="G72" s="115"/>
      <c r="H72" s="115">
        <v>48</v>
      </c>
      <c r="I72" s="116">
        <v>0</v>
      </c>
      <c r="J72" s="116">
        <f t="shared" si="2"/>
        <v>48</v>
      </c>
      <c r="K72" s="81" t="s">
        <v>156</v>
      </c>
    </row>
    <row r="73" spans="1:11" ht="63">
      <c r="A73" s="123"/>
      <c r="B73" s="107" t="s">
        <v>73</v>
      </c>
      <c r="C73" s="108">
        <v>4</v>
      </c>
      <c r="D73" s="126">
        <v>2</v>
      </c>
      <c r="E73" s="109" t="s">
        <v>153</v>
      </c>
      <c r="F73" s="110">
        <v>0</v>
      </c>
      <c r="G73" s="110">
        <v>80</v>
      </c>
      <c r="H73" s="110"/>
      <c r="I73" s="110"/>
      <c r="J73" s="110">
        <f t="shared" si="2"/>
        <v>80</v>
      </c>
      <c r="K73" s="125" t="s">
        <v>156</v>
      </c>
    </row>
    <row r="74" spans="1:11" ht="47.25">
      <c r="A74" s="123"/>
      <c r="B74" s="107" t="s">
        <v>200</v>
      </c>
      <c r="C74" s="108">
        <v>2</v>
      </c>
      <c r="D74" s="108">
        <v>1</v>
      </c>
      <c r="E74" s="109" t="s">
        <v>146</v>
      </c>
      <c r="F74" s="110">
        <v>16</v>
      </c>
      <c r="G74" s="110">
        <v>64</v>
      </c>
      <c r="H74" s="110"/>
      <c r="I74" s="110"/>
      <c r="J74" s="110">
        <f t="shared" si="2"/>
        <v>80</v>
      </c>
      <c r="K74" s="125" t="s">
        <v>80</v>
      </c>
    </row>
    <row r="75" spans="1:11" ht="45">
      <c r="A75" s="122"/>
      <c r="B75" s="112" t="s">
        <v>161</v>
      </c>
      <c r="C75" s="112" t="s">
        <v>152</v>
      </c>
      <c r="D75" s="113">
        <v>2</v>
      </c>
      <c r="E75" s="114" t="s">
        <v>162</v>
      </c>
      <c r="F75" s="115">
        <v>0</v>
      </c>
      <c r="G75" s="115">
        <v>128</v>
      </c>
      <c r="H75" s="115"/>
      <c r="I75" s="116">
        <v>0</v>
      </c>
      <c r="J75" s="116">
        <f t="shared" si="2"/>
        <v>128</v>
      </c>
      <c r="K75" s="81" t="s">
        <v>80</v>
      </c>
    </row>
    <row r="76" spans="1:11" ht="45">
      <c r="A76" s="122"/>
      <c r="B76" s="112" t="s">
        <v>161</v>
      </c>
      <c r="C76" s="112" t="s">
        <v>152</v>
      </c>
      <c r="D76" s="113">
        <v>2</v>
      </c>
      <c r="E76" s="114" t="s">
        <v>162</v>
      </c>
      <c r="F76" s="115">
        <v>0</v>
      </c>
      <c r="G76" s="115">
        <v>0</v>
      </c>
      <c r="H76" s="115"/>
      <c r="I76" s="116">
        <v>112</v>
      </c>
      <c r="J76" s="116">
        <f t="shared" si="2"/>
        <v>112</v>
      </c>
      <c r="K76" s="81" t="s">
        <v>80</v>
      </c>
    </row>
    <row r="77" spans="1:11" ht="63">
      <c r="A77" s="123"/>
      <c r="B77" s="107" t="s">
        <v>201</v>
      </c>
      <c r="C77" s="108">
        <v>4</v>
      </c>
      <c r="D77" s="126">
        <v>2</v>
      </c>
      <c r="E77" s="109" t="s">
        <v>153</v>
      </c>
      <c r="F77" s="110">
        <v>0</v>
      </c>
      <c r="G77" s="110">
        <v>160</v>
      </c>
      <c r="H77" s="110"/>
      <c r="I77" s="110"/>
      <c r="J77" s="110">
        <f t="shared" si="2"/>
        <v>160</v>
      </c>
      <c r="K77" s="127" t="s">
        <v>80</v>
      </c>
    </row>
    <row r="78" spans="1:11" ht="63">
      <c r="A78" s="105"/>
      <c r="B78" s="70" t="s">
        <v>70</v>
      </c>
      <c r="C78" s="71">
        <v>2</v>
      </c>
      <c r="D78" s="71">
        <v>1</v>
      </c>
      <c r="E78" s="66" t="s">
        <v>194</v>
      </c>
      <c r="F78" s="72">
        <v>32</v>
      </c>
      <c r="G78" s="72">
        <v>0</v>
      </c>
      <c r="H78" s="72"/>
      <c r="I78" s="72"/>
      <c r="J78" s="72">
        <f t="shared" si="2"/>
        <v>32</v>
      </c>
      <c r="K78" s="96" t="s">
        <v>58</v>
      </c>
    </row>
    <row r="79" spans="1:11" ht="31.5">
      <c r="A79" s="105"/>
      <c r="B79" s="70" t="s">
        <v>70</v>
      </c>
      <c r="C79" s="71">
        <v>2</v>
      </c>
      <c r="D79" s="71">
        <v>1</v>
      </c>
      <c r="E79" s="66" t="s">
        <v>199</v>
      </c>
      <c r="F79" s="72">
        <v>0</v>
      </c>
      <c r="G79" s="72">
        <v>64</v>
      </c>
      <c r="H79" s="72"/>
      <c r="I79" s="72"/>
      <c r="J79" s="72">
        <f t="shared" si="2"/>
        <v>64</v>
      </c>
      <c r="K79" s="96" t="s">
        <v>58</v>
      </c>
    </row>
    <row r="80" spans="1:11" ht="30">
      <c r="A80" s="75"/>
      <c r="B80" s="76" t="s">
        <v>108</v>
      </c>
      <c r="C80" s="76" t="s">
        <v>152</v>
      </c>
      <c r="D80" s="77">
        <v>2</v>
      </c>
      <c r="E80" s="78" t="s">
        <v>128</v>
      </c>
      <c r="F80" s="79">
        <v>0</v>
      </c>
      <c r="G80" s="79"/>
      <c r="H80" s="79">
        <v>16</v>
      </c>
      <c r="I80" s="80">
        <v>0</v>
      </c>
      <c r="J80" s="80">
        <f t="shared" si="2"/>
        <v>16</v>
      </c>
      <c r="K80" s="89" t="s">
        <v>58</v>
      </c>
    </row>
    <row r="81" spans="1:11" ht="63">
      <c r="A81" s="105"/>
      <c r="B81" s="70" t="s">
        <v>88</v>
      </c>
      <c r="C81" s="71">
        <v>4</v>
      </c>
      <c r="D81" s="97">
        <v>2</v>
      </c>
      <c r="E81" s="66" t="s">
        <v>153</v>
      </c>
      <c r="F81" s="72">
        <v>48</v>
      </c>
      <c r="G81" s="98"/>
      <c r="H81" s="72">
        <v>0</v>
      </c>
      <c r="I81" s="98"/>
      <c r="J81" s="72">
        <f t="shared" si="2"/>
        <v>48</v>
      </c>
      <c r="K81" s="99" t="s">
        <v>58</v>
      </c>
    </row>
    <row r="82" spans="1:11" ht="63">
      <c r="A82" s="105"/>
      <c r="B82" s="70" t="s">
        <v>88</v>
      </c>
      <c r="C82" s="71">
        <v>4</v>
      </c>
      <c r="D82" s="97">
        <v>2</v>
      </c>
      <c r="E82" s="66" t="s">
        <v>203</v>
      </c>
      <c r="F82" s="72">
        <v>0</v>
      </c>
      <c r="G82" s="98"/>
      <c r="H82" s="72">
        <v>64</v>
      </c>
      <c r="I82" s="98"/>
      <c r="J82" s="72">
        <f t="shared" si="2"/>
        <v>64</v>
      </c>
      <c r="K82" s="99" t="s">
        <v>58</v>
      </c>
    </row>
    <row r="83" spans="1:11" ht="45">
      <c r="A83" s="122"/>
      <c r="B83" s="112" t="s">
        <v>84</v>
      </c>
      <c r="C83" s="112" t="s">
        <v>167</v>
      </c>
      <c r="D83" s="113">
        <v>3</v>
      </c>
      <c r="E83" s="114" t="s">
        <v>172</v>
      </c>
      <c r="F83" s="115">
        <v>0</v>
      </c>
      <c r="G83" s="115">
        <v>32</v>
      </c>
      <c r="H83" s="115">
        <v>0</v>
      </c>
      <c r="I83" s="116"/>
      <c r="J83" s="116">
        <f t="shared" si="2"/>
        <v>32</v>
      </c>
      <c r="K83" s="81" t="s">
        <v>173</v>
      </c>
    </row>
    <row r="84" spans="1:11" ht="30">
      <c r="A84" s="75"/>
      <c r="B84" s="76" t="s">
        <v>49</v>
      </c>
      <c r="C84" s="76" t="s">
        <v>103</v>
      </c>
      <c r="D84" s="77">
        <v>1</v>
      </c>
      <c r="E84" s="78" t="s">
        <v>126</v>
      </c>
      <c r="F84" s="79">
        <v>0</v>
      </c>
      <c r="G84" s="79">
        <v>48</v>
      </c>
      <c r="H84" s="79"/>
      <c r="I84" s="80">
        <v>0</v>
      </c>
      <c r="J84" s="80">
        <f t="shared" si="2"/>
        <v>48</v>
      </c>
      <c r="K84" s="88" t="s">
        <v>147</v>
      </c>
    </row>
    <row r="85" spans="1:11" ht="31.5">
      <c r="A85" s="105"/>
      <c r="B85" s="73" t="s">
        <v>113</v>
      </c>
      <c r="C85" s="65">
        <v>6</v>
      </c>
      <c r="D85" s="65">
        <v>3</v>
      </c>
      <c r="E85" s="66" t="s">
        <v>168</v>
      </c>
      <c r="F85" s="72">
        <v>16</v>
      </c>
      <c r="G85" s="72">
        <v>96</v>
      </c>
      <c r="H85" s="72"/>
      <c r="I85" s="67"/>
      <c r="J85" s="72">
        <f t="shared" si="2"/>
        <v>112</v>
      </c>
      <c r="K85" s="101" t="s">
        <v>147</v>
      </c>
    </row>
    <row r="86" spans="1:11" ht="31.5">
      <c r="A86" s="105"/>
      <c r="B86" s="70" t="s">
        <v>113</v>
      </c>
      <c r="C86" s="71">
        <v>8</v>
      </c>
      <c r="D86" s="65">
        <v>4</v>
      </c>
      <c r="E86" s="66" t="s">
        <v>175</v>
      </c>
      <c r="F86" s="72">
        <v>20</v>
      </c>
      <c r="G86" s="72">
        <v>0</v>
      </c>
      <c r="H86" s="72"/>
      <c r="I86" s="72"/>
      <c r="J86" s="72">
        <f t="shared" si="2"/>
        <v>20</v>
      </c>
      <c r="K86" s="101" t="s">
        <v>147</v>
      </c>
    </row>
    <row r="87" spans="1:11" ht="31.5">
      <c r="A87" s="105"/>
      <c r="B87" s="70" t="s">
        <v>113</v>
      </c>
      <c r="C87" s="71">
        <v>8</v>
      </c>
      <c r="D87" s="65">
        <v>4</v>
      </c>
      <c r="E87" s="66" t="s">
        <v>175</v>
      </c>
      <c r="F87" s="72">
        <v>0</v>
      </c>
      <c r="G87" s="72">
        <v>20</v>
      </c>
      <c r="H87" s="72"/>
      <c r="I87" s="72"/>
      <c r="J87" s="72">
        <f t="shared" si="2"/>
        <v>20</v>
      </c>
      <c r="K87" s="101" t="s">
        <v>147</v>
      </c>
    </row>
    <row r="88" spans="1:11" ht="45">
      <c r="A88" s="75"/>
      <c r="B88" s="87" t="s">
        <v>188</v>
      </c>
      <c r="C88" s="87" t="s">
        <v>189</v>
      </c>
      <c r="D88" s="77">
        <v>6</v>
      </c>
      <c r="E88" s="78" t="s">
        <v>190</v>
      </c>
      <c r="F88" s="79">
        <v>42</v>
      </c>
      <c r="G88" s="79">
        <v>36</v>
      </c>
      <c r="H88" s="79"/>
      <c r="I88" s="80"/>
      <c r="J88" s="80">
        <f t="shared" si="2"/>
        <v>78</v>
      </c>
      <c r="K88" s="88" t="s">
        <v>147</v>
      </c>
    </row>
    <row r="89" spans="1:11" ht="60">
      <c r="A89" s="75"/>
      <c r="B89" s="76" t="s">
        <v>151</v>
      </c>
      <c r="C89" s="76" t="s">
        <v>152</v>
      </c>
      <c r="D89" s="77">
        <v>2</v>
      </c>
      <c r="E89" s="78" t="s">
        <v>153</v>
      </c>
      <c r="F89" s="79">
        <v>48</v>
      </c>
      <c r="G89" s="79"/>
      <c r="H89" s="79">
        <v>0</v>
      </c>
      <c r="I89" s="80">
        <v>0</v>
      </c>
      <c r="J89" s="80">
        <f t="shared" si="2"/>
        <v>48</v>
      </c>
      <c r="K89" s="88" t="s">
        <v>154</v>
      </c>
    </row>
    <row r="90" spans="1:11" ht="63">
      <c r="A90" s="105"/>
      <c r="B90" s="70" t="s">
        <v>73</v>
      </c>
      <c r="C90" s="71">
        <v>4</v>
      </c>
      <c r="D90" s="97">
        <v>2</v>
      </c>
      <c r="E90" s="66" t="s">
        <v>153</v>
      </c>
      <c r="F90" s="72">
        <v>48</v>
      </c>
      <c r="G90" s="72">
        <v>0</v>
      </c>
      <c r="H90" s="72"/>
      <c r="I90" s="72"/>
      <c r="J90" s="72">
        <f t="shared" si="2"/>
        <v>48</v>
      </c>
      <c r="K90" s="95" t="s">
        <v>154</v>
      </c>
    </row>
    <row r="91" spans="1:11" ht="63">
      <c r="A91" s="105"/>
      <c r="B91" s="70" t="s">
        <v>72</v>
      </c>
      <c r="C91" s="71">
        <v>4</v>
      </c>
      <c r="D91" s="97">
        <v>2</v>
      </c>
      <c r="E91" s="66" t="s">
        <v>153</v>
      </c>
      <c r="F91" s="72">
        <v>48</v>
      </c>
      <c r="G91" s="72">
        <v>0</v>
      </c>
      <c r="H91" s="72">
        <v>0</v>
      </c>
      <c r="I91" s="72"/>
      <c r="J91" s="72">
        <f t="shared" si="2"/>
        <v>48</v>
      </c>
      <c r="K91" s="95" t="s">
        <v>154</v>
      </c>
    </row>
    <row r="92" spans="1:11" ht="63">
      <c r="A92" s="105"/>
      <c r="B92" s="70" t="s">
        <v>56</v>
      </c>
      <c r="C92" s="71">
        <v>2</v>
      </c>
      <c r="D92" s="71">
        <v>1</v>
      </c>
      <c r="E92" s="66" t="s">
        <v>194</v>
      </c>
      <c r="F92" s="72">
        <v>32</v>
      </c>
      <c r="G92" s="72">
        <v>0</v>
      </c>
      <c r="H92" s="72">
        <v>0</v>
      </c>
      <c r="I92" s="72"/>
      <c r="J92" s="72">
        <f t="shared" si="2"/>
        <v>32</v>
      </c>
      <c r="K92" s="106" t="s">
        <v>121</v>
      </c>
    </row>
    <row r="93" spans="1:11" ht="31.5">
      <c r="A93" s="105"/>
      <c r="B93" s="70" t="s">
        <v>56</v>
      </c>
      <c r="C93" s="71">
        <v>2</v>
      </c>
      <c r="D93" s="71">
        <v>1</v>
      </c>
      <c r="E93" s="66" t="s">
        <v>126</v>
      </c>
      <c r="F93" s="72">
        <v>0</v>
      </c>
      <c r="G93" s="72">
        <v>0</v>
      </c>
      <c r="H93" s="72">
        <v>16</v>
      </c>
      <c r="I93" s="72"/>
      <c r="J93" s="72">
        <f t="shared" si="2"/>
        <v>16</v>
      </c>
      <c r="K93" s="106" t="s">
        <v>121</v>
      </c>
    </row>
    <row r="94" spans="1:11" ht="30">
      <c r="A94" s="75"/>
      <c r="B94" s="76" t="s">
        <v>108</v>
      </c>
      <c r="C94" s="76" t="s">
        <v>152</v>
      </c>
      <c r="D94" s="77">
        <v>2</v>
      </c>
      <c r="E94" s="78" t="s">
        <v>163</v>
      </c>
      <c r="F94" s="79">
        <v>48</v>
      </c>
      <c r="G94" s="79"/>
      <c r="H94" s="79">
        <v>0</v>
      </c>
      <c r="I94" s="80">
        <v>0</v>
      </c>
      <c r="J94" s="80">
        <f t="shared" si="2"/>
        <v>48</v>
      </c>
      <c r="K94" s="89" t="s">
        <v>121</v>
      </c>
    </row>
    <row r="95" spans="1:11" ht="30">
      <c r="A95" s="75"/>
      <c r="B95" s="76" t="s">
        <v>108</v>
      </c>
      <c r="C95" s="76" t="s">
        <v>152</v>
      </c>
      <c r="D95" s="77">
        <v>2</v>
      </c>
      <c r="E95" s="78" t="s">
        <v>127</v>
      </c>
      <c r="F95" s="79">
        <v>0</v>
      </c>
      <c r="G95" s="79"/>
      <c r="H95" s="79">
        <v>16</v>
      </c>
      <c r="I95" s="80">
        <v>0</v>
      </c>
      <c r="J95" s="80">
        <f t="shared" si="2"/>
        <v>16</v>
      </c>
      <c r="K95" s="89" t="s">
        <v>121</v>
      </c>
    </row>
    <row r="96" spans="1:11" ht="15.75">
      <c r="A96" s="105"/>
      <c r="B96" s="70" t="s">
        <v>88</v>
      </c>
      <c r="C96" s="71">
        <v>4</v>
      </c>
      <c r="D96" s="97">
        <v>2</v>
      </c>
      <c r="E96" s="66" t="s">
        <v>128</v>
      </c>
      <c r="F96" s="72">
        <v>0</v>
      </c>
      <c r="G96" s="98"/>
      <c r="H96" s="72">
        <v>16</v>
      </c>
      <c r="I96" s="98"/>
      <c r="J96" s="72">
        <f t="shared" si="2"/>
        <v>16</v>
      </c>
      <c r="K96" s="99" t="s">
        <v>121</v>
      </c>
    </row>
    <row r="97" spans="1:11" ht="30">
      <c r="A97" s="75"/>
      <c r="B97" s="76" t="s">
        <v>81</v>
      </c>
      <c r="C97" s="76" t="s">
        <v>167</v>
      </c>
      <c r="D97" s="77">
        <v>3</v>
      </c>
      <c r="E97" s="78" t="s">
        <v>168</v>
      </c>
      <c r="F97" s="79">
        <v>32</v>
      </c>
      <c r="G97" s="79">
        <v>0</v>
      </c>
      <c r="H97" s="79">
        <v>0</v>
      </c>
      <c r="I97" s="80">
        <v>0</v>
      </c>
      <c r="J97" s="80">
        <f t="shared" si="2"/>
        <v>32</v>
      </c>
      <c r="K97" s="88" t="s">
        <v>121</v>
      </c>
    </row>
    <row r="98" spans="1:11" ht="30">
      <c r="A98" s="75"/>
      <c r="B98" s="76" t="s">
        <v>81</v>
      </c>
      <c r="C98" s="76" t="s">
        <v>167</v>
      </c>
      <c r="D98" s="77">
        <v>3</v>
      </c>
      <c r="E98" s="78" t="s">
        <v>169</v>
      </c>
      <c r="F98" s="79">
        <v>0</v>
      </c>
      <c r="G98" s="79">
        <v>0</v>
      </c>
      <c r="H98" s="79">
        <v>16</v>
      </c>
      <c r="I98" s="80">
        <v>0</v>
      </c>
      <c r="J98" s="80">
        <f t="shared" ref="J98:J120" si="3">SUM(F98:I98)</f>
        <v>16</v>
      </c>
      <c r="K98" s="88" t="s">
        <v>121</v>
      </c>
    </row>
    <row r="99" spans="1:11" ht="60">
      <c r="A99" s="75"/>
      <c r="B99" s="76" t="s">
        <v>85</v>
      </c>
      <c r="C99" s="76" t="s">
        <v>167</v>
      </c>
      <c r="D99" s="77">
        <v>3</v>
      </c>
      <c r="E99" s="78" t="s">
        <v>169</v>
      </c>
      <c r="F99" s="79">
        <v>0</v>
      </c>
      <c r="G99" s="79">
        <v>0</v>
      </c>
      <c r="H99" s="79">
        <v>16</v>
      </c>
      <c r="I99" s="79">
        <v>0</v>
      </c>
      <c r="J99" s="80">
        <f t="shared" si="3"/>
        <v>16</v>
      </c>
      <c r="K99" s="88" t="s">
        <v>121</v>
      </c>
    </row>
    <row r="100" spans="1:11" ht="60">
      <c r="A100" s="75"/>
      <c r="B100" s="76" t="s">
        <v>83</v>
      </c>
      <c r="C100" s="76" t="s">
        <v>167</v>
      </c>
      <c r="D100" s="77">
        <v>3</v>
      </c>
      <c r="E100" s="78" t="s">
        <v>168</v>
      </c>
      <c r="F100" s="79">
        <v>0</v>
      </c>
      <c r="G100" s="79">
        <v>0</v>
      </c>
      <c r="H100" s="79">
        <v>0</v>
      </c>
      <c r="I100" s="80">
        <v>87</v>
      </c>
      <c r="J100" s="80">
        <f t="shared" si="3"/>
        <v>87</v>
      </c>
      <c r="K100" s="88" t="s">
        <v>121</v>
      </c>
    </row>
    <row r="101" spans="1:11" ht="60">
      <c r="A101" s="75"/>
      <c r="B101" s="76" t="s">
        <v>83</v>
      </c>
      <c r="C101" s="76" t="s">
        <v>167</v>
      </c>
      <c r="D101" s="77">
        <v>3</v>
      </c>
      <c r="E101" s="78" t="s">
        <v>168</v>
      </c>
      <c r="F101" s="79">
        <v>0</v>
      </c>
      <c r="G101" s="79">
        <v>0</v>
      </c>
      <c r="H101" s="79">
        <v>0</v>
      </c>
      <c r="I101" s="80">
        <v>9</v>
      </c>
      <c r="J101" s="80">
        <f t="shared" si="3"/>
        <v>9</v>
      </c>
      <c r="K101" s="88" t="s">
        <v>94</v>
      </c>
    </row>
    <row r="102" spans="1:11" ht="47.25">
      <c r="A102" s="105"/>
      <c r="B102" s="70" t="s">
        <v>207</v>
      </c>
      <c r="C102" s="71">
        <v>8</v>
      </c>
      <c r="D102" s="65">
        <v>4</v>
      </c>
      <c r="E102" s="66" t="s">
        <v>175</v>
      </c>
      <c r="F102" s="72">
        <v>8</v>
      </c>
      <c r="G102" s="72">
        <v>0</v>
      </c>
      <c r="H102" s="72"/>
      <c r="I102" s="72"/>
      <c r="J102" s="72">
        <f t="shared" si="3"/>
        <v>8</v>
      </c>
      <c r="K102" s="96" t="s">
        <v>94</v>
      </c>
    </row>
    <row r="103" spans="1:11" ht="30">
      <c r="A103" s="75"/>
      <c r="B103" s="76" t="s">
        <v>98</v>
      </c>
      <c r="C103" s="82" t="s">
        <v>179</v>
      </c>
      <c r="D103" s="77">
        <v>5</v>
      </c>
      <c r="E103" s="78" t="s">
        <v>186</v>
      </c>
      <c r="F103" s="79"/>
      <c r="G103" s="79"/>
      <c r="H103" s="79">
        <v>30</v>
      </c>
      <c r="I103" s="80"/>
      <c r="J103" s="80">
        <f t="shared" si="3"/>
        <v>30</v>
      </c>
      <c r="K103" s="88" t="s">
        <v>94</v>
      </c>
    </row>
    <row r="104" spans="1:11" ht="31.5">
      <c r="A104" s="105"/>
      <c r="B104" s="70" t="s">
        <v>208</v>
      </c>
      <c r="C104" s="71">
        <v>10</v>
      </c>
      <c r="D104" s="65">
        <v>5</v>
      </c>
      <c r="E104" s="66" t="s">
        <v>184</v>
      </c>
      <c r="F104" s="72">
        <v>20</v>
      </c>
      <c r="G104" s="72">
        <v>0</v>
      </c>
      <c r="H104" s="72">
        <v>20</v>
      </c>
      <c r="I104" s="72"/>
      <c r="J104" s="72">
        <f t="shared" si="3"/>
        <v>40</v>
      </c>
      <c r="K104" s="100" t="s">
        <v>94</v>
      </c>
    </row>
    <row r="105" spans="1:11" ht="31.5">
      <c r="A105" s="105"/>
      <c r="B105" s="70" t="s">
        <v>98</v>
      </c>
      <c r="C105" s="71">
        <v>10</v>
      </c>
      <c r="D105" s="65">
        <v>5</v>
      </c>
      <c r="E105" s="66" t="s">
        <v>184</v>
      </c>
      <c r="F105" s="72">
        <v>0</v>
      </c>
      <c r="G105" s="72">
        <v>0</v>
      </c>
      <c r="H105" s="72">
        <v>20</v>
      </c>
      <c r="I105" s="72"/>
      <c r="J105" s="72">
        <f t="shared" si="3"/>
        <v>20</v>
      </c>
      <c r="K105" s="100" t="s">
        <v>94</v>
      </c>
    </row>
    <row r="106" spans="1:11" ht="45">
      <c r="A106" s="75"/>
      <c r="B106" s="76" t="s">
        <v>191</v>
      </c>
      <c r="C106" s="76" t="s">
        <v>189</v>
      </c>
      <c r="D106" s="77">
        <v>6</v>
      </c>
      <c r="E106" s="78" t="s">
        <v>190</v>
      </c>
      <c r="F106" s="79">
        <v>0</v>
      </c>
      <c r="G106" s="79"/>
      <c r="H106" s="79">
        <v>38</v>
      </c>
      <c r="I106" s="80"/>
      <c r="J106" s="80">
        <f t="shared" si="3"/>
        <v>38</v>
      </c>
      <c r="K106" s="88" t="s">
        <v>94</v>
      </c>
    </row>
    <row r="107" spans="1:11" ht="47.25">
      <c r="A107" s="105"/>
      <c r="B107" s="70" t="s">
        <v>211</v>
      </c>
      <c r="C107" s="71">
        <v>12</v>
      </c>
      <c r="D107" s="71">
        <v>6</v>
      </c>
      <c r="E107" s="102" t="s">
        <v>193</v>
      </c>
      <c r="F107" s="72">
        <v>0</v>
      </c>
      <c r="G107" s="72">
        <v>0</v>
      </c>
      <c r="H107" s="72">
        <v>20</v>
      </c>
      <c r="I107" s="72"/>
      <c r="J107" s="72">
        <f t="shared" si="3"/>
        <v>20</v>
      </c>
      <c r="K107" s="100" t="s">
        <v>94</v>
      </c>
    </row>
    <row r="108" spans="1:11" ht="30">
      <c r="A108" s="75"/>
      <c r="B108" s="76" t="s">
        <v>86</v>
      </c>
      <c r="C108" s="76" t="s">
        <v>174</v>
      </c>
      <c r="D108" s="77">
        <v>4</v>
      </c>
      <c r="E108" s="78" t="s">
        <v>175</v>
      </c>
      <c r="F108" s="79">
        <v>32</v>
      </c>
      <c r="G108" s="79">
        <v>0</v>
      </c>
      <c r="H108" s="79"/>
      <c r="I108" s="80">
        <v>0</v>
      </c>
      <c r="J108" s="80">
        <f t="shared" si="3"/>
        <v>32</v>
      </c>
      <c r="K108" s="88" t="s">
        <v>176</v>
      </c>
    </row>
    <row r="109" spans="1:11" ht="30">
      <c r="A109" s="75"/>
      <c r="B109" s="76" t="s">
        <v>55</v>
      </c>
      <c r="C109" s="76" t="s">
        <v>152</v>
      </c>
      <c r="D109" s="77">
        <v>2</v>
      </c>
      <c r="E109" s="78" t="s">
        <v>159</v>
      </c>
      <c r="F109" s="79">
        <v>0</v>
      </c>
      <c r="G109" s="79">
        <v>64</v>
      </c>
      <c r="H109" s="79"/>
      <c r="I109" s="80">
        <v>0</v>
      </c>
      <c r="J109" s="80">
        <f t="shared" si="3"/>
        <v>64</v>
      </c>
      <c r="K109" s="88" t="s">
        <v>212</v>
      </c>
    </row>
    <row r="110" spans="1:11" ht="47.25">
      <c r="A110" s="105"/>
      <c r="B110" s="70" t="s">
        <v>197</v>
      </c>
      <c r="C110" s="71">
        <v>2</v>
      </c>
      <c r="D110" s="71">
        <v>1</v>
      </c>
      <c r="E110" s="66" t="s">
        <v>146</v>
      </c>
      <c r="F110" s="72">
        <v>16</v>
      </c>
      <c r="G110" s="72">
        <v>64</v>
      </c>
      <c r="H110" s="72"/>
      <c r="I110" s="72"/>
      <c r="J110" s="72">
        <f t="shared" si="3"/>
        <v>80</v>
      </c>
      <c r="K110" s="88" t="s">
        <v>212</v>
      </c>
    </row>
    <row r="111" spans="1:11" ht="63">
      <c r="A111" s="105"/>
      <c r="B111" s="70" t="s">
        <v>74</v>
      </c>
      <c r="C111" s="71">
        <v>4</v>
      </c>
      <c r="D111" s="97">
        <v>2</v>
      </c>
      <c r="E111" s="66" t="s">
        <v>153</v>
      </c>
      <c r="F111" s="72">
        <v>0</v>
      </c>
      <c r="G111" s="72">
        <v>160</v>
      </c>
      <c r="H111" s="72"/>
      <c r="I111" s="72"/>
      <c r="J111" s="72">
        <f t="shared" si="3"/>
        <v>160</v>
      </c>
      <c r="K111" s="88" t="s">
        <v>212</v>
      </c>
    </row>
    <row r="112" spans="1:11" ht="30">
      <c r="A112" s="122"/>
      <c r="B112" s="112" t="s">
        <v>98</v>
      </c>
      <c r="C112" s="120" t="s">
        <v>179</v>
      </c>
      <c r="D112" s="113">
        <v>5</v>
      </c>
      <c r="E112" s="114" t="s">
        <v>186</v>
      </c>
      <c r="F112" s="115"/>
      <c r="G112" s="115"/>
      <c r="H112" s="115">
        <v>10</v>
      </c>
      <c r="I112" s="116"/>
      <c r="J112" s="116">
        <f t="shared" si="3"/>
        <v>10</v>
      </c>
      <c r="K112" s="81" t="s">
        <v>92</v>
      </c>
    </row>
    <row r="113" spans="1:11" ht="31.5">
      <c r="A113" s="105"/>
      <c r="B113" s="73" t="s">
        <v>115</v>
      </c>
      <c r="C113" s="65">
        <v>6</v>
      </c>
      <c r="D113" s="65">
        <v>3</v>
      </c>
      <c r="E113" s="66" t="s">
        <v>168</v>
      </c>
      <c r="F113" s="72">
        <v>32</v>
      </c>
      <c r="G113" s="72">
        <v>0</v>
      </c>
      <c r="H113" s="72"/>
      <c r="I113" s="72">
        <v>0</v>
      </c>
      <c r="J113" s="72">
        <f t="shared" si="3"/>
        <v>32</v>
      </c>
      <c r="K113" s="101" t="s">
        <v>97</v>
      </c>
    </row>
    <row r="114" spans="1:11" ht="30">
      <c r="A114" s="75"/>
      <c r="B114" s="76" t="s">
        <v>185</v>
      </c>
      <c r="C114" s="82" t="s">
        <v>179</v>
      </c>
      <c r="D114" s="77">
        <v>5</v>
      </c>
      <c r="E114" s="78" t="s">
        <v>186</v>
      </c>
      <c r="F114" s="79">
        <v>20</v>
      </c>
      <c r="G114" s="79">
        <v>0</v>
      </c>
      <c r="H114" s="79"/>
      <c r="I114" s="80"/>
      <c r="J114" s="80">
        <f t="shared" si="3"/>
        <v>20</v>
      </c>
      <c r="K114" s="88" t="s">
        <v>97</v>
      </c>
    </row>
    <row r="115" spans="1:11" ht="47.25">
      <c r="A115" s="105"/>
      <c r="B115" s="70" t="s">
        <v>69</v>
      </c>
      <c r="C115" s="71">
        <v>2</v>
      </c>
      <c r="D115" s="71">
        <v>1</v>
      </c>
      <c r="E115" s="66" t="s">
        <v>196</v>
      </c>
      <c r="F115" s="72">
        <v>0</v>
      </c>
      <c r="G115" s="72">
        <v>96</v>
      </c>
      <c r="H115" s="72"/>
      <c r="I115" s="72">
        <v>0</v>
      </c>
      <c r="J115" s="72">
        <f t="shared" si="3"/>
        <v>96</v>
      </c>
      <c r="K115" s="95"/>
    </row>
    <row r="116" spans="1:11" ht="47.25">
      <c r="A116" s="105"/>
      <c r="B116" s="70" t="s">
        <v>69</v>
      </c>
      <c r="C116" s="71">
        <v>2</v>
      </c>
      <c r="D116" s="71">
        <v>1</v>
      </c>
      <c r="E116" s="66" t="s">
        <v>146</v>
      </c>
      <c r="F116" s="72">
        <v>0</v>
      </c>
      <c r="G116" s="72">
        <v>0</v>
      </c>
      <c r="H116" s="72"/>
      <c r="I116" s="72">
        <v>156</v>
      </c>
      <c r="J116" s="72">
        <f t="shared" si="3"/>
        <v>156</v>
      </c>
      <c r="K116" s="95"/>
    </row>
    <row r="117" spans="1:11" ht="47.25">
      <c r="A117" s="105"/>
      <c r="B117" s="70" t="s">
        <v>70</v>
      </c>
      <c r="C117" s="71">
        <v>2</v>
      </c>
      <c r="D117" s="71">
        <v>1</v>
      </c>
      <c r="E117" s="66" t="s">
        <v>196</v>
      </c>
      <c r="F117" s="72">
        <v>0</v>
      </c>
      <c r="G117" s="72">
        <v>96</v>
      </c>
      <c r="H117" s="72"/>
      <c r="I117" s="72"/>
      <c r="J117" s="72">
        <f t="shared" si="3"/>
        <v>96</v>
      </c>
      <c r="K117" s="96"/>
    </row>
    <row r="118" spans="1:11" ht="63">
      <c r="A118" s="105"/>
      <c r="B118" s="70" t="s">
        <v>202</v>
      </c>
      <c r="C118" s="71">
        <v>4</v>
      </c>
      <c r="D118" s="97">
        <v>2</v>
      </c>
      <c r="E118" s="66" t="s">
        <v>153</v>
      </c>
      <c r="F118" s="72">
        <v>0</v>
      </c>
      <c r="G118" s="72">
        <v>0</v>
      </c>
      <c r="H118" s="72">
        <v>0</v>
      </c>
      <c r="I118" s="72">
        <v>102</v>
      </c>
      <c r="J118" s="72">
        <f t="shared" si="3"/>
        <v>102</v>
      </c>
      <c r="K118" s="95"/>
    </row>
    <row r="119" spans="1:11" ht="47.25">
      <c r="A119" s="105"/>
      <c r="B119" s="73" t="s">
        <v>117</v>
      </c>
      <c r="C119" s="65">
        <v>6</v>
      </c>
      <c r="D119" s="65">
        <v>3</v>
      </c>
      <c r="E119" s="66" t="s">
        <v>172</v>
      </c>
      <c r="F119" s="72">
        <v>0</v>
      </c>
      <c r="G119" s="72">
        <v>32</v>
      </c>
      <c r="H119" s="72"/>
      <c r="I119" s="72">
        <v>0</v>
      </c>
      <c r="J119" s="72">
        <f t="shared" si="3"/>
        <v>32</v>
      </c>
      <c r="K119" s="101"/>
    </row>
    <row r="120" spans="1:11" ht="31.5">
      <c r="A120" s="105"/>
      <c r="B120" s="70" t="s">
        <v>206</v>
      </c>
      <c r="C120" s="71">
        <v>8</v>
      </c>
      <c r="D120" s="65">
        <v>4</v>
      </c>
      <c r="E120" s="66" t="s">
        <v>175</v>
      </c>
      <c r="F120" s="72">
        <v>0</v>
      </c>
      <c r="G120" s="72">
        <v>20</v>
      </c>
      <c r="H120" s="72"/>
      <c r="I120" s="72"/>
      <c r="J120" s="72">
        <f t="shared" si="3"/>
        <v>20</v>
      </c>
      <c r="K120" s="101"/>
    </row>
  </sheetData>
  <sortState ref="A2:K122">
    <sortCondition ref="K2:K122"/>
    <sortCondition ref="C2:C122"/>
    <sortCondition ref="B2:B122"/>
  </sortState>
  <pageMargins left="0.7" right="0.7" top="0.75" bottom="0.75" header="0.3" footer="0.3"/>
  <pageSetup paperSize="9"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V32" sqref="V32"/>
    </sheetView>
  </sheetViews>
  <sheetFormatPr defaultColWidth="9.140625" defaultRowHeight="12.75"/>
  <cols>
    <col min="1" max="1" customWidth="true" width="27.5703125"/>
    <col min="2" max="2" bestFit="true" customWidth="true" width="8.85546875"/>
    <col min="3" max="3" customWidth="true" width="7.140625"/>
    <col min="4" max="4" customWidth="true" width="17.0"/>
    <col min="5" max="5" bestFit="true" customWidth="true" width="6.28515625"/>
    <col min="6" max="6" bestFit="true" customWidth="true" width="3.5703125"/>
    <col min="7" max="7" bestFit="true" customWidth="true" width="3.7109375"/>
    <col min="8" max="8" bestFit="true" customWidth="true" width="4.0"/>
    <col min="9" max="9" bestFit="true" customWidth="true" width="6.0"/>
    <col min="10" max="10" bestFit="true" customWidth="true" width="16.42578125"/>
  </cols>
  <sheetData>
    <row r="1" spans="1:10" ht="30">
      <c r="A1" s="74" t="s">
        <v>140</v>
      </c>
      <c r="B1" s="74" t="s">
        <v>141</v>
      </c>
      <c r="C1" s="74" t="s">
        <v>11</v>
      </c>
      <c r="D1" s="74" t="s">
        <v>142</v>
      </c>
      <c r="E1" s="74" t="s">
        <v>19</v>
      </c>
      <c r="F1" s="74" t="s">
        <v>143</v>
      </c>
      <c r="G1" s="74" t="s">
        <v>144</v>
      </c>
      <c r="H1" s="74" t="s">
        <v>112</v>
      </c>
      <c r="I1" s="74" t="s">
        <v>145</v>
      </c>
      <c r="J1" s="74" t="s">
        <v>42</v>
      </c>
    </row>
    <row r="2" spans="1:10" ht="38.25">
      <c r="A2" s="39" t="s">
        <v>70</v>
      </c>
      <c r="B2" s="28"/>
      <c r="C2" s="28">
        <v>1</v>
      </c>
      <c r="D2" s="35" t="s">
        <v>196</v>
      </c>
      <c r="E2" s="30">
        <v>0</v>
      </c>
      <c r="F2" s="30">
        <v>96</v>
      </c>
      <c r="G2" s="30"/>
      <c r="H2" s="30"/>
      <c r="I2" s="30">
        <f t="shared" ref="I2:I33" si="0">E2+F2+G2+H2</f>
        <v>96</v>
      </c>
      <c r="J2" s="128" t="s">
        <v>213</v>
      </c>
    </row>
    <row r="3" spans="1:10" ht="39" thickBot="1">
      <c r="A3" s="129" t="s">
        <v>117</v>
      </c>
      <c r="B3" s="57"/>
      <c r="C3" s="57">
        <v>3</v>
      </c>
      <c r="D3" s="130" t="s">
        <v>172</v>
      </c>
      <c r="E3" s="131">
        <v>0</v>
      </c>
      <c r="F3" s="131">
        <v>32</v>
      </c>
      <c r="G3" s="131"/>
      <c r="H3" s="131">
        <v>0</v>
      </c>
      <c r="I3" s="131">
        <f t="shared" si="0"/>
        <v>32</v>
      </c>
      <c r="J3" s="132" t="s">
        <v>213</v>
      </c>
    </row>
    <row r="4" spans="1:10" ht="25.5">
      <c r="A4" s="138" t="s">
        <v>118</v>
      </c>
      <c r="B4" s="139"/>
      <c r="C4" s="140">
        <v>4</v>
      </c>
      <c r="D4" s="141" t="s">
        <v>175</v>
      </c>
      <c r="E4" s="142">
        <v>30</v>
      </c>
      <c r="F4" s="142">
        <v>20</v>
      </c>
      <c r="G4" s="142"/>
      <c r="H4" s="142"/>
      <c r="I4" s="142">
        <f t="shared" si="0"/>
        <v>50</v>
      </c>
      <c r="J4" s="143" t="s">
        <v>62</v>
      </c>
    </row>
    <row r="5" spans="1:10" ht="25.5">
      <c r="A5" s="144" t="s">
        <v>119</v>
      </c>
      <c r="B5" s="61"/>
      <c r="C5" s="59">
        <v>4</v>
      </c>
      <c r="D5" s="60" t="s">
        <v>175</v>
      </c>
      <c r="E5" s="62">
        <v>20</v>
      </c>
      <c r="F5" s="62">
        <v>10</v>
      </c>
      <c r="G5" s="62"/>
      <c r="H5" s="62"/>
      <c r="I5" s="62">
        <f t="shared" si="0"/>
        <v>30</v>
      </c>
      <c r="J5" s="145" t="s">
        <v>62</v>
      </c>
    </row>
    <row r="6" spans="1:10" ht="26.25" thickBot="1">
      <c r="A6" s="146" t="s">
        <v>122</v>
      </c>
      <c r="B6" s="147"/>
      <c r="C6" s="147">
        <v>5</v>
      </c>
      <c r="D6" s="148" t="s">
        <v>214</v>
      </c>
      <c r="E6" s="149">
        <v>20</v>
      </c>
      <c r="F6" s="150">
        <v>20</v>
      </c>
      <c r="G6" s="150">
        <v>40</v>
      </c>
      <c r="H6" s="151"/>
      <c r="I6" s="150">
        <f t="shared" si="0"/>
        <v>80</v>
      </c>
      <c r="J6" s="152" t="s">
        <v>62</v>
      </c>
    </row>
    <row r="7" spans="1:10" ht="38.25">
      <c r="A7" s="55" t="s">
        <v>207</v>
      </c>
      <c r="B7" s="133"/>
      <c r="C7" s="134">
        <v>4</v>
      </c>
      <c r="D7" s="135" t="s">
        <v>175</v>
      </c>
      <c r="E7" s="136">
        <v>12</v>
      </c>
      <c r="F7" s="136">
        <v>20</v>
      </c>
      <c r="G7" s="136"/>
      <c r="H7" s="136"/>
      <c r="I7" s="136">
        <f t="shared" si="0"/>
        <v>32</v>
      </c>
      <c r="J7" s="137" t="s">
        <v>65</v>
      </c>
    </row>
    <row r="8" spans="1:10" ht="26.25" thickBot="1">
      <c r="A8" s="56" t="s">
        <v>210</v>
      </c>
      <c r="B8" s="57"/>
      <c r="C8" s="57">
        <v>5</v>
      </c>
      <c r="D8" s="130" t="s">
        <v>214</v>
      </c>
      <c r="E8" s="153">
        <v>20</v>
      </c>
      <c r="F8" s="131">
        <v>0</v>
      </c>
      <c r="G8" s="131">
        <v>20</v>
      </c>
      <c r="H8" s="154"/>
      <c r="I8" s="131">
        <f t="shared" si="0"/>
        <v>40</v>
      </c>
      <c r="J8" s="132" t="s">
        <v>65</v>
      </c>
    </row>
    <row r="9" spans="1:10" ht="25.5">
      <c r="A9" s="156" t="s">
        <v>116</v>
      </c>
      <c r="B9" s="140"/>
      <c r="C9" s="140">
        <v>3</v>
      </c>
      <c r="D9" s="141" t="s">
        <v>168</v>
      </c>
      <c r="E9" s="142">
        <v>32</v>
      </c>
      <c r="F9" s="142">
        <v>48</v>
      </c>
      <c r="G9" s="142"/>
      <c r="H9" s="142">
        <v>0</v>
      </c>
      <c r="I9" s="142">
        <f t="shared" si="0"/>
        <v>80</v>
      </c>
      <c r="J9" s="143" t="s">
        <v>71</v>
      </c>
    </row>
    <row r="10" spans="1:10" ht="26.25" thickBot="1">
      <c r="A10" s="157" t="s">
        <v>114</v>
      </c>
      <c r="B10" s="147"/>
      <c r="C10" s="147">
        <v>3</v>
      </c>
      <c r="D10" s="148" t="s">
        <v>168</v>
      </c>
      <c r="E10" s="150">
        <v>16</v>
      </c>
      <c r="F10" s="150">
        <v>96</v>
      </c>
      <c r="G10" s="150"/>
      <c r="H10" s="150">
        <v>0</v>
      </c>
      <c r="I10" s="150">
        <f t="shared" si="0"/>
        <v>112</v>
      </c>
      <c r="J10" s="152" t="s">
        <v>71</v>
      </c>
    </row>
    <row r="11" spans="1:10" ht="25.5">
      <c r="A11" s="55" t="s">
        <v>98</v>
      </c>
      <c r="B11" s="133"/>
      <c r="C11" s="134">
        <v>5</v>
      </c>
      <c r="D11" s="135" t="s">
        <v>214</v>
      </c>
      <c r="E11" s="136">
        <v>0</v>
      </c>
      <c r="F11" s="136">
        <v>0</v>
      </c>
      <c r="G11" s="136">
        <v>20</v>
      </c>
      <c r="H11" s="136"/>
      <c r="I11" s="136">
        <f t="shared" si="0"/>
        <v>20</v>
      </c>
      <c r="J11" s="155" t="s">
        <v>215</v>
      </c>
    </row>
    <row r="12" spans="1:10" ht="38.25">
      <c r="A12" s="33" t="s">
        <v>76</v>
      </c>
      <c r="B12" s="34"/>
      <c r="C12" s="26">
        <v>2</v>
      </c>
      <c r="D12" s="35" t="s">
        <v>216</v>
      </c>
      <c r="E12" s="30">
        <v>0</v>
      </c>
      <c r="F12" s="30">
        <v>64</v>
      </c>
      <c r="G12" s="36">
        <v>0</v>
      </c>
      <c r="H12" s="48">
        <v>0</v>
      </c>
      <c r="I12" s="30">
        <f t="shared" si="0"/>
        <v>64</v>
      </c>
      <c r="J12" s="128" t="s">
        <v>217</v>
      </c>
    </row>
    <row r="13" spans="1:10" ht="26.25" thickBot="1">
      <c r="A13" s="158" t="s">
        <v>206</v>
      </c>
      <c r="B13" s="159"/>
      <c r="C13" s="57">
        <v>4</v>
      </c>
      <c r="D13" s="130" t="s">
        <v>175</v>
      </c>
      <c r="E13" s="131">
        <v>0</v>
      </c>
      <c r="F13" s="131">
        <v>20</v>
      </c>
      <c r="G13" s="131"/>
      <c r="H13" s="131"/>
      <c r="I13" s="131">
        <f t="shared" si="0"/>
        <v>20</v>
      </c>
      <c r="J13" s="132" t="s">
        <v>217</v>
      </c>
    </row>
    <row r="14" spans="1:10" ht="38.25">
      <c r="A14" s="156" t="s">
        <v>111</v>
      </c>
      <c r="B14" s="140"/>
      <c r="C14" s="140">
        <v>3</v>
      </c>
      <c r="D14" s="141" t="s">
        <v>168</v>
      </c>
      <c r="E14" s="142">
        <v>0</v>
      </c>
      <c r="F14" s="142">
        <v>48</v>
      </c>
      <c r="G14" s="142"/>
      <c r="H14" s="160">
        <v>0</v>
      </c>
      <c r="I14" s="142">
        <f t="shared" si="0"/>
        <v>48</v>
      </c>
      <c r="J14" s="161" t="s">
        <v>77</v>
      </c>
    </row>
    <row r="15" spans="1:10" ht="38.25">
      <c r="A15" s="162" t="s">
        <v>111</v>
      </c>
      <c r="B15" s="59"/>
      <c r="C15" s="59">
        <v>3</v>
      </c>
      <c r="D15" s="60" t="s">
        <v>168</v>
      </c>
      <c r="E15" s="62">
        <v>0</v>
      </c>
      <c r="F15" s="62">
        <v>0</v>
      </c>
      <c r="G15" s="62"/>
      <c r="H15" s="62">
        <v>15</v>
      </c>
      <c r="I15" s="62">
        <f t="shared" si="0"/>
        <v>15</v>
      </c>
      <c r="J15" s="163" t="s">
        <v>77</v>
      </c>
    </row>
    <row r="16" spans="1:10" ht="38.25">
      <c r="A16" s="162" t="s">
        <v>117</v>
      </c>
      <c r="B16" s="59"/>
      <c r="C16" s="59">
        <v>3</v>
      </c>
      <c r="D16" s="60" t="s">
        <v>168</v>
      </c>
      <c r="E16" s="62">
        <v>32</v>
      </c>
      <c r="F16" s="62">
        <v>0</v>
      </c>
      <c r="G16" s="62"/>
      <c r="H16" s="62">
        <v>0</v>
      </c>
      <c r="I16" s="62">
        <f t="shared" si="0"/>
        <v>32</v>
      </c>
      <c r="J16" s="163" t="s">
        <v>77</v>
      </c>
    </row>
    <row r="17" spans="1:10" ht="39" thickBot="1">
      <c r="A17" s="157" t="s">
        <v>117</v>
      </c>
      <c r="B17" s="147"/>
      <c r="C17" s="147">
        <v>3</v>
      </c>
      <c r="D17" s="148" t="s">
        <v>205</v>
      </c>
      <c r="E17" s="150">
        <v>0</v>
      </c>
      <c r="F17" s="150">
        <v>64</v>
      </c>
      <c r="G17" s="150"/>
      <c r="H17" s="150">
        <v>0</v>
      </c>
      <c r="I17" s="150">
        <f t="shared" si="0"/>
        <v>64</v>
      </c>
      <c r="J17" s="152" t="s">
        <v>77</v>
      </c>
    </row>
    <row r="18" spans="1:10" ht="63.75">
      <c r="A18" s="138" t="s">
        <v>69</v>
      </c>
      <c r="B18" s="139"/>
      <c r="C18" s="139">
        <v>1</v>
      </c>
      <c r="D18" s="141" t="s">
        <v>218</v>
      </c>
      <c r="E18" s="142">
        <v>32</v>
      </c>
      <c r="F18" s="142">
        <v>0</v>
      </c>
      <c r="G18" s="142"/>
      <c r="H18" s="142">
        <v>0</v>
      </c>
      <c r="I18" s="142">
        <f t="shared" si="0"/>
        <v>32</v>
      </c>
      <c r="J18" s="143" t="s">
        <v>50</v>
      </c>
    </row>
    <row r="19" spans="1:10" ht="63.75">
      <c r="A19" s="144" t="s">
        <v>69</v>
      </c>
      <c r="B19" s="61"/>
      <c r="C19" s="61">
        <v>1</v>
      </c>
      <c r="D19" s="60" t="s">
        <v>219</v>
      </c>
      <c r="E19" s="62">
        <v>0</v>
      </c>
      <c r="F19" s="62">
        <v>0</v>
      </c>
      <c r="G19" s="62"/>
      <c r="H19" s="62">
        <v>10</v>
      </c>
      <c r="I19" s="62">
        <f t="shared" si="0"/>
        <v>10</v>
      </c>
      <c r="J19" s="145" t="s">
        <v>50</v>
      </c>
    </row>
    <row r="20" spans="1:10" ht="64.5" thickBot="1">
      <c r="A20" s="166" t="s">
        <v>201</v>
      </c>
      <c r="B20" s="167"/>
      <c r="C20" s="168">
        <v>2</v>
      </c>
      <c r="D20" s="148" t="s">
        <v>220</v>
      </c>
      <c r="E20" s="150">
        <v>32</v>
      </c>
      <c r="F20" s="150">
        <v>0</v>
      </c>
      <c r="G20" s="150"/>
      <c r="H20" s="150"/>
      <c r="I20" s="150">
        <f t="shared" si="0"/>
        <v>32</v>
      </c>
      <c r="J20" s="169" t="s">
        <v>50</v>
      </c>
    </row>
    <row r="21" spans="1:10" ht="26.25" thickBot="1">
      <c r="A21" s="170" t="s">
        <v>115</v>
      </c>
      <c r="B21" s="171"/>
      <c r="C21" s="171">
        <v>3</v>
      </c>
      <c r="D21" s="172" t="s">
        <v>168</v>
      </c>
      <c r="E21" s="173">
        <v>0</v>
      </c>
      <c r="F21" s="173">
        <v>48</v>
      </c>
      <c r="G21" s="173"/>
      <c r="H21" s="173">
        <v>0</v>
      </c>
      <c r="I21" s="173">
        <f t="shared" si="0"/>
        <v>48</v>
      </c>
      <c r="J21" s="174" t="s">
        <v>48</v>
      </c>
    </row>
    <row r="22" spans="1:10" ht="26.25" thickBot="1">
      <c r="A22" s="175" t="s">
        <v>69</v>
      </c>
      <c r="B22" s="176"/>
      <c r="C22" s="176">
        <v>1</v>
      </c>
      <c r="D22" s="177" t="s">
        <v>221</v>
      </c>
      <c r="E22" s="178">
        <v>0</v>
      </c>
      <c r="F22" s="178">
        <v>64</v>
      </c>
      <c r="G22" s="178"/>
      <c r="H22" s="178">
        <v>0</v>
      </c>
      <c r="I22" s="178">
        <f t="shared" si="0"/>
        <v>64</v>
      </c>
      <c r="J22" s="179" t="s">
        <v>51</v>
      </c>
    </row>
    <row r="23" spans="1:10" ht="63.75">
      <c r="A23" s="138" t="s">
        <v>204</v>
      </c>
      <c r="B23" s="181"/>
      <c r="C23" s="181">
        <v>2</v>
      </c>
      <c r="D23" s="141" t="s">
        <v>220</v>
      </c>
      <c r="E23" s="142">
        <v>32</v>
      </c>
      <c r="F23" s="142">
        <v>0</v>
      </c>
      <c r="G23" s="182"/>
      <c r="H23" s="182"/>
      <c r="I23" s="142">
        <f t="shared" si="0"/>
        <v>32</v>
      </c>
      <c r="J23" s="183" t="s">
        <v>63</v>
      </c>
    </row>
    <row r="24" spans="1:10" ht="64.5" thickBot="1">
      <c r="A24" s="166" t="s">
        <v>204</v>
      </c>
      <c r="B24" s="168"/>
      <c r="C24" s="168">
        <v>2</v>
      </c>
      <c r="D24" s="148" t="s">
        <v>220</v>
      </c>
      <c r="E24" s="150">
        <v>0</v>
      </c>
      <c r="F24" s="150">
        <v>80</v>
      </c>
      <c r="G24" s="184"/>
      <c r="H24" s="184"/>
      <c r="I24" s="150">
        <f t="shared" si="0"/>
        <v>80</v>
      </c>
      <c r="J24" s="152" t="s">
        <v>63</v>
      </c>
    </row>
    <row r="25" spans="1:10" ht="25.5">
      <c r="A25" s="156" t="s">
        <v>110</v>
      </c>
      <c r="B25" s="140"/>
      <c r="C25" s="140">
        <v>3</v>
      </c>
      <c r="D25" s="141" t="s">
        <v>168</v>
      </c>
      <c r="E25" s="142">
        <v>32</v>
      </c>
      <c r="F25" s="142">
        <v>48</v>
      </c>
      <c r="G25" s="142"/>
      <c r="H25" s="160"/>
      <c r="I25" s="142">
        <f t="shared" si="0"/>
        <v>80</v>
      </c>
      <c r="J25" s="183" t="s">
        <v>64</v>
      </c>
    </row>
    <row r="26" spans="1:10" ht="26.25" thickBot="1">
      <c r="A26" s="166" t="s">
        <v>120</v>
      </c>
      <c r="B26" s="167"/>
      <c r="C26" s="147">
        <v>5</v>
      </c>
      <c r="D26" s="148" t="s">
        <v>214</v>
      </c>
      <c r="E26" s="150">
        <v>40</v>
      </c>
      <c r="F26" s="150">
        <v>40</v>
      </c>
      <c r="G26" s="150"/>
      <c r="H26" s="150">
        <v>0</v>
      </c>
      <c r="I26" s="150">
        <f t="shared" si="0"/>
        <v>80</v>
      </c>
      <c r="J26" s="169" t="s">
        <v>64</v>
      </c>
    </row>
    <row r="27" spans="1:10" ht="39" thickBot="1">
      <c r="A27" s="175" t="s">
        <v>69</v>
      </c>
      <c r="B27" s="176"/>
      <c r="C27" s="176">
        <v>1</v>
      </c>
      <c r="D27" s="177" t="s">
        <v>196</v>
      </c>
      <c r="E27" s="178">
        <v>0</v>
      </c>
      <c r="F27" s="178">
        <v>96</v>
      </c>
      <c r="G27" s="178"/>
      <c r="H27" s="178">
        <v>0</v>
      </c>
      <c r="I27" s="178">
        <f t="shared" si="0"/>
        <v>96</v>
      </c>
      <c r="J27" s="179" t="s">
        <v>222</v>
      </c>
    </row>
    <row r="28" spans="1:10" ht="63.75">
      <c r="A28" s="138" t="s">
        <v>74</v>
      </c>
      <c r="B28" s="139"/>
      <c r="C28" s="181">
        <v>2</v>
      </c>
      <c r="D28" s="141" t="s">
        <v>220</v>
      </c>
      <c r="E28" s="142">
        <v>32</v>
      </c>
      <c r="F28" s="142">
        <v>0</v>
      </c>
      <c r="G28" s="142"/>
      <c r="H28" s="142"/>
      <c r="I28" s="142">
        <f t="shared" si="0"/>
        <v>32</v>
      </c>
      <c r="J28" s="143" t="s">
        <v>60</v>
      </c>
    </row>
    <row r="29" spans="1:10" ht="63.75">
      <c r="A29" s="144" t="s">
        <v>202</v>
      </c>
      <c r="B29" s="61"/>
      <c r="C29" s="164">
        <v>2</v>
      </c>
      <c r="D29" s="60" t="s">
        <v>220</v>
      </c>
      <c r="E29" s="62">
        <v>0</v>
      </c>
      <c r="F29" s="62">
        <v>80</v>
      </c>
      <c r="G29" s="62">
        <v>0</v>
      </c>
      <c r="H29" s="62">
        <v>0</v>
      </c>
      <c r="I29" s="62">
        <f t="shared" si="0"/>
        <v>80</v>
      </c>
      <c r="J29" s="145" t="s">
        <v>60</v>
      </c>
    </row>
    <row r="30" spans="1:10" ht="63.75">
      <c r="A30" s="144" t="s">
        <v>202</v>
      </c>
      <c r="B30" s="61"/>
      <c r="C30" s="164">
        <v>2</v>
      </c>
      <c r="D30" s="60" t="s">
        <v>220</v>
      </c>
      <c r="E30" s="62">
        <v>0</v>
      </c>
      <c r="F30" s="62">
        <v>0</v>
      </c>
      <c r="G30" s="62">
        <v>0</v>
      </c>
      <c r="H30" s="62">
        <v>20</v>
      </c>
      <c r="I30" s="62">
        <f t="shared" si="0"/>
        <v>20</v>
      </c>
      <c r="J30" s="145" t="s">
        <v>60</v>
      </c>
    </row>
    <row r="31" spans="1:10" ht="64.5" thickBot="1">
      <c r="A31" s="166" t="s">
        <v>202</v>
      </c>
      <c r="B31" s="167"/>
      <c r="C31" s="168">
        <v>2</v>
      </c>
      <c r="D31" s="148" t="s">
        <v>220</v>
      </c>
      <c r="E31" s="150">
        <v>0</v>
      </c>
      <c r="F31" s="150">
        <v>0</v>
      </c>
      <c r="G31" s="150">
        <v>0</v>
      </c>
      <c r="H31" s="150">
        <v>102</v>
      </c>
      <c r="I31" s="150">
        <f t="shared" si="0"/>
        <v>102</v>
      </c>
      <c r="J31" s="169" t="s">
        <v>60</v>
      </c>
    </row>
    <row r="32" spans="1:10" ht="26.25" thickBot="1">
      <c r="A32" s="185" t="s">
        <v>76</v>
      </c>
      <c r="B32" s="186"/>
      <c r="C32" s="187">
        <v>2</v>
      </c>
      <c r="D32" s="177" t="s">
        <v>223</v>
      </c>
      <c r="E32" s="178">
        <v>0</v>
      </c>
      <c r="F32" s="178">
        <v>64</v>
      </c>
      <c r="G32" s="188">
        <v>0</v>
      </c>
      <c r="H32" s="189">
        <v>0</v>
      </c>
      <c r="I32" s="178">
        <f t="shared" si="0"/>
        <v>64</v>
      </c>
      <c r="J32" s="190" t="s">
        <v>129</v>
      </c>
    </row>
    <row r="33" spans="1:10" ht="51.75" thickBot="1">
      <c r="A33" s="191" t="s">
        <v>123</v>
      </c>
      <c r="B33" s="192"/>
      <c r="C33" s="192">
        <v>6</v>
      </c>
      <c r="D33" s="193" t="s">
        <v>193</v>
      </c>
      <c r="E33" s="173">
        <v>20</v>
      </c>
      <c r="F33" s="173">
        <v>40</v>
      </c>
      <c r="G33" s="173">
        <v>20</v>
      </c>
      <c r="H33" s="173"/>
      <c r="I33" s="173">
        <f t="shared" si="0"/>
        <v>80</v>
      </c>
      <c r="J33" s="194" t="s">
        <v>93</v>
      </c>
    </row>
    <row r="34" spans="1:10" ht="26.25" thickBot="1">
      <c r="A34" s="191" t="s">
        <v>100</v>
      </c>
      <c r="B34" s="192"/>
      <c r="C34" s="171">
        <v>5</v>
      </c>
      <c r="D34" s="172" t="s">
        <v>214</v>
      </c>
      <c r="E34" s="173">
        <v>10</v>
      </c>
      <c r="F34" s="173">
        <v>10</v>
      </c>
      <c r="G34" s="173">
        <v>20</v>
      </c>
      <c r="H34" s="173"/>
      <c r="I34" s="173">
        <f t="shared" ref="I34:I61" si="1">E34+F34+G34+H34</f>
        <v>40</v>
      </c>
      <c r="J34" s="194" t="s">
        <v>53</v>
      </c>
    </row>
    <row r="35" spans="1:10" ht="25.5">
      <c r="A35" s="138" t="s">
        <v>56</v>
      </c>
      <c r="B35" s="139"/>
      <c r="C35" s="139">
        <v>1</v>
      </c>
      <c r="D35" s="141" t="s">
        <v>150</v>
      </c>
      <c r="E35" s="142">
        <v>0</v>
      </c>
      <c r="F35" s="142">
        <v>0</v>
      </c>
      <c r="G35" s="142">
        <v>32</v>
      </c>
      <c r="H35" s="142"/>
      <c r="I35" s="142">
        <f t="shared" si="1"/>
        <v>32</v>
      </c>
      <c r="J35" s="183" t="s">
        <v>66</v>
      </c>
    </row>
    <row r="36" spans="1:10" ht="64.5" thickBot="1">
      <c r="A36" s="166" t="s">
        <v>72</v>
      </c>
      <c r="B36" s="167"/>
      <c r="C36" s="168">
        <v>2</v>
      </c>
      <c r="D36" s="148" t="s">
        <v>220</v>
      </c>
      <c r="E36" s="150">
        <v>0</v>
      </c>
      <c r="F36" s="150">
        <v>80</v>
      </c>
      <c r="G36" s="150">
        <v>0</v>
      </c>
      <c r="H36" s="150"/>
      <c r="I36" s="150">
        <f t="shared" si="1"/>
        <v>80</v>
      </c>
      <c r="J36" s="152" t="s">
        <v>66</v>
      </c>
    </row>
    <row r="37" spans="1:10" ht="26.25" thickBot="1">
      <c r="A37" s="175" t="s">
        <v>124</v>
      </c>
      <c r="B37" s="176"/>
      <c r="C37" s="176">
        <v>6</v>
      </c>
      <c r="D37" s="195" t="s">
        <v>193</v>
      </c>
      <c r="E37" s="178">
        <v>20</v>
      </c>
      <c r="F37" s="178">
        <v>20</v>
      </c>
      <c r="G37" s="178">
        <v>20</v>
      </c>
      <c r="H37" s="178"/>
      <c r="I37" s="178">
        <f t="shared" si="1"/>
        <v>60</v>
      </c>
      <c r="J37" s="179" t="s">
        <v>47</v>
      </c>
    </row>
    <row r="38" spans="1:10" ht="26.25" thickBot="1">
      <c r="A38" s="191" t="s">
        <v>206</v>
      </c>
      <c r="B38" s="192"/>
      <c r="C38" s="171">
        <v>4</v>
      </c>
      <c r="D38" s="172" t="s">
        <v>175</v>
      </c>
      <c r="E38" s="173">
        <v>20</v>
      </c>
      <c r="F38" s="173">
        <v>0</v>
      </c>
      <c r="G38" s="173"/>
      <c r="H38" s="173"/>
      <c r="I38" s="173">
        <f t="shared" si="1"/>
        <v>20</v>
      </c>
      <c r="J38" s="174" t="s">
        <v>82</v>
      </c>
    </row>
    <row r="39" spans="1:10" ht="64.5" thickBot="1">
      <c r="A39" s="175" t="s">
        <v>73</v>
      </c>
      <c r="B39" s="176"/>
      <c r="C39" s="187">
        <v>2</v>
      </c>
      <c r="D39" s="177" t="s">
        <v>220</v>
      </c>
      <c r="E39" s="178">
        <v>0</v>
      </c>
      <c r="F39" s="178">
        <v>80</v>
      </c>
      <c r="G39" s="178"/>
      <c r="H39" s="178"/>
      <c r="I39" s="178">
        <f t="shared" si="1"/>
        <v>80</v>
      </c>
      <c r="J39" s="179" t="s">
        <v>156</v>
      </c>
    </row>
    <row r="40" spans="1:10" ht="51">
      <c r="A40" s="138" t="s">
        <v>200</v>
      </c>
      <c r="B40" s="139"/>
      <c r="C40" s="139">
        <v>1</v>
      </c>
      <c r="D40" s="141" t="s">
        <v>224</v>
      </c>
      <c r="E40" s="142">
        <v>16</v>
      </c>
      <c r="F40" s="142">
        <v>64</v>
      </c>
      <c r="G40" s="142"/>
      <c r="H40" s="142"/>
      <c r="I40" s="142">
        <f t="shared" si="1"/>
        <v>80</v>
      </c>
      <c r="J40" s="143" t="s">
        <v>80</v>
      </c>
    </row>
    <row r="41" spans="1:10" ht="64.5" thickBot="1">
      <c r="A41" s="166" t="s">
        <v>201</v>
      </c>
      <c r="B41" s="167"/>
      <c r="C41" s="168">
        <v>2</v>
      </c>
      <c r="D41" s="148" t="s">
        <v>220</v>
      </c>
      <c r="E41" s="150">
        <v>0</v>
      </c>
      <c r="F41" s="150">
        <v>160</v>
      </c>
      <c r="G41" s="150"/>
      <c r="H41" s="150"/>
      <c r="I41" s="150">
        <f t="shared" si="1"/>
        <v>160</v>
      </c>
      <c r="J41" s="169" t="s">
        <v>80</v>
      </c>
    </row>
    <row r="42" spans="1:10" ht="63.75">
      <c r="A42" s="138" t="s">
        <v>70</v>
      </c>
      <c r="B42" s="139"/>
      <c r="C42" s="139">
        <v>1</v>
      </c>
      <c r="D42" s="141" t="s">
        <v>218</v>
      </c>
      <c r="E42" s="142">
        <v>32</v>
      </c>
      <c r="F42" s="142">
        <v>0</v>
      </c>
      <c r="G42" s="142"/>
      <c r="H42" s="142"/>
      <c r="I42" s="142">
        <f t="shared" si="1"/>
        <v>32</v>
      </c>
      <c r="J42" s="143" t="s">
        <v>58</v>
      </c>
    </row>
    <row r="43" spans="1:10" ht="26.25" thickBot="1">
      <c r="A43" s="166" t="s">
        <v>70</v>
      </c>
      <c r="B43" s="167"/>
      <c r="C43" s="167">
        <v>1</v>
      </c>
      <c r="D43" s="148" t="s">
        <v>221</v>
      </c>
      <c r="E43" s="150">
        <v>0</v>
      </c>
      <c r="F43" s="150">
        <v>64</v>
      </c>
      <c r="G43" s="150"/>
      <c r="H43" s="150"/>
      <c r="I43" s="150">
        <f t="shared" si="1"/>
        <v>64</v>
      </c>
      <c r="J43" s="169" t="s">
        <v>58</v>
      </c>
    </row>
    <row r="44" spans="1:10" ht="25.5">
      <c r="A44" s="165" t="s">
        <v>113</v>
      </c>
      <c r="B44" s="134"/>
      <c r="C44" s="134">
        <v>3</v>
      </c>
      <c r="D44" s="135" t="s">
        <v>168</v>
      </c>
      <c r="E44" s="136">
        <v>16</v>
      </c>
      <c r="F44" s="136">
        <v>96</v>
      </c>
      <c r="G44" s="136"/>
      <c r="H44" s="180"/>
      <c r="I44" s="136">
        <f t="shared" si="1"/>
        <v>112</v>
      </c>
      <c r="J44" s="155" t="s">
        <v>147</v>
      </c>
    </row>
    <row r="45" spans="1:10" ht="25.5">
      <c r="A45" s="39" t="s">
        <v>113</v>
      </c>
      <c r="B45" s="28"/>
      <c r="C45" s="34">
        <v>4</v>
      </c>
      <c r="D45" s="35" t="s">
        <v>175</v>
      </c>
      <c r="E45" s="30">
        <v>20</v>
      </c>
      <c r="F45" s="30">
        <v>0</v>
      </c>
      <c r="G45" s="30"/>
      <c r="H45" s="30"/>
      <c r="I45" s="30">
        <f t="shared" si="1"/>
        <v>20</v>
      </c>
      <c r="J45" s="128" t="s">
        <v>147</v>
      </c>
    </row>
    <row r="46" spans="1:10" ht="26.25" thickBot="1">
      <c r="A46" s="158" t="s">
        <v>113</v>
      </c>
      <c r="B46" s="159"/>
      <c r="C46" s="57">
        <v>4</v>
      </c>
      <c r="D46" s="130" t="s">
        <v>175</v>
      </c>
      <c r="E46" s="131">
        <v>0</v>
      </c>
      <c r="F46" s="131">
        <v>20</v>
      </c>
      <c r="G46" s="131"/>
      <c r="H46" s="131"/>
      <c r="I46" s="131">
        <f t="shared" si="1"/>
        <v>20</v>
      </c>
      <c r="J46" s="132" t="s">
        <v>147</v>
      </c>
    </row>
    <row r="47" spans="1:10" ht="63.75">
      <c r="A47" s="138" t="s">
        <v>72</v>
      </c>
      <c r="B47" s="139"/>
      <c r="C47" s="181">
        <v>2</v>
      </c>
      <c r="D47" s="141" t="s">
        <v>220</v>
      </c>
      <c r="E47" s="142">
        <v>48</v>
      </c>
      <c r="F47" s="142">
        <v>0</v>
      </c>
      <c r="G47" s="142">
        <v>0</v>
      </c>
      <c r="H47" s="142"/>
      <c r="I47" s="142">
        <f t="shared" si="1"/>
        <v>48</v>
      </c>
      <c r="J47" s="143" t="s">
        <v>154</v>
      </c>
    </row>
    <row r="48" spans="1:10" ht="64.5" thickBot="1">
      <c r="A48" s="166" t="s">
        <v>73</v>
      </c>
      <c r="B48" s="167"/>
      <c r="C48" s="168">
        <v>2</v>
      </c>
      <c r="D48" s="148" t="s">
        <v>220</v>
      </c>
      <c r="E48" s="150">
        <v>48</v>
      </c>
      <c r="F48" s="150">
        <v>0</v>
      </c>
      <c r="G48" s="150"/>
      <c r="H48" s="150"/>
      <c r="I48" s="150">
        <f t="shared" si="1"/>
        <v>48</v>
      </c>
      <c r="J48" s="169" t="s">
        <v>154</v>
      </c>
    </row>
    <row r="49" spans="1:10" ht="39" thickBot="1">
      <c r="A49" s="191" t="s">
        <v>56</v>
      </c>
      <c r="B49" s="192"/>
      <c r="C49" s="192">
        <v>1</v>
      </c>
      <c r="D49" s="172" t="s">
        <v>225</v>
      </c>
      <c r="E49" s="173">
        <v>0</v>
      </c>
      <c r="F49" s="173">
        <v>0</v>
      </c>
      <c r="G49" s="173">
        <v>32</v>
      </c>
      <c r="H49" s="173"/>
      <c r="I49" s="173">
        <f t="shared" si="1"/>
        <v>32</v>
      </c>
      <c r="J49" s="198" t="s">
        <v>130</v>
      </c>
    </row>
    <row r="50" spans="1:10" ht="63.75">
      <c r="A50" s="138" t="s">
        <v>56</v>
      </c>
      <c r="B50" s="139"/>
      <c r="C50" s="139">
        <v>1</v>
      </c>
      <c r="D50" s="141" t="s">
        <v>219</v>
      </c>
      <c r="E50" s="142">
        <v>32</v>
      </c>
      <c r="F50" s="142">
        <v>0</v>
      </c>
      <c r="G50" s="142">
        <v>0</v>
      </c>
      <c r="H50" s="142"/>
      <c r="I50" s="142">
        <f t="shared" si="1"/>
        <v>32</v>
      </c>
      <c r="J50" s="196" t="s">
        <v>121</v>
      </c>
    </row>
    <row r="51" spans="1:10" ht="26.25" thickBot="1">
      <c r="A51" s="166" t="s">
        <v>56</v>
      </c>
      <c r="B51" s="167"/>
      <c r="C51" s="167">
        <v>1</v>
      </c>
      <c r="D51" s="148" t="s">
        <v>126</v>
      </c>
      <c r="E51" s="150">
        <v>0</v>
      </c>
      <c r="F51" s="150">
        <v>0</v>
      </c>
      <c r="G51" s="150">
        <v>16</v>
      </c>
      <c r="H51" s="150"/>
      <c r="I51" s="150">
        <f t="shared" si="1"/>
        <v>16</v>
      </c>
      <c r="J51" s="197" t="s">
        <v>121</v>
      </c>
    </row>
    <row r="52" spans="1:10" ht="38.25">
      <c r="A52" s="138" t="s">
        <v>207</v>
      </c>
      <c r="B52" s="139"/>
      <c r="C52" s="140">
        <v>4</v>
      </c>
      <c r="D52" s="141" t="s">
        <v>175</v>
      </c>
      <c r="E52" s="142">
        <v>8</v>
      </c>
      <c r="F52" s="142">
        <v>0</v>
      </c>
      <c r="G52" s="142"/>
      <c r="H52" s="142"/>
      <c r="I52" s="142">
        <f t="shared" si="1"/>
        <v>8</v>
      </c>
      <c r="J52" s="143" t="s">
        <v>94</v>
      </c>
    </row>
    <row r="53" spans="1:10" ht="25.5">
      <c r="A53" s="144" t="s">
        <v>208</v>
      </c>
      <c r="B53" s="61"/>
      <c r="C53" s="59">
        <v>5</v>
      </c>
      <c r="D53" s="60" t="s">
        <v>214</v>
      </c>
      <c r="E53" s="62">
        <v>20</v>
      </c>
      <c r="F53" s="62">
        <v>0</v>
      </c>
      <c r="G53" s="62">
        <v>20</v>
      </c>
      <c r="H53" s="62"/>
      <c r="I53" s="62">
        <f t="shared" si="1"/>
        <v>40</v>
      </c>
      <c r="J53" s="163" t="s">
        <v>94</v>
      </c>
    </row>
    <row r="54" spans="1:10" ht="25.5">
      <c r="A54" s="144" t="s">
        <v>98</v>
      </c>
      <c r="B54" s="61"/>
      <c r="C54" s="59">
        <v>5</v>
      </c>
      <c r="D54" s="60" t="s">
        <v>214</v>
      </c>
      <c r="E54" s="62">
        <v>0</v>
      </c>
      <c r="F54" s="62">
        <v>0</v>
      </c>
      <c r="G54" s="62">
        <v>20</v>
      </c>
      <c r="H54" s="62"/>
      <c r="I54" s="62">
        <f t="shared" si="1"/>
        <v>20</v>
      </c>
      <c r="J54" s="163" t="s">
        <v>94</v>
      </c>
    </row>
    <row r="55" spans="1:10" ht="39" thickBot="1">
      <c r="A55" s="166" t="s">
        <v>211</v>
      </c>
      <c r="B55" s="167"/>
      <c r="C55" s="167">
        <v>6</v>
      </c>
      <c r="D55" s="199" t="s">
        <v>193</v>
      </c>
      <c r="E55" s="150">
        <v>0</v>
      </c>
      <c r="F55" s="150">
        <v>0</v>
      </c>
      <c r="G55" s="150">
        <v>20</v>
      </c>
      <c r="H55" s="150"/>
      <c r="I55" s="150">
        <f t="shared" si="1"/>
        <v>20</v>
      </c>
      <c r="J55" s="152" t="s">
        <v>94</v>
      </c>
    </row>
    <row r="56" spans="1:10" ht="64.5" thickBot="1">
      <c r="A56" s="200" t="s">
        <v>76</v>
      </c>
      <c r="B56" s="171"/>
      <c r="C56" s="201">
        <v>2</v>
      </c>
      <c r="D56" s="172" t="s">
        <v>220</v>
      </c>
      <c r="E56" s="173">
        <v>32</v>
      </c>
      <c r="F56" s="173">
        <v>0</v>
      </c>
      <c r="G56" s="202">
        <v>0</v>
      </c>
      <c r="H56" s="203">
        <v>0</v>
      </c>
      <c r="I56" s="173">
        <f t="shared" si="1"/>
        <v>32</v>
      </c>
      <c r="J56" s="204" t="s">
        <v>87</v>
      </c>
    </row>
    <row r="57" spans="1:10" ht="63.75">
      <c r="A57" s="138" t="s">
        <v>69</v>
      </c>
      <c r="B57" s="139"/>
      <c r="C57" s="139">
        <v>1</v>
      </c>
      <c r="D57" s="141" t="s">
        <v>219</v>
      </c>
      <c r="E57" s="142">
        <v>0</v>
      </c>
      <c r="F57" s="142">
        <v>0</v>
      </c>
      <c r="G57" s="142"/>
      <c r="H57" s="142">
        <v>120</v>
      </c>
      <c r="I57" s="142">
        <f t="shared" si="1"/>
        <v>120</v>
      </c>
      <c r="J57" s="143" t="s">
        <v>59</v>
      </c>
    </row>
    <row r="58" spans="1:10" ht="51">
      <c r="A58" s="144" t="s">
        <v>197</v>
      </c>
      <c r="B58" s="61"/>
      <c r="C58" s="61">
        <v>1</v>
      </c>
      <c r="D58" s="60" t="s">
        <v>224</v>
      </c>
      <c r="E58" s="62">
        <v>16</v>
      </c>
      <c r="F58" s="62">
        <v>64</v>
      </c>
      <c r="G58" s="62"/>
      <c r="H58" s="62"/>
      <c r="I58" s="62">
        <f t="shared" si="1"/>
        <v>80</v>
      </c>
      <c r="J58" s="205" t="s">
        <v>59</v>
      </c>
    </row>
    <row r="59" spans="1:10" ht="63.75">
      <c r="A59" s="144" t="s">
        <v>74</v>
      </c>
      <c r="B59" s="61"/>
      <c r="C59" s="164">
        <v>2</v>
      </c>
      <c r="D59" s="60" t="s">
        <v>220</v>
      </c>
      <c r="E59" s="62">
        <v>0</v>
      </c>
      <c r="F59" s="62">
        <v>160</v>
      </c>
      <c r="G59" s="62"/>
      <c r="H59" s="62"/>
      <c r="I59" s="62">
        <f t="shared" si="1"/>
        <v>160</v>
      </c>
      <c r="J59" s="205" t="s">
        <v>59</v>
      </c>
    </row>
    <row r="60" spans="1:10" ht="39" thickBot="1">
      <c r="A60" s="157" t="s">
        <v>111</v>
      </c>
      <c r="B60" s="147"/>
      <c r="C60" s="147">
        <v>3</v>
      </c>
      <c r="D60" s="148" t="s">
        <v>168</v>
      </c>
      <c r="E60" s="150">
        <v>0</v>
      </c>
      <c r="F60" s="150">
        <v>0</v>
      </c>
      <c r="G60" s="150"/>
      <c r="H60" s="150">
        <v>81</v>
      </c>
      <c r="I60" s="150">
        <f t="shared" si="1"/>
        <v>81</v>
      </c>
      <c r="J60" s="169" t="s">
        <v>59</v>
      </c>
    </row>
    <row r="61" spans="1:10" ht="26.25" thickBot="1">
      <c r="A61" s="170" t="s">
        <v>115</v>
      </c>
      <c r="B61" s="171"/>
      <c r="C61" s="171">
        <v>3</v>
      </c>
      <c r="D61" s="172" t="s">
        <v>168</v>
      </c>
      <c r="E61" s="173">
        <v>32</v>
      </c>
      <c r="F61" s="173">
        <v>0</v>
      </c>
      <c r="G61" s="173"/>
      <c r="H61" s="173">
        <v>0</v>
      </c>
      <c r="I61" s="173">
        <f t="shared" si="1"/>
        <v>32</v>
      </c>
      <c r="J61" s="174" t="s">
        <v>97</v>
      </c>
    </row>
  </sheetData>
  <sortState ref="A2:J77">
    <sortCondition ref="J2:J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Осінь</vt:lpstr>
      <vt:lpstr>Весна</vt:lpstr>
      <vt:lpstr>почасовка</vt:lpstr>
      <vt:lpstr>англ осень</vt:lpstr>
      <vt:lpstr>англ весна</vt:lpstr>
      <vt:lpstr>англ общая</vt:lpstr>
      <vt:lpstr>весна обновл</vt:lpstr>
      <vt:lpstr>Весна!Заголовки_для_печати</vt:lpstr>
      <vt:lpstr>Осінь!Заголовки_для_печати</vt:lpstr>
      <vt:lpstr>Весна!Область_печати</vt:lpstr>
      <vt:lpstr>Осінь!Область_печати</vt:lpstr>
    </vt:vector>
  </TitlesOfParts>
  <Manager>проф. Годлевский М.Д.</Manager>
  <Company>НТУ "ХПИ", каф. АСУ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2002-03-19T06:20:48Z</dcterms:created>
  <dc:creator>доц. Стратиенко Н.К., асс. Малько М.Н.</dc:creator>
  <cp:lastModifiedBy>RePack by Diakov</cp:lastModifiedBy>
  <dcterms:modified xsi:type="dcterms:W3CDTF">2024-05-16T19:25:19Z</dcterms:modified>
  <dc:subject>Документация кафедры</dc:subject>
  <dc:title>Учебные поручения и объем учебной работы</dc:title>
</cp:coreProperties>
</file>