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Admin\Google Drive\Investment Banking\Super Plan\Financial Model\"/>
    </mc:Choice>
  </mc:AlternateContent>
  <xr:revisionPtr revIDLastSave="0" documentId="13_ncr:1_{A894D20D-730C-437B-BB94-90FC0DFDDCBB}" xr6:coauthVersionLast="45" xr6:coauthVersionMax="45" xr10:uidLastSave="{00000000-0000-0000-0000-000000000000}"/>
  <bookViews>
    <workbookView xWindow="-120" yWindow="-120" windowWidth="20730" windowHeight="11310" tabRatio="820" firstSheet="3" activeTab="4" xr2:uid="{00000000-000D-0000-FFFF-FFFF00000000}"/>
  </bookViews>
  <sheets>
    <sheet name="Index" sheetId="28" state="hidden" r:id="rId1"/>
    <sheet name="Summary" sheetId="30" state="hidden" r:id="rId2"/>
    <sheet name="Charts" sheetId="43" state="hidden" r:id="rId3"/>
    <sheet name="Definitions" sheetId="36" r:id="rId4"/>
    <sheet name="Historicals" sheetId="27" r:id="rId5"/>
    <sheet name="Cash Flow Statement" sheetId="33" state="hidden" r:id="rId6"/>
  </sheets>
  <definedNames>
    <definedName name="asd">#REF!</definedName>
    <definedName name="CIQWBGuid" hidden="1">"2cd8126d-26c3-430c-b7fa-a069e3a1fc62"</definedName>
    <definedName name="Forecast">#REF!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Step_1">#REF!</definedName>
    <definedName name="Step_2">#REF!</definedName>
    <definedName name="Step_3">#REF!</definedName>
    <definedName name="Step_4">#REF!</definedName>
    <definedName name="Step_5">#REF!</definedName>
    <definedName name="Step_6">#REF!</definedName>
    <definedName name="Step1">#REF!</definedName>
    <definedName name="Step2">#REF!</definedName>
    <definedName name="Step3">#REF!</definedName>
    <definedName name="Step4">#REF!</definedName>
    <definedName name="Step5">#REF!</definedName>
    <definedName name="Step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8" i="27" l="1"/>
  <c r="E98" i="27"/>
  <c r="C98" i="27"/>
  <c r="D81" i="27"/>
  <c r="E81" i="27"/>
  <c r="D82" i="27"/>
  <c r="E82" i="27"/>
  <c r="C82" i="27"/>
  <c r="C81" i="27"/>
  <c r="E28" i="27"/>
  <c r="D28" i="27"/>
  <c r="C28" i="27"/>
  <c r="E24" i="27"/>
  <c r="E30" i="27" s="1"/>
  <c r="E32" i="27" s="1"/>
  <c r="E62" i="27" s="1"/>
  <c r="D24" i="27"/>
  <c r="D30" i="27" s="1"/>
  <c r="D32" i="27" s="1"/>
  <c r="D62" i="27" s="1"/>
  <c r="C24" i="27"/>
  <c r="C11" i="27"/>
  <c r="C9" i="27" s="1"/>
  <c r="C99" i="27" s="1"/>
  <c r="C8" i="27"/>
  <c r="E118" i="27"/>
  <c r="D118" i="27"/>
  <c r="C118" i="27"/>
  <c r="E93" i="27"/>
  <c r="D93" i="27"/>
  <c r="C93" i="27"/>
  <c r="C78" i="27"/>
  <c r="D77" i="27"/>
  <c r="E77" i="27" s="1"/>
  <c r="D75" i="27"/>
  <c r="E75" i="27" s="1"/>
  <c r="C58" i="27" l="1"/>
  <c r="E86" i="27"/>
  <c r="C30" i="27"/>
  <c r="C32" i="27" s="1"/>
  <c r="C62" i="27" s="1"/>
  <c r="C10" i="27"/>
  <c r="D11" i="27" s="1"/>
  <c r="D58" i="27" s="1"/>
  <c r="C86" i="27"/>
  <c r="C95" i="27" s="1"/>
  <c r="D86" i="27"/>
  <c r="C100" i="27"/>
  <c r="C108" i="27" s="1"/>
  <c r="C120" i="27" s="1"/>
  <c r="D4" i="27"/>
  <c r="D8" i="27" s="1"/>
  <c r="G24" i="30"/>
  <c r="D24" i="30"/>
  <c r="E24" i="30"/>
  <c r="F24" i="30"/>
  <c r="D9" i="27" l="1"/>
  <c r="D99" i="27" s="1"/>
  <c r="C122" i="27"/>
  <c r="D100" i="27"/>
  <c r="D108" i="27" s="1"/>
  <c r="D120" i="27" s="1"/>
  <c r="D10" i="27"/>
  <c r="E11" i="27" s="1"/>
  <c r="E4" i="27"/>
  <c r="E8" i="27" s="1"/>
  <c r="D16" i="33"/>
  <c r="E16" i="33"/>
  <c r="F16" i="33"/>
  <c r="G16" i="33"/>
  <c r="C16" i="33"/>
  <c r="I17" i="30"/>
  <c r="J17" i="30"/>
  <c r="K17" i="30"/>
  <c r="I18" i="30"/>
  <c r="J18" i="30"/>
  <c r="K18" i="30"/>
  <c r="I19" i="30"/>
  <c r="J19" i="30"/>
  <c r="K19" i="30"/>
  <c r="I14" i="30"/>
  <c r="J14" i="30"/>
  <c r="K14" i="30"/>
  <c r="I15" i="30"/>
  <c r="J15" i="30"/>
  <c r="K15" i="30"/>
  <c r="I13" i="30"/>
  <c r="J13" i="30"/>
  <c r="K13" i="30"/>
  <c r="C28" i="33"/>
  <c r="H24" i="30"/>
  <c r="C23" i="33"/>
  <c r="D23" i="33"/>
  <c r="E23" i="33"/>
  <c r="F23" i="33"/>
  <c r="G23" i="33"/>
  <c r="D22" i="33"/>
  <c r="D44" i="33" s="1"/>
  <c r="E18" i="30" s="1"/>
  <c r="E22" i="33"/>
  <c r="E44" i="33" s="1"/>
  <c r="F22" i="33"/>
  <c r="F44" i="33" s="1"/>
  <c r="G22" i="33"/>
  <c r="G24" i="33" s="1"/>
  <c r="H14" i="30" s="1"/>
  <c r="C22" i="33"/>
  <c r="G14" i="33"/>
  <c r="C44" i="33" l="1"/>
  <c r="D18" i="30" s="1"/>
  <c r="E9" i="27"/>
  <c r="E99" i="27" s="1"/>
  <c r="E58" i="27"/>
  <c r="E100" i="27"/>
  <c r="E108" i="27" s="1"/>
  <c r="E120" i="27" s="1"/>
  <c r="E10" i="27"/>
  <c r="D28" i="33"/>
  <c r="I24" i="30"/>
  <c r="E28" i="33"/>
  <c r="F18" i="30"/>
  <c r="G18" i="30"/>
  <c r="G44" i="33"/>
  <c r="D55" i="27"/>
  <c r="E55" i="27"/>
  <c r="C55" i="27"/>
  <c r="D45" i="27"/>
  <c r="E45" i="27"/>
  <c r="C45" i="27"/>
  <c r="J24" i="30" l="1"/>
  <c r="F28" i="33"/>
  <c r="H18" i="30"/>
  <c r="K24" i="30" l="1"/>
  <c r="G28" i="33"/>
  <c r="F28" i="30" l="1"/>
  <c r="E28" i="30"/>
  <c r="F22" i="30"/>
  <c r="E22" i="30"/>
  <c r="D23" i="30"/>
  <c r="D22" i="30"/>
  <c r="F29" i="30" l="1"/>
  <c r="C15" i="33" l="1"/>
  <c r="D15" i="33" l="1"/>
  <c r="K7" i="30"/>
  <c r="C37" i="33"/>
  <c r="E15" i="33" l="1"/>
  <c r="F27" i="30"/>
  <c r="D7" i="30"/>
  <c r="F7" i="30"/>
  <c r="E7" i="30"/>
  <c r="E27" i="30"/>
  <c r="B4" i="43"/>
  <c r="D4" i="43"/>
  <c r="C4" i="43"/>
  <c r="F15" i="33" l="1"/>
  <c r="C57" i="27"/>
  <c r="C67" i="27" l="1"/>
  <c r="D8" i="30"/>
  <c r="I12" i="43"/>
  <c r="H12" i="43"/>
  <c r="G12" i="43"/>
  <c r="F12" i="43"/>
  <c r="E12" i="43"/>
  <c r="I11" i="43"/>
  <c r="H11" i="43"/>
  <c r="G11" i="43"/>
  <c r="F11" i="43"/>
  <c r="I10" i="43"/>
  <c r="H10" i="43"/>
  <c r="G10" i="43"/>
  <c r="F10" i="43"/>
  <c r="E10" i="43"/>
  <c r="G15" i="33" l="1"/>
  <c r="B5" i="43"/>
  <c r="D32" i="30"/>
  <c r="G12" i="33" l="1"/>
  <c r="D29" i="33" l="1"/>
  <c r="E29" i="33"/>
  <c r="E25" i="30"/>
  <c r="F25" i="30"/>
  <c r="F29" i="33"/>
  <c r="G30" i="33"/>
  <c r="G29" i="33"/>
  <c r="C29" i="33" l="1"/>
  <c r="G25" i="30"/>
  <c r="E30" i="33"/>
  <c r="F30" i="33"/>
  <c r="C30" i="33"/>
  <c r="D30" i="33" l="1"/>
  <c r="G27" i="30" l="1"/>
  <c r="H27" i="30"/>
  <c r="G28" i="30" l="1"/>
  <c r="C27" i="33"/>
  <c r="G22" i="30" l="1"/>
  <c r="C24" i="33"/>
  <c r="D14" i="30" s="1"/>
  <c r="C14" i="33"/>
  <c r="H22" i="30"/>
  <c r="H28" i="30"/>
  <c r="H25" i="30" l="1"/>
  <c r="D27" i="33"/>
  <c r="I22" i="30"/>
  <c r="E14" i="33"/>
  <c r="D14" i="33"/>
  <c r="I25" i="30"/>
  <c r="D24" i="33"/>
  <c r="E14" i="30" s="1"/>
  <c r="E24" i="33" l="1"/>
  <c r="F14" i="30" s="1"/>
  <c r="I28" i="30"/>
  <c r="J22" i="30"/>
  <c r="E27" i="33"/>
  <c r="J25" i="30"/>
  <c r="F14" i="33"/>
  <c r="F24" i="33" l="1"/>
  <c r="G14" i="30" s="1"/>
  <c r="J28" i="30"/>
  <c r="G27" i="33"/>
  <c r="G32" i="33" s="1"/>
  <c r="H15" i="30" s="1"/>
  <c r="F27" i="33"/>
  <c r="K25" i="30"/>
  <c r="K22" i="30" l="1"/>
  <c r="K28" i="30"/>
  <c r="D28" i="30"/>
  <c r="C12" i="43"/>
  <c r="B12" i="43"/>
  <c r="D10" i="43"/>
  <c r="C10" i="43"/>
  <c r="B10" i="43"/>
  <c r="C11" i="43"/>
  <c r="B11" i="43"/>
  <c r="D25" i="30" l="1"/>
  <c r="D29" i="30" l="1"/>
  <c r="E29" i="30"/>
  <c r="K27" i="30"/>
  <c r="I27" i="30" l="1"/>
  <c r="J27" i="30"/>
  <c r="D27" i="30"/>
  <c r="D57" i="27" l="1"/>
  <c r="D61" i="27" l="1"/>
  <c r="D67" i="27"/>
  <c r="E32" i="30" s="1"/>
  <c r="E8" i="30"/>
  <c r="C23" i="43" l="1"/>
  <c r="C17" i="43"/>
  <c r="B16" i="43" l="1"/>
  <c r="C5" i="43" l="1"/>
  <c r="D63" i="27" l="1"/>
  <c r="E9" i="30" l="1"/>
  <c r="D65" i="27" l="1"/>
  <c r="D76" i="27" l="1"/>
  <c r="D68" i="27"/>
  <c r="C6" i="43" s="1"/>
  <c r="C21" i="43"/>
  <c r="E23" i="30"/>
  <c r="E10" i="30"/>
  <c r="D78" i="27" l="1"/>
  <c r="D95" i="27" s="1"/>
  <c r="D122" i="27" s="1"/>
  <c r="E33" i="30"/>
  <c r="C22" i="43" l="1"/>
  <c r="C16" i="43"/>
  <c r="G7" i="30"/>
  <c r="C11" i="33"/>
  <c r="E4" i="43"/>
  <c r="H7" i="30" l="1"/>
  <c r="D11" i="33"/>
  <c r="F4" i="43"/>
  <c r="I7" i="30" l="1"/>
  <c r="E11" i="33"/>
  <c r="G4" i="43"/>
  <c r="J7" i="30" l="1"/>
  <c r="H4" i="43"/>
  <c r="F11" i="33" l="1"/>
  <c r="G11" i="33"/>
  <c r="I32" i="30"/>
  <c r="I8" i="30"/>
  <c r="F13" i="33"/>
  <c r="E13" i="33"/>
  <c r="E12" i="33"/>
  <c r="G13" i="33"/>
  <c r="F12" i="33"/>
  <c r="E6" i="33"/>
  <c r="E9" i="33" s="1"/>
  <c r="G17" i="43" l="1"/>
  <c r="J32" i="30"/>
  <c r="H32" i="30"/>
  <c r="H8" i="30"/>
  <c r="J8" i="30"/>
  <c r="E57" i="27"/>
  <c r="D6" i="33"/>
  <c r="D9" i="33" s="1"/>
  <c r="C12" i="33"/>
  <c r="D12" i="33"/>
  <c r="F6" i="33"/>
  <c r="F9" i="33" s="1"/>
  <c r="G5" i="43"/>
  <c r="F17" i="43" l="1"/>
  <c r="H17" i="43"/>
  <c r="E61" i="27"/>
  <c r="E67" i="27"/>
  <c r="F32" i="30" s="1"/>
  <c r="G32" i="30"/>
  <c r="D12" i="43"/>
  <c r="F8" i="30"/>
  <c r="G8" i="30"/>
  <c r="C6" i="33"/>
  <c r="C9" i="33" s="1"/>
  <c r="I9" i="30"/>
  <c r="E11" i="43"/>
  <c r="D11" i="43"/>
  <c r="F5" i="43"/>
  <c r="H5" i="43"/>
  <c r="D23" i="43" l="1"/>
  <c r="D17" i="43"/>
  <c r="E17" i="43"/>
  <c r="E17" i="33"/>
  <c r="E19" i="33" s="1"/>
  <c r="I10" i="30"/>
  <c r="F17" i="33"/>
  <c r="J9" i="30"/>
  <c r="H9" i="30"/>
  <c r="E5" i="43"/>
  <c r="E48" i="33" l="1"/>
  <c r="F13" i="30"/>
  <c r="I33" i="30"/>
  <c r="D17" i="33"/>
  <c r="F19" i="33"/>
  <c r="E43" i="33"/>
  <c r="E45" i="33" s="1"/>
  <c r="G9" i="30"/>
  <c r="C13" i="33"/>
  <c r="D13" i="33"/>
  <c r="E63" i="27"/>
  <c r="D5" i="43"/>
  <c r="E49" i="33" l="1"/>
  <c r="F19" i="30"/>
  <c r="F48" i="33"/>
  <c r="G13" i="30"/>
  <c r="C17" i="33"/>
  <c r="C19" i="33" s="1"/>
  <c r="F43" i="33"/>
  <c r="F45" i="33" s="1"/>
  <c r="J10" i="30"/>
  <c r="J33" i="30"/>
  <c r="H10" i="30"/>
  <c r="H33" i="30"/>
  <c r="F9" i="30"/>
  <c r="D19" i="33"/>
  <c r="G6" i="43"/>
  <c r="D48" i="33" l="1"/>
  <c r="E13" i="30"/>
  <c r="F49" i="33"/>
  <c r="G19" i="30"/>
  <c r="C48" i="33"/>
  <c r="D13" i="30"/>
  <c r="G10" i="30"/>
  <c r="G33" i="30"/>
  <c r="D43" i="33"/>
  <c r="D45" i="33" s="1"/>
  <c r="C43" i="33"/>
  <c r="C45" i="33" s="1"/>
  <c r="E65" i="27"/>
  <c r="E76" i="27" s="1"/>
  <c r="E78" i="27" s="1"/>
  <c r="E95" i="27" s="1"/>
  <c r="E122" i="27" s="1"/>
  <c r="H6" i="43"/>
  <c r="F6" i="43"/>
  <c r="D21" i="43" l="1"/>
  <c r="C49" i="33"/>
  <c r="D19" i="30"/>
  <c r="F23" i="30"/>
  <c r="D49" i="33"/>
  <c r="E19" i="30"/>
  <c r="E68" i="27"/>
  <c r="F33" i="30" s="1"/>
  <c r="F10" i="30"/>
  <c r="E6" i="43"/>
  <c r="D6" i="43" l="1"/>
  <c r="G23" i="30"/>
  <c r="D16" i="43" l="1"/>
  <c r="H23" i="30"/>
  <c r="D22" i="43"/>
  <c r="C32" i="33"/>
  <c r="D15" i="30" s="1"/>
  <c r="D32" i="33"/>
  <c r="E22" i="43" l="1"/>
  <c r="E16" i="43"/>
  <c r="I23" i="30"/>
  <c r="F22" i="43"/>
  <c r="D36" i="33"/>
  <c r="E15" i="30"/>
  <c r="C36" i="33"/>
  <c r="C38" i="33" s="1"/>
  <c r="D17" i="30" s="1"/>
  <c r="E32" i="33"/>
  <c r="I4" i="43"/>
  <c r="G6" i="33"/>
  <c r="G9" i="33" s="1"/>
  <c r="G22" i="43" l="1"/>
  <c r="F16" i="43"/>
  <c r="J23" i="30"/>
  <c r="E36" i="33"/>
  <c r="F15" i="30"/>
  <c r="C39" i="33"/>
  <c r="K32" i="30"/>
  <c r="K8" i="30"/>
  <c r="F32" i="33"/>
  <c r="D37" i="33"/>
  <c r="D38" i="33" s="1"/>
  <c r="E17" i="30" s="1"/>
  <c r="G16" i="43" l="1"/>
  <c r="H22" i="43"/>
  <c r="I17" i="43"/>
  <c r="F36" i="33"/>
  <c r="G15" i="30"/>
  <c r="D39" i="33"/>
  <c r="G29" i="30"/>
  <c r="I5" i="43"/>
  <c r="E37" i="33"/>
  <c r="E38" i="33" s="1"/>
  <c r="F17" i="30" s="1"/>
  <c r="G37" i="33" l="1"/>
  <c r="H16" i="43"/>
  <c r="E23" i="43"/>
  <c r="E21" i="43"/>
  <c r="E39" i="33"/>
  <c r="H29" i="30"/>
  <c r="K9" i="30"/>
  <c r="F37" i="33"/>
  <c r="F38" i="33" s="1"/>
  <c r="G17" i="30" s="1"/>
  <c r="F23" i="43" l="1"/>
  <c r="F21" i="43"/>
  <c r="F39" i="33"/>
  <c r="G17" i="33"/>
  <c r="G19" i="33" s="1"/>
  <c r="H13" i="30" s="1"/>
  <c r="I29" i="30"/>
  <c r="G23" i="43" l="1"/>
  <c r="G21" i="43"/>
  <c r="G48" i="33"/>
  <c r="G43" i="33"/>
  <c r="G45" i="33" s="1"/>
  <c r="G36" i="33"/>
  <c r="G38" i="33" s="1"/>
  <c r="H17" i="30" s="1"/>
  <c r="J29" i="30"/>
  <c r="K33" i="30"/>
  <c r="K10" i="30"/>
  <c r="K23" i="30"/>
  <c r="H23" i="43" l="1"/>
  <c r="H21" i="43"/>
  <c r="G49" i="33"/>
  <c r="H19" i="30"/>
  <c r="I6" i="43"/>
  <c r="I22" i="43" l="1"/>
  <c r="I16" i="43"/>
  <c r="G39" i="33" l="1"/>
  <c r="K29" i="30" l="1"/>
  <c r="I23" i="43" l="1"/>
  <c r="I21" i="43"/>
  <c r="C61" i="27"/>
  <c r="C63" i="27" l="1"/>
  <c r="C65" i="27" s="1"/>
  <c r="B17" i="43"/>
  <c r="B23" i="43"/>
  <c r="D9" i="30" l="1"/>
  <c r="D10" i="30"/>
  <c r="B21" i="43"/>
  <c r="B22" i="43"/>
  <c r="C68" i="27"/>
  <c r="D33" i="30" l="1"/>
  <c r="B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48" authorId="0" shapeId="0" xr:uid="{00000000-0006-0000-0600-000001000000}">
      <text>
        <r>
          <rPr>
            <b/>
            <sz val="9"/>
            <color indexed="81"/>
            <rFont val="Calibri"/>
            <family val="2"/>
          </rPr>
          <t>It measures how much investors get for every Rs. Of Sales, Higher the better</t>
        </r>
        <r>
          <rPr>
            <sz val="8"/>
            <color indexed="81"/>
            <rFont val="Tahoma"/>
            <family val="2"/>
          </rPr>
          <t xml:space="preserve">
</t>
        </r>
      </text>
    </comment>
  </commentList>
</comments>
</file>

<file path=xl/sharedStrings.xml><?xml version="1.0" encoding="utf-8"?>
<sst xmlns="http://schemas.openxmlformats.org/spreadsheetml/2006/main" count="426" uniqueCount="263">
  <si>
    <t>Balance Sheet</t>
  </si>
  <si>
    <t>Operating Cash Flow</t>
  </si>
  <si>
    <t>Cash Flow Statement</t>
  </si>
  <si>
    <t>Revenue</t>
  </si>
  <si>
    <t>PARTICULARS</t>
  </si>
  <si>
    <t xml:space="preserve">PROJECTION RESULTS </t>
  </si>
  <si>
    <t xml:space="preserve">Other Income </t>
  </si>
  <si>
    <t xml:space="preserve">EXPENSES </t>
  </si>
  <si>
    <t xml:space="preserve">Depreciation </t>
  </si>
  <si>
    <t>EBIT</t>
  </si>
  <si>
    <t xml:space="preserve">Profit after Tax </t>
  </si>
  <si>
    <t>EBITDA%</t>
  </si>
  <si>
    <t>PAT%</t>
  </si>
  <si>
    <t xml:space="preserve">EBITDA / Operating Profit </t>
  </si>
  <si>
    <t>Earnings Before Tax (EBT )</t>
  </si>
  <si>
    <t>Description</t>
  </si>
  <si>
    <t>Summary</t>
  </si>
  <si>
    <t>Financial snapshot of the company</t>
  </si>
  <si>
    <t>Profit &amp; Loss A/c</t>
  </si>
  <si>
    <t>Historical and forecasted income statement</t>
  </si>
  <si>
    <t>Historical and forecasted balance sheet</t>
  </si>
  <si>
    <t>Forecasted cash flow statement</t>
  </si>
  <si>
    <t>Debt Schedule</t>
  </si>
  <si>
    <t>Fixed Asset &amp; Depreciation Schedule</t>
  </si>
  <si>
    <t>(NAME OF THE COMPANY)</t>
  </si>
  <si>
    <t>Particulars</t>
  </si>
  <si>
    <t>S.No.</t>
  </si>
  <si>
    <t xml:space="preserve">Interest including finance charges </t>
  </si>
  <si>
    <t xml:space="preserve">P&amp;L </t>
  </si>
  <si>
    <t>EBITDA</t>
  </si>
  <si>
    <t>PBT</t>
  </si>
  <si>
    <t>PAT</t>
  </si>
  <si>
    <t xml:space="preserve">Cash Flow </t>
  </si>
  <si>
    <t>Net Cash Flow</t>
  </si>
  <si>
    <t>Capex</t>
  </si>
  <si>
    <t>Free Cash Flow to Firm</t>
  </si>
  <si>
    <t xml:space="preserve">Balance Sheet </t>
  </si>
  <si>
    <t>Share Capital</t>
  </si>
  <si>
    <t>Reserves &amp; Surplus</t>
  </si>
  <si>
    <t>Total Debt</t>
  </si>
  <si>
    <t>Net Fixed Assets</t>
  </si>
  <si>
    <t>Deferred tax assets, net</t>
  </si>
  <si>
    <t>Net Current Assets</t>
  </si>
  <si>
    <t>Margins</t>
  </si>
  <si>
    <t xml:space="preserve">EBITDA </t>
  </si>
  <si>
    <t xml:space="preserve">Financial Summary </t>
  </si>
  <si>
    <t>Shareholders Funds</t>
  </si>
  <si>
    <t>Secured Loans</t>
  </si>
  <si>
    <t>Unsecured Loans</t>
  </si>
  <si>
    <t xml:space="preserve">Share Capital </t>
  </si>
  <si>
    <t>Total Shareholder funds(A)</t>
  </si>
  <si>
    <t xml:space="preserve">Deferred Tax liabilities </t>
  </si>
  <si>
    <t xml:space="preserve">Long Term provisions </t>
  </si>
  <si>
    <t xml:space="preserve">Short Term borrowings </t>
  </si>
  <si>
    <t xml:space="preserve">Short term provisions </t>
  </si>
  <si>
    <t xml:space="preserve">FORECAST PERIOD </t>
  </si>
  <si>
    <t>Non - Current Assets</t>
  </si>
  <si>
    <t xml:space="preserve">Gross Fixed Assets </t>
  </si>
  <si>
    <t xml:space="preserve">less: Accumulated depreciation </t>
  </si>
  <si>
    <t xml:space="preserve">Net Fixed Assets </t>
  </si>
  <si>
    <t xml:space="preserve">Long Term loans &amp; advances </t>
  </si>
  <si>
    <t xml:space="preserve">Long term Investments </t>
  </si>
  <si>
    <t xml:space="preserve">Intangible assets </t>
  </si>
  <si>
    <t xml:space="preserve">Deferred tax assets </t>
  </si>
  <si>
    <t xml:space="preserve">Other Non-current assets </t>
  </si>
  <si>
    <t xml:space="preserve">Current Asset </t>
  </si>
  <si>
    <t xml:space="preserve">Cash </t>
  </si>
  <si>
    <t xml:space="preserve">Inventory </t>
  </si>
  <si>
    <t xml:space="preserve">Short term loans &amp; advances </t>
  </si>
  <si>
    <t xml:space="preserve">Other current assets </t>
  </si>
  <si>
    <t>Total Non-Current Asset (A)</t>
  </si>
  <si>
    <t>Total Current Assets (B)</t>
  </si>
  <si>
    <t>Total Assets (A+B)</t>
  </si>
  <si>
    <t>Short term Investments</t>
  </si>
  <si>
    <t>2021F</t>
  </si>
  <si>
    <t xml:space="preserve">Sundry Creditors </t>
  </si>
  <si>
    <t xml:space="preserve">Sundry Debtors </t>
  </si>
  <si>
    <t xml:space="preserve">Check </t>
  </si>
  <si>
    <t>2018A</t>
  </si>
  <si>
    <t xml:space="preserve">BALANCE SHEET </t>
  </si>
  <si>
    <t xml:space="preserve">CASH FLOW STATEMENT </t>
  </si>
  <si>
    <t xml:space="preserve">INCOME STATEMENT </t>
  </si>
  <si>
    <t>Cash flows from operating activities:</t>
  </si>
  <si>
    <t>Adjustments:</t>
  </si>
  <si>
    <t>Loss /(profit) on sale of fixed assets</t>
  </si>
  <si>
    <t>Effect of exchange differences on translation of foreign currency cash and cash equivalents</t>
  </si>
  <si>
    <t>Operating profit before working capital changes</t>
  </si>
  <si>
    <t>Decrease/(Increase) in sundry debtors</t>
  </si>
  <si>
    <t>(Decrease)/Increase in current liabilities and provisions</t>
  </si>
  <si>
    <t>Net cash provided by / (used in) operating activities</t>
  </si>
  <si>
    <t>Purchase of fixed assets</t>
  </si>
  <si>
    <t>Net cash Provided/ (used) in investing activities</t>
  </si>
  <si>
    <t>Cash flow from financing activities</t>
  </si>
  <si>
    <t>Issue of share capital (net of issue expenses paid)</t>
  </si>
  <si>
    <t>Interest paid on loans</t>
  </si>
  <si>
    <t>Net cash Provided/(used) by financing activities</t>
  </si>
  <si>
    <t>Net increase/(decrease) in cash and cash equivalents</t>
  </si>
  <si>
    <t>Cash and cash equivalents at the beginning of the year</t>
  </si>
  <si>
    <t>Cash and cash equivalents at the end of the year</t>
  </si>
  <si>
    <t>Calculation of Free Cash Flow</t>
  </si>
  <si>
    <t>Capital expenditure</t>
  </si>
  <si>
    <t>Free Cash Flow</t>
  </si>
  <si>
    <t>Cash Flow Ratios</t>
  </si>
  <si>
    <t>Free Cash Flow / Operating Cash Flow</t>
  </si>
  <si>
    <t>Income taxes paid</t>
  </si>
  <si>
    <t xml:space="preserve">Decrease/(Increase) in Inventories </t>
  </si>
  <si>
    <t xml:space="preserve">Decrease/(Increase) in Other Current assets </t>
  </si>
  <si>
    <t xml:space="preserve">Operating Cash Flow / Sales </t>
  </si>
  <si>
    <t>Cash flows from investing activities</t>
  </si>
  <si>
    <t>Opening Gross</t>
  </si>
  <si>
    <t>Additions</t>
  </si>
  <si>
    <t>Deletions</t>
  </si>
  <si>
    <t>Closing Gross</t>
  </si>
  <si>
    <t>Accumulated Depreciation</t>
  </si>
  <si>
    <t>Net value</t>
  </si>
  <si>
    <t>Current Depreciation</t>
  </si>
  <si>
    <t>From Banks</t>
  </si>
  <si>
    <t>Term Loans</t>
  </si>
  <si>
    <t>Other Loans</t>
  </si>
  <si>
    <t>Total Secured Loans</t>
  </si>
  <si>
    <t>Total Unsecured Loan</t>
  </si>
  <si>
    <t xml:space="preserve">Interest Expense </t>
  </si>
  <si>
    <t>Finance lease obligation</t>
  </si>
  <si>
    <t xml:space="preserve">Total Debt </t>
  </si>
  <si>
    <t>CAPEX  Schedule</t>
  </si>
  <si>
    <t xml:space="preserve">Analysis of Revenue projections </t>
  </si>
  <si>
    <t xml:space="preserve">Graphs of Revenue , Expenses , Working Capital </t>
  </si>
  <si>
    <t xml:space="preserve">Debt &amp; Interest cost schedule </t>
  </si>
  <si>
    <t>EBITDA Margin</t>
  </si>
  <si>
    <t>PAT Margin</t>
  </si>
  <si>
    <t>Debtor days</t>
  </si>
  <si>
    <t>Creditor days</t>
  </si>
  <si>
    <t>Inventory days</t>
  </si>
  <si>
    <t>Total Debt to Equity</t>
  </si>
  <si>
    <t>RoA (%)</t>
  </si>
  <si>
    <t>RoE (%)</t>
  </si>
  <si>
    <t>RoCE (%)</t>
  </si>
  <si>
    <t xml:space="preserve">Charts </t>
  </si>
  <si>
    <t>2019A</t>
  </si>
  <si>
    <t>2020A</t>
  </si>
  <si>
    <t>CAPEX SCHEDULE</t>
  </si>
  <si>
    <t>HISTORICAL PERIOD</t>
  </si>
  <si>
    <t>End of Sheet</t>
  </si>
  <si>
    <t>Proceeds/Repayment of loans</t>
  </si>
  <si>
    <t>2022E</t>
  </si>
  <si>
    <t>2023E</t>
  </si>
  <si>
    <t>2024E</t>
  </si>
  <si>
    <t>2025E</t>
  </si>
  <si>
    <t>Stream 1</t>
  </si>
  <si>
    <t>Stream 2</t>
  </si>
  <si>
    <t>Stream 3</t>
  </si>
  <si>
    <t>Stream 4</t>
  </si>
  <si>
    <t>REVENUE</t>
  </si>
  <si>
    <t>TOTAL REVENUE FROM OPERATIONS/SERVICES</t>
  </si>
  <si>
    <t xml:space="preserve">General &amp; Administrative Expenses </t>
  </si>
  <si>
    <t xml:space="preserve">Selling &amp; Marketing Expenses </t>
  </si>
  <si>
    <t>Other Expenses 1</t>
  </si>
  <si>
    <t>Other Expenses 2</t>
  </si>
  <si>
    <t xml:space="preserve">TOTAL OPERATING EXPENSES </t>
  </si>
  <si>
    <t xml:space="preserve">Employee Cost </t>
  </si>
  <si>
    <t>Other Income</t>
  </si>
  <si>
    <t>Intangible assets</t>
  </si>
  <si>
    <t>Additions - Intangible</t>
  </si>
  <si>
    <t>Equity funds raised</t>
  </si>
  <si>
    <t>Balancing Figure</t>
  </si>
  <si>
    <t xml:space="preserve">Revenues </t>
  </si>
  <si>
    <t>Interest cover</t>
  </si>
  <si>
    <t xml:space="preserve">Realised Foreign Exchange Gain/(Loss) </t>
  </si>
  <si>
    <t>Product Development Expenses/ Operating Expenses/Raw Material</t>
  </si>
  <si>
    <t>Cash Flow from Operations</t>
  </si>
  <si>
    <t>Cash Flow from Investing</t>
  </si>
  <si>
    <t>Cash Flow from Financing</t>
  </si>
  <si>
    <t>Equity Funds Raised</t>
  </si>
  <si>
    <t>This colour represent Output</t>
  </si>
  <si>
    <t>This colour represent Input</t>
  </si>
  <si>
    <t>Note For Developers</t>
  </si>
  <si>
    <t>This colour represent - Cell name can be changed</t>
  </si>
  <si>
    <t>Average Interest Rate (%)</t>
  </si>
  <si>
    <t>Reserve &amp; Surplus</t>
  </si>
  <si>
    <t xml:space="preserve">Equity Funds Raised </t>
  </si>
  <si>
    <t>Expenses Projection</t>
  </si>
  <si>
    <t>Detailed Cost breakup for projections</t>
  </si>
  <si>
    <t>Revenue Projections</t>
  </si>
  <si>
    <t xml:space="preserve">Note </t>
  </si>
  <si>
    <t>Definitions</t>
  </si>
  <si>
    <t>DEBT SCHEDULE</t>
  </si>
  <si>
    <t>Values are automated in these cells</t>
  </si>
  <si>
    <t>Please add your input data in these cells</t>
  </si>
  <si>
    <t>Opening Gross is the total capex or fixed assets at the beginning of the year or end of last year books</t>
  </si>
  <si>
    <t>Over the years, many asset get depreicated completed and are worth nothing. Those assets are removed and shown in this cell</t>
  </si>
  <si>
    <t>This cell shows the net value of assets after substracting the accumulated depreciation to the closing gross assets</t>
  </si>
  <si>
    <t>Every year the depreciation is calculated on the net gross assets based on the different depreciation rates for different types of assets</t>
  </si>
  <si>
    <t>New addition of fixed assets such as computers, land, furniture, etc. during the year</t>
  </si>
  <si>
    <t>Year 1</t>
  </si>
  <si>
    <t>Year 2</t>
  </si>
  <si>
    <t>Year 3</t>
  </si>
  <si>
    <t>New investments on intangible assets such as patent, software development, etc. during the year</t>
  </si>
  <si>
    <t>Net fixed assets after accounting for addition and deletion of assets during the year</t>
  </si>
  <si>
    <t xml:space="preserve">Depreciation is accumulated over the years </t>
  </si>
  <si>
    <t>Average Depreciation Rate (%)</t>
  </si>
  <si>
    <t>The average depreciation rate of all the Tangible and intangible assets during the current financial year</t>
  </si>
  <si>
    <t>Loans are amounts received by the business which will be paid back to the lender. A secured loan is a loan in which the borrower pledges some asset as collateral for the loan, which then becomes a secured debt owed to the creditor who gives the loan.</t>
  </si>
  <si>
    <t>A term loan is a loan from a bank for a specific amount that has a specified repayment schedule</t>
  </si>
  <si>
    <t>Secured loans raised from other parties other than banks can be included here</t>
  </si>
  <si>
    <t>Loans raised from banks can be added. It can also include line of credit received from banks</t>
  </si>
  <si>
    <t>A finance lease is a type of lease in which a finance company is typically the legal owner of the asset for the duration of the lease and the business has an obligation to repay the interest and lease amount over a specific period of time</t>
  </si>
  <si>
    <t>Loans raised from any party which is not backed by any collateral can be termed as unsecured loans. Loans raised from family, friends and others can be included in the unsecured loans</t>
  </si>
  <si>
    <t>The business has an obligation to pay interest on various loans raised. This cell shows the total interest expense during the financial year</t>
  </si>
  <si>
    <t>Each loan raised by the business can have different interest rate based on the different category. This cell shows the average interest rate during the financial year</t>
  </si>
  <si>
    <t>Revenue from operation is the revenue that a company generates from its primary business activities. For example, a retailer produces its operating revenue through merchandise sales</t>
  </si>
  <si>
    <t>Any company can have more than one primary business activities producing different revenue streams. Please add the revenue received from different streams on these cells</t>
  </si>
  <si>
    <t>In order to run a business, the company has an ongoing cost for running a product, business, or system</t>
  </si>
  <si>
    <t>Expenses occurred from running primary business activites are included here.  For example, a retailer produces its operating revenue through merchandise sales then his operating expenses would be the expenses occurred to procure the merchandise</t>
  </si>
  <si>
    <t>All sorts of employee cost or labour cost are included in this cell</t>
  </si>
  <si>
    <t>Cost occurred such as Office expenses, audit expenses, etc are included here</t>
  </si>
  <si>
    <t>Promotion cost for the business including travelling expenses should be included here</t>
  </si>
  <si>
    <t>Revenue received by the company from other non primary business activities are included here. For example, interest received on fixed deposits or other investments</t>
  </si>
  <si>
    <t xml:space="preserve">Gains or loss received due to fluctuation in  currency exchange rate </t>
  </si>
  <si>
    <t>Interest expense occurred during the year is included here from the Debt schedule</t>
  </si>
  <si>
    <t xml:space="preserve">Provision for Income Tax </t>
  </si>
  <si>
    <t xml:space="preserve">Non- Current Liabilities </t>
  </si>
  <si>
    <t xml:space="preserve">Other Non- Current Liabilities </t>
  </si>
  <si>
    <t>Total Non Current Liabilities (B)</t>
  </si>
  <si>
    <t xml:space="preserve">Current Liabilities </t>
  </si>
  <si>
    <t xml:space="preserve">Other Current Liabilities </t>
  </si>
  <si>
    <t>Total Current Liabilities (C)</t>
  </si>
  <si>
    <t>TOTAL LIABILITIES (A+B+C)</t>
  </si>
  <si>
    <t>A provision for income taxes is the estimated amount that a business expects to pay in income taxes for the current year.</t>
  </si>
  <si>
    <t>Any other expense occurred can be included here</t>
  </si>
  <si>
    <t>Total operating expense is an expense a business incurs through its normal business operations.</t>
  </si>
  <si>
    <t>Operating profit/ EBITDA is the profitability of the business, after taking into account operating expenses.</t>
  </si>
  <si>
    <t>Profit after-tax is the earnings of a business after all income taxes have been deducted. The profit after-tax figure is considered the best measure of the ability of a company to generate a return</t>
  </si>
  <si>
    <t>EBITDA margin is a profitability ratio that measures how much in earnings a company is generating before interest, taxes, depreciation, and amortization, as a percentage of revenue.</t>
  </si>
  <si>
    <t>PAT margin is a profitability ratio that measures the net profitability of the business</t>
  </si>
  <si>
    <t>Shareholder Funds is the total equity funds in the company. It also includes reserve &amp; surplus.</t>
  </si>
  <si>
    <t>A company's share capital is the portion of a company's equity that has been obtained by the issue of shares in the company to a shareholder</t>
  </si>
  <si>
    <t xml:space="preserve">Reserves and surplus are the accumulated profits that a company has earned and retained overtime. Retained profits are the profits that are left after paying the dividends to the shareholders. </t>
  </si>
  <si>
    <t>Fresh equity capital raised from promoters or new investors</t>
  </si>
  <si>
    <t>Deferred tax liability is a tax that is assessed or is due for the current period but has not yet been paid. Deferred tax liability records the fact the company will, in the future, pay more income tax because of a transaction that took place during the current period, such as an installment sale receivable.</t>
  </si>
  <si>
    <t>Noncurrent liabilities, also known as long-term liabilities, are obligations listed on the balance sheet not due for more than a year.</t>
  </si>
  <si>
    <t>Long term provisions are usually money set aside for employee benefits such as gratuity; leave encashment, provident funds etc.</t>
  </si>
  <si>
    <t>Current liabilities are a company’s obligations which are expected to be settled within 365 days (less than 1 year).</t>
  </si>
  <si>
    <t>Short term borrowings of the company usually undertaken by the company to meet day to day cash requirements (also called working capital requirements). </t>
  </si>
  <si>
    <t>Sundry creditors is also known as trade payables or accounts payables. These are obligations payable to vendors who supply to the company. The vendors could be raw material suppliers, utility companies providing services, stationary companies etc.</t>
  </si>
  <si>
    <t>Other current Liabilities are obligations associated with the statutory requirements and obligations that are not directly related to the operations of the company.</t>
  </si>
  <si>
    <t>Short term provisions is quite similar to long term provisions, both of which deals with setting aside funds for employee benefits such as gratuity, leave encashment, provident funds etc.</t>
  </si>
  <si>
    <t>Other Non-current Liabilities are obligations associated with the statutory requirements and obligations that are not directly related to the operations of the company which are not due for more than a year.</t>
  </si>
  <si>
    <t>Non-current assets are the assets that the company owns, the economic benefit of which is enjoyed over a long period</t>
  </si>
  <si>
    <t>Fixed assets are assets (both tangible and intangible) that the company owns which cannot be converted to cash easily or which cannot be liquidated easily. Typical examples of fixed assets are land, plant and machinery, vehicles, building etc. Intangible assets are also considered fixed assets because they benefit companies over a long period of time.</t>
  </si>
  <si>
    <t>Intangible assets are assets which have an economic value, but do not have a physical nature. This usually includes patents, copyrights, trademarks, designs etc.</t>
  </si>
  <si>
    <t>Depreciation is a way of spreading the cost of acquiring the asset over its useful life. The value of the assets deplete over time, as the assets lose their productive capacity due to obsolescence and physical wear and tear.</t>
  </si>
  <si>
    <t>Net fixed assets is the net value of the assets owned by the company after deducting depreciation</t>
  </si>
  <si>
    <t>Non-current investments are investments made by the company with a long term perspective. The investment could be anything – buying listed equity shares, minority stake in other companies, debentures, mutual funds etc.</t>
  </si>
  <si>
    <t>These are loans and advances given out by the company to other group companies, employees, suppliers, vendors etc.</t>
  </si>
  <si>
    <t>Other Non-current assets includes other miscellaneous long term assets</t>
  </si>
  <si>
    <t>Deferred tax assets is a tax that is assessed or is due for the current period that has been paid in excess. Deferred tax assets records the fact the company will, in the future, receive refund of income tax because of a transaction that took place during the current period.</t>
  </si>
  <si>
    <t>Current assets are assets that can be easily converted to cash and the company foresees a situation of consuming these assets within 365 days. Current assets are the assets that a company uses to fund its day to day operations and ongoing expenses.</t>
  </si>
  <si>
    <t>Inventory includes all the finished goods manufactured by the company, raw materials in stock, goods that are manufactured incompletely etc. Inventories are goods at various stages of production and hence have not been sold.</t>
  </si>
  <si>
    <t>Sundry Debtors also knowns as Trade receivables or Account receivables. This represents the amount of money that the company is expected to receive from its distributors, customers and other related parties.</t>
  </si>
  <si>
    <t>Cash comprises of cash on hand and cash in bank.</t>
  </si>
  <si>
    <t>These are the loans and advances that the company has tendered and which is expected to be repaid back to the company within 365 days. It includes various items such as advances to suppliers, loans to customers, loans to employees, advance tax payments (income tax, wealth tax) etc.</t>
  </si>
  <si>
    <t xml:space="preserve">Short-term investments are investments made by the company with a short term perspective. </t>
  </si>
  <si>
    <t>Other current assets includes other miscellaneous short term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</si>
</sst>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_(* #,##0.00_);_(* \(#,##0.00\);_(* &quot;-&quot;??_);_(@_)"/>
    <numFmt numFmtId="165" formatCode="_-* #,##0.00_-;\-* #,##0.00_-;_-* &quot;-&quot;??_-;_-@_-"/>
    <numFmt numFmtId="166" formatCode="_(* #,##0_);_(* \(#,##0\);_(* &quot;-&quot;??_);_(@_)"/>
  </numFmts>
  <fonts count="32">
    <font>
      <sz val="11"/>
      <color theme="1"/>
      <name val="Calibri"/>
      <family val="2"/>
      <scheme val="minor"/>
    </font>
    <font>
      <sz val="11"/>
      <color theme="1"/>
      <name val="Calibri"/>
      <family val="2"/>
      <scheme val="minor"/>
    </font>
    <font>
      <u/>
      <sz val="10"/>
      <color theme="10"/>
      <name val="Arial"/>
      <family val="2"/>
    </font>
    <font>
      <u/>
      <sz val="11"/>
      <color theme="10"/>
      <name val="Calibri"/>
      <family val="2"/>
      <scheme val="minor"/>
    </font>
    <font>
      <b/>
      <sz val="11"/>
      <color theme="1"/>
      <name val="Calibri"/>
      <family val="2"/>
      <scheme val="minor"/>
    </font>
    <font>
      <b/>
      <i/>
      <sz val="11"/>
      <color theme="1"/>
      <name val="Calibri"/>
      <family val="2"/>
      <scheme val="minor"/>
    </font>
    <font>
      <b/>
      <sz val="11"/>
      <color indexed="8"/>
      <name val="Calibri"/>
      <family val="2"/>
    </font>
    <font>
      <b/>
      <i/>
      <sz val="11"/>
      <color indexed="8"/>
      <name val="Calibri"/>
      <family val="2"/>
    </font>
    <font>
      <u/>
      <sz val="11"/>
      <color theme="10"/>
      <name val="Calibri"/>
      <family val="2"/>
    </font>
    <font>
      <b/>
      <u/>
      <sz val="11"/>
      <color theme="1"/>
      <name val="Calibri"/>
      <family val="2"/>
      <scheme val="minor"/>
    </font>
    <font>
      <b/>
      <sz val="11"/>
      <color theme="0"/>
      <name val="Calibri"/>
      <family val="2"/>
      <scheme val="minor"/>
    </font>
    <font>
      <b/>
      <i/>
      <sz val="11"/>
      <color theme="9" tint="9.9978637043366805E-2"/>
      <name val="Calibri"/>
      <family val="2"/>
      <scheme val="minor"/>
    </font>
    <font>
      <i/>
      <sz val="11"/>
      <color theme="9" tint="9.9978637043366805E-2"/>
      <name val="Calibri"/>
      <family val="2"/>
      <scheme val="minor"/>
    </font>
    <font>
      <b/>
      <sz val="9"/>
      <color indexed="81"/>
      <name val="Calibri"/>
      <family val="2"/>
    </font>
    <font>
      <sz val="8"/>
      <color indexed="81"/>
      <name val="Tahoma"/>
      <family val="2"/>
    </font>
    <font>
      <b/>
      <sz val="10"/>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b/>
      <sz val="11"/>
      <name val="Calibri"/>
      <family val="2"/>
      <scheme val="minor"/>
    </font>
    <font>
      <sz val="11"/>
      <color rgb="FF000000"/>
      <name val="Calibri"/>
      <family val="2"/>
    </font>
    <font>
      <b/>
      <sz val="11"/>
      <color rgb="FF000000"/>
      <name val="Calibri"/>
      <family val="2"/>
    </font>
    <font>
      <sz val="11"/>
      <name val="Calibri"/>
      <family val="2"/>
      <scheme val="minor"/>
    </font>
    <font>
      <sz val="12"/>
      <color theme="1"/>
      <name val="ArialMT"/>
      <family val="2"/>
    </font>
    <font>
      <b/>
      <sz val="12"/>
      <color theme="3" tint="-0.249977111117893"/>
      <name val="ArialMT"/>
      <family val="2"/>
    </font>
    <font>
      <b/>
      <sz val="12"/>
      <color theme="1"/>
      <name val="ArialMT"/>
      <family val="2"/>
    </font>
    <font>
      <sz val="12"/>
      <color theme="1"/>
      <name val="Calibri Light"/>
      <family val="2"/>
      <scheme val="major"/>
    </font>
    <font>
      <i/>
      <sz val="11"/>
      <color theme="1"/>
      <name val="Calibri"/>
      <family val="2"/>
      <scheme val="minor"/>
    </font>
    <font>
      <i/>
      <sz val="11"/>
      <name val="Calibri"/>
      <family val="2"/>
      <scheme val="minor"/>
    </font>
    <font>
      <b/>
      <sz val="14"/>
      <color theme="0"/>
      <name val="Calibri"/>
      <family val="2"/>
    </font>
    <font>
      <u/>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CCFFFF"/>
        <bgColor indexed="64"/>
      </patternFill>
    </fill>
    <fill>
      <patternFill patternType="solid">
        <fgColor theme="4" tint="-9.9978637043366805E-2"/>
        <bgColor indexed="64"/>
      </patternFill>
    </fill>
  </fills>
  <borders count="2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14">
    <xf numFmtId="0" fontId="0"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20" fillId="0" borderId="0"/>
    <xf numFmtId="165" fontId="20" fillId="0" borderId="0" applyFon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23" fillId="0" borderId="0"/>
  </cellStyleXfs>
  <cellXfs count="198">
    <xf numFmtId="0" fontId="0" fillId="0" borderId="0" xfId="0"/>
    <xf numFmtId="0" fontId="0" fillId="0" borderId="0" xfId="0" applyBorder="1"/>
    <xf numFmtId="0" fontId="0" fillId="0" borderId="1" xfId="0" applyBorder="1"/>
    <xf numFmtId="0" fontId="6" fillId="0" borderId="0" xfId="0" applyFont="1" applyAlignment="1">
      <alignment vertical="center"/>
    </xf>
    <xf numFmtId="166" fontId="1" fillId="0" borderId="0" xfId="1" applyNumberFormat="1"/>
    <xf numFmtId="166" fontId="1" fillId="0" borderId="1" xfId="1" applyNumberFormat="1" applyBorder="1"/>
    <xf numFmtId="0" fontId="10" fillId="6" borderId="0" xfId="0" applyFont="1" applyFill="1"/>
    <xf numFmtId="166" fontId="0" fillId="0" borderId="0" xfId="0" applyNumberFormat="1" applyBorder="1"/>
    <xf numFmtId="0" fontId="23" fillId="0" borderId="0" xfId="13"/>
    <xf numFmtId="0" fontId="5" fillId="2" borderId="0" xfId="0" applyFont="1" applyFill="1" applyBorder="1"/>
    <xf numFmtId="0" fontId="23" fillId="2" borderId="0" xfId="13" applyFill="1"/>
    <xf numFmtId="0" fontId="23" fillId="2" borderId="0" xfId="13" applyFill="1" applyBorder="1"/>
    <xf numFmtId="0" fontId="26" fillId="0" borderId="0" xfId="13" applyFont="1"/>
    <xf numFmtId="9" fontId="26" fillId="0" borderId="0" xfId="13" applyNumberFormat="1" applyFont="1"/>
    <xf numFmtId="0" fontId="0" fillId="0" borderId="11" xfId="0" applyBorder="1"/>
    <xf numFmtId="0" fontId="0" fillId="0" borderId="0" xfId="0" applyFont="1" applyBorder="1"/>
    <xf numFmtId="0" fontId="4" fillId="3" borderId="8" xfId="0" applyFont="1" applyFill="1" applyBorder="1"/>
    <xf numFmtId="0" fontId="4" fillId="3" borderId="9" xfId="0" applyFont="1" applyFill="1" applyBorder="1"/>
    <xf numFmtId="0" fontId="4" fillId="7" borderId="9" xfId="0" applyFont="1" applyFill="1" applyBorder="1"/>
    <xf numFmtId="0" fontId="4" fillId="7" borderId="10" xfId="0" applyFont="1" applyFill="1" applyBorder="1"/>
    <xf numFmtId="0" fontId="0" fillId="2" borderId="11" xfId="0" applyFill="1" applyBorder="1"/>
    <xf numFmtId="0" fontId="22" fillId="2" borderId="0" xfId="0" applyFont="1" applyFill="1" applyBorder="1"/>
    <xf numFmtId="16" fontId="0" fillId="0" borderId="0" xfId="0" applyNumberFormat="1"/>
    <xf numFmtId="0" fontId="19" fillId="2" borderId="11" xfId="1" applyNumberFormat="1" applyFont="1" applyFill="1" applyBorder="1"/>
    <xf numFmtId="166" fontId="19" fillId="2" borderId="11" xfId="1" applyNumberFormat="1" applyFont="1" applyFill="1" applyBorder="1" applyAlignment="1">
      <alignment horizontal="left"/>
    </xf>
    <xf numFmtId="0" fontId="0" fillId="2" borderId="11" xfId="0" applyFill="1" applyBorder="1" applyAlignment="1">
      <alignment horizontal="left" indent="1"/>
    </xf>
    <xf numFmtId="166" fontId="4" fillId="2" borderId="11" xfId="1" applyNumberFormat="1" applyFont="1" applyFill="1" applyBorder="1" applyAlignment="1">
      <alignment horizontal="left"/>
    </xf>
    <xf numFmtId="166" fontId="17" fillId="2" borderId="11" xfId="1" applyNumberFormat="1" applyFont="1" applyFill="1" applyBorder="1" applyAlignment="1">
      <alignment horizontal="left"/>
    </xf>
    <xf numFmtId="166" fontId="16" fillId="2" borderId="11" xfId="1" applyNumberFormat="1" applyFont="1" applyFill="1" applyBorder="1" applyAlignment="1">
      <alignment horizontal="left"/>
    </xf>
    <xf numFmtId="0" fontId="16" fillId="2" borderId="11" xfId="0" applyFont="1" applyFill="1" applyBorder="1" applyAlignment="1">
      <alignment horizontal="left"/>
    </xf>
    <xf numFmtId="166" fontId="18" fillId="2" borderId="11" xfId="1" applyNumberFormat="1" applyFont="1" applyFill="1" applyBorder="1" applyAlignment="1">
      <alignment horizontal="left"/>
    </xf>
    <xf numFmtId="0" fontId="0" fillId="2" borderId="11" xfId="0" applyFill="1" applyBorder="1" applyAlignment="1">
      <alignment wrapText="1"/>
    </xf>
    <xf numFmtId="166" fontId="22" fillId="2" borderId="11" xfId="1" applyNumberFormat="1" applyFont="1" applyFill="1" applyBorder="1" applyAlignment="1">
      <alignment horizontal="left"/>
    </xf>
    <xf numFmtId="166" fontId="15" fillId="2" borderId="11" xfId="1" applyNumberFormat="1" applyFont="1" applyFill="1" applyBorder="1" applyAlignment="1">
      <alignment horizontal="left"/>
    </xf>
    <xf numFmtId="0" fontId="19" fillId="2" borderId="11" xfId="0" applyFont="1" applyFill="1" applyBorder="1" applyAlignment="1">
      <alignment horizontal="left"/>
    </xf>
    <xf numFmtId="0" fontId="15" fillId="2" borderId="11" xfId="0" applyFont="1" applyFill="1" applyBorder="1" applyAlignment="1">
      <alignment horizontal="left"/>
    </xf>
    <xf numFmtId="0" fontId="0" fillId="2" borderId="11" xfId="0" applyFont="1" applyFill="1" applyBorder="1"/>
    <xf numFmtId="0" fontId="0" fillId="2" borderId="13" xfId="0" applyFont="1" applyFill="1" applyBorder="1"/>
    <xf numFmtId="166" fontId="4" fillId="2" borderId="11" xfId="1" applyNumberFormat="1" applyFont="1" applyFill="1" applyBorder="1" applyAlignment="1"/>
    <xf numFmtId="0" fontId="25" fillId="2" borderId="11" xfId="13" applyFont="1" applyFill="1" applyBorder="1"/>
    <xf numFmtId="0" fontId="26" fillId="0" borderId="11" xfId="13" applyFont="1" applyBorder="1"/>
    <xf numFmtId="0" fontId="26" fillId="0" borderId="13" xfId="13" applyFont="1" applyBorder="1"/>
    <xf numFmtId="0" fontId="24" fillId="2" borderId="11" xfId="13" applyFont="1" applyFill="1" applyBorder="1"/>
    <xf numFmtId="166" fontId="1" fillId="0" borderId="0" xfId="1" applyNumberFormat="1" applyBorder="1"/>
    <xf numFmtId="0" fontId="4" fillId="7" borderId="0" xfId="0" applyFont="1" applyFill="1" applyBorder="1"/>
    <xf numFmtId="0" fontId="4" fillId="5" borderId="0" xfId="0" applyFont="1" applyFill="1"/>
    <xf numFmtId="0" fontId="6" fillId="3" borderId="0" xfId="0" applyFont="1" applyFill="1" applyBorder="1" applyAlignment="1">
      <alignment vertical="center"/>
    </xf>
    <xf numFmtId="0" fontId="6" fillId="3" borderId="0" xfId="0" applyFont="1" applyFill="1"/>
    <xf numFmtId="0" fontId="6" fillId="3" borderId="1" xfId="0" applyFont="1" applyFill="1" applyBorder="1"/>
    <xf numFmtId="0" fontId="0" fillId="0" borderId="6" xfId="0" applyBorder="1"/>
    <xf numFmtId="0" fontId="0" fillId="0" borderId="2" xfId="0" applyBorder="1"/>
    <xf numFmtId="0" fontId="0" fillId="0" borderId="4" xfId="0" applyBorder="1"/>
    <xf numFmtId="166" fontId="7" fillId="0" borderId="0" xfId="1" applyNumberFormat="1" applyFont="1" applyBorder="1"/>
    <xf numFmtId="0" fontId="0" fillId="0" borderId="5" xfId="0" applyBorder="1"/>
    <xf numFmtId="0" fontId="6" fillId="3" borderId="0" xfId="0" applyFont="1" applyFill="1" applyBorder="1"/>
    <xf numFmtId="0" fontId="4" fillId="3" borderId="0" xfId="0" applyFont="1" applyFill="1" applyBorder="1"/>
    <xf numFmtId="0" fontId="10" fillId="6" borderId="0" xfId="0" applyFont="1" applyFill="1" applyBorder="1" applyAlignment="1">
      <alignment horizontal="center"/>
    </xf>
    <xf numFmtId="0" fontId="30" fillId="0" borderId="0" xfId="5" applyFont="1" applyBorder="1"/>
    <xf numFmtId="0" fontId="0" fillId="0" borderId="0" xfId="0" applyFont="1" applyBorder="1" applyAlignment="1">
      <alignment horizontal="center"/>
    </xf>
    <xf numFmtId="166" fontId="1" fillId="0" borderId="3" xfId="1" applyNumberFormat="1" applyBorder="1"/>
    <xf numFmtId="166" fontId="7" fillId="0" borderId="3" xfId="1" applyNumberFormat="1" applyFont="1" applyBorder="1"/>
    <xf numFmtId="166" fontId="0" fillId="2" borderId="0" xfId="0" applyNumberFormat="1" applyFont="1" applyFill="1" applyBorder="1"/>
    <xf numFmtId="166" fontId="0" fillId="0" borderId="12" xfId="0" applyNumberFormat="1" applyBorder="1"/>
    <xf numFmtId="166" fontId="0" fillId="0" borderId="0" xfId="0" applyNumberFormat="1" applyFont="1" applyBorder="1"/>
    <xf numFmtId="166" fontId="0" fillId="2" borderId="12" xfId="0" applyNumberFormat="1" applyFont="1" applyFill="1" applyBorder="1"/>
    <xf numFmtId="166" fontId="1" fillId="9" borderId="17" xfId="1" applyNumberFormat="1" applyFill="1" applyBorder="1"/>
    <xf numFmtId="166" fontId="1" fillId="9" borderId="7" xfId="1" applyNumberFormat="1" applyFill="1" applyBorder="1"/>
    <xf numFmtId="166" fontId="1" fillId="9" borderId="0" xfId="1" applyNumberFormat="1" applyFill="1" applyBorder="1"/>
    <xf numFmtId="166" fontId="1" fillId="9" borderId="3" xfId="1" applyNumberFormat="1" applyFill="1" applyBorder="1"/>
    <xf numFmtId="166" fontId="1" fillId="9" borderId="1" xfId="1" applyNumberFormat="1" applyFill="1" applyBorder="1"/>
    <xf numFmtId="166" fontId="1" fillId="9" borderId="5" xfId="1" applyNumberFormat="1" applyFill="1" applyBorder="1"/>
    <xf numFmtId="9" fontId="1" fillId="9" borderId="17" xfId="2" applyFill="1" applyBorder="1"/>
    <xf numFmtId="9" fontId="1" fillId="9" borderId="7" xfId="2" applyFill="1" applyBorder="1"/>
    <xf numFmtId="9" fontId="1" fillId="9" borderId="1" xfId="2" applyFill="1" applyBorder="1"/>
    <xf numFmtId="9" fontId="1" fillId="9" borderId="5" xfId="2" applyFill="1" applyBorder="1"/>
    <xf numFmtId="0" fontId="0" fillId="0" borderId="3" xfId="0" applyBorder="1"/>
    <xf numFmtId="0" fontId="0" fillId="9" borderId="2" xfId="0" applyFill="1" applyBorder="1"/>
    <xf numFmtId="0" fontId="0" fillId="10" borderId="4" xfId="0" applyFill="1" applyBorder="1"/>
    <xf numFmtId="166" fontId="0" fillId="9" borderId="0" xfId="0" applyNumberFormat="1" applyFont="1" applyFill="1" applyBorder="1"/>
    <xf numFmtId="166" fontId="0" fillId="9" borderId="12" xfId="0" applyNumberFormat="1" applyFont="1" applyFill="1" applyBorder="1"/>
    <xf numFmtId="166" fontId="0" fillId="0" borderId="12" xfId="0" applyNumberFormat="1" applyFont="1" applyFill="1" applyBorder="1"/>
    <xf numFmtId="166" fontId="4" fillId="9" borderId="0" xfId="0" applyNumberFormat="1" applyFont="1" applyFill="1" applyBorder="1"/>
    <xf numFmtId="9" fontId="0" fillId="9" borderId="0" xfId="2" applyFont="1" applyFill="1" applyBorder="1"/>
    <xf numFmtId="166" fontId="4" fillId="9" borderId="12" xfId="0" applyNumberFormat="1" applyFont="1" applyFill="1" applyBorder="1"/>
    <xf numFmtId="9" fontId="0" fillId="9" borderId="12" xfId="2" applyFont="1" applyFill="1" applyBorder="1"/>
    <xf numFmtId="9" fontId="0" fillId="9" borderId="14" xfId="2" applyFont="1" applyFill="1" applyBorder="1"/>
    <xf numFmtId="9" fontId="0" fillId="9" borderId="15" xfId="2" applyFont="1" applyFill="1" applyBorder="1"/>
    <xf numFmtId="0" fontId="0" fillId="2" borderId="0" xfId="0" applyFill="1" applyBorder="1"/>
    <xf numFmtId="166" fontId="0" fillId="10" borderId="0" xfId="0" applyNumberFormat="1" applyFont="1" applyFill="1" applyBorder="1"/>
    <xf numFmtId="166" fontId="4" fillId="9" borderId="17" xfId="0" applyNumberFormat="1" applyFont="1" applyFill="1" applyBorder="1"/>
    <xf numFmtId="166" fontId="4" fillId="9" borderId="16" xfId="0" applyNumberFormat="1" applyFont="1" applyFill="1" applyBorder="1"/>
    <xf numFmtId="166" fontId="4" fillId="9" borderId="19" xfId="0" applyNumberFormat="1" applyFont="1" applyFill="1" applyBorder="1"/>
    <xf numFmtId="166" fontId="4" fillId="9" borderId="18" xfId="0" applyNumberFormat="1" applyFont="1" applyFill="1" applyBorder="1"/>
    <xf numFmtId="166" fontId="4" fillId="9" borderId="21" xfId="0" applyNumberFormat="1" applyFont="1" applyFill="1" applyBorder="1"/>
    <xf numFmtId="166" fontId="4" fillId="9" borderId="20" xfId="0" applyNumberFormat="1" applyFont="1" applyFill="1" applyBorder="1"/>
    <xf numFmtId="166" fontId="12" fillId="9" borderId="0" xfId="0" applyNumberFormat="1" applyFont="1" applyFill="1" applyBorder="1"/>
    <xf numFmtId="43" fontId="28" fillId="9" borderId="0" xfId="0" applyNumberFormat="1" applyFont="1" applyFill="1" applyBorder="1"/>
    <xf numFmtId="43" fontId="28" fillId="9" borderId="12" xfId="0" applyNumberFormat="1" applyFont="1" applyFill="1" applyBorder="1"/>
    <xf numFmtId="43" fontId="28" fillId="9" borderId="14" xfId="0" applyNumberFormat="1" applyFont="1" applyFill="1" applyBorder="1"/>
    <xf numFmtId="43" fontId="28" fillId="9" borderId="15" xfId="0" applyNumberFormat="1" applyFont="1" applyFill="1" applyBorder="1"/>
    <xf numFmtId="0" fontId="22" fillId="2" borderId="12" xfId="0" applyFont="1" applyFill="1" applyBorder="1"/>
    <xf numFmtId="166" fontId="19" fillId="9" borderId="0" xfId="0" applyNumberFormat="1" applyFont="1" applyFill="1" applyBorder="1"/>
    <xf numFmtId="166" fontId="19" fillId="9" borderId="12" xfId="0" applyNumberFormat="1" applyFont="1" applyFill="1" applyBorder="1"/>
    <xf numFmtId="166" fontId="22" fillId="9" borderId="0" xfId="0" applyNumberFormat="1" applyFont="1" applyFill="1" applyBorder="1"/>
    <xf numFmtId="166" fontId="22" fillId="9" borderId="12" xfId="0" applyNumberFormat="1" applyFont="1" applyFill="1" applyBorder="1"/>
    <xf numFmtId="166" fontId="19" fillId="9" borderId="17" xfId="0" applyNumberFormat="1" applyFont="1" applyFill="1" applyBorder="1"/>
    <xf numFmtId="166" fontId="19" fillId="9" borderId="16" xfId="0" applyNumberFormat="1" applyFont="1" applyFill="1" applyBorder="1"/>
    <xf numFmtId="166" fontId="0" fillId="9" borderId="0" xfId="0" applyNumberFormat="1" applyFill="1" applyBorder="1"/>
    <xf numFmtId="166" fontId="0" fillId="9" borderId="12" xfId="0" applyNumberFormat="1" applyFill="1" applyBorder="1"/>
    <xf numFmtId="166" fontId="22" fillId="2" borderId="0" xfId="0" applyNumberFormat="1" applyFont="1" applyFill="1" applyBorder="1"/>
    <xf numFmtId="166" fontId="22" fillId="2" borderId="12" xfId="0" applyNumberFormat="1" applyFont="1" applyFill="1" applyBorder="1"/>
    <xf numFmtId="166" fontId="19" fillId="3" borderId="11" xfId="1" applyNumberFormat="1" applyFont="1" applyFill="1" applyBorder="1" applyAlignment="1">
      <alignment horizontal="left"/>
    </xf>
    <xf numFmtId="166" fontId="0" fillId="10" borderId="0" xfId="0" applyNumberFormat="1" applyFill="1" applyBorder="1"/>
    <xf numFmtId="9" fontId="0" fillId="10" borderId="14" xfId="2" applyFont="1" applyFill="1" applyBorder="1"/>
    <xf numFmtId="9" fontId="0" fillId="10" borderId="15" xfId="2" applyFont="1" applyFill="1" applyBorder="1"/>
    <xf numFmtId="166" fontId="0" fillId="10" borderId="12" xfId="0" applyNumberFormat="1" applyFill="1" applyBorder="1"/>
    <xf numFmtId="166" fontId="21" fillId="9" borderId="0" xfId="0" applyNumberFormat="1" applyFont="1" applyFill="1" applyBorder="1" applyAlignment="1">
      <alignment horizontal="right"/>
    </xf>
    <xf numFmtId="166" fontId="21" fillId="9" borderId="12" xfId="0" applyNumberFormat="1" applyFont="1" applyFill="1" applyBorder="1" applyAlignment="1">
      <alignment horizontal="right"/>
    </xf>
    <xf numFmtId="41" fontId="0" fillId="2" borderId="0" xfId="0" applyNumberFormat="1" applyFill="1" applyBorder="1"/>
    <xf numFmtId="41" fontId="26" fillId="9" borderId="0" xfId="13" applyNumberFormat="1" applyFont="1" applyFill="1" applyBorder="1"/>
    <xf numFmtId="41" fontId="26" fillId="9" borderId="12" xfId="13" applyNumberFormat="1" applyFont="1" applyFill="1" applyBorder="1"/>
    <xf numFmtId="9" fontId="26" fillId="9" borderId="0" xfId="13" applyNumberFormat="1" applyFont="1" applyFill="1" applyBorder="1"/>
    <xf numFmtId="9" fontId="26" fillId="9" borderId="12" xfId="13" applyNumberFormat="1" applyFont="1" applyFill="1" applyBorder="1"/>
    <xf numFmtId="9" fontId="26" fillId="9" borderId="14" xfId="13" applyNumberFormat="1" applyFont="1" applyFill="1" applyBorder="1"/>
    <xf numFmtId="9" fontId="26" fillId="9" borderId="15" xfId="13" applyNumberFormat="1" applyFont="1" applyFill="1" applyBorder="1"/>
    <xf numFmtId="41" fontId="26" fillId="9" borderId="14" xfId="13" applyNumberFormat="1" applyFont="1" applyFill="1" applyBorder="1"/>
    <xf numFmtId="41" fontId="26" fillId="9" borderId="15" xfId="13" applyNumberFormat="1" applyFont="1" applyFill="1" applyBorder="1"/>
    <xf numFmtId="43" fontId="26" fillId="9" borderId="0" xfId="13" applyNumberFormat="1" applyFont="1" applyFill="1" applyBorder="1"/>
    <xf numFmtId="43" fontId="26" fillId="9" borderId="12" xfId="13" applyNumberFormat="1" applyFont="1" applyFill="1" applyBorder="1"/>
    <xf numFmtId="43" fontId="26" fillId="9" borderId="14" xfId="13" applyNumberFormat="1" applyFont="1" applyFill="1" applyBorder="1"/>
    <xf numFmtId="43" fontId="26" fillId="9" borderId="15" xfId="13" applyNumberFormat="1" applyFont="1" applyFill="1" applyBorder="1"/>
    <xf numFmtId="9" fontId="26" fillId="9" borderId="0" xfId="2" applyFont="1" applyFill="1" applyBorder="1"/>
    <xf numFmtId="9" fontId="26" fillId="9" borderId="12" xfId="2" applyFont="1" applyFill="1" applyBorder="1"/>
    <xf numFmtId="9" fontId="26" fillId="9" borderId="14" xfId="2" applyFont="1" applyFill="1" applyBorder="1"/>
    <xf numFmtId="9" fontId="26" fillId="9" borderId="15" xfId="2" applyFont="1" applyFill="1" applyBorder="1"/>
    <xf numFmtId="0" fontId="5" fillId="2" borderId="12" xfId="0" applyFont="1" applyFill="1" applyBorder="1"/>
    <xf numFmtId="166" fontId="0" fillId="10" borderId="12" xfId="0" applyNumberFormat="1" applyFont="1" applyFill="1" applyBorder="1"/>
    <xf numFmtId="41" fontId="4" fillId="2" borderId="0" xfId="0" applyNumberFormat="1" applyFont="1" applyFill="1" applyBorder="1"/>
    <xf numFmtId="0" fontId="4" fillId="2" borderId="0" xfId="0" applyFont="1" applyFill="1" applyBorder="1"/>
    <xf numFmtId="0" fontId="0" fillId="2" borderId="0" xfId="0" applyFont="1" applyFill="1" applyBorder="1" applyAlignment="1">
      <alignment horizontal="left" indent="1"/>
    </xf>
    <xf numFmtId="166" fontId="10" fillId="6" borderId="0" xfId="0" applyNumberFormat="1" applyFont="1" applyFill="1"/>
    <xf numFmtId="166" fontId="0" fillId="0" borderId="0" xfId="0" applyNumberFormat="1"/>
    <xf numFmtId="166" fontId="4" fillId="3" borderId="8" xfId="0" applyNumberFormat="1" applyFont="1" applyFill="1" applyBorder="1"/>
    <xf numFmtId="166" fontId="4" fillId="3" borderId="9" xfId="0" applyNumberFormat="1" applyFont="1" applyFill="1" applyBorder="1"/>
    <xf numFmtId="166" fontId="4" fillId="3" borderId="10" xfId="0" applyNumberFormat="1" applyFont="1" applyFill="1" applyBorder="1"/>
    <xf numFmtId="166" fontId="0" fillId="0" borderId="11" xfId="0" applyNumberFormat="1" applyBorder="1"/>
    <xf numFmtId="166" fontId="0" fillId="11" borderId="2" xfId="0" applyNumberFormat="1" applyFill="1" applyBorder="1"/>
    <xf numFmtId="166" fontId="0" fillId="0" borderId="3" xfId="0" applyNumberFormat="1" applyBorder="1"/>
    <xf numFmtId="166" fontId="0" fillId="9" borderId="2" xfId="0" applyNumberFormat="1" applyFill="1" applyBorder="1"/>
    <xf numFmtId="166" fontId="0" fillId="10" borderId="4" xfId="0" applyNumberFormat="1" applyFill="1" applyBorder="1"/>
    <xf numFmtId="166" fontId="0" fillId="0" borderId="5" xfId="0" applyNumberFormat="1" applyBorder="1"/>
    <xf numFmtId="166" fontId="21" fillId="0" borderId="11" xfId="0" applyNumberFormat="1" applyFont="1" applyBorder="1"/>
    <xf numFmtId="166" fontId="21" fillId="0" borderId="13" xfId="0" applyNumberFormat="1" applyFont="1" applyFill="1" applyBorder="1"/>
    <xf numFmtId="166" fontId="4" fillId="2" borderId="11" xfId="0" applyNumberFormat="1" applyFont="1" applyFill="1" applyBorder="1"/>
    <xf numFmtId="166" fontId="4" fillId="2" borderId="0" xfId="0" applyNumberFormat="1" applyFont="1" applyFill="1" applyBorder="1"/>
    <xf numFmtId="166" fontId="0" fillId="0" borderId="11" xfId="0" applyNumberFormat="1" applyFont="1" applyBorder="1"/>
    <xf numFmtId="166" fontId="5" fillId="0" borderId="11" xfId="0" applyNumberFormat="1" applyFont="1" applyBorder="1"/>
    <xf numFmtId="166" fontId="0" fillId="0" borderId="11" xfId="0" applyNumberFormat="1" applyFont="1" applyBorder="1" applyAlignment="1">
      <alignment horizontal="left" indent="1"/>
    </xf>
    <xf numFmtId="166" fontId="4" fillId="0" borderId="11" xfId="0" applyNumberFormat="1" applyFont="1" applyBorder="1"/>
    <xf numFmtId="166" fontId="0" fillId="9" borderId="17" xfId="0" applyNumberFormat="1" applyFill="1" applyBorder="1"/>
    <xf numFmtId="166" fontId="0" fillId="9" borderId="16" xfId="0" applyNumberFormat="1" applyFill="1" applyBorder="1"/>
    <xf numFmtId="166" fontId="5" fillId="0" borderId="11" xfId="0" applyNumberFormat="1" applyFont="1" applyBorder="1" applyAlignment="1">
      <alignment horizontal="left"/>
    </xf>
    <xf numFmtId="166" fontId="22" fillId="0" borderId="11" xfId="0" applyNumberFormat="1" applyFont="1" applyBorder="1" applyAlignment="1">
      <alignment horizontal="left" wrapText="1" indent="1"/>
    </xf>
    <xf numFmtId="166" fontId="5" fillId="0" borderId="13" xfId="0" applyNumberFormat="1" applyFont="1" applyBorder="1"/>
    <xf numFmtId="166" fontId="0" fillId="0" borderId="12" xfId="0" applyNumberFormat="1" applyFont="1" applyBorder="1"/>
    <xf numFmtId="166" fontId="0" fillId="11" borderId="11" xfId="0" applyNumberFormat="1" applyFill="1" applyBorder="1"/>
    <xf numFmtId="166" fontId="0" fillId="11" borderId="11" xfId="0" applyNumberFormat="1" applyFont="1" applyFill="1" applyBorder="1"/>
    <xf numFmtId="166" fontId="4" fillId="0" borderId="13" xfId="0" applyNumberFormat="1" applyFont="1" applyBorder="1"/>
    <xf numFmtId="166" fontId="9" fillId="0" borderId="11" xfId="0" applyNumberFormat="1" applyFont="1" applyBorder="1"/>
    <xf numFmtId="166" fontId="0" fillId="0" borderId="11" xfId="0" applyNumberFormat="1" applyFont="1" applyFill="1" applyBorder="1"/>
    <xf numFmtId="166" fontId="22" fillId="0" borderId="11" xfId="0" applyNumberFormat="1" applyFont="1" applyFill="1" applyBorder="1"/>
    <xf numFmtId="166" fontId="4" fillId="0" borderId="11" xfId="0" applyNumberFormat="1" applyFont="1" applyFill="1" applyBorder="1"/>
    <xf numFmtId="166" fontId="19" fillId="5" borderId="11" xfId="0" applyNumberFormat="1" applyFont="1" applyFill="1" applyBorder="1"/>
    <xf numFmtId="166" fontId="22" fillId="0" borderId="11" xfId="0" applyNumberFormat="1" applyFont="1" applyBorder="1"/>
    <xf numFmtId="166" fontId="4" fillId="5" borderId="13" xfId="0" applyNumberFormat="1" applyFont="1" applyFill="1" applyBorder="1"/>
    <xf numFmtId="166" fontId="11" fillId="8" borderId="11" xfId="0" applyNumberFormat="1" applyFont="1" applyFill="1" applyBorder="1"/>
    <xf numFmtId="9" fontId="27" fillId="10" borderId="14" xfId="2" applyFont="1" applyFill="1" applyBorder="1"/>
    <xf numFmtId="9" fontId="27" fillId="10" borderId="15" xfId="2" applyFont="1" applyFill="1" applyBorder="1"/>
    <xf numFmtId="0" fontId="0" fillId="0" borderId="0" xfId="0" applyAlignment="1">
      <alignment horizontal="left" indent="1"/>
    </xf>
    <xf numFmtId="0" fontId="4" fillId="2" borderId="0" xfId="0" applyFont="1" applyFill="1" applyBorder="1" applyAlignment="1">
      <alignment horizontal="left" indent="1"/>
    </xf>
    <xf numFmtId="0" fontId="0" fillId="2" borderId="0" xfId="0" applyFont="1" applyFill="1" applyBorder="1" applyAlignment="1">
      <alignment horizontal="left" indent="2"/>
    </xf>
    <xf numFmtId="0" fontId="22" fillId="2" borderId="0" xfId="0" applyFont="1" applyFill="1" applyBorder="1" applyAlignment="1">
      <alignment horizontal="left" wrapText="1" indent="2"/>
    </xf>
    <xf numFmtId="0" fontId="4" fillId="2" borderId="0" xfId="0" applyFont="1" applyFill="1" applyBorder="1" applyAlignment="1">
      <alignment horizontal="center"/>
    </xf>
    <xf numFmtId="41" fontId="0" fillId="2" borderId="0" xfId="0" applyNumberFormat="1" applyFill="1" applyBorder="1" applyAlignment="1">
      <alignment horizontal="left"/>
    </xf>
    <xf numFmtId="0" fontId="10" fillId="6" borderId="0" xfId="0" applyFont="1" applyFill="1" applyAlignment="1">
      <alignment horizontal="center"/>
    </xf>
    <xf numFmtId="0" fontId="29" fillId="6" borderId="0" xfId="0" applyFont="1" applyFill="1" applyAlignment="1">
      <alignment horizontal="center"/>
    </xf>
    <xf numFmtId="0" fontId="4" fillId="0" borderId="6" xfId="0" applyFont="1" applyBorder="1" applyAlignment="1">
      <alignment horizontal="center"/>
    </xf>
    <xf numFmtId="0" fontId="4" fillId="0" borderId="17" xfId="0" applyFont="1" applyBorder="1" applyAlignment="1">
      <alignment horizontal="center"/>
    </xf>
    <xf numFmtId="0" fontId="4" fillId="0" borderId="7" xfId="0" applyFont="1" applyBorder="1" applyAlignment="1">
      <alignment horizontal="center"/>
    </xf>
    <xf numFmtId="0" fontId="4" fillId="4" borderId="0" xfId="0" applyFont="1" applyFill="1" applyBorder="1" applyAlignment="1">
      <alignment horizontal="center"/>
    </xf>
    <xf numFmtId="0" fontId="4" fillId="2" borderId="0" xfId="0" applyFont="1" applyFill="1" applyBorder="1" applyAlignment="1">
      <alignment horizontal="center"/>
    </xf>
    <xf numFmtId="166" fontId="4" fillId="4" borderId="0" xfId="0" applyNumberFormat="1" applyFont="1" applyFill="1" applyBorder="1" applyAlignment="1">
      <alignment horizontal="center"/>
    </xf>
    <xf numFmtId="166" fontId="4" fillId="0" borderId="6" xfId="0" applyNumberFormat="1" applyFont="1" applyBorder="1" applyAlignment="1">
      <alignment horizontal="center"/>
    </xf>
    <xf numFmtId="166" fontId="4" fillId="0" borderId="7" xfId="0" applyNumberFormat="1" applyFont="1" applyBorder="1" applyAlignment="1">
      <alignment horizontal="center"/>
    </xf>
    <xf numFmtId="49" fontId="0" fillId="2" borderId="0" xfId="0" applyNumberFormat="1" applyFont="1" applyFill="1" applyBorder="1" applyAlignment="1">
      <alignment horizontal="left" indent="3"/>
    </xf>
    <xf numFmtId="0" fontId="0" fillId="0" borderId="0" xfId="0" applyAlignment="1">
      <alignment horizontal="left" indent="2"/>
    </xf>
    <xf numFmtId="0" fontId="0" fillId="0" borderId="0" xfId="0" applyAlignment="1">
      <alignment horizontal="left"/>
    </xf>
    <xf numFmtId="0" fontId="0" fillId="0" borderId="0" xfId="0" applyAlignment="1"/>
  </cellXfs>
  <cellStyles count="14">
    <cellStyle name="Comma" xfId="1" builtinId="3"/>
    <cellStyle name="Comma 2" xfId="10" xr:uid="{00000000-0005-0000-0000-000001000000}"/>
    <cellStyle name="Comma 3" xfId="12" xr:uid="{00000000-0005-0000-0000-000002000000}"/>
    <cellStyle name="Hyperlink" xfId="5" builtinId="8"/>
    <cellStyle name="Hyperlink 2" xfId="4" xr:uid="{00000000-0005-0000-0000-000004000000}"/>
    <cellStyle name="Hyperlink 2 2" xfId="7" xr:uid="{00000000-0005-0000-0000-000005000000}"/>
    <cellStyle name="Hyperlink 3" xfId="8" xr:uid="{00000000-0005-0000-0000-000006000000}"/>
    <cellStyle name="Hyperlink 4" xfId="11" xr:uid="{00000000-0005-0000-0000-000007000000}"/>
    <cellStyle name="Normal" xfId="0" builtinId="0"/>
    <cellStyle name="Normal 2" xfId="3" xr:uid="{00000000-0005-0000-0000-000009000000}"/>
    <cellStyle name="Normal 2 2" xfId="6" xr:uid="{00000000-0005-0000-0000-00000A000000}"/>
    <cellStyle name="Normal 3" xfId="9" xr:uid="{00000000-0005-0000-0000-00000B000000}"/>
    <cellStyle name="Normal 4" xfId="13" xr:uid="{00000000-0005-0000-0000-00000C000000}"/>
    <cellStyle name="Percent" xfId="2" builtinId="5"/>
  </cellStyles>
  <dxfs count="0"/>
  <tableStyles count="0" defaultTableStyle="TableStyleMedium2" defaultPivotStyle="PivotStyleLight16"/>
  <colors>
    <mruColors>
      <color rgb="FFCCFFFF"/>
      <color rgb="FFCCECFF"/>
      <color rgb="FFBDBEF5"/>
      <color rgb="FF0000FF"/>
      <color rgb="FF1E8496"/>
      <color rgb="FF132E57"/>
      <color rgb="FFFA621C"/>
      <color rgb="FF24E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Revenues &amp; Profitability</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Charts!$A$3</c:f>
              <c:strCache>
                <c:ptCount val="1"/>
              </c:strCache>
            </c:strRef>
          </c:tx>
          <c:spPr>
            <a:solidFill>
              <a:schemeClr val="accent1"/>
            </a:solidFill>
            <a:ln>
              <a:noFill/>
            </a:ln>
            <a:effectLst/>
          </c:spPr>
          <c:invertIfNegative val="0"/>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Charts!$B$3:$I$3</c:f>
              <c:numCache>
                <c:formatCode>General</c:formatCode>
                <c:ptCount val="8"/>
              </c:numCache>
            </c:numRef>
          </c:val>
          <c:extLst>
            <c:ext xmlns:c16="http://schemas.microsoft.com/office/drawing/2014/chart" uri="{C3380CC4-5D6E-409C-BE32-E72D297353CC}">
              <c16:uniqueId val="{00000000-FB39-4541-9EBC-23507FE12012}"/>
            </c:ext>
          </c:extLst>
        </c:ser>
        <c:dLbls>
          <c:showLegendKey val="0"/>
          <c:showVal val="0"/>
          <c:showCatName val="0"/>
          <c:showSerName val="0"/>
          <c:showPercent val="0"/>
          <c:showBubbleSize val="0"/>
        </c:dLbls>
        <c:gapWidth val="219"/>
        <c:overlap val="-27"/>
        <c:axId val="136784192"/>
        <c:axId val="136785968"/>
      </c:barChart>
      <c:lineChart>
        <c:grouping val="standard"/>
        <c:varyColors val="0"/>
        <c:ser>
          <c:idx val="1"/>
          <c:order val="1"/>
          <c:tx>
            <c:strRef>
              <c:f>Charts!$A$4</c:f>
              <c:strCache>
                <c:ptCount val="1"/>
                <c:pt idx="0">
                  <c:v>Revenues </c:v>
                </c:pt>
              </c:strCache>
            </c:strRef>
          </c:tx>
          <c:spPr>
            <a:ln w="28575" cap="rnd">
              <a:solidFill>
                <a:schemeClr val="accent2"/>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Charts!$B$4:$I$4</c:f>
              <c:numCache>
                <c:formatCode>_(* #,##0_);_(* \(#,##0\);_(* "-"_);_(@_)</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FB39-4541-9EBC-23507FE12012}"/>
            </c:ext>
          </c:extLst>
        </c:ser>
        <c:ser>
          <c:idx val="2"/>
          <c:order val="2"/>
          <c:tx>
            <c:strRef>
              <c:f>Charts!$A$5</c:f>
              <c:strCache>
                <c:ptCount val="1"/>
                <c:pt idx="0">
                  <c:v>EBITDA Margin</c:v>
                </c:pt>
              </c:strCache>
            </c:strRef>
          </c:tx>
          <c:spPr>
            <a:ln w="28575" cap="rnd">
              <a:solidFill>
                <a:schemeClr val="accent3"/>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Charts!$B$5:$I$5</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FB39-4541-9EBC-23507FE12012}"/>
            </c:ext>
          </c:extLst>
        </c:ser>
        <c:ser>
          <c:idx val="3"/>
          <c:order val="3"/>
          <c:tx>
            <c:strRef>
              <c:f>Charts!$A$6</c:f>
              <c:strCache>
                <c:ptCount val="1"/>
                <c:pt idx="0">
                  <c:v>PAT Margin</c:v>
                </c:pt>
              </c:strCache>
            </c:strRef>
          </c:tx>
          <c:spPr>
            <a:ln w="28575" cap="rnd">
              <a:solidFill>
                <a:schemeClr val="accent4"/>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Charts!$B$6:$I$6</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3-FB39-4541-9EBC-23507FE12012}"/>
            </c:ext>
          </c:extLst>
        </c:ser>
        <c:dLbls>
          <c:showLegendKey val="0"/>
          <c:showVal val="0"/>
          <c:showCatName val="0"/>
          <c:showSerName val="0"/>
          <c:showPercent val="0"/>
          <c:showBubbleSize val="0"/>
        </c:dLbls>
        <c:marker val="1"/>
        <c:smooth val="0"/>
        <c:axId val="138857840"/>
        <c:axId val="138466176"/>
      </c:lineChart>
      <c:catAx>
        <c:axId val="1367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968"/>
        <c:crosses val="autoZero"/>
        <c:auto val="1"/>
        <c:lblAlgn val="ctr"/>
        <c:lblOffset val="100"/>
        <c:noMultiLvlLbl val="0"/>
      </c:catAx>
      <c:valAx>
        <c:axId val="136785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192"/>
        <c:crosses val="autoZero"/>
        <c:crossBetween val="between"/>
      </c:valAx>
      <c:valAx>
        <c:axId val="138466176"/>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7840"/>
        <c:crosses val="max"/>
        <c:crossBetween val="between"/>
      </c:valAx>
      <c:catAx>
        <c:axId val="138857840"/>
        <c:scaling>
          <c:orientation val="minMax"/>
        </c:scaling>
        <c:delete val="1"/>
        <c:axPos val="b"/>
        <c:numFmt formatCode="General" sourceLinked="1"/>
        <c:majorTickMark val="none"/>
        <c:minorTickMark val="none"/>
        <c:tickLblPos val="nextTo"/>
        <c:crossAx val="138466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Working Capital Cycle</a:t>
            </a:r>
          </a:p>
        </c:rich>
      </c:tx>
      <c:overlay val="0"/>
      <c:spPr>
        <a:solidFill>
          <a:schemeClr val="bg1"/>
        </a:solid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Charts!$A$10</c:f>
              <c:strCache>
                <c:ptCount val="1"/>
                <c:pt idx="0">
                  <c:v>Debtor days</c:v>
                </c:pt>
              </c:strCache>
            </c:strRef>
          </c:tx>
          <c:spPr>
            <a:solidFill>
              <a:schemeClr val="accent1"/>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Charts!$B$10:$I$10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8F-4DC9-A5DE-85B700BB7A0B}"/>
            </c:ext>
          </c:extLst>
        </c:ser>
        <c:ser>
          <c:idx val="1"/>
          <c:order val="1"/>
          <c:tx>
            <c:strRef>
              <c:f>Charts!$A$11</c:f>
              <c:strCache>
                <c:ptCount val="1"/>
                <c:pt idx="0">
                  <c:v>Creditor days</c:v>
                </c:pt>
              </c:strCache>
            </c:strRef>
          </c:tx>
          <c:spPr>
            <a:solidFill>
              <a:schemeClr val="accent2"/>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Charts!$B$11:$I$11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8F-4DC9-A5DE-85B700BB7A0B}"/>
            </c:ext>
          </c:extLst>
        </c:ser>
        <c:ser>
          <c:idx val="2"/>
          <c:order val="2"/>
          <c:tx>
            <c:strRef>
              <c:f>Charts!$A$12</c:f>
              <c:strCache>
                <c:ptCount val="1"/>
                <c:pt idx="0">
                  <c:v>Inventory days</c:v>
                </c:pt>
              </c:strCache>
            </c:strRef>
          </c:tx>
          <c:spPr>
            <a:solidFill>
              <a:schemeClr val="accent3"/>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Charts!$B$12:$I$12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8F-4DC9-A5DE-85B700BB7A0B}"/>
            </c:ext>
          </c:extLst>
        </c:ser>
        <c:dLbls>
          <c:showLegendKey val="0"/>
          <c:showVal val="0"/>
          <c:showCatName val="0"/>
          <c:showSerName val="0"/>
          <c:showPercent val="0"/>
          <c:showBubbleSize val="0"/>
        </c:dLbls>
        <c:gapWidth val="219"/>
        <c:overlap val="-27"/>
        <c:axId val="89972416"/>
        <c:axId val="125702944"/>
      </c:barChart>
      <c:catAx>
        <c:axId val="899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02944"/>
        <c:crosses val="autoZero"/>
        <c:auto val="1"/>
        <c:lblAlgn val="ctr"/>
        <c:lblOffset val="100"/>
        <c:noMultiLvlLbl val="0"/>
      </c:catAx>
      <c:valAx>
        <c:axId val="125702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Debt</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Charts!$A$16</c:f>
              <c:strCache>
                <c:ptCount val="1"/>
                <c:pt idx="0">
                  <c:v>Total Debt to Equity</c:v>
                </c:pt>
              </c:strCache>
            </c:strRef>
          </c:tx>
          <c:spPr>
            <a:solidFill>
              <a:schemeClr val="accent1"/>
            </a:solidFill>
            <a:ln>
              <a:noFill/>
            </a:ln>
            <a:effectLst/>
          </c:spPr>
          <c:invertIfNegative val="0"/>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Charts!$B$16:$I$16</c:f>
              <c:numCache>
                <c:formatCode>_(* #,##0.00_);_(* \(#,##0.00\);_(*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861-4471-AA51-2F4E2F87488F}"/>
            </c:ext>
          </c:extLst>
        </c:ser>
        <c:dLbls>
          <c:showLegendKey val="0"/>
          <c:showVal val="0"/>
          <c:showCatName val="0"/>
          <c:showSerName val="0"/>
          <c:showPercent val="0"/>
          <c:showBubbleSize val="0"/>
        </c:dLbls>
        <c:gapWidth val="219"/>
        <c:overlap val="-27"/>
        <c:axId val="140266960"/>
        <c:axId val="138798832"/>
      </c:barChart>
      <c:lineChart>
        <c:grouping val="standard"/>
        <c:varyColors val="0"/>
        <c:ser>
          <c:idx val="1"/>
          <c:order val="1"/>
          <c:tx>
            <c:strRef>
              <c:f>Charts!$A$17</c:f>
              <c:strCache>
                <c:ptCount val="1"/>
                <c:pt idx="0">
                  <c:v>Interest cover</c:v>
                </c:pt>
              </c:strCache>
            </c:strRef>
          </c:tx>
          <c:spPr>
            <a:ln w="28575" cap="rnd">
              <a:solidFill>
                <a:schemeClr val="accent2"/>
              </a:solidFill>
              <a:round/>
            </a:ln>
            <a:effectLst/>
          </c:spPr>
          <c:marker>
            <c:symbol val="none"/>
          </c:marker>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Charts!$B$17:$I$17</c:f>
              <c:numCache>
                <c:formatCode>_(* #,##0.00_);_(* \(#,##0.00\);_(* "-"??_);_(@_)</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6861-4471-AA51-2F4E2F87488F}"/>
            </c:ext>
          </c:extLst>
        </c:ser>
        <c:dLbls>
          <c:showLegendKey val="0"/>
          <c:showVal val="0"/>
          <c:showCatName val="0"/>
          <c:showSerName val="0"/>
          <c:showPercent val="0"/>
          <c:showBubbleSize val="0"/>
        </c:dLbls>
        <c:marker val="1"/>
        <c:smooth val="0"/>
        <c:axId val="85714112"/>
        <c:axId val="124690864"/>
      </c:lineChart>
      <c:catAx>
        <c:axId val="1402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8832"/>
        <c:crosses val="autoZero"/>
        <c:auto val="1"/>
        <c:lblAlgn val="ctr"/>
        <c:lblOffset val="100"/>
        <c:noMultiLvlLbl val="0"/>
      </c:catAx>
      <c:valAx>
        <c:axId val="138798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6960"/>
        <c:crosses val="autoZero"/>
        <c:crossBetween val="between"/>
      </c:valAx>
      <c:valAx>
        <c:axId val="124690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4112"/>
        <c:crosses val="max"/>
        <c:crossBetween val="between"/>
      </c:valAx>
      <c:catAx>
        <c:axId val="85714112"/>
        <c:scaling>
          <c:orientation val="minMax"/>
        </c:scaling>
        <c:delete val="1"/>
        <c:axPos val="b"/>
        <c:numFmt formatCode="General" sourceLinked="1"/>
        <c:majorTickMark val="out"/>
        <c:minorTickMark val="none"/>
        <c:tickLblPos val="nextTo"/>
        <c:crossAx val="124690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Return</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lineChart>
        <c:grouping val="standard"/>
        <c:varyColors val="0"/>
        <c:ser>
          <c:idx val="0"/>
          <c:order val="0"/>
          <c:tx>
            <c:strRef>
              <c:f>Charts!$A$21</c:f>
              <c:strCache>
                <c:ptCount val="1"/>
                <c:pt idx="0">
                  <c:v>RoA (%)</c:v>
                </c:pt>
              </c:strCache>
            </c:strRef>
          </c:tx>
          <c:spPr>
            <a:ln w="28575" cap="rnd">
              <a:solidFill>
                <a:schemeClr val="accent1"/>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Charts!$B$21:$I$21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12A-4825-AB1C-BE0EE4F318B0}"/>
            </c:ext>
          </c:extLst>
        </c:ser>
        <c:ser>
          <c:idx val="1"/>
          <c:order val="1"/>
          <c:tx>
            <c:strRef>
              <c:f>Charts!$A$22</c:f>
              <c:strCache>
                <c:ptCount val="1"/>
                <c:pt idx="0">
                  <c:v>RoE (%)</c:v>
                </c:pt>
              </c:strCache>
            </c:strRef>
          </c:tx>
          <c:spPr>
            <a:ln w="28575" cap="rnd">
              <a:solidFill>
                <a:schemeClr val="accent2"/>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Charts!$B$22:$I$22</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112A-4825-AB1C-BE0EE4F318B0}"/>
            </c:ext>
          </c:extLst>
        </c:ser>
        <c:ser>
          <c:idx val="2"/>
          <c:order val="2"/>
          <c:tx>
            <c:strRef>
              <c:f>Charts!$A$23</c:f>
              <c:strCache>
                <c:ptCount val="1"/>
                <c:pt idx="0">
                  <c:v>RoCE (%)</c:v>
                </c:pt>
              </c:strCache>
            </c:strRef>
          </c:tx>
          <c:spPr>
            <a:ln w="28575" cap="rnd">
              <a:solidFill>
                <a:schemeClr val="accent3"/>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Charts!$B$23:$I$23</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112A-4825-AB1C-BE0EE4F318B0}"/>
            </c:ext>
          </c:extLst>
        </c:ser>
        <c:dLbls>
          <c:showLegendKey val="0"/>
          <c:showVal val="0"/>
          <c:showCatName val="0"/>
          <c:showSerName val="0"/>
          <c:showPercent val="0"/>
          <c:showBubbleSize val="0"/>
        </c:dLbls>
        <c:smooth val="0"/>
        <c:axId val="134879344"/>
        <c:axId val="123027936"/>
      </c:lineChart>
      <c:catAx>
        <c:axId val="1348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7936"/>
        <c:crosses val="autoZero"/>
        <c:auto val="1"/>
        <c:lblAlgn val="ctr"/>
        <c:lblOffset val="100"/>
        <c:noMultiLvlLbl val="0"/>
      </c:catAx>
      <c:valAx>
        <c:axId val="123027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444500</xdr:colOff>
      <xdr:row>25</xdr:row>
      <xdr:rowOff>114300</xdr:rowOff>
    </xdr:from>
    <xdr:to>
      <xdr:col>4</xdr:col>
      <xdr:colOff>355600</xdr:colOff>
      <xdr:row>46</xdr:row>
      <xdr:rowOff>63500</xdr:rowOff>
    </xdr:to>
    <xdr:graphicFrame macro="">
      <xdr:nvGraphicFramePr>
        <xdr:cNvPr id="2" name="Chart 1">
          <a:extLst>
            <a:ext uri="{FF2B5EF4-FFF2-40B4-BE49-F238E27FC236}">
              <a16:creationId xmlns:a16="http://schemas.microsoft.com/office/drawing/2014/main" id="{21FACE8C-8EA1-41DD-A3C0-41F3BE63F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850900</xdr:colOff>
      <xdr:row>25</xdr:row>
      <xdr:rowOff>114300</xdr:rowOff>
    </xdr:from>
    <xdr:to>
      <xdr:col>11</xdr:col>
      <xdr:colOff>546100</xdr:colOff>
      <xdr:row>46</xdr:row>
      <xdr:rowOff>50800</xdr:rowOff>
    </xdr:to>
    <xdr:graphicFrame macro="">
      <xdr:nvGraphicFramePr>
        <xdr:cNvPr id="3" name="Chart 2">
          <a:extLst>
            <a:ext uri="{FF2B5EF4-FFF2-40B4-BE49-F238E27FC236}">
              <a16:creationId xmlns:a16="http://schemas.microsoft.com/office/drawing/2014/main" id="{4495E7C0-21B5-4687-8FCA-375CA329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48</xdr:row>
      <xdr:rowOff>38100</xdr:rowOff>
    </xdr:from>
    <xdr:to>
      <xdr:col>4</xdr:col>
      <xdr:colOff>381000</xdr:colOff>
      <xdr:row>67</xdr:row>
      <xdr:rowOff>177800</xdr:rowOff>
    </xdr:to>
    <xdr:graphicFrame macro="">
      <xdr:nvGraphicFramePr>
        <xdr:cNvPr id="4" name="Chart 3">
          <a:extLst>
            <a:ext uri="{FF2B5EF4-FFF2-40B4-BE49-F238E27FC236}">
              <a16:creationId xmlns:a16="http://schemas.microsoft.com/office/drawing/2014/main" id="{C8E90766-947B-4160-ACF2-FFDD1428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908050</xdr:colOff>
      <xdr:row>48</xdr:row>
      <xdr:rowOff>12700</xdr:rowOff>
    </xdr:from>
    <xdr:to>
      <xdr:col>11</xdr:col>
      <xdr:colOff>584200</xdr:colOff>
      <xdr:row>67</xdr:row>
      <xdr:rowOff>127000</xdr:rowOff>
    </xdr:to>
    <xdr:graphicFrame macro="">
      <xdr:nvGraphicFramePr>
        <xdr:cNvPr id="5" name="Chart 4">
          <a:extLst>
            <a:ext uri="{FF2B5EF4-FFF2-40B4-BE49-F238E27FC236}">
              <a16:creationId xmlns:a16="http://schemas.microsoft.com/office/drawing/2014/main" id="{84DED8E2-28DB-435B-ABD6-7586B1394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4"/>
  <sheetViews>
    <sheetView showGridLines="0" workbookViewId="0">
      <selection activeCell="C2" sqref="C2:E2"/>
    </sheetView>
  </sheetViews>
  <sheetFormatPr defaultRowHeight="15"/>
  <cols>
    <col min="4" max="4" width="22.42578125" bestFit="1" customWidth="1"/>
    <col min="5" max="5" width="77" bestFit="1" customWidth="1"/>
  </cols>
  <sheetData>
    <row r="2" spans="3:5">
      <c r="C2" s="184" t="s">
        <v>24</v>
      </c>
      <c r="D2" s="184"/>
      <c r="E2" s="184"/>
    </row>
    <row r="4" spans="3:5">
      <c r="C4" s="56" t="s">
        <v>26</v>
      </c>
      <c r="D4" s="56" t="s">
        <v>25</v>
      </c>
      <c r="E4" s="56" t="s">
        <v>15</v>
      </c>
    </row>
    <row r="5" spans="3:5">
      <c r="C5" s="58">
        <v>1</v>
      </c>
      <c r="D5" s="57" t="s">
        <v>16</v>
      </c>
      <c r="E5" s="15" t="s">
        <v>17</v>
      </c>
    </row>
    <row r="6" spans="3:5">
      <c r="C6" s="58"/>
      <c r="D6" s="15"/>
      <c r="E6" s="15"/>
    </row>
    <row r="7" spans="3:5">
      <c r="C7" s="58">
        <v>2</v>
      </c>
      <c r="D7" s="57" t="s">
        <v>137</v>
      </c>
      <c r="E7" s="15" t="s">
        <v>126</v>
      </c>
    </row>
    <row r="8" spans="3:5">
      <c r="C8" s="58"/>
      <c r="D8" s="15"/>
      <c r="E8" s="15"/>
    </row>
    <row r="9" spans="3:5">
      <c r="C9" s="58">
        <v>3</v>
      </c>
      <c r="D9" s="57" t="s">
        <v>18</v>
      </c>
      <c r="E9" s="15" t="s">
        <v>19</v>
      </c>
    </row>
    <row r="10" spans="3:5">
      <c r="C10" s="58"/>
      <c r="D10" s="15"/>
      <c r="E10" s="15"/>
    </row>
    <row r="11" spans="3:5">
      <c r="C11" s="58">
        <v>4</v>
      </c>
      <c r="D11" s="57" t="s">
        <v>0</v>
      </c>
      <c r="E11" s="15" t="s">
        <v>20</v>
      </c>
    </row>
    <row r="12" spans="3:5">
      <c r="C12" s="58"/>
      <c r="D12" s="15"/>
      <c r="E12" s="15"/>
    </row>
    <row r="13" spans="3:5">
      <c r="C13" s="58">
        <v>5</v>
      </c>
      <c r="D13" s="57" t="s">
        <v>2</v>
      </c>
      <c r="E13" s="15" t="s">
        <v>21</v>
      </c>
    </row>
    <row r="14" spans="3:5">
      <c r="C14" s="58"/>
      <c r="D14" s="15"/>
      <c r="E14" s="15"/>
    </row>
    <row r="15" spans="3:5">
      <c r="C15" s="58">
        <v>6</v>
      </c>
      <c r="D15" s="57" t="s">
        <v>180</v>
      </c>
      <c r="E15" s="15" t="s">
        <v>181</v>
      </c>
    </row>
    <row r="16" spans="3:5">
      <c r="C16" s="58"/>
      <c r="D16" s="15"/>
      <c r="E16" s="15"/>
    </row>
    <row r="17" spans="1:5">
      <c r="C17" s="58">
        <v>7</v>
      </c>
      <c r="D17" s="57" t="s">
        <v>182</v>
      </c>
      <c r="E17" s="15" t="s">
        <v>125</v>
      </c>
    </row>
    <row r="18" spans="1:5">
      <c r="C18" s="58"/>
      <c r="D18" s="15"/>
      <c r="E18" s="15"/>
    </row>
    <row r="19" spans="1:5">
      <c r="C19" s="58">
        <v>8</v>
      </c>
      <c r="D19" s="57" t="s">
        <v>124</v>
      </c>
      <c r="E19" s="15" t="s">
        <v>23</v>
      </c>
    </row>
    <row r="20" spans="1:5">
      <c r="C20" s="58"/>
      <c r="D20" s="15"/>
      <c r="E20" s="15"/>
    </row>
    <row r="21" spans="1:5">
      <c r="C21" s="58">
        <v>9</v>
      </c>
      <c r="D21" s="57" t="s">
        <v>22</v>
      </c>
      <c r="E21" s="15" t="s">
        <v>127</v>
      </c>
    </row>
    <row r="22" spans="1:5">
      <c r="C22" s="58"/>
      <c r="D22" s="15"/>
      <c r="E22" s="15"/>
    </row>
    <row r="24" spans="1:5" s="45" customFormat="1">
      <c r="A24" s="45" t="s">
        <v>142</v>
      </c>
    </row>
  </sheetData>
  <mergeCells count="1">
    <mergeCell ref="C2:E2"/>
  </mergeCells>
  <hyperlinks>
    <hyperlink ref="D5" location="Summary!A1" display="Summary" xr:uid="{00000000-0004-0000-0100-000000000000}"/>
    <hyperlink ref="D9" location="'Income statement '!A1" display="Profit &amp; Loss A/c" xr:uid="{00000000-0004-0000-0100-000001000000}"/>
    <hyperlink ref="D11" location="'Balance Sheet'!A1" display="Balance Sheet" xr:uid="{00000000-0004-0000-0100-000002000000}"/>
    <hyperlink ref="D13" location="'Cash Flow Statement '!A1" display="Cash Flow Statement" xr:uid="{00000000-0004-0000-0100-000003000000}"/>
    <hyperlink ref="D21" location="'Debt Schedule '!A1" display="Debt Schedule" xr:uid="{00000000-0004-0000-0100-000004000000}"/>
    <hyperlink ref="D19" location="'CAPEX Schedule '!A1" display="CAPEX  Schedule" xr:uid="{00000000-0004-0000-0100-000005000000}"/>
    <hyperlink ref="D15" location="'Cost Analysis'!A1" display="Cost Analysis" xr:uid="{00000000-0004-0000-0100-000007000000}"/>
    <hyperlink ref="D17" location="'Revenue Analysis'!A1" display="Revenue Model " xr:uid="{00000000-0004-0000-0100-000008000000}"/>
    <hyperlink ref="D7" location="Graph!A1" display="Graphical Presentation " xr:uid="{00000000-0004-0000-0100-00000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7"/>
  <sheetViews>
    <sheetView showGridLines="0" workbookViewId="0">
      <selection activeCell="C2" sqref="C2:K2"/>
    </sheetView>
  </sheetViews>
  <sheetFormatPr defaultRowHeight="15"/>
  <cols>
    <col min="3" max="3" width="25" bestFit="1" customWidth="1"/>
    <col min="4" max="11" width="7.7109375" bestFit="1" customWidth="1"/>
  </cols>
  <sheetData>
    <row r="2" spans="3:16" ht="18.75">
      <c r="C2" s="185" t="s">
        <v>45</v>
      </c>
      <c r="D2" s="185"/>
      <c r="E2" s="185"/>
      <c r="F2" s="185"/>
      <c r="G2" s="185"/>
      <c r="H2" s="185"/>
      <c r="I2" s="185"/>
      <c r="J2" s="185"/>
      <c r="K2" s="185"/>
    </row>
    <row r="4" spans="3:16">
      <c r="C4" s="46" t="s">
        <v>4</v>
      </c>
      <c r="D4" s="55" t="s">
        <v>78</v>
      </c>
      <c r="E4" s="55" t="s">
        <v>138</v>
      </c>
      <c r="F4" s="55" t="s">
        <v>139</v>
      </c>
      <c r="G4" s="44" t="s">
        <v>74</v>
      </c>
      <c r="H4" s="44" t="s">
        <v>144</v>
      </c>
      <c r="I4" s="44" t="s">
        <v>145</v>
      </c>
      <c r="J4" s="44" t="s">
        <v>146</v>
      </c>
      <c r="K4" s="44" t="s">
        <v>147</v>
      </c>
    </row>
    <row r="5" spans="3:16">
      <c r="C5" s="3"/>
      <c r="D5" s="3"/>
      <c r="E5" s="3"/>
      <c r="F5" s="3"/>
      <c r="G5" s="3"/>
      <c r="H5" s="3"/>
    </row>
    <row r="6" spans="3:16">
      <c r="C6" s="47" t="s">
        <v>28</v>
      </c>
      <c r="H6" s="2"/>
      <c r="I6" s="2"/>
      <c r="J6" s="2"/>
      <c r="K6" s="2"/>
    </row>
    <row r="7" spans="3:16">
      <c r="C7" s="49" t="s">
        <v>3</v>
      </c>
      <c r="D7" s="65">
        <f>Historicals!C45</f>
        <v>0</v>
      </c>
      <c r="E7" s="65">
        <f>Historicals!D45</f>
        <v>0</v>
      </c>
      <c r="F7" s="65">
        <f>Historicals!E45</f>
        <v>0</v>
      </c>
      <c r="G7" s="65" t="e">
        <f>Historicals!#REF!</f>
        <v>#REF!</v>
      </c>
      <c r="H7" s="65" t="e">
        <f>Historicals!#REF!</f>
        <v>#REF!</v>
      </c>
      <c r="I7" s="65" t="e">
        <f>Historicals!#REF!</f>
        <v>#REF!</v>
      </c>
      <c r="J7" s="65" t="e">
        <f>Historicals!#REF!</f>
        <v>#REF!</v>
      </c>
      <c r="K7" s="66" t="e">
        <f>Historicals!#REF!</f>
        <v>#REF!</v>
      </c>
      <c r="M7" s="186" t="s">
        <v>175</v>
      </c>
      <c r="N7" s="187"/>
      <c r="O7" s="187"/>
      <c r="P7" s="188"/>
    </row>
    <row r="8" spans="3:16">
      <c r="C8" s="50" t="s">
        <v>29</v>
      </c>
      <c r="D8" s="67">
        <f>Historicals!C57</f>
        <v>0</v>
      </c>
      <c r="E8" s="67">
        <f>Historicals!D57</f>
        <v>0</v>
      </c>
      <c r="F8" s="67">
        <f>Historicals!E57</f>
        <v>0</v>
      </c>
      <c r="G8" s="67" t="e">
        <f>Historicals!#REF!</f>
        <v>#REF!</v>
      </c>
      <c r="H8" s="67" t="e">
        <f>Historicals!#REF!</f>
        <v>#REF!</v>
      </c>
      <c r="I8" s="67" t="e">
        <f>Historicals!#REF!</f>
        <v>#REF!</v>
      </c>
      <c r="J8" s="67" t="e">
        <f>Historicals!#REF!</f>
        <v>#REF!</v>
      </c>
      <c r="K8" s="68" t="e">
        <f>Historicals!#REF!</f>
        <v>#REF!</v>
      </c>
      <c r="M8" s="50"/>
      <c r="N8" s="1"/>
      <c r="O8" s="1"/>
      <c r="P8" s="75"/>
    </row>
    <row r="9" spans="3:16">
      <c r="C9" s="50" t="s">
        <v>30</v>
      </c>
      <c r="D9" s="67">
        <f>Historicals!C63</f>
        <v>0</v>
      </c>
      <c r="E9" s="67">
        <f>Historicals!D63</f>
        <v>0</v>
      </c>
      <c r="F9" s="67">
        <f>Historicals!E63</f>
        <v>0</v>
      </c>
      <c r="G9" s="67" t="e">
        <f>Historicals!#REF!</f>
        <v>#REF!</v>
      </c>
      <c r="H9" s="67" t="e">
        <f>Historicals!#REF!</f>
        <v>#REF!</v>
      </c>
      <c r="I9" s="67" t="e">
        <f>Historicals!#REF!</f>
        <v>#REF!</v>
      </c>
      <c r="J9" s="67" t="e">
        <f>Historicals!#REF!</f>
        <v>#REF!</v>
      </c>
      <c r="K9" s="68" t="e">
        <f>Historicals!#REF!</f>
        <v>#REF!</v>
      </c>
      <c r="M9" s="76"/>
      <c r="N9" s="1" t="s">
        <v>173</v>
      </c>
      <c r="O9" s="1"/>
      <c r="P9" s="75"/>
    </row>
    <row r="10" spans="3:16">
      <c r="C10" s="51" t="s">
        <v>31</v>
      </c>
      <c r="D10" s="69">
        <f>Historicals!C65</f>
        <v>0</v>
      </c>
      <c r="E10" s="69">
        <f>Historicals!D65</f>
        <v>0</v>
      </c>
      <c r="F10" s="69">
        <f>Historicals!E65</f>
        <v>0</v>
      </c>
      <c r="G10" s="69" t="e">
        <f>Historicals!#REF!</f>
        <v>#REF!</v>
      </c>
      <c r="H10" s="69" t="e">
        <f>Historicals!#REF!</f>
        <v>#REF!</v>
      </c>
      <c r="I10" s="69" t="e">
        <f>Historicals!#REF!</f>
        <v>#REF!</v>
      </c>
      <c r="J10" s="69" t="e">
        <f>Historicals!#REF!</f>
        <v>#REF!</v>
      </c>
      <c r="K10" s="70" t="e">
        <f>Historicals!#REF!</f>
        <v>#REF!</v>
      </c>
      <c r="M10" s="77"/>
      <c r="N10" s="2" t="s">
        <v>174</v>
      </c>
      <c r="O10" s="2"/>
      <c r="P10" s="53"/>
    </row>
    <row r="11" spans="3:16">
      <c r="D11" s="4"/>
      <c r="E11" s="4"/>
      <c r="F11" s="4"/>
      <c r="G11" s="4"/>
      <c r="H11" s="4"/>
      <c r="I11" s="4"/>
      <c r="J11" s="4"/>
      <c r="K11" s="4"/>
    </row>
    <row r="12" spans="3:16">
      <c r="C12" s="48" t="s">
        <v>32</v>
      </c>
      <c r="D12" s="5"/>
      <c r="E12" s="5"/>
      <c r="F12" s="5"/>
      <c r="G12" s="5"/>
      <c r="H12" s="5"/>
      <c r="I12" s="5"/>
      <c r="J12" s="5"/>
      <c r="K12" s="5"/>
    </row>
    <row r="13" spans="3:16">
      <c r="C13" s="49" t="s">
        <v>169</v>
      </c>
      <c r="D13" s="65" t="e">
        <f>'Cash Flow Statement'!C19</f>
        <v>#REF!</v>
      </c>
      <c r="E13" s="65" t="e">
        <f>'Cash Flow Statement'!D19</f>
        <v>#REF!</v>
      </c>
      <c r="F13" s="65" t="e">
        <f>'Cash Flow Statement'!E19</f>
        <v>#REF!</v>
      </c>
      <c r="G13" s="65" t="e">
        <f>'Cash Flow Statement'!F19</f>
        <v>#REF!</v>
      </c>
      <c r="H13" s="65" t="e">
        <f>'Cash Flow Statement'!G19</f>
        <v>#REF!</v>
      </c>
      <c r="I13" s="65">
        <f>'Cash Flow Statement'!H19</f>
        <v>0</v>
      </c>
      <c r="J13" s="65">
        <f>'Cash Flow Statement'!I19</f>
        <v>0</v>
      </c>
      <c r="K13" s="66">
        <f>'Cash Flow Statement'!J19</f>
        <v>0</v>
      </c>
    </row>
    <row r="14" spans="3:16">
      <c r="C14" s="50" t="s">
        <v>170</v>
      </c>
      <c r="D14" s="67" t="e">
        <f>'Cash Flow Statement'!C24</f>
        <v>#REF!</v>
      </c>
      <c r="E14" s="67" t="e">
        <f>'Cash Flow Statement'!D24</f>
        <v>#REF!</v>
      </c>
      <c r="F14" s="67" t="e">
        <f>'Cash Flow Statement'!E24</f>
        <v>#REF!</v>
      </c>
      <c r="G14" s="67" t="e">
        <f>'Cash Flow Statement'!F24</f>
        <v>#REF!</v>
      </c>
      <c r="H14" s="67" t="e">
        <f>'Cash Flow Statement'!G24</f>
        <v>#REF!</v>
      </c>
      <c r="I14" s="67">
        <f>'Cash Flow Statement'!H24</f>
        <v>0</v>
      </c>
      <c r="J14" s="67">
        <f>'Cash Flow Statement'!I24</f>
        <v>0</v>
      </c>
      <c r="K14" s="68">
        <f>'Cash Flow Statement'!J24</f>
        <v>0</v>
      </c>
    </row>
    <row r="15" spans="3:16">
      <c r="C15" s="50" t="s">
        <v>171</v>
      </c>
      <c r="D15" s="67" t="e">
        <f>'Cash Flow Statement'!C32</f>
        <v>#REF!</v>
      </c>
      <c r="E15" s="67" t="e">
        <f>'Cash Flow Statement'!D32</f>
        <v>#REF!</v>
      </c>
      <c r="F15" s="67" t="e">
        <f>'Cash Flow Statement'!E32</f>
        <v>#REF!</v>
      </c>
      <c r="G15" s="67" t="e">
        <f>'Cash Flow Statement'!F32</f>
        <v>#REF!</v>
      </c>
      <c r="H15" s="67" t="e">
        <f>'Cash Flow Statement'!G32</f>
        <v>#REF!</v>
      </c>
      <c r="I15" s="67">
        <f>'Cash Flow Statement'!H32</f>
        <v>0</v>
      </c>
      <c r="J15" s="67">
        <f>'Cash Flow Statement'!I32</f>
        <v>0</v>
      </c>
      <c r="K15" s="68">
        <f>'Cash Flow Statement'!J32</f>
        <v>0</v>
      </c>
    </row>
    <row r="16" spans="3:16">
      <c r="C16" s="50"/>
      <c r="D16" s="43"/>
      <c r="E16" s="43"/>
      <c r="F16" s="43"/>
      <c r="G16" s="43"/>
      <c r="H16" s="43"/>
      <c r="I16" s="43"/>
      <c r="J16" s="43"/>
      <c r="K16" s="59"/>
    </row>
    <row r="17" spans="3:11">
      <c r="C17" s="50" t="s">
        <v>33</v>
      </c>
      <c r="D17" s="67" t="e">
        <f>'Cash Flow Statement'!C38</f>
        <v>#REF!</v>
      </c>
      <c r="E17" s="67" t="e">
        <f>'Cash Flow Statement'!D38</f>
        <v>#REF!</v>
      </c>
      <c r="F17" s="67" t="e">
        <f>'Cash Flow Statement'!E38</f>
        <v>#REF!</v>
      </c>
      <c r="G17" s="67" t="e">
        <f>'Cash Flow Statement'!F38</f>
        <v>#REF!</v>
      </c>
      <c r="H17" s="67" t="e">
        <f>'Cash Flow Statement'!G38</f>
        <v>#REF!</v>
      </c>
      <c r="I17" s="67">
        <f>'Cash Flow Statement'!H38</f>
        <v>0</v>
      </c>
      <c r="J17" s="67">
        <f>'Cash Flow Statement'!I38</f>
        <v>0</v>
      </c>
      <c r="K17" s="68">
        <f>'Cash Flow Statement'!J38</f>
        <v>0</v>
      </c>
    </row>
    <row r="18" spans="3:11">
      <c r="C18" s="50" t="s">
        <v>34</v>
      </c>
      <c r="D18" s="67" t="e">
        <f>'Cash Flow Statement'!C44</f>
        <v>#REF!</v>
      </c>
      <c r="E18" s="67" t="e">
        <f>'Cash Flow Statement'!D44</f>
        <v>#REF!</v>
      </c>
      <c r="F18" s="67" t="e">
        <f>'Cash Flow Statement'!E44</f>
        <v>#REF!</v>
      </c>
      <c r="G18" s="67" t="e">
        <f>'Cash Flow Statement'!F44</f>
        <v>#REF!</v>
      </c>
      <c r="H18" s="67" t="e">
        <f>'Cash Flow Statement'!G44</f>
        <v>#REF!</v>
      </c>
      <c r="I18" s="67">
        <f>'Cash Flow Statement'!H44</f>
        <v>0</v>
      </c>
      <c r="J18" s="67">
        <f>'Cash Flow Statement'!I44</f>
        <v>0</v>
      </c>
      <c r="K18" s="68">
        <f>'Cash Flow Statement'!J44</f>
        <v>0</v>
      </c>
    </row>
    <row r="19" spans="3:11">
      <c r="C19" s="51" t="s">
        <v>35</v>
      </c>
      <c r="D19" s="69" t="e">
        <f>'Cash Flow Statement'!C45</f>
        <v>#REF!</v>
      </c>
      <c r="E19" s="69" t="e">
        <f>'Cash Flow Statement'!D45</f>
        <v>#REF!</v>
      </c>
      <c r="F19" s="69" t="e">
        <f>'Cash Flow Statement'!E45</f>
        <v>#REF!</v>
      </c>
      <c r="G19" s="69" t="e">
        <f>'Cash Flow Statement'!F45</f>
        <v>#REF!</v>
      </c>
      <c r="H19" s="69" t="e">
        <f>'Cash Flow Statement'!G45</f>
        <v>#REF!</v>
      </c>
      <c r="I19" s="69">
        <f>'Cash Flow Statement'!H45</f>
        <v>0</v>
      </c>
      <c r="J19" s="69">
        <f>'Cash Flow Statement'!I45</f>
        <v>0</v>
      </c>
      <c r="K19" s="70">
        <f>'Cash Flow Statement'!J45</f>
        <v>0</v>
      </c>
    </row>
    <row r="20" spans="3:11">
      <c r="D20" s="4"/>
      <c r="E20" s="4"/>
      <c r="F20" s="4"/>
      <c r="G20" s="4"/>
      <c r="H20" s="4"/>
      <c r="I20" s="4"/>
      <c r="J20" s="4"/>
      <c r="K20" s="4"/>
    </row>
    <row r="21" spans="3:11">
      <c r="C21" s="54" t="s">
        <v>36</v>
      </c>
      <c r="D21" s="43"/>
      <c r="E21" s="43"/>
      <c r="F21" s="43"/>
      <c r="G21" s="43"/>
      <c r="H21" s="43"/>
      <c r="I21" s="43"/>
      <c r="J21" s="43"/>
      <c r="K21" s="43"/>
    </row>
    <row r="22" spans="3:11">
      <c r="C22" s="49" t="s">
        <v>37</v>
      </c>
      <c r="D22" s="65" t="e">
        <f>#REF!</f>
        <v>#REF!</v>
      </c>
      <c r="E22" s="65" t="e">
        <f>#REF!</f>
        <v>#REF!</v>
      </c>
      <c r="F22" s="65" t="e">
        <f>#REF!</f>
        <v>#REF!</v>
      </c>
      <c r="G22" s="65" t="e">
        <f>#REF!</f>
        <v>#REF!</v>
      </c>
      <c r="H22" s="65" t="e">
        <f>#REF!</f>
        <v>#REF!</v>
      </c>
      <c r="I22" s="65" t="e">
        <f>#REF!</f>
        <v>#REF!</v>
      </c>
      <c r="J22" s="65" t="e">
        <f>#REF!</f>
        <v>#REF!</v>
      </c>
      <c r="K22" s="66" t="e">
        <f>#REF!</f>
        <v>#REF!</v>
      </c>
    </row>
    <row r="23" spans="3:11">
      <c r="C23" s="50" t="s">
        <v>38</v>
      </c>
      <c r="D23" s="67" t="e">
        <f>#REF!</f>
        <v>#REF!</v>
      </c>
      <c r="E23" s="67" t="e">
        <f>#REF!</f>
        <v>#REF!</v>
      </c>
      <c r="F23" s="67" t="e">
        <f>#REF!</f>
        <v>#REF!</v>
      </c>
      <c r="G23" s="67" t="e">
        <f>#REF!</f>
        <v>#REF!</v>
      </c>
      <c r="H23" s="67" t="e">
        <f>#REF!</f>
        <v>#REF!</v>
      </c>
      <c r="I23" s="67" t="e">
        <f>#REF!</f>
        <v>#REF!</v>
      </c>
      <c r="J23" s="67" t="e">
        <f>#REF!</f>
        <v>#REF!</v>
      </c>
      <c r="K23" s="68" t="e">
        <f>#REF!</f>
        <v>#REF!</v>
      </c>
    </row>
    <row r="24" spans="3:11">
      <c r="C24" s="50" t="s">
        <v>172</v>
      </c>
      <c r="D24" s="67" t="e">
        <f>#REF!</f>
        <v>#REF!</v>
      </c>
      <c r="E24" s="67" t="e">
        <f>#REF!</f>
        <v>#REF!</v>
      </c>
      <c r="F24" s="67" t="e">
        <f>#REF!</f>
        <v>#REF!</v>
      </c>
      <c r="G24" s="67" t="e">
        <f>#REF!</f>
        <v>#REF!</v>
      </c>
      <c r="H24" s="67" t="e">
        <f>#REF!</f>
        <v>#REF!</v>
      </c>
      <c r="I24" s="67" t="e">
        <f>#REF!</f>
        <v>#REF!</v>
      </c>
      <c r="J24" s="67" t="e">
        <f>#REF!</f>
        <v>#REF!</v>
      </c>
      <c r="K24" s="68" t="e">
        <f>#REF!</f>
        <v>#REF!</v>
      </c>
    </row>
    <row r="25" spans="3:11">
      <c r="C25" s="50" t="s">
        <v>39</v>
      </c>
      <c r="D25" s="67" t="e">
        <f>SUM(#REF!,#REF!)</f>
        <v>#REF!</v>
      </c>
      <c r="E25" s="67" t="e">
        <f>SUM(#REF!,#REF!)</f>
        <v>#REF!</v>
      </c>
      <c r="F25" s="67" t="e">
        <f>SUM(#REF!,#REF!)</f>
        <v>#REF!</v>
      </c>
      <c r="G25" s="67" t="e">
        <f>SUM(#REF!,#REF!)</f>
        <v>#REF!</v>
      </c>
      <c r="H25" s="67" t="e">
        <f>SUM(#REF!,#REF!)</f>
        <v>#REF!</v>
      </c>
      <c r="I25" s="67" t="e">
        <f>SUM(#REF!,#REF!)</f>
        <v>#REF!</v>
      </c>
      <c r="J25" s="67" t="e">
        <f>SUM(#REF!,#REF!)</f>
        <v>#REF!</v>
      </c>
      <c r="K25" s="68" t="e">
        <f>SUM(#REF!,#REF!)</f>
        <v>#REF!</v>
      </c>
    </row>
    <row r="26" spans="3:11">
      <c r="C26" s="50"/>
      <c r="D26" s="52"/>
      <c r="E26" s="52"/>
      <c r="F26" s="52"/>
      <c r="G26" s="52"/>
      <c r="H26" s="52"/>
      <c r="I26" s="52"/>
      <c r="J26" s="52"/>
      <c r="K26" s="60"/>
    </row>
    <row r="27" spans="3:11">
      <c r="C27" s="50" t="s">
        <v>40</v>
      </c>
      <c r="D27" s="67" t="e">
        <f>#REF!</f>
        <v>#REF!</v>
      </c>
      <c r="E27" s="67" t="e">
        <f>#REF!</f>
        <v>#REF!</v>
      </c>
      <c r="F27" s="67" t="e">
        <f>#REF!</f>
        <v>#REF!</v>
      </c>
      <c r="G27" s="67" t="e">
        <f>#REF!</f>
        <v>#REF!</v>
      </c>
      <c r="H27" s="67" t="e">
        <f>#REF!</f>
        <v>#REF!</v>
      </c>
      <c r="I27" s="67" t="e">
        <f>#REF!</f>
        <v>#REF!</v>
      </c>
      <c r="J27" s="67" t="e">
        <f>#REF!</f>
        <v>#REF!</v>
      </c>
      <c r="K27" s="68" t="e">
        <f>#REF!</f>
        <v>#REF!</v>
      </c>
    </row>
    <row r="28" spans="3:11">
      <c r="C28" s="50" t="s">
        <v>41</v>
      </c>
      <c r="D28" s="67" t="e">
        <f>#REF!</f>
        <v>#REF!</v>
      </c>
      <c r="E28" s="67" t="e">
        <f>#REF!</f>
        <v>#REF!</v>
      </c>
      <c r="F28" s="67" t="e">
        <f>#REF!</f>
        <v>#REF!</v>
      </c>
      <c r="G28" s="67" t="e">
        <f>#REF!</f>
        <v>#REF!</v>
      </c>
      <c r="H28" s="67" t="e">
        <f>#REF!</f>
        <v>#REF!</v>
      </c>
      <c r="I28" s="67" t="e">
        <f>#REF!</f>
        <v>#REF!</v>
      </c>
      <c r="J28" s="67" t="e">
        <f>#REF!</f>
        <v>#REF!</v>
      </c>
      <c r="K28" s="68" t="e">
        <f>#REF!</f>
        <v>#REF!</v>
      </c>
    </row>
    <row r="29" spans="3:11">
      <c r="C29" s="51" t="s">
        <v>42</v>
      </c>
      <c r="D29" s="69" t="e">
        <f>#REF!</f>
        <v>#REF!</v>
      </c>
      <c r="E29" s="69" t="e">
        <f>#REF!</f>
        <v>#REF!</v>
      </c>
      <c r="F29" s="69" t="e">
        <f>#REF!</f>
        <v>#REF!</v>
      </c>
      <c r="G29" s="69" t="e">
        <f>#REF!</f>
        <v>#REF!</v>
      </c>
      <c r="H29" s="69" t="e">
        <f>#REF!</f>
        <v>#REF!</v>
      </c>
      <c r="I29" s="69" t="e">
        <f>#REF!</f>
        <v>#REF!</v>
      </c>
      <c r="J29" s="69" t="e">
        <f>#REF!</f>
        <v>#REF!</v>
      </c>
      <c r="K29" s="70" t="e">
        <f>#REF!</f>
        <v>#REF!</v>
      </c>
    </row>
    <row r="31" spans="3:11">
      <c r="C31" s="48" t="s">
        <v>43</v>
      </c>
      <c r="D31" s="2"/>
      <c r="E31" s="2"/>
      <c r="F31" s="2"/>
      <c r="G31" s="2"/>
      <c r="H31" s="2"/>
      <c r="I31" s="2"/>
      <c r="J31" s="2"/>
      <c r="K31" s="2"/>
    </row>
    <row r="32" spans="3:11">
      <c r="C32" s="49" t="s">
        <v>44</v>
      </c>
      <c r="D32" s="71">
        <f>Historicals!C67</f>
        <v>0</v>
      </c>
      <c r="E32" s="71">
        <f>Historicals!D67</f>
        <v>0</v>
      </c>
      <c r="F32" s="71">
        <f>Historicals!E67</f>
        <v>0</v>
      </c>
      <c r="G32" s="71" t="e">
        <f>Historicals!#REF!</f>
        <v>#REF!</v>
      </c>
      <c r="H32" s="71" t="e">
        <f>Historicals!#REF!</f>
        <v>#REF!</v>
      </c>
      <c r="I32" s="71" t="e">
        <f>Historicals!#REF!</f>
        <v>#REF!</v>
      </c>
      <c r="J32" s="71" t="e">
        <f>Historicals!#REF!</f>
        <v>#REF!</v>
      </c>
      <c r="K32" s="72" t="e">
        <f>Historicals!#REF!</f>
        <v>#REF!</v>
      </c>
    </row>
    <row r="33" spans="1:11">
      <c r="C33" s="51" t="s">
        <v>31</v>
      </c>
      <c r="D33" s="73">
        <f>Historicals!C68</f>
        <v>0</v>
      </c>
      <c r="E33" s="73">
        <f>Historicals!D68</f>
        <v>0</v>
      </c>
      <c r="F33" s="73">
        <f>Historicals!E68</f>
        <v>0</v>
      </c>
      <c r="G33" s="73" t="e">
        <f>Historicals!#REF!</f>
        <v>#REF!</v>
      </c>
      <c r="H33" s="73" t="e">
        <f>Historicals!#REF!</f>
        <v>#REF!</v>
      </c>
      <c r="I33" s="73" t="e">
        <f>Historicals!#REF!</f>
        <v>#REF!</v>
      </c>
      <c r="J33" s="73" t="e">
        <f>Historicals!#REF!</f>
        <v>#REF!</v>
      </c>
      <c r="K33" s="74" t="e">
        <f>Historicals!#REF!</f>
        <v>#REF!</v>
      </c>
    </row>
    <row r="37" spans="1:11" s="45" customFormat="1">
      <c r="A37" s="45" t="s">
        <v>142</v>
      </c>
    </row>
  </sheetData>
  <mergeCells count="2">
    <mergeCell ref="C2:K2"/>
    <mergeCell ref="M7:P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1"/>
  <sheetViews>
    <sheetView showGridLines="0" workbookViewId="0"/>
  </sheetViews>
  <sheetFormatPr defaultColWidth="14.85546875" defaultRowHeight="15"/>
  <cols>
    <col min="1" max="1" width="27.5703125" style="8" customWidth="1"/>
    <col min="2" max="10" width="14.85546875" style="8"/>
    <col min="11" max="12" width="11.7109375" style="8" customWidth="1"/>
    <col min="13" max="13" width="15.7109375" style="8" customWidth="1"/>
    <col min="14" max="16384" width="14.85546875" style="8"/>
  </cols>
  <sheetData>
    <row r="1" spans="1:13" ht="16.5" thickBot="1">
      <c r="B1" s="189" t="s">
        <v>141</v>
      </c>
      <c r="C1" s="189"/>
      <c r="D1" s="189"/>
      <c r="E1" s="189" t="s">
        <v>55</v>
      </c>
      <c r="F1" s="189"/>
      <c r="G1" s="189"/>
      <c r="H1" s="189"/>
      <c r="I1" s="189"/>
    </row>
    <row r="2" spans="1:13" ht="15.75">
      <c r="A2" s="16" t="s">
        <v>4</v>
      </c>
      <c r="B2" s="17" t="s">
        <v>78</v>
      </c>
      <c r="C2" s="17" t="s">
        <v>138</v>
      </c>
      <c r="D2" s="17" t="s">
        <v>139</v>
      </c>
      <c r="E2" s="18" t="s">
        <v>74</v>
      </c>
      <c r="F2" s="18" t="s">
        <v>144</v>
      </c>
      <c r="G2" s="18" t="s">
        <v>145</v>
      </c>
      <c r="H2" s="18" t="s">
        <v>146</v>
      </c>
      <c r="I2" s="19" t="s">
        <v>147</v>
      </c>
    </row>
    <row r="3" spans="1:13" s="11" customFormat="1" ht="15.75">
      <c r="A3" s="42"/>
      <c r="B3" s="9"/>
      <c r="C3" s="9"/>
      <c r="D3" s="9"/>
      <c r="E3" s="9"/>
      <c r="F3" s="9"/>
      <c r="G3" s="9"/>
      <c r="H3" s="9"/>
      <c r="I3" s="135"/>
    </row>
    <row r="4" spans="1:13" ht="15.75">
      <c r="A4" s="40" t="s">
        <v>165</v>
      </c>
      <c r="B4" s="119">
        <f>Historicals!C45</f>
        <v>0</v>
      </c>
      <c r="C4" s="119">
        <f>Historicals!D45</f>
        <v>0</v>
      </c>
      <c r="D4" s="119">
        <f>Historicals!E45</f>
        <v>0</v>
      </c>
      <c r="E4" s="119" t="e">
        <f>Historicals!#REF!</f>
        <v>#REF!</v>
      </c>
      <c r="F4" s="119" t="e">
        <f>Historicals!#REF!</f>
        <v>#REF!</v>
      </c>
      <c r="G4" s="119" t="e">
        <f>Historicals!#REF!</f>
        <v>#REF!</v>
      </c>
      <c r="H4" s="119" t="e">
        <f>Historicals!#REF!</f>
        <v>#REF!</v>
      </c>
      <c r="I4" s="120" t="e">
        <f>Historicals!#REF!</f>
        <v>#REF!</v>
      </c>
      <c r="K4" s="186" t="s">
        <v>175</v>
      </c>
      <c r="L4" s="187"/>
      <c r="M4" s="188"/>
    </row>
    <row r="5" spans="1:13" ht="15.75">
      <c r="A5" s="40" t="s">
        <v>128</v>
      </c>
      <c r="B5" s="121">
        <f>Historicals!C67</f>
        <v>0</v>
      </c>
      <c r="C5" s="121">
        <f>Historicals!D67</f>
        <v>0</v>
      </c>
      <c r="D5" s="121">
        <f>Historicals!E67</f>
        <v>0</v>
      </c>
      <c r="E5" s="121" t="e">
        <f>Historicals!#REF!</f>
        <v>#REF!</v>
      </c>
      <c r="F5" s="121" t="e">
        <f>Historicals!#REF!</f>
        <v>#REF!</v>
      </c>
      <c r="G5" s="121" t="e">
        <f>Historicals!#REF!</f>
        <v>#REF!</v>
      </c>
      <c r="H5" s="121" t="e">
        <f>Historicals!#REF!</f>
        <v>#REF!</v>
      </c>
      <c r="I5" s="122" t="e">
        <f>Historicals!#REF!</f>
        <v>#REF!</v>
      </c>
      <c r="K5" s="50"/>
      <c r="L5" s="1"/>
      <c r="M5" s="75"/>
    </row>
    <row r="6" spans="1:13" ht="16.5" thickBot="1">
      <c r="A6" s="41" t="s">
        <v>129</v>
      </c>
      <c r="B6" s="123">
        <f>Historicals!C68</f>
        <v>0</v>
      </c>
      <c r="C6" s="123">
        <f>Historicals!D68</f>
        <v>0</v>
      </c>
      <c r="D6" s="123">
        <f>Historicals!E68</f>
        <v>0</v>
      </c>
      <c r="E6" s="123" t="e">
        <f>Historicals!#REF!</f>
        <v>#REF!</v>
      </c>
      <c r="F6" s="123" t="e">
        <f>Historicals!#REF!</f>
        <v>#REF!</v>
      </c>
      <c r="G6" s="123" t="e">
        <f>Historicals!#REF!</f>
        <v>#REF!</v>
      </c>
      <c r="H6" s="123" t="e">
        <f>Historicals!#REF!</f>
        <v>#REF!</v>
      </c>
      <c r="I6" s="124" t="e">
        <f>Historicals!#REF!</f>
        <v>#REF!</v>
      </c>
      <c r="K6" s="76"/>
      <c r="L6" s="1" t="s">
        <v>173</v>
      </c>
      <c r="M6" s="75"/>
    </row>
    <row r="7" spans="1:13" ht="16.5" thickBot="1">
      <c r="K7" s="77"/>
      <c r="L7" s="2" t="s">
        <v>174</v>
      </c>
      <c r="M7" s="53"/>
    </row>
    <row r="8" spans="1:13" ht="15.75">
      <c r="A8" s="16" t="s">
        <v>4</v>
      </c>
      <c r="B8" s="17" t="s">
        <v>78</v>
      </c>
      <c r="C8" s="17" t="s">
        <v>138</v>
      </c>
      <c r="D8" s="17" t="s">
        <v>139</v>
      </c>
      <c r="E8" s="18" t="s">
        <v>74</v>
      </c>
      <c r="F8" s="18" t="s">
        <v>144</v>
      </c>
      <c r="G8" s="18" t="s">
        <v>145</v>
      </c>
      <c r="H8" s="18" t="s">
        <v>146</v>
      </c>
      <c r="I8" s="19" t="s">
        <v>147</v>
      </c>
    </row>
    <row r="9" spans="1:13" s="10" customFormat="1" ht="15.75">
      <c r="A9" s="39"/>
      <c r="B9" s="9"/>
      <c r="C9" s="9"/>
      <c r="D9" s="9"/>
      <c r="E9" s="9"/>
      <c r="F9" s="9"/>
      <c r="G9" s="9"/>
      <c r="H9" s="9"/>
      <c r="I9" s="135"/>
    </row>
    <row r="10" spans="1:13" ht="15.75">
      <c r="A10" s="40" t="s">
        <v>130</v>
      </c>
      <c r="B10" s="119" t="e">
        <f>#REF!</f>
        <v>#REF!</v>
      </c>
      <c r="C10" s="119" t="e">
        <f>#REF!</f>
        <v>#REF!</v>
      </c>
      <c r="D10" s="119" t="e">
        <f>#REF!</f>
        <v>#REF!</v>
      </c>
      <c r="E10" s="119" t="e">
        <f>#REF!</f>
        <v>#REF!</v>
      </c>
      <c r="F10" s="119" t="e">
        <f>#REF!</f>
        <v>#REF!</v>
      </c>
      <c r="G10" s="119" t="e">
        <f>#REF!</f>
        <v>#REF!</v>
      </c>
      <c r="H10" s="119" t="e">
        <f>#REF!</f>
        <v>#REF!</v>
      </c>
      <c r="I10" s="120" t="e">
        <f>#REF!</f>
        <v>#REF!</v>
      </c>
    </row>
    <row r="11" spans="1:13" ht="15.75">
      <c r="A11" s="40" t="s">
        <v>131</v>
      </c>
      <c r="B11" s="119" t="e">
        <f>#REF!</f>
        <v>#REF!</v>
      </c>
      <c r="C11" s="119" t="e">
        <f>#REF!</f>
        <v>#REF!</v>
      </c>
      <c r="D11" s="119" t="e">
        <f>#REF!</f>
        <v>#REF!</v>
      </c>
      <c r="E11" s="119" t="e">
        <f>#REF!</f>
        <v>#REF!</v>
      </c>
      <c r="F11" s="119" t="e">
        <f>#REF!</f>
        <v>#REF!</v>
      </c>
      <c r="G11" s="119" t="e">
        <f>#REF!</f>
        <v>#REF!</v>
      </c>
      <c r="H11" s="119" t="e">
        <f>#REF!</f>
        <v>#REF!</v>
      </c>
      <c r="I11" s="120" t="e">
        <f>#REF!</f>
        <v>#REF!</v>
      </c>
    </row>
    <row r="12" spans="1:13" ht="16.5" thickBot="1">
      <c r="A12" s="41" t="s">
        <v>132</v>
      </c>
      <c r="B12" s="125" t="e">
        <f>#REF!</f>
        <v>#REF!</v>
      </c>
      <c r="C12" s="125" t="e">
        <f>#REF!</f>
        <v>#REF!</v>
      </c>
      <c r="D12" s="125" t="e">
        <f>#REF!</f>
        <v>#REF!</v>
      </c>
      <c r="E12" s="125" t="e">
        <f>#REF!</f>
        <v>#REF!</v>
      </c>
      <c r="F12" s="125" t="e">
        <f>#REF!</f>
        <v>#REF!</v>
      </c>
      <c r="G12" s="125" t="e">
        <f>#REF!</f>
        <v>#REF!</v>
      </c>
      <c r="H12" s="125" t="e">
        <f>#REF!</f>
        <v>#REF!</v>
      </c>
      <c r="I12" s="126" t="e">
        <f>#REF!</f>
        <v>#REF!</v>
      </c>
    </row>
    <row r="13" spans="1:13" ht="15.75" thickBot="1"/>
    <row r="14" spans="1:13" ht="15.75">
      <c r="A14" s="16" t="s">
        <v>4</v>
      </c>
      <c r="B14" s="17" t="s">
        <v>78</v>
      </c>
      <c r="C14" s="17" t="s">
        <v>138</v>
      </c>
      <c r="D14" s="17" t="s">
        <v>139</v>
      </c>
      <c r="E14" s="18" t="s">
        <v>74</v>
      </c>
      <c r="F14" s="18" t="s">
        <v>144</v>
      </c>
      <c r="G14" s="18" t="s">
        <v>145</v>
      </c>
      <c r="H14" s="18" t="s">
        <v>146</v>
      </c>
      <c r="I14" s="19" t="s">
        <v>147</v>
      </c>
    </row>
    <row r="15" spans="1:13" s="10" customFormat="1" ht="15.75">
      <c r="A15" s="39"/>
      <c r="B15" s="9"/>
      <c r="C15" s="9"/>
      <c r="D15" s="9"/>
      <c r="E15" s="9"/>
      <c r="F15" s="9"/>
      <c r="G15" s="9"/>
      <c r="H15" s="9"/>
      <c r="I15" s="135"/>
    </row>
    <row r="16" spans="1:13" ht="15.75">
      <c r="A16" s="40" t="s">
        <v>133</v>
      </c>
      <c r="B16" s="127" t="e">
        <f>#REF!</f>
        <v>#REF!</v>
      </c>
      <c r="C16" s="127" t="e">
        <f>#REF!</f>
        <v>#REF!</v>
      </c>
      <c r="D16" s="127" t="e">
        <f>#REF!</f>
        <v>#REF!</v>
      </c>
      <c r="E16" s="127" t="e">
        <f>#REF!</f>
        <v>#REF!</v>
      </c>
      <c r="F16" s="127" t="e">
        <f>#REF!</f>
        <v>#REF!</v>
      </c>
      <c r="G16" s="127" t="e">
        <f>#REF!</f>
        <v>#REF!</v>
      </c>
      <c r="H16" s="127" t="e">
        <f>#REF!</f>
        <v>#REF!</v>
      </c>
      <c r="I16" s="128" t="e">
        <f>#REF!</f>
        <v>#REF!</v>
      </c>
    </row>
    <row r="17" spans="1:9" ht="16.5" thickBot="1">
      <c r="A17" s="41" t="s">
        <v>166</v>
      </c>
      <c r="B17" s="129">
        <f>IFERROR(Historicals!C61/Historicals!C62,0)</f>
        <v>0</v>
      </c>
      <c r="C17" s="129">
        <f>IFERROR(Historicals!D61/Historicals!D62,0)</f>
        <v>0</v>
      </c>
      <c r="D17" s="129">
        <f>IFERROR(Historicals!E61/Historicals!E62,0)</f>
        <v>0</v>
      </c>
      <c r="E17" s="129">
        <f>IFERROR(Historicals!#REF!/Historicals!#REF!,0)</f>
        <v>0</v>
      </c>
      <c r="F17" s="129">
        <f>IFERROR(Historicals!#REF!/Historicals!#REF!,0)</f>
        <v>0</v>
      </c>
      <c r="G17" s="129">
        <f>IFERROR(Historicals!#REF!/Historicals!#REF!,0)</f>
        <v>0</v>
      </c>
      <c r="H17" s="129">
        <f>IFERROR(Historicals!#REF!/Historicals!#REF!,0)</f>
        <v>0</v>
      </c>
      <c r="I17" s="130">
        <f>IFERROR(Historicals!#REF!/Historicals!#REF!,0)</f>
        <v>0</v>
      </c>
    </row>
    <row r="18" spans="1:9" ht="16.5" thickBot="1">
      <c r="A18" s="12"/>
      <c r="B18" s="13"/>
      <c r="C18" s="13"/>
      <c r="D18" s="13"/>
      <c r="E18" s="13"/>
      <c r="F18" s="13"/>
      <c r="G18" s="13"/>
      <c r="H18" s="13"/>
      <c r="I18" s="13"/>
    </row>
    <row r="19" spans="1:9" ht="15.75">
      <c r="A19" s="16" t="s">
        <v>4</v>
      </c>
      <c r="B19" s="17" t="s">
        <v>78</v>
      </c>
      <c r="C19" s="17" t="s">
        <v>138</v>
      </c>
      <c r="D19" s="17" t="s">
        <v>139</v>
      </c>
      <c r="E19" s="18" t="s">
        <v>74</v>
      </c>
      <c r="F19" s="18" t="s">
        <v>144</v>
      </c>
      <c r="G19" s="18" t="s">
        <v>145</v>
      </c>
      <c r="H19" s="18" t="s">
        <v>146</v>
      </c>
      <c r="I19" s="19" t="s">
        <v>147</v>
      </c>
    </row>
    <row r="20" spans="1:9" s="10" customFormat="1" ht="15.75">
      <c r="A20" s="39"/>
      <c r="B20" s="9"/>
      <c r="C20" s="9"/>
      <c r="D20" s="9"/>
      <c r="E20" s="9"/>
      <c r="F20" s="9"/>
      <c r="G20" s="9"/>
      <c r="H20" s="9"/>
      <c r="I20" s="135"/>
    </row>
    <row r="21" spans="1:9" ht="15.75">
      <c r="A21" s="40" t="s">
        <v>134</v>
      </c>
      <c r="B21" s="131">
        <f>IFERROR(Historicals!C65/#REF!,0)</f>
        <v>0</v>
      </c>
      <c r="C21" s="131">
        <f>IFERROR(Historicals!D65/#REF!,0)</f>
        <v>0</v>
      </c>
      <c r="D21" s="131">
        <f>IFERROR(Historicals!E65/#REF!,0)</f>
        <v>0</v>
      </c>
      <c r="E21" s="131">
        <f>IFERROR(Historicals!#REF!/#REF!,0)</f>
        <v>0</v>
      </c>
      <c r="F21" s="131">
        <f>IFERROR(Historicals!#REF!/#REF!,0)</f>
        <v>0</v>
      </c>
      <c r="G21" s="131">
        <f>IFERROR(Historicals!#REF!/#REF!,0)</f>
        <v>0</v>
      </c>
      <c r="H21" s="131">
        <f>IFERROR(Historicals!#REF!/#REF!,0)</f>
        <v>0</v>
      </c>
      <c r="I21" s="132">
        <f>IFERROR(Historicals!#REF!/#REF!,0)</f>
        <v>0</v>
      </c>
    </row>
    <row r="22" spans="1:9" ht="15.75">
      <c r="A22" s="40" t="s">
        <v>135</v>
      </c>
      <c r="B22" s="131">
        <f>IFERROR(Historicals!C65/#REF!,0)</f>
        <v>0</v>
      </c>
      <c r="C22" s="131">
        <f>IFERROR(Historicals!D65/#REF!,0)</f>
        <v>0</v>
      </c>
      <c r="D22" s="131">
        <f>IFERROR(Historicals!E65/#REF!,0)</f>
        <v>0</v>
      </c>
      <c r="E22" s="131">
        <f>IFERROR(Historicals!#REF!/#REF!,0)</f>
        <v>0</v>
      </c>
      <c r="F22" s="131">
        <f>IFERROR(Historicals!#REF!/#REF!,0)</f>
        <v>0</v>
      </c>
      <c r="G22" s="131">
        <f>IFERROR(Historicals!#REF!/#REF!,0)</f>
        <v>0</v>
      </c>
      <c r="H22" s="131">
        <f>IFERROR(Historicals!#REF!/#REF!,0)</f>
        <v>0</v>
      </c>
      <c r="I22" s="132">
        <f>IFERROR(Historicals!#REF!/#REF!,0)</f>
        <v>0</v>
      </c>
    </row>
    <row r="23" spans="1:9" ht="16.5" thickBot="1">
      <c r="A23" s="41" t="s">
        <v>136</v>
      </c>
      <c r="B23" s="133">
        <f>IFERROR(Historicals!C61/(#REF!-#REF!),0)</f>
        <v>0</v>
      </c>
      <c r="C23" s="133">
        <f>IFERROR(Historicals!D61/(#REF!-#REF!),0)</f>
        <v>0</v>
      </c>
      <c r="D23" s="133">
        <f>IFERROR(Historicals!E61/(#REF!-#REF!),0)</f>
        <v>0</v>
      </c>
      <c r="E23" s="133">
        <f>IFERROR(Historicals!#REF!/(#REF!-#REF!),0)</f>
        <v>0</v>
      </c>
      <c r="F23" s="133">
        <f>IFERROR(Historicals!#REF!/(#REF!-#REF!),0)</f>
        <v>0</v>
      </c>
      <c r="G23" s="133">
        <f>IFERROR(Historicals!#REF!/(#REF!-#REF!),0)</f>
        <v>0</v>
      </c>
      <c r="H23" s="133">
        <f>IFERROR(Historicals!#REF!/(#REF!-#REF!),0)</f>
        <v>0</v>
      </c>
      <c r="I23" s="134">
        <f>IFERROR(Historicals!#REF!/(#REF!-#REF!),0)</f>
        <v>0</v>
      </c>
    </row>
    <row r="71" spans="1:1" s="45" customFormat="1">
      <c r="A71" s="45" t="s">
        <v>142</v>
      </c>
    </row>
  </sheetData>
  <mergeCells count="3">
    <mergeCell ref="B1:D1"/>
    <mergeCell ref="E1:I1"/>
    <mergeCell ref="K4:M4"/>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05"/>
  <sheetViews>
    <sheetView showGridLines="0" topLeftCell="B1" workbookViewId="0">
      <selection activeCell="B1" sqref="B1"/>
    </sheetView>
  </sheetViews>
  <sheetFormatPr defaultRowHeight="15"/>
  <cols>
    <col min="1" max="1" width="0" hidden="1" customWidth="1"/>
    <col min="2" max="2" width="63.5703125" bestFit="1" customWidth="1"/>
    <col min="3" max="3" width="12.85546875" customWidth="1"/>
  </cols>
  <sheetData>
    <row r="1" spans="2:9">
      <c r="B1" s="140" t="s">
        <v>184</v>
      </c>
      <c r="C1" s="87"/>
      <c r="D1" s="87"/>
      <c r="E1" s="87"/>
      <c r="F1" s="87"/>
      <c r="G1" s="87"/>
      <c r="H1" s="87"/>
      <c r="I1" s="87"/>
    </row>
    <row r="2" spans="2:9">
      <c r="B2" s="87"/>
      <c r="C2" s="190"/>
      <c r="D2" s="190"/>
      <c r="E2" s="190"/>
      <c r="F2" s="190"/>
      <c r="G2" s="190"/>
      <c r="H2" s="87"/>
      <c r="I2" s="87"/>
    </row>
    <row r="3" spans="2:9">
      <c r="B3" s="179" t="s">
        <v>140</v>
      </c>
      <c r="C3" s="138"/>
      <c r="D3" s="138"/>
      <c r="E3" s="138"/>
      <c r="F3" s="138"/>
      <c r="G3" s="138"/>
      <c r="H3" s="87"/>
      <c r="I3" s="87"/>
    </row>
    <row r="4" spans="2:9">
      <c r="B4" s="139" t="s">
        <v>109</v>
      </c>
      <c r="C4" s="183" t="s">
        <v>188</v>
      </c>
      <c r="D4" s="118"/>
      <c r="E4" s="118"/>
      <c r="F4" s="118"/>
      <c r="G4" s="118"/>
      <c r="H4" s="87"/>
      <c r="I4" s="182"/>
    </row>
    <row r="5" spans="2:9">
      <c r="B5" s="194" t="s">
        <v>110</v>
      </c>
      <c r="C5" s="183" t="s">
        <v>192</v>
      </c>
      <c r="D5" s="118"/>
      <c r="E5" s="118"/>
      <c r="F5" s="118"/>
      <c r="G5" s="118"/>
      <c r="H5" s="87"/>
      <c r="I5" s="87"/>
    </row>
    <row r="6" spans="2:9">
      <c r="B6" s="194" t="s">
        <v>162</v>
      </c>
      <c r="C6" s="118" t="s">
        <v>196</v>
      </c>
      <c r="D6" s="118"/>
      <c r="E6" s="118"/>
      <c r="F6" s="118"/>
      <c r="G6" s="118"/>
      <c r="H6" s="87"/>
      <c r="I6" s="87"/>
    </row>
    <row r="7" spans="2:9">
      <c r="B7" s="194" t="s">
        <v>111</v>
      </c>
      <c r="C7" s="118" t="s">
        <v>189</v>
      </c>
      <c r="D7" s="118"/>
      <c r="E7" s="118"/>
      <c r="F7" s="118"/>
      <c r="G7" s="118"/>
      <c r="H7" s="87"/>
      <c r="I7" s="87"/>
    </row>
    <row r="8" spans="2:9">
      <c r="B8" s="139" t="s">
        <v>112</v>
      </c>
      <c r="C8" s="118" t="s">
        <v>197</v>
      </c>
      <c r="D8" s="118"/>
      <c r="E8" s="118"/>
      <c r="F8" s="118"/>
      <c r="G8" s="118"/>
      <c r="H8" s="87"/>
      <c r="I8" s="87"/>
    </row>
    <row r="9" spans="2:9">
      <c r="B9" s="180" t="s">
        <v>113</v>
      </c>
      <c r="C9" s="118" t="s">
        <v>198</v>
      </c>
      <c r="D9" s="118"/>
      <c r="E9" s="118"/>
      <c r="F9" s="118"/>
      <c r="G9" s="118"/>
      <c r="H9" s="87"/>
      <c r="I9" s="87"/>
    </row>
    <row r="10" spans="2:9">
      <c r="B10" s="139" t="s">
        <v>114</v>
      </c>
      <c r="C10" s="118" t="s">
        <v>190</v>
      </c>
      <c r="D10" s="118"/>
      <c r="E10" s="118"/>
      <c r="F10" s="118"/>
      <c r="G10" s="118"/>
      <c r="H10" s="87"/>
      <c r="I10" s="87"/>
    </row>
    <row r="11" spans="2:9">
      <c r="B11" s="181" t="s">
        <v>115</v>
      </c>
      <c r="C11" s="118" t="s">
        <v>191</v>
      </c>
      <c r="D11" s="118"/>
      <c r="E11" s="118"/>
      <c r="F11" s="118"/>
      <c r="G11" s="118"/>
      <c r="H11" s="87"/>
      <c r="I11" s="87"/>
    </row>
    <row r="12" spans="2:9">
      <c r="B12" s="139" t="s">
        <v>199</v>
      </c>
      <c r="C12" s="118" t="s">
        <v>200</v>
      </c>
      <c r="D12" s="118"/>
      <c r="E12" s="118"/>
      <c r="F12" s="118"/>
      <c r="G12" s="118"/>
      <c r="H12" s="87"/>
      <c r="I12" s="87"/>
    </row>
    <row r="13" spans="2:9">
      <c r="B13" s="138"/>
      <c r="C13" s="137"/>
      <c r="D13" s="137"/>
      <c r="E13" s="137"/>
      <c r="F13" s="137"/>
      <c r="G13" s="137"/>
      <c r="H13" s="87"/>
      <c r="I13" s="87"/>
    </row>
    <row r="14" spans="2:9">
      <c r="B14" s="179" t="s">
        <v>185</v>
      </c>
      <c r="C14" s="118"/>
      <c r="D14" s="118"/>
      <c r="E14" s="118"/>
      <c r="F14" s="118"/>
      <c r="G14" s="118"/>
      <c r="H14" s="87"/>
      <c r="I14" s="87"/>
    </row>
    <row r="15" spans="2:9">
      <c r="B15" s="178" t="s">
        <v>47</v>
      </c>
      <c r="C15" s="118" t="s">
        <v>201</v>
      </c>
    </row>
    <row r="16" spans="2:9">
      <c r="B16" s="195" t="s">
        <v>116</v>
      </c>
      <c r="C16" s="118" t="s">
        <v>204</v>
      </c>
    </row>
    <row r="17" spans="2:3">
      <c r="B17" s="195" t="s">
        <v>117</v>
      </c>
      <c r="C17" s="196" t="s">
        <v>202</v>
      </c>
    </row>
    <row r="18" spans="2:3">
      <c r="B18" s="195" t="s">
        <v>118</v>
      </c>
      <c r="C18" s="118" t="s">
        <v>203</v>
      </c>
    </row>
    <row r="19" spans="2:3">
      <c r="B19" s="195" t="s">
        <v>122</v>
      </c>
      <c r="C19" t="s">
        <v>205</v>
      </c>
    </row>
    <row r="20" spans="2:3">
      <c r="B20" s="178" t="s">
        <v>119</v>
      </c>
    </row>
    <row r="21" spans="2:3">
      <c r="B21" s="178" t="s">
        <v>48</v>
      </c>
      <c r="C21" t="s">
        <v>206</v>
      </c>
    </row>
    <row r="22" spans="2:3">
      <c r="B22" s="178" t="s">
        <v>120</v>
      </c>
    </row>
    <row r="23" spans="2:3">
      <c r="B23" s="178" t="s">
        <v>123</v>
      </c>
    </row>
    <row r="24" spans="2:3">
      <c r="B24" s="178" t="s">
        <v>121</v>
      </c>
      <c r="C24" t="s">
        <v>207</v>
      </c>
    </row>
    <row r="25" spans="2:3">
      <c r="B25" s="178" t="s">
        <v>177</v>
      </c>
      <c r="C25" t="s">
        <v>208</v>
      </c>
    </row>
    <row r="27" spans="2:3">
      <c r="B27" s="179" t="s">
        <v>81</v>
      </c>
    </row>
    <row r="28" spans="2:3">
      <c r="B28" s="178" t="s">
        <v>152</v>
      </c>
      <c r="C28" t="s">
        <v>209</v>
      </c>
    </row>
    <row r="29" spans="2:3">
      <c r="B29" s="195" t="s">
        <v>148</v>
      </c>
      <c r="C29" s="197" t="s">
        <v>210</v>
      </c>
    </row>
    <row r="30" spans="2:3">
      <c r="B30" s="195" t="s">
        <v>149</v>
      </c>
      <c r="C30" s="197"/>
    </row>
    <row r="31" spans="2:3">
      <c r="B31" s="195" t="s">
        <v>150</v>
      </c>
      <c r="C31" s="197"/>
    </row>
    <row r="32" spans="2:3">
      <c r="B32" s="195" t="s">
        <v>151</v>
      </c>
      <c r="C32" s="197"/>
    </row>
    <row r="33" spans="2:3">
      <c r="B33" s="178" t="s">
        <v>153</v>
      </c>
    </row>
    <row r="34" spans="2:3">
      <c r="B34" s="178"/>
    </row>
    <row r="35" spans="2:3">
      <c r="B35" s="178" t="s">
        <v>7</v>
      </c>
      <c r="C35" t="s">
        <v>211</v>
      </c>
    </row>
    <row r="36" spans="2:3">
      <c r="B36" s="195" t="s">
        <v>168</v>
      </c>
      <c r="C36" t="s">
        <v>212</v>
      </c>
    </row>
    <row r="37" spans="2:3">
      <c r="B37" s="195" t="s">
        <v>159</v>
      </c>
      <c r="C37" t="s">
        <v>213</v>
      </c>
    </row>
    <row r="38" spans="2:3">
      <c r="B38" s="195" t="s">
        <v>154</v>
      </c>
      <c r="C38" t="s">
        <v>214</v>
      </c>
    </row>
    <row r="39" spans="2:3">
      <c r="B39" s="195" t="s">
        <v>155</v>
      </c>
      <c r="C39" t="s">
        <v>215</v>
      </c>
    </row>
    <row r="40" spans="2:3">
      <c r="B40" s="195" t="s">
        <v>156</v>
      </c>
      <c r="C40" t="s">
        <v>228</v>
      </c>
    </row>
    <row r="41" spans="2:3">
      <c r="B41" s="195" t="s">
        <v>157</v>
      </c>
    </row>
    <row r="42" spans="2:3">
      <c r="B42" s="178" t="s">
        <v>158</v>
      </c>
      <c r="C42" t="s">
        <v>229</v>
      </c>
    </row>
    <row r="43" spans="2:3">
      <c r="B43" s="178"/>
    </row>
    <row r="44" spans="2:3">
      <c r="B44" s="178" t="s">
        <v>13</v>
      </c>
      <c r="C44" t="s">
        <v>230</v>
      </c>
    </row>
    <row r="45" spans="2:3">
      <c r="B45" s="195" t="s">
        <v>8</v>
      </c>
    </row>
    <row r="46" spans="2:3">
      <c r="B46" s="195" t="s">
        <v>6</v>
      </c>
      <c r="C46" t="s">
        <v>216</v>
      </c>
    </row>
    <row r="47" spans="2:3">
      <c r="B47" s="195" t="s">
        <v>167</v>
      </c>
      <c r="C47" t="s">
        <v>217</v>
      </c>
    </row>
    <row r="48" spans="2:3">
      <c r="B48" s="178" t="s">
        <v>9</v>
      </c>
    </row>
    <row r="49" spans="2:3">
      <c r="B49" s="195" t="s">
        <v>27</v>
      </c>
      <c r="C49" t="s">
        <v>218</v>
      </c>
    </row>
    <row r="50" spans="2:3">
      <c r="B50" s="178" t="s">
        <v>14</v>
      </c>
    </row>
    <row r="51" spans="2:3">
      <c r="B51" s="195" t="s">
        <v>219</v>
      </c>
      <c r="C51" t="s">
        <v>227</v>
      </c>
    </row>
    <row r="52" spans="2:3">
      <c r="B52" s="178" t="s">
        <v>10</v>
      </c>
      <c r="C52" t="s">
        <v>231</v>
      </c>
    </row>
    <row r="53" spans="2:3">
      <c r="B53" s="178" t="s">
        <v>11</v>
      </c>
      <c r="C53" t="s">
        <v>232</v>
      </c>
    </row>
    <row r="54" spans="2:3">
      <c r="B54" s="178" t="s">
        <v>12</v>
      </c>
      <c r="C54" t="s">
        <v>233</v>
      </c>
    </row>
    <row r="55" spans="2:3">
      <c r="B55" s="178"/>
    </row>
    <row r="56" spans="2:3">
      <c r="B56" s="179" t="s">
        <v>79</v>
      </c>
    </row>
    <row r="57" spans="2:3">
      <c r="B57" s="178" t="s">
        <v>46</v>
      </c>
      <c r="C57" t="s">
        <v>234</v>
      </c>
    </row>
    <row r="58" spans="2:3">
      <c r="B58" s="195" t="s">
        <v>49</v>
      </c>
      <c r="C58" t="s">
        <v>235</v>
      </c>
    </row>
    <row r="59" spans="2:3">
      <c r="B59" s="195" t="s">
        <v>178</v>
      </c>
      <c r="C59" t="s">
        <v>236</v>
      </c>
    </row>
    <row r="60" spans="2:3">
      <c r="B60" s="195" t="s">
        <v>179</v>
      </c>
      <c r="C60" t="s">
        <v>237</v>
      </c>
    </row>
    <row r="61" spans="2:3">
      <c r="B61" s="178" t="s">
        <v>50</v>
      </c>
    </row>
    <row r="62" spans="2:3">
      <c r="B62" s="178"/>
    </row>
    <row r="63" spans="2:3">
      <c r="B63" s="178" t="s">
        <v>220</v>
      </c>
      <c r="C63" t="s">
        <v>239</v>
      </c>
    </row>
    <row r="64" spans="2:3">
      <c r="B64" s="195" t="s">
        <v>47</v>
      </c>
      <c r="C64" t="s">
        <v>201</v>
      </c>
    </row>
    <row r="65" spans="2:3">
      <c r="B65" s="195" t="s">
        <v>48</v>
      </c>
      <c r="C65" t="s">
        <v>206</v>
      </c>
    </row>
    <row r="66" spans="2:3">
      <c r="B66" s="195" t="s">
        <v>51</v>
      </c>
      <c r="C66" t="s">
        <v>238</v>
      </c>
    </row>
    <row r="67" spans="2:3">
      <c r="B67" s="195" t="s">
        <v>52</v>
      </c>
      <c r="C67" t="s">
        <v>240</v>
      </c>
    </row>
    <row r="68" spans="2:3">
      <c r="B68" s="195" t="s">
        <v>221</v>
      </c>
      <c r="C68" t="s">
        <v>246</v>
      </c>
    </row>
    <row r="69" spans="2:3">
      <c r="B69" s="178" t="s">
        <v>222</v>
      </c>
    </row>
    <row r="70" spans="2:3">
      <c r="B70" s="178"/>
    </row>
    <row r="71" spans="2:3">
      <c r="B71" s="178" t="s">
        <v>223</v>
      </c>
      <c r="C71" t="s">
        <v>241</v>
      </c>
    </row>
    <row r="72" spans="2:3">
      <c r="B72" s="195" t="s">
        <v>53</v>
      </c>
      <c r="C72" t="s">
        <v>242</v>
      </c>
    </row>
    <row r="73" spans="2:3">
      <c r="B73" s="195" t="s">
        <v>54</v>
      </c>
      <c r="C73" t="s">
        <v>245</v>
      </c>
    </row>
    <row r="74" spans="2:3">
      <c r="B74" s="195" t="s">
        <v>75</v>
      </c>
      <c r="C74" t="s">
        <v>243</v>
      </c>
    </row>
    <row r="75" spans="2:3">
      <c r="B75" s="195" t="s">
        <v>224</v>
      </c>
      <c r="C75" t="s">
        <v>244</v>
      </c>
    </row>
    <row r="76" spans="2:3">
      <c r="B76" s="178" t="s">
        <v>225</v>
      </c>
    </row>
    <row r="77" spans="2:3">
      <c r="B77" s="178"/>
    </row>
    <row r="78" spans="2:3">
      <c r="B78" s="178" t="s">
        <v>226</v>
      </c>
    </row>
    <row r="79" spans="2:3">
      <c r="B79" s="178"/>
    </row>
    <row r="80" spans="2:3">
      <c r="B80" s="178" t="s">
        <v>56</v>
      </c>
      <c r="C80" t="s">
        <v>247</v>
      </c>
    </row>
    <row r="81" spans="2:3">
      <c r="B81" s="195" t="s">
        <v>57</v>
      </c>
      <c r="C81" t="s">
        <v>248</v>
      </c>
    </row>
    <row r="82" spans="2:3">
      <c r="B82" s="195" t="s">
        <v>58</v>
      </c>
      <c r="C82" t="s">
        <v>250</v>
      </c>
    </row>
    <row r="83" spans="2:3">
      <c r="B83" s="178" t="s">
        <v>59</v>
      </c>
      <c r="C83" t="s">
        <v>251</v>
      </c>
    </row>
    <row r="84" spans="2:3">
      <c r="B84" s="178"/>
    </row>
    <row r="85" spans="2:3">
      <c r="B85" s="195" t="s">
        <v>62</v>
      </c>
      <c r="C85" t="s">
        <v>249</v>
      </c>
    </row>
    <row r="86" spans="2:3">
      <c r="B86" s="195" t="s">
        <v>60</v>
      </c>
      <c r="C86" t="s">
        <v>253</v>
      </c>
    </row>
    <row r="87" spans="2:3">
      <c r="B87" s="195" t="s">
        <v>61</v>
      </c>
      <c r="C87" t="s">
        <v>252</v>
      </c>
    </row>
    <row r="88" spans="2:3">
      <c r="B88" s="195" t="s">
        <v>63</v>
      </c>
      <c r="C88" t="s">
        <v>255</v>
      </c>
    </row>
    <row r="89" spans="2:3">
      <c r="B89" s="195" t="s">
        <v>64</v>
      </c>
      <c r="C89" t="s">
        <v>254</v>
      </c>
    </row>
    <row r="90" spans="2:3">
      <c r="B90" s="178"/>
    </row>
    <row r="91" spans="2:3">
      <c r="B91" s="178" t="s">
        <v>70</v>
      </c>
    </row>
    <row r="92" spans="2:3">
      <c r="B92" s="178"/>
    </row>
    <row r="93" spans="2:3">
      <c r="B93" s="178" t="s">
        <v>65</v>
      </c>
      <c r="C93" t="s">
        <v>256</v>
      </c>
    </row>
    <row r="94" spans="2:3">
      <c r="B94" s="195" t="s">
        <v>66</v>
      </c>
      <c r="C94" t="s">
        <v>259</v>
      </c>
    </row>
    <row r="95" spans="2:3">
      <c r="B95" s="195" t="s">
        <v>76</v>
      </c>
      <c r="C95" t="s">
        <v>258</v>
      </c>
    </row>
    <row r="96" spans="2:3">
      <c r="B96" s="195" t="s">
        <v>67</v>
      </c>
      <c r="C96" t="s">
        <v>257</v>
      </c>
    </row>
    <row r="97" spans="2:3">
      <c r="B97" s="195" t="s">
        <v>73</v>
      </c>
      <c r="C97" t="s">
        <v>261</v>
      </c>
    </row>
    <row r="98" spans="2:3">
      <c r="B98" s="195" t="s">
        <v>68</v>
      </c>
      <c r="C98" t="s">
        <v>260</v>
      </c>
    </row>
    <row r="99" spans="2:3">
      <c r="B99" s="195" t="s">
        <v>69</v>
      </c>
      <c r="C99" t="s">
        <v>262</v>
      </c>
    </row>
    <row r="100" spans="2:3">
      <c r="B100" s="178"/>
    </row>
    <row r="101" spans="2:3">
      <c r="B101" s="178" t="s">
        <v>71</v>
      </c>
    </row>
    <row r="102" spans="2:3">
      <c r="B102" s="178"/>
    </row>
    <row r="103" spans="2:3">
      <c r="B103" s="178" t="s">
        <v>72</v>
      </c>
    </row>
    <row r="104" spans="2:3">
      <c r="B104" s="178"/>
    </row>
    <row r="105" spans="2:3">
      <c r="B105" s="178" t="s">
        <v>77</v>
      </c>
    </row>
  </sheetData>
  <mergeCells count="1">
    <mergeCell ref="C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22"/>
  <sheetViews>
    <sheetView showGridLines="0" tabSelected="1" topLeftCell="B1" zoomScale="90" zoomScaleNormal="90" workbookViewId="0">
      <selection activeCell="B1" sqref="B1"/>
    </sheetView>
  </sheetViews>
  <sheetFormatPr defaultRowHeight="15"/>
  <cols>
    <col min="1" max="1" width="9.140625" style="141"/>
    <col min="2" max="2" width="63.7109375" style="141" bestFit="1" customWidth="1"/>
    <col min="3" max="3" width="9.42578125" style="141" bestFit="1" customWidth="1"/>
    <col min="4" max="4" width="7.85546875" style="141" bestFit="1" customWidth="1"/>
    <col min="5" max="5" width="10.5703125" style="141" bestFit="1" customWidth="1"/>
    <col min="6" max="7" width="9.140625" style="141"/>
    <col min="8" max="8" width="9.85546875" style="141" customWidth="1"/>
    <col min="9" max="9" width="45.28515625" style="141" bestFit="1" customWidth="1"/>
    <col min="10" max="16384" width="9.140625" style="141"/>
  </cols>
  <sheetData>
    <row r="1" spans="2:9">
      <c r="B1" s="140" t="s">
        <v>140</v>
      </c>
    </row>
    <row r="2" spans="2:9" ht="15.75" thickBot="1">
      <c r="C2" s="191" t="s">
        <v>141</v>
      </c>
      <c r="D2" s="191"/>
      <c r="E2" s="191"/>
    </row>
    <row r="3" spans="2:9">
      <c r="B3" s="142" t="s">
        <v>4</v>
      </c>
      <c r="C3" s="143" t="s">
        <v>193</v>
      </c>
      <c r="D3" s="143" t="s">
        <v>194</v>
      </c>
      <c r="E3" s="144" t="s">
        <v>195</v>
      </c>
      <c r="H3" s="192" t="s">
        <v>183</v>
      </c>
      <c r="I3" s="193"/>
    </row>
    <row r="4" spans="2:9">
      <c r="B4" s="145" t="s">
        <v>109</v>
      </c>
      <c r="C4" s="112"/>
      <c r="D4" s="112">
        <f t="shared" ref="D4" si="0">+C8</f>
        <v>0</v>
      </c>
      <c r="E4" s="115">
        <f>+D8</f>
        <v>0</v>
      </c>
      <c r="H4" s="146"/>
      <c r="I4" s="147" t="s">
        <v>176</v>
      </c>
    </row>
    <row r="5" spans="2:9">
      <c r="B5" s="145" t="s">
        <v>110</v>
      </c>
      <c r="C5" s="112">
        <v>0</v>
      </c>
      <c r="D5" s="112">
        <v>0</v>
      </c>
      <c r="E5" s="115">
        <v>0</v>
      </c>
      <c r="H5" s="148"/>
      <c r="I5" s="147" t="s">
        <v>186</v>
      </c>
    </row>
    <row r="6" spans="2:9">
      <c r="B6" s="145" t="s">
        <v>162</v>
      </c>
      <c r="C6" s="112">
        <v>0</v>
      </c>
      <c r="D6" s="112">
        <v>0</v>
      </c>
      <c r="E6" s="115">
        <v>0</v>
      </c>
      <c r="H6" s="149"/>
      <c r="I6" s="150" t="s">
        <v>187</v>
      </c>
    </row>
    <row r="7" spans="2:9">
      <c r="B7" s="145" t="s">
        <v>111</v>
      </c>
      <c r="C7" s="112">
        <v>0</v>
      </c>
      <c r="D7" s="112">
        <v>0</v>
      </c>
      <c r="E7" s="115">
        <v>0</v>
      </c>
    </row>
    <row r="8" spans="2:9">
      <c r="B8" s="151" t="s">
        <v>112</v>
      </c>
      <c r="C8" s="107">
        <f>+C4+C5+C6-C7</f>
        <v>0</v>
      </c>
      <c r="D8" s="107">
        <f t="shared" ref="D8:E8" si="1">+D4+D5+D6-D7</f>
        <v>0</v>
      </c>
      <c r="E8" s="108">
        <f t="shared" si="1"/>
        <v>0</v>
      </c>
    </row>
    <row r="9" spans="2:9">
      <c r="B9" s="145" t="s">
        <v>113</v>
      </c>
      <c r="C9" s="112">
        <f>C11</f>
        <v>0</v>
      </c>
      <c r="D9" s="107">
        <f>+C9+D11</f>
        <v>0</v>
      </c>
      <c r="E9" s="108">
        <f t="shared" ref="E9" si="2">+D9+E11</f>
        <v>0</v>
      </c>
    </row>
    <row r="10" spans="2:9">
      <c r="B10" s="151" t="s">
        <v>114</v>
      </c>
      <c r="C10" s="116">
        <f>+C8-C9</f>
        <v>0</v>
      </c>
      <c r="D10" s="116">
        <f t="shared" ref="D10" si="3">+D8-D9</f>
        <v>0</v>
      </c>
      <c r="E10" s="117">
        <f>+E8-E9</f>
        <v>0</v>
      </c>
    </row>
    <row r="11" spans="2:9">
      <c r="B11" s="151" t="s">
        <v>115</v>
      </c>
      <c r="C11" s="107">
        <f>+(C4+C5+C6-C7)*C13</f>
        <v>0</v>
      </c>
      <c r="D11" s="107">
        <f t="shared" ref="D11" si="4">+(C10+D5+D6-D7)*D13</f>
        <v>0</v>
      </c>
      <c r="E11" s="108">
        <f t="shared" ref="E11" si="5">+(D10+E5+E6-E7)*E13</f>
        <v>0</v>
      </c>
    </row>
    <row r="12" spans="2:9">
      <c r="B12" s="145"/>
      <c r="C12" s="7"/>
      <c r="D12" s="7"/>
      <c r="E12" s="62"/>
    </row>
    <row r="13" spans="2:9" ht="15.75" thickBot="1">
      <c r="B13" s="152" t="s">
        <v>199</v>
      </c>
      <c r="C13" s="113">
        <v>0</v>
      </c>
      <c r="D13" s="113">
        <v>0</v>
      </c>
      <c r="E13" s="114">
        <v>0</v>
      </c>
    </row>
    <row r="14" spans="2:9">
      <c r="B14" s="153"/>
      <c r="C14" s="154"/>
      <c r="D14" s="154"/>
      <c r="E14" s="154"/>
      <c r="F14" s="7"/>
    </row>
    <row r="15" spans="2:9">
      <c r="B15" s="140" t="s">
        <v>22</v>
      </c>
      <c r="F15" s="7"/>
    </row>
    <row r="16" spans="2:9" ht="15.75" thickBot="1">
      <c r="C16" s="191" t="s">
        <v>141</v>
      </c>
      <c r="D16" s="191"/>
      <c r="E16" s="191"/>
    </row>
    <row r="17" spans="2:5">
      <c r="B17" s="142" t="s">
        <v>4</v>
      </c>
      <c r="C17" s="143" t="s">
        <v>193</v>
      </c>
      <c r="D17" s="143" t="s">
        <v>194</v>
      </c>
      <c r="E17" s="144" t="s">
        <v>195</v>
      </c>
    </row>
    <row r="18" spans="2:5">
      <c r="B18" s="155"/>
      <c r="C18" s="7"/>
      <c r="D18" s="7"/>
      <c r="E18" s="62"/>
    </row>
    <row r="19" spans="2:5">
      <c r="B19" s="156" t="s">
        <v>47</v>
      </c>
      <c r="C19" s="7"/>
      <c r="D19" s="7"/>
      <c r="E19" s="62"/>
    </row>
    <row r="20" spans="2:5">
      <c r="B20" s="157" t="s">
        <v>116</v>
      </c>
      <c r="C20" s="112"/>
      <c r="D20" s="112"/>
      <c r="E20" s="115"/>
    </row>
    <row r="21" spans="2:5">
      <c r="B21" s="157" t="s">
        <v>117</v>
      </c>
      <c r="C21" s="112"/>
      <c r="D21" s="112"/>
      <c r="E21" s="115"/>
    </row>
    <row r="22" spans="2:5">
      <c r="B22" s="157" t="s">
        <v>118</v>
      </c>
      <c r="C22" s="112"/>
      <c r="D22" s="112"/>
      <c r="E22" s="115"/>
    </row>
    <row r="23" spans="2:5">
      <c r="B23" s="157" t="s">
        <v>122</v>
      </c>
      <c r="C23" s="112"/>
      <c r="D23" s="112"/>
      <c r="E23" s="115"/>
    </row>
    <row r="24" spans="2:5">
      <c r="B24" s="158" t="s">
        <v>119</v>
      </c>
      <c r="C24" s="159">
        <f t="shared" ref="C24:E24" si="6">SUM(C20:C23)</f>
        <v>0</v>
      </c>
      <c r="D24" s="159">
        <f t="shared" si="6"/>
        <v>0</v>
      </c>
      <c r="E24" s="160">
        <f t="shared" si="6"/>
        <v>0</v>
      </c>
    </row>
    <row r="25" spans="2:5">
      <c r="B25" s="155"/>
      <c r="C25" s="7"/>
      <c r="D25" s="7"/>
      <c r="E25" s="62"/>
    </row>
    <row r="26" spans="2:5">
      <c r="B26" s="161" t="s">
        <v>48</v>
      </c>
      <c r="C26" s="112"/>
      <c r="D26" s="112"/>
      <c r="E26" s="115"/>
    </row>
    <row r="27" spans="2:5">
      <c r="B27" s="162"/>
      <c r="C27" s="7"/>
      <c r="D27" s="7"/>
      <c r="E27" s="62"/>
    </row>
    <row r="28" spans="2:5">
      <c r="B28" s="158" t="s">
        <v>120</v>
      </c>
      <c r="C28" s="159">
        <f t="shared" ref="C28:E28" si="7">C26</f>
        <v>0</v>
      </c>
      <c r="D28" s="159">
        <f t="shared" si="7"/>
        <v>0</v>
      </c>
      <c r="E28" s="160">
        <f t="shared" si="7"/>
        <v>0</v>
      </c>
    </row>
    <row r="29" spans="2:5">
      <c r="B29" s="155"/>
      <c r="C29" s="7"/>
      <c r="D29" s="7"/>
      <c r="E29" s="62"/>
    </row>
    <row r="30" spans="2:5">
      <c r="B30" s="153" t="s">
        <v>123</v>
      </c>
      <c r="C30" s="91">
        <f t="shared" ref="C30:E30" si="8">SUM(C24,C28)</f>
        <v>0</v>
      </c>
      <c r="D30" s="91">
        <f t="shared" si="8"/>
        <v>0</v>
      </c>
      <c r="E30" s="92">
        <f t="shared" si="8"/>
        <v>0</v>
      </c>
    </row>
    <row r="31" spans="2:5">
      <c r="B31" s="155"/>
      <c r="C31" s="7"/>
      <c r="D31" s="7"/>
      <c r="E31" s="62"/>
    </row>
    <row r="32" spans="2:5">
      <c r="B32" s="156" t="s">
        <v>121</v>
      </c>
      <c r="C32" s="78">
        <f t="shared" ref="C32" si="9">C30*C33</f>
        <v>0</v>
      </c>
      <c r="D32" s="78">
        <f>D30*D33</f>
        <v>0</v>
      </c>
      <c r="E32" s="79">
        <f t="shared" ref="E32" si="10">E30*E33</f>
        <v>0</v>
      </c>
    </row>
    <row r="33" spans="2:5" ht="15.75" thickBot="1">
      <c r="B33" s="163" t="s">
        <v>177</v>
      </c>
      <c r="C33" s="176">
        <v>0</v>
      </c>
      <c r="D33" s="176">
        <v>0</v>
      </c>
      <c r="E33" s="177">
        <v>0</v>
      </c>
    </row>
    <row r="34" spans="2:5">
      <c r="B34" s="153"/>
      <c r="C34" s="154"/>
      <c r="D34" s="154"/>
      <c r="E34" s="154"/>
    </row>
    <row r="35" spans="2:5">
      <c r="B35" s="140" t="s">
        <v>81</v>
      </c>
      <c r="C35" s="154"/>
      <c r="D35" s="154"/>
      <c r="E35" s="154"/>
    </row>
    <row r="36" spans="2:5" ht="15.75" thickBot="1">
      <c r="C36" s="191" t="s">
        <v>141</v>
      </c>
      <c r="D36" s="191"/>
      <c r="E36" s="191"/>
    </row>
    <row r="37" spans="2:5">
      <c r="B37" s="142" t="s">
        <v>4</v>
      </c>
      <c r="C37" s="143" t="s">
        <v>193</v>
      </c>
      <c r="D37" s="143" t="s">
        <v>194</v>
      </c>
      <c r="E37" s="144" t="s">
        <v>195</v>
      </c>
    </row>
    <row r="38" spans="2:5">
      <c r="B38" s="158" t="s">
        <v>152</v>
      </c>
      <c r="C38" s="63"/>
      <c r="D38" s="63"/>
      <c r="E38" s="164"/>
    </row>
    <row r="39" spans="2:5">
      <c r="B39" s="158"/>
      <c r="C39" s="63"/>
      <c r="D39" s="63"/>
      <c r="E39" s="164"/>
    </row>
    <row r="40" spans="2:5">
      <c r="B40" s="165" t="s">
        <v>148</v>
      </c>
      <c r="C40" s="88"/>
      <c r="D40" s="88"/>
      <c r="E40" s="136"/>
    </row>
    <row r="41" spans="2:5">
      <c r="B41" s="165" t="s">
        <v>149</v>
      </c>
      <c r="C41" s="88"/>
      <c r="D41" s="88"/>
      <c r="E41" s="136"/>
    </row>
    <row r="42" spans="2:5">
      <c r="B42" s="165" t="s">
        <v>150</v>
      </c>
      <c r="C42" s="88"/>
      <c r="D42" s="88"/>
      <c r="E42" s="136"/>
    </row>
    <row r="43" spans="2:5">
      <c r="B43" s="165" t="s">
        <v>151</v>
      </c>
      <c r="C43" s="88"/>
      <c r="D43" s="88"/>
      <c r="E43" s="136"/>
    </row>
    <row r="44" spans="2:5">
      <c r="B44" s="145"/>
      <c r="C44" s="63"/>
      <c r="D44" s="63"/>
      <c r="E44" s="80"/>
    </row>
    <row r="45" spans="2:5">
      <c r="B45" s="158" t="s">
        <v>153</v>
      </c>
      <c r="C45" s="81">
        <f>SUM(C40:C43)</f>
        <v>0</v>
      </c>
      <c r="D45" s="81">
        <f t="shared" ref="D45:E45" si="11">SUM(D40:D43)</f>
        <v>0</v>
      </c>
      <c r="E45" s="83">
        <f t="shared" si="11"/>
        <v>0</v>
      </c>
    </row>
    <row r="46" spans="2:5">
      <c r="B46" s="145"/>
      <c r="C46" s="63"/>
      <c r="D46" s="63"/>
      <c r="E46" s="80"/>
    </row>
    <row r="47" spans="2:5">
      <c r="B47" s="158" t="s">
        <v>7</v>
      </c>
      <c r="C47" s="63"/>
      <c r="D47" s="63"/>
      <c r="E47" s="80"/>
    </row>
    <row r="48" spans="2:5">
      <c r="B48" s="145" t="s">
        <v>168</v>
      </c>
      <c r="C48" s="88"/>
      <c r="D48" s="88"/>
      <c r="E48" s="136"/>
    </row>
    <row r="49" spans="2:5">
      <c r="B49" s="155" t="s">
        <v>159</v>
      </c>
      <c r="C49" s="88"/>
      <c r="D49" s="88"/>
      <c r="E49" s="136"/>
    </row>
    <row r="50" spans="2:5">
      <c r="B50" s="155" t="s">
        <v>154</v>
      </c>
      <c r="C50" s="88"/>
      <c r="D50" s="88"/>
      <c r="E50" s="136"/>
    </row>
    <row r="51" spans="2:5">
      <c r="B51" s="155" t="s">
        <v>155</v>
      </c>
      <c r="C51" s="88"/>
      <c r="D51" s="88"/>
      <c r="E51" s="136"/>
    </row>
    <row r="52" spans="2:5">
      <c r="B52" s="166" t="s">
        <v>156</v>
      </c>
      <c r="C52" s="88"/>
      <c r="D52" s="88"/>
      <c r="E52" s="136"/>
    </row>
    <row r="53" spans="2:5">
      <c r="B53" s="166" t="s">
        <v>157</v>
      </c>
      <c r="C53" s="88"/>
      <c r="D53" s="88"/>
      <c r="E53" s="136"/>
    </row>
    <row r="54" spans="2:5">
      <c r="B54" s="145"/>
      <c r="C54" s="63"/>
      <c r="D54" s="63"/>
      <c r="E54" s="80"/>
    </row>
    <row r="55" spans="2:5">
      <c r="B55" s="158" t="s">
        <v>158</v>
      </c>
      <c r="C55" s="81">
        <f>SUM(C48:C53)</f>
        <v>0</v>
      </c>
      <c r="D55" s="81">
        <f t="shared" ref="D55:E55" si="12">SUM(D48:D53)</f>
        <v>0</v>
      </c>
      <c r="E55" s="83">
        <f t="shared" si="12"/>
        <v>0</v>
      </c>
    </row>
    <row r="56" spans="2:5">
      <c r="B56" s="155"/>
      <c r="C56" s="63"/>
      <c r="D56" s="63"/>
      <c r="E56" s="80"/>
    </row>
    <row r="57" spans="2:5">
      <c r="B57" s="156" t="s">
        <v>13</v>
      </c>
      <c r="C57" s="81">
        <f>C45-C55</f>
        <v>0</v>
      </c>
      <c r="D57" s="81">
        <f t="shared" ref="D57" si="13">D45-D55</f>
        <v>0</v>
      </c>
      <c r="E57" s="83">
        <f>E45-E55</f>
        <v>0</v>
      </c>
    </row>
    <row r="58" spans="2:5">
      <c r="B58" s="155" t="s">
        <v>8</v>
      </c>
      <c r="C58" s="78">
        <f>C11</f>
        <v>0</v>
      </c>
      <c r="D58" s="78">
        <f t="shared" ref="D58:E58" si="14">D11</f>
        <v>0</v>
      </c>
      <c r="E58" s="79">
        <f t="shared" si="14"/>
        <v>0</v>
      </c>
    </row>
    <row r="59" spans="2:5">
      <c r="B59" s="145" t="s">
        <v>6</v>
      </c>
      <c r="C59" s="88"/>
      <c r="D59" s="88"/>
      <c r="E59" s="136"/>
    </row>
    <row r="60" spans="2:5">
      <c r="B60" s="145" t="s">
        <v>167</v>
      </c>
      <c r="C60" s="88"/>
      <c r="D60" s="88"/>
      <c r="E60" s="136"/>
    </row>
    <row r="61" spans="2:5">
      <c r="B61" s="156" t="s">
        <v>9</v>
      </c>
      <c r="C61" s="81">
        <f>C57-C58+C59+C60</f>
        <v>0</v>
      </c>
      <c r="D61" s="81">
        <f t="shared" ref="D61:E61" si="15">D57-D58+D59+D60</f>
        <v>0</v>
      </c>
      <c r="E61" s="83">
        <f t="shared" si="15"/>
        <v>0</v>
      </c>
    </row>
    <row r="62" spans="2:5">
      <c r="B62" s="145" t="s">
        <v>27</v>
      </c>
      <c r="C62" s="78">
        <f>C32</f>
        <v>0</v>
      </c>
      <c r="D62" s="78">
        <f t="shared" ref="D62:E62" si="16">D32</f>
        <v>0</v>
      </c>
      <c r="E62" s="79">
        <f t="shared" si="16"/>
        <v>0</v>
      </c>
    </row>
    <row r="63" spans="2:5">
      <c r="B63" s="156" t="s">
        <v>14</v>
      </c>
      <c r="C63" s="81">
        <f>C61-C62</f>
        <v>0</v>
      </c>
      <c r="D63" s="81">
        <f t="shared" ref="D63:E63" si="17">D61-D62</f>
        <v>0</v>
      </c>
      <c r="E63" s="83">
        <f t="shared" si="17"/>
        <v>0</v>
      </c>
    </row>
    <row r="64" spans="2:5">
      <c r="B64" s="145" t="s">
        <v>219</v>
      </c>
      <c r="C64" s="88">
        <v>0</v>
      </c>
      <c r="D64" s="88">
        <v>0</v>
      </c>
      <c r="E64" s="136">
        <v>0</v>
      </c>
    </row>
    <row r="65" spans="2:5">
      <c r="B65" s="158" t="s">
        <v>10</v>
      </c>
      <c r="C65" s="81">
        <f t="shared" ref="C65:E65" si="18">C63-C64</f>
        <v>0</v>
      </c>
      <c r="D65" s="81">
        <f t="shared" si="18"/>
        <v>0</v>
      </c>
      <c r="E65" s="83">
        <f t="shared" si="18"/>
        <v>0</v>
      </c>
    </row>
    <row r="66" spans="2:5">
      <c r="B66" s="145"/>
      <c r="C66" s="63"/>
      <c r="D66" s="63"/>
      <c r="E66" s="80"/>
    </row>
    <row r="67" spans="2:5">
      <c r="B67" s="158" t="s">
        <v>11</v>
      </c>
      <c r="C67" s="82">
        <f>IFERROR(C57/C45,0)</f>
        <v>0</v>
      </c>
      <c r="D67" s="82">
        <f t="shared" ref="D67:E67" si="19">IFERROR(D57/D45,0)</f>
        <v>0</v>
      </c>
      <c r="E67" s="84">
        <f t="shared" si="19"/>
        <v>0</v>
      </c>
    </row>
    <row r="68" spans="2:5" ht="15.75" thickBot="1">
      <c r="B68" s="167" t="s">
        <v>12</v>
      </c>
      <c r="C68" s="85">
        <f>IFERROR(C65/C45,0)</f>
        <v>0</v>
      </c>
      <c r="D68" s="85">
        <f t="shared" ref="D68:E68" si="20">IFERROR(D65/D45,0)</f>
        <v>0</v>
      </c>
      <c r="E68" s="86">
        <f t="shared" si="20"/>
        <v>0</v>
      </c>
    </row>
    <row r="70" spans="2:5">
      <c r="B70" s="140" t="s">
        <v>79</v>
      </c>
    </row>
    <row r="71" spans="2:5" ht="15.75" thickBot="1">
      <c r="B71" s="7"/>
      <c r="C71" s="191" t="s">
        <v>141</v>
      </c>
      <c r="D71" s="191"/>
      <c r="E71" s="191"/>
    </row>
    <row r="72" spans="2:5">
      <c r="B72" s="142" t="s">
        <v>4</v>
      </c>
      <c r="C72" s="143" t="s">
        <v>193</v>
      </c>
      <c r="D72" s="143" t="s">
        <v>194</v>
      </c>
      <c r="E72" s="144" t="s">
        <v>195</v>
      </c>
    </row>
    <row r="73" spans="2:5">
      <c r="B73" s="145"/>
      <c r="C73" s="7"/>
      <c r="D73" s="7"/>
      <c r="E73" s="62"/>
    </row>
    <row r="74" spans="2:5">
      <c r="B74" s="158" t="s">
        <v>46</v>
      </c>
      <c r="C74" s="61"/>
      <c r="D74" s="61"/>
      <c r="E74" s="64"/>
    </row>
    <row r="75" spans="2:5">
      <c r="B75" s="155" t="s">
        <v>49</v>
      </c>
      <c r="C75" s="88"/>
      <c r="D75" s="88">
        <f>C75</f>
        <v>0</v>
      </c>
      <c r="E75" s="136">
        <f>D75</f>
        <v>0</v>
      </c>
    </row>
    <row r="76" spans="2:5">
      <c r="B76" s="145" t="s">
        <v>178</v>
      </c>
      <c r="C76" s="88"/>
      <c r="D76" s="88">
        <f>C76+D65</f>
        <v>0</v>
      </c>
      <c r="E76" s="136">
        <f>D76+E65</f>
        <v>0</v>
      </c>
    </row>
    <row r="77" spans="2:5">
      <c r="B77" s="155" t="s">
        <v>179</v>
      </c>
      <c r="C77" s="88"/>
      <c r="D77" s="88">
        <f>C77</f>
        <v>0</v>
      </c>
      <c r="E77" s="136">
        <f>D77</f>
        <v>0</v>
      </c>
    </row>
    <row r="78" spans="2:5">
      <c r="B78" s="158" t="s">
        <v>50</v>
      </c>
      <c r="C78" s="89">
        <f>SUM(C75:C77)</f>
        <v>0</v>
      </c>
      <c r="D78" s="89">
        <f t="shared" ref="D78:E78" si="21">SUM(D75:D77)</f>
        <v>0</v>
      </c>
      <c r="E78" s="90">
        <f t="shared" si="21"/>
        <v>0</v>
      </c>
    </row>
    <row r="79" spans="2:5">
      <c r="B79" s="158"/>
      <c r="C79" s="61"/>
      <c r="D79" s="61"/>
      <c r="E79" s="64"/>
    </row>
    <row r="80" spans="2:5">
      <c r="B80" s="158" t="s">
        <v>220</v>
      </c>
      <c r="C80" s="61"/>
      <c r="D80" s="61"/>
      <c r="E80" s="64"/>
    </row>
    <row r="81" spans="2:5">
      <c r="B81" s="155" t="s">
        <v>47</v>
      </c>
      <c r="C81" s="78">
        <f>C24</f>
        <v>0</v>
      </c>
      <c r="D81" s="78">
        <f t="shared" ref="D81:E81" si="22">D24</f>
        <v>0</v>
      </c>
      <c r="E81" s="79">
        <f t="shared" si="22"/>
        <v>0</v>
      </c>
    </row>
    <row r="82" spans="2:5">
      <c r="B82" s="155" t="s">
        <v>48</v>
      </c>
      <c r="C82" s="78">
        <f>C28</f>
        <v>0</v>
      </c>
      <c r="D82" s="78">
        <f t="shared" ref="D82:E82" si="23">D28</f>
        <v>0</v>
      </c>
      <c r="E82" s="79">
        <f t="shared" si="23"/>
        <v>0</v>
      </c>
    </row>
    <row r="83" spans="2:5">
      <c r="B83" s="155" t="s">
        <v>51</v>
      </c>
      <c r="C83" s="88"/>
      <c r="D83" s="88"/>
      <c r="E83" s="136"/>
    </row>
    <row r="84" spans="2:5">
      <c r="B84" s="155" t="s">
        <v>52</v>
      </c>
      <c r="C84" s="88"/>
      <c r="D84" s="88"/>
      <c r="E84" s="136"/>
    </row>
    <row r="85" spans="2:5">
      <c r="B85" s="155" t="s">
        <v>221</v>
      </c>
      <c r="C85" s="88"/>
      <c r="D85" s="88"/>
      <c r="E85" s="136"/>
    </row>
    <row r="86" spans="2:5">
      <c r="B86" s="158" t="s">
        <v>222</v>
      </c>
      <c r="C86" s="89">
        <f t="shared" ref="C86:E86" si="24">SUM(C81:C85)</f>
        <v>0</v>
      </c>
      <c r="D86" s="89">
        <f t="shared" si="24"/>
        <v>0</v>
      </c>
      <c r="E86" s="90">
        <f t="shared" si="24"/>
        <v>0</v>
      </c>
    </row>
    <row r="87" spans="2:5">
      <c r="B87" s="155"/>
      <c r="C87" s="61"/>
      <c r="D87" s="61"/>
      <c r="E87" s="64"/>
    </row>
    <row r="88" spans="2:5">
      <c r="B88" s="168" t="s">
        <v>223</v>
      </c>
      <c r="C88" s="61"/>
      <c r="D88" s="61"/>
      <c r="E88" s="64"/>
    </row>
    <row r="89" spans="2:5">
      <c r="B89" s="169" t="s">
        <v>53</v>
      </c>
      <c r="C89" s="88"/>
      <c r="D89" s="88"/>
      <c r="E89" s="136"/>
    </row>
    <row r="90" spans="2:5">
      <c r="B90" s="169" t="s">
        <v>54</v>
      </c>
      <c r="C90" s="88"/>
      <c r="D90" s="88"/>
      <c r="E90" s="136"/>
    </row>
    <row r="91" spans="2:5">
      <c r="B91" s="170" t="s">
        <v>75</v>
      </c>
      <c r="C91" s="88"/>
      <c r="D91" s="88"/>
      <c r="E91" s="136"/>
    </row>
    <row r="92" spans="2:5">
      <c r="B92" s="169" t="s">
        <v>224</v>
      </c>
      <c r="C92" s="88"/>
      <c r="D92" s="88"/>
      <c r="E92" s="136"/>
    </row>
    <row r="93" spans="2:5">
      <c r="B93" s="171" t="s">
        <v>225</v>
      </c>
      <c r="C93" s="89">
        <f>SUM(C89:C92)</f>
        <v>0</v>
      </c>
      <c r="D93" s="89">
        <f t="shared" ref="D93:E93" si="25">SUM(D89:D92)</f>
        <v>0</v>
      </c>
      <c r="E93" s="90">
        <f t="shared" si="25"/>
        <v>0</v>
      </c>
    </row>
    <row r="94" spans="2:5">
      <c r="B94" s="171"/>
      <c r="C94" s="61"/>
      <c r="D94" s="61"/>
      <c r="E94" s="64"/>
    </row>
    <row r="95" spans="2:5">
      <c r="B95" s="172" t="s">
        <v>226</v>
      </c>
      <c r="C95" s="91">
        <f>SUM(C78,C86,C93)</f>
        <v>0</v>
      </c>
      <c r="D95" s="91">
        <f t="shared" ref="D95:E95" si="26">SUM(D78,D86,D93)</f>
        <v>0</v>
      </c>
      <c r="E95" s="92">
        <f t="shared" si="26"/>
        <v>0</v>
      </c>
    </row>
    <row r="96" spans="2:5">
      <c r="B96" s="155"/>
      <c r="C96" s="61"/>
      <c r="D96" s="61"/>
      <c r="E96" s="64"/>
    </row>
    <row r="97" spans="2:5">
      <c r="B97" s="168" t="s">
        <v>56</v>
      </c>
      <c r="C97" s="61"/>
      <c r="D97" s="61"/>
      <c r="E97" s="64"/>
    </row>
    <row r="98" spans="2:5">
      <c r="B98" s="155" t="s">
        <v>57</v>
      </c>
      <c r="C98" s="78">
        <f>C8</f>
        <v>0</v>
      </c>
      <c r="D98" s="78">
        <f t="shared" ref="D98:E98" si="27">D8</f>
        <v>0</v>
      </c>
      <c r="E98" s="79">
        <f t="shared" si="27"/>
        <v>0</v>
      </c>
    </row>
    <row r="99" spans="2:5">
      <c r="B99" s="155" t="s">
        <v>58</v>
      </c>
      <c r="C99" s="78">
        <f>C9</f>
        <v>0</v>
      </c>
      <c r="D99" s="78">
        <f t="shared" ref="D99:E99" si="28">D9</f>
        <v>0</v>
      </c>
      <c r="E99" s="79">
        <f t="shared" si="28"/>
        <v>0</v>
      </c>
    </row>
    <row r="100" spans="2:5">
      <c r="B100" s="155" t="s">
        <v>59</v>
      </c>
      <c r="C100" s="78">
        <f>C98-C99</f>
        <v>0</v>
      </c>
      <c r="D100" s="78">
        <f t="shared" ref="D100:E100" si="29">D98-D99</f>
        <v>0</v>
      </c>
      <c r="E100" s="79">
        <f t="shared" si="29"/>
        <v>0</v>
      </c>
    </row>
    <row r="101" spans="2:5">
      <c r="B101" s="155"/>
      <c r="C101" s="61"/>
      <c r="D101" s="61"/>
      <c r="E101" s="64"/>
    </row>
    <row r="102" spans="2:5">
      <c r="B102" s="155" t="s">
        <v>62</v>
      </c>
      <c r="C102" s="88"/>
      <c r="D102" s="88"/>
      <c r="E102" s="136"/>
    </row>
    <row r="103" spans="2:5">
      <c r="B103" s="155" t="s">
        <v>60</v>
      </c>
      <c r="C103" s="88"/>
      <c r="D103" s="88"/>
      <c r="E103" s="136"/>
    </row>
    <row r="104" spans="2:5">
      <c r="B104" s="155" t="s">
        <v>61</v>
      </c>
      <c r="C104" s="88"/>
      <c r="D104" s="88"/>
      <c r="E104" s="136"/>
    </row>
    <row r="105" spans="2:5">
      <c r="B105" s="155" t="s">
        <v>63</v>
      </c>
      <c r="C105" s="88"/>
      <c r="D105" s="88"/>
      <c r="E105" s="136"/>
    </row>
    <row r="106" spans="2:5">
      <c r="B106" s="155" t="s">
        <v>64</v>
      </c>
      <c r="C106" s="88"/>
      <c r="D106" s="88"/>
      <c r="E106" s="136"/>
    </row>
    <row r="107" spans="2:5">
      <c r="B107" s="155"/>
      <c r="C107" s="61"/>
      <c r="D107" s="61"/>
      <c r="E107" s="64"/>
    </row>
    <row r="108" spans="2:5">
      <c r="B108" s="158" t="s">
        <v>70</v>
      </c>
      <c r="C108" s="89">
        <f>SUM(C100:C106)</f>
        <v>0</v>
      </c>
      <c r="D108" s="89">
        <f t="shared" ref="D108:E108" si="30">SUM(D100:D106)</f>
        <v>0</v>
      </c>
      <c r="E108" s="90">
        <f t="shared" si="30"/>
        <v>0</v>
      </c>
    </row>
    <row r="109" spans="2:5">
      <c r="B109" s="155"/>
      <c r="C109" s="61"/>
      <c r="D109" s="61"/>
      <c r="E109" s="64"/>
    </row>
    <row r="110" spans="2:5">
      <c r="B110" s="168" t="s">
        <v>65</v>
      </c>
      <c r="C110" s="61"/>
      <c r="D110" s="61"/>
      <c r="E110" s="64"/>
    </row>
    <row r="111" spans="2:5">
      <c r="B111" s="155" t="s">
        <v>66</v>
      </c>
      <c r="C111" s="88"/>
      <c r="D111" s="88"/>
      <c r="E111" s="136"/>
    </row>
    <row r="112" spans="2:5">
      <c r="B112" s="173" t="s">
        <v>76</v>
      </c>
      <c r="C112" s="88"/>
      <c r="D112" s="88"/>
      <c r="E112" s="136"/>
    </row>
    <row r="113" spans="2:5">
      <c r="B113" s="155" t="s">
        <v>67</v>
      </c>
      <c r="C113" s="88"/>
      <c r="D113" s="88"/>
      <c r="E113" s="136"/>
    </row>
    <row r="114" spans="2:5">
      <c r="B114" s="155" t="s">
        <v>73</v>
      </c>
      <c r="C114" s="88"/>
      <c r="D114" s="88"/>
      <c r="E114" s="136"/>
    </row>
    <row r="115" spans="2:5">
      <c r="B115" s="155" t="s">
        <v>68</v>
      </c>
      <c r="C115" s="88"/>
      <c r="D115" s="88"/>
      <c r="E115" s="136"/>
    </row>
    <row r="116" spans="2:5">
      <c r="B116" s="155" t="s">
        <v>69</v>
      </c>
      <c r="C116" s="88"/>
      <c r="D116" s="88"/>
      <c r="E116" s="136"/>
    </row>
    <row r="117" spans="2:5">
      <c r="B117" s="155"/>
      <c r="C117" s="61"/>
      <c r="D117" s="61"/>
      <c r="E117" s="64"/>
    </row>
    <row r="118" spans="2:5">
      <c r="B118" s="158" t="s">
        <v>71</v>
      </c>
      <c r="C118" s="89">
        <f>SUM(C111:C116)</f>
        <v>0</v>
      </c>
      <c r="D118" s="89">
        <f t="shared" ref="D118" si="31">SUM(D111:D116)</f>
        <v>0</v>
      </c>
      <c r="E118" s="90">
        <f>SUM(E111:E116)</f>
        <v>0</v>
      </c>
    </row>
    <row r="119" spans="2:5">
      <c r="B119" s="155"/>
      <c r="C119" s="61"/>
      <c r="D119" s="61"/>
      <c r="E119" s="64"/>
    </row>
    <row r="120" spans="2:5" ht="15.75" thickBot="1">
      <c r="B120" s="174" t="s">
        <v>72</v>
      </c>
      <c r="C120" s="93">
        <f t="shared" ref="C120:E120" si="32">SUM(C108,C118)</f>
        <v>0</v>
      </c>
      <c r="D120" s="93">
        <f>SUM(D108,D118)</f>
        <v>0</v>
      </c>
      <c r="E120" s="94">
        <f t="shared" si="32"/>
        <v>0</v>
      </c>
    </row>
    <row r="121" spans="2:5">
      <c r="B121" s="145"/>
      <c r="C121" s="7"/>
      <c r="D121" s="7"/>
      <c r="E121" s="7"/>
    </row>
    <row r="122" spans="2:5">
      <c r="B122" s="175" t="s">
        <v>77</v>
      </c>
      <c r="C122" s="95">
        <f t="shared" ref="C122:E122" si="33">C95-C120</f>
        <v>0</v>
      </c>
      <c r="D122" s="95">
        <f t="shared" si="33"/>
        <v>0</v>
      </c>
      <c r="E122" s="95">
        <f t="shared" si="33"/>
        <v>0</v>
      </c>
    </row>
  </sheetData>
  <mergeCells count="5">
    <mergeCell ref="C2:E2"/>
    <mergeCell ref="C16:E16"/>
    <mergeCell ref="C36:E36"/>
    <mergeCell ref="H3:I3"/>
    <mergeCell ref="C71:E71"/>
  </mergeCells>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53"/>
  <sheetViews>
    <sheetView showGridLines="0" topLeftCell="B1" zoomScaleNormal="100" workbookViewId="0">
      <selection activeCell="B2" sqref="B2"/>
    </sheetView>
  </sheetViews>
  <sheetFormatPr defaultRowHeight="15"/>
  <cols>
    <col min="1" max="1" width="0" hidden="1" customWidth="1"/>
    <col min="2" max="2" width="52.5703125" bestFit="1" customWidth="1"/>
    <col min="10" max="10" width="27" bestFit="1" customWidth="1"/>
  </cols>
  <sheetData>
    <row r="1" spans="2:11">
      <c r="B1" s="6" t="s">
        <v>80</v>
      </c>
    </row>
    <row r="2" spans="2:11" ht="15.75" thickBot="1">
      <c r="C2" s="189" t="s">
        <v>5</v>
      </c>
      <c r="D2" s="189"/>
      <c r="E2" s="189"/>
      <c r="F2" s="189"/>
      <c r="G2" s="189"/>
    </row>
    <row r="3" spans="2:11">
      <c r="B3" s="16" t="s">
        <v>4</v>
      </c>
      <c r="C3" s="18" t="s">
        <v>74</v>
      </c>
      <c r="D3" s="18" t="s">
        <v>144</v>
      </c>
      <c r="E3" s="18" t="s">
        <v>145</v>
      </c>
      <c r="F3" s="18" t="s">
        <v>146</v>
      </c>
      <c r="G3" s="19" t="s">
        <v>147</v>
      </c>
    </row>
    <row r="4" spans="2:11">
      <c r="B4" s="20"/>
      <c r="C4" s="21"/>
      <c r="D4" s="21"/>
      <c r="E4" s="21"/>
      <c r="F4" s="21"/>
      <c r="G4" s="100"/>
    </row>
    <row r="5" spans="2:11">
      <c r="B5" s="23" t="s">
        <v>82</v>
      </c>
      <c r="C5" s="109"/>
      <c r="D5" s="109"/>
      <c r="E5" s="109"/>
      <c r="F5" s="109"/>
      <c r="G5" s="110"/>
    </row>
    <row r="6" spans="2:11">
      <c r="B6" s="24" t="s">
        <v>29</v>
      </c>
      <c r="C6" s="101" t="e">
        <f>Historicals!#REF!</f>
        <v>#REF!</v>
      </c>
      <c r="D6" s="101" t="e">
        <f>Historicals!#REF!</f>
        <v>#REF!</v>
      </c>
      <c r="E6" s="101" t="e">
        <f>Historicals!#REF!</f>
        <v>#REF!</v>
      </c>
      <c r="F6" s="101" t="e">
        <f>Historicals!#REF!</f>
        <v>#REF!</v>
      </c>
      <c r="G6" s="102" t="e">
        <f>Historicals!#REF!</f>
        <v>#REF!</v>
      </c>
      <c r="I6" s="186" t="s">
        <v>175</v>
      </c>
      <c r="J6" s="187"/>
      <c r="K6" s="188"/>
    </row>
    <row r="7" spans="2:11">
      <c r="B7" s="24" t="s">
        <v>83</v>
      </c>
      <c r="C7" s="109"/>
      <c r="D7" s="109"/>
      <c r="E7" s="109"/>
      <c r="F7" s="109"/>
      <c r="G7" s="110"/>
      <c r="I7" s="50"/>
      <c r="J7" s="1"/>
      <c r="K7" s="75"/>
    </row>
    <row r="8" spans="2:11">
      <c r="B8" s="25" t="s">
        <v>84</v>
      </c>
      <c r="C8" s="103"/>
      <c r="D8" s="103"/>
      <c r="E8" s="103"/>
      <c r="F8" s="103"/>
      <c r="G8" s="104"/>
      <c r="I8" s="76"/>
      <c r="J8" s="1" t="s">
        <v>173</v>
      </c>
      <c r="K8" s="75"/>
    </row>
    <row r="9" spans="2:11">
      <c r="B9" s="26" t="s">
        <v>86</v>
      </c>
      <c r="C9" s="101" t="e">
        <f>SUM(C6,C8)</f>
        <v>#REF!</v>
      </c>
      <c r="D9" s="101" t="e">
        <f t="shared" ref="D9:F9" si="0">SUM(D6,D8)</f>
        <v>#REF!</v>
      </c>
      <c r="E9" s="101" t="e">
        <f t="shared" si="0"/>
        <v>#REF!</v>
      </c>
      <c r="F9" s="101" t="e">
        <f t="shared" si="0"/>
        <v>#REF!</v>
      </c>
      <c r="G9" s="102" t="e">
        <f t="shared" ref="G9" si="1">SUM(G6,G8)</f>
        <v>#REF!</v>
      </c>
      <c r="I9" s="77"/>
      <c r="J9" s="2" t="s">
        <v>174</v>
      </c>
      <c r="K9" s="53"/>
    </row>
    <row r="10" spans="2:11">
      <c r="B10" s="27"/>
      <c r="C10" s="109"/>
      <c r="D10" s="109"/>
      <c r="E10" s="109"/>
      <c r="F10" s="109"/>
      <c r="G10" s="110"/>
    </row>
    <row r="11" spans="2:11">
      <c r="B11" s="25" t="s">
        <v>87</v>
      </c>
      <c r="C11" s="103" t="e">
        <f>#REF!-#REF!</f>
        <v>#REF!</v>
      </c>
      <c r="D11" s="103" t="e">
        <f>#REF!-#REF!</f>
        <v>#REF!</v>
      </c>
      <c r="E11" s="103" t="e">
        <f>#REF!-#REF!</f>
        <v>#REF!</v>
      </c>
      <c r="F11" s="103" t="e">
        <f>#REF!-#REF!</f>
        <v>#REF!</v>
      </c>
      <c r="G11" s="104" t="e">
        <f>#REF!-#REF!</f>
        <v>#REF!</v>
      </c>
    </row>
    <row r="12" spans="2:11">
      <c r="B12" s="25" t="s">
        <v>105</v>
      </c>
      <c r="C12" s="103" t="e">
        <f>#REF!-#REF!</f>
        <v>#REF!</v>
      </c>
      <c r="D12" s="103" t="e">
        <f>#REF!-#REF!</f>
        <v>#REF!</v>
      </c>
      <c r="E12" s="103" t="e">
        <f>#REF!-#REF!</f>
        <v>#REF!</v>
      </c>
      <c r="F12" s="103" t="e">
        <f>#REF!-#REF!</f>
        <v>#REF!</v>
      </c>
      <c r="G12" s="104" t="e">
        <f>#REF!-#REF!</f>
        <v>#REF!</v>
      </c>
    </row>
    <row r="13" spans="2:11">
      <c r="B13" s="25" t="s">
        <v>88</v>
      </c>
      <c r="C13" s="103" t="e">
        <f>#REF!-#REF!</f>
        <v>#REF!</v>
      </c>
      <c r="D13" s="103" t="e">
        <f>#REF!-#REF!</f>
        <v>#REF!</v>
      </c>
      <c r="E13" s="103" t="e">
        <f>#REF!-#REF!</f>
        <v>#REF!</v>
      </c>
      <c r="F13" s="103" t="e">
        <f>#REF!-#REF!</f>
        <v>#REF!</v>
      </c>
      <c r="G13" s="104" t="e">
        <f>#REF!-#REF!</f>
        <v>#REF!</v>
      </c>
    </row>
    <row r="14" spans="2:11">
      <c r="B14" s="25" t="s">
        <v>106</v>
      </c>
      <c r="C14" s="103" t="e">
        <f>SUM(#REF!)-SUM(#REF!)</f>
        <v>#REF!</v>
      </c>
      <c r="D14" s="103" t="e">
        <f>SUM(#REF!)-SUM(#REF!)</f>
        <v>#REF!</v>
      </c>
      <c r="E14" s="103" t="e">
        <f>SUM(#REF!)-SUM(#REF!)</f>
        <v>#REF!</v>
      </c>
      <c r="F14" s="103" t="e">
        <f>SUM(#REF!)-SUM(#REF!)</f>
        <v>#REF!</v>
      </c>
      <c r="G14" s="104" t="e">
        <f>SUM(#REF!)-SUM(#REF!)</f>
        <v>#REF!</v>
      </c>
      <c r="H14" s="22"/>
    </row>
    <row r="15" spans="2:11">
      <c r="B15" s="20" t="s">
        <v>160</v>
      </c>
      <c r="C15" s="103" t="e">
        <f>Historicals!#REF!</f>
        <v>#REF!</v>
      </c>
      <c r="D15" s="103" t="e">
        <f>Historicals!#REF!</f>
        <v>#REF!</v>
      </c>
      <c r="E15" s="103" t="e">
        <f>Historicals!#REF!</f>
        <v>#REF!</v>
      </c>
      <c r="F15" s="103" t="e">
        <f>Historicals!#REF!</f>
        <v>#REF!</v>
      </c>
      <c r="G15" s="104" t="e">
        <f>Historicals!#REF!</f>
        <v>#REF!</v>
      </c>
    </row>
    <row r="16" spans="2:11">
      <c r="B16" s="14" t="s">
        <v>167</v>
      </c>
      <c r="C16" s="103" t="e">
        <f>Historicals!#REF!</f>
        <v>#REF!</v>
      </c>
      <c r="D16" s="103" t="e">
        <f>Historicals!#REF!</f>
        <v>#REF!</v>
      </c>
      <c r="E16" s="103" t="e">
        <f>Historicals!#REF!</f>
        <v>#REF!</v>
      </c>
      <c r="F16" s="103" t="e">
        <f>Historicals!#REF!</f>
        <v>#REF!</v>
      </c>
      <c r="G16" s="104" t="e">
        <f>Historicals!#REF!</f>
        <v>#REF!</v>
      </c>
    </row>
    <row r="17" spans="2:7">
      <c r="B17" s="20" t="s">
        <v>104</v>
      </c>
      <c r="C17" s="103" t="e">
        <f>-Historicals!#REF!</f>
        <v>#REF!</v>
      </c>
      <c r="D17" s="103" t="e">
        <f>-Historicals!#REF!</f>
        <v>#REF!</v>
      </c>
      <c r="E17" s="103" t="e">
        <f>-Historicals!#REF!</f>
        <v>#REF!</v>
      </c>
      <c r="F17" s="103" t="e">
        <f>-Historicals!#REF!</f>
        <v>#REF!</v>
      </c>
      <c r="G17" s="104" t="e">
        <f>-Historicals!#REF!</f>
        <v>#REF!</v>
      </c>
    </row>
    <row r="18" spans="2:7">
      <c r="B18" s="28"/>
      <c r="C18" s="109"/>
      <c r="D18" s="109"/>
      <c r="E18" s="109"/>
      <c r="F18" s="109"/>
      <c r="G18" s="110"/>
    </row>
    <row r="19" spans="2:7">
      <c r="B19" s="26" t="s">
        <v>89</v>
      </c>
      <c r="C19" s="105" t="e">
        <f>SUM(C9:C17)</f>
        <v>#REF!</v>
      </c>
      <c r="D19" s="105" t="e">
        <f t="shared" ref="D19:F19" si="2">SUM(D9:D17)</f>
        <v>#REF!</v>
      </c>
      <c r="E19" s="105" t="e">
        <f t="shared" si="2"/>
        <v>#REF!</v>
      </c>
      <c r="F19" s="105" t="e">
        <f t="shared" si="2"/>
        <v>#REF!</v>
      </c>
      <c r="G19" s="106" t="e">
        <f t="shared" ref="G19" si="3">SUM(G9:G17)</f>
        <v>#REF!</v>
      </c>
    </row>
    <row r="20" spans="2:7">
      <c r="B20" s="28"/>
      <c r="C20" s="109"/>
      <c r="D20" s="109"/>
      <c r="E20" s="109"/>
      <c r="F20" s="109"/>
      <c r="G20" s="110"/>
    </row>
    <row r="21" spans="2:7">
      <c r="B21" s="24" t="s">
        <v>108</v>
      </c>
      <c r="C21" s="109"/>
      <c r="D21" s="109"/>
      <c r="E21" s="109"/>
      <c r="F21" s="109"/>
      <c r="G21" s="110"/>
    </row>
    <row r="22" spans="2:7">
      <c r="B22" s="20" t="s">
        <v>90</v>
      </c>
      <c r="C22" s="103" t="e">
        <f>-#REF!</f>
        <v>#REF!</v>
      </c>
      <c r="D22" s="103" t="e">
        <f>-#REF!</f>
        <v>#REF!</v>
      </c>
      <c r="E22" s="103" t="e">
        <f>-#REF!</f>
        <v>#REF!</v>
      </c>
      <c r="F22" s="103" t="e">
        <f>-#REF!</f>
        <v>#REF!</v>
      </c>
      <c r="G22" s="104" t="e">
        <f>-#REF!</f>
        <v>#REF!</v>
      </c>
    </row>
    <row r="23" spans="2:7">
      <c r="B23" s="20" t="s">
        <v>161</v>
      </c>
      <c r="C23" s="103" t="e">
        <f>-#REF!</f>
        <v>#REF!</v>
      </c>
      <c r="D23" s="103" t="e">
        <f>-#REF!</f>
        <v>#REF!</v>
      </c>
      <c r="E23" s="103" t="e">
        <f>-#REF!</f>
        <v>#REF!</v>
      </c>
      <c r="F23" s="103" t="e">
        <f>-#REF!</f>
        <v>#REF!</v>
      </c>
      <c r="G23" s="104" t="e">
        <f>-#REF!</f>
        <v>#REF!</v>
      </c>
    </row>
    <row r="24" spans="2:7">
      <c r="B24" s="26" t="s">
        <v>91</v>
      </c>
      <c r="C24" s="105" t="e">
        <f>SUM(C22:C23)</f>
        <v>#REF!</v>
      </c>
      <c r="D24" s="105" t="e">
        <f>SUM(D22:D23)</f>
        <v>#REF!</v>
      </c>
      <c r="E24" s="105" t="e">
        <f>SUM(E22:E23)</f>
        <v>#REF!</v>
      </c>
      <c r="F24" s="105" t="e">
        <f>SUM(F22:F23)</f>
        <v>#REF!</v>
      </c>
      <c r="G24" s="106" t="e">
        <f>SUM(G22:G23)</f>
        <v>#REF!</v>
      </c>
    </row>
    <row r="25" spans="2:7">
      <c r="B25" s="27"/>
      <c r="C25" s="109"/>
      <c r="D25" s="109"/>
      <c r="E25" s="109"/>
      <c r="F25" s="109"/>
      <c r="G25" s="110"/>
    </row>
    <row r="26" spans="2:7">
      <c r="B26" s="26" t="s">
        <v>92</v>
      </c>
      <c r="C26" s="109"/>
      <c r="D26" s="109"/>
      <c r="E26" s="109"/>
      <c r="F26" s="109"/>
      <c r="G26" s="110"/>
    </row>
    <row r="27" spans="2:7">
      <c r="B27" s="20" t="s">
        <v>93</v>
      </c>
      <c r="C27" s="103" t="e">
        <f>#REF!-#REF!</f>
        <v>#REF!</v>
      </c>
      <c r="D27" s="103" t="e">
        <f>#REF!-#REF!</f>
        <v>#REF!</v>
      </c>
      <c r="E27" s="103" t="e">
        <f>#REF!-#REF!</f>
        <v>#REF!</v>
      </c>
      <c r="F27" s="103" t="e">
        <f>#REF!-#REF!</f>
        <v>#REF!</v>
      </c>
      <c r="G27" s="104" t="e">
        <f>#REF!-#REF!</f>
        <v>#REF!</v>
      </c>
    </row>
    <row r="28" spans="2:7">
      <c r="B28" s="20" t="s">
        <v>163</v>
      </c>
      <c r="C28" s="103" t="e">
        <f>#REF!-#REF!</f>
        <v>#REF!</v>
      </c>
      <c r="D28" s="103" t="e">
        <f>#REF!-#REF!</f>
        <v>#REF!</v>
      </c>
      <c r="E28" s="103" t="e">
        <f>#REF!-#REF!</f>
        <v>#REF!</v>
      </c>
      <c r="F28" s="103" t="e">
        <f>#REF!-#REF!</f>
        <v>#REF!</v>
      </c>
      <c r="G28" s="104" t="e">
        <f>#REF!-#REF!</f>
        <v>#REF!</v>
      </c>
    </row>
    <row r="29" spans="2:7">
      <c r="B29" s="20" t="s">
        <v>143</v>
      </c>
      <c r="C29" s="103" t="e">
        <f>SUM(#REF!,#REF!)-SUM(#REF!,#REF!)</f>
        <v>#REF!</v>
      </c>
      <c r="D29" s="103" t="e">
        <f>SUM(#REF!,#REF!)-SUM(#REF!,#REF!)</f>
        <v>#REF!</v>
      </c>
      <c r="E29" s="103" t="e">
        <f>SUM(#REF!,#REF!)-SUM(#REF!,#REF!)</f>
        <v>#REF!</v>
      </c>
      <c r="F29" s="103" t="e">
        <f>SUM(#REF!,#REF!)-SUM(#REF!,#REF!)</f>
        <v>#REF!</v>
      </c>
      <c r="G29" s="104" t="e">
        <f>SUM(#REF!,#REF!)-SUM(#REF!,#REF!)</f>
        <v>#REF!</v>
      </c>
    </row>
    <row r="30" spans="2:7">
      <c r="B30" s="20" t="s">
        <v>94</v>
      </c>
      <c r="C30" s="103" t="e">
        <f>-Historicals!#REF!</f>
        <v>#REF!</v>
      </c>
      <c r="D30" s="103" t="e">
        <f>-Historicals!#REF!</f>
        <v>#REF!</v>
      </c>
      <c r="E30" s="103" t="e">
        <f>-Historicals!#REF!</f>
        <v>#REF!</v>
      </c>
      <c r="F30" s="103" t="e">
        <f>-Historicals!#REF!</f>
        <v>#REF!</v>
      </c>
      <c r="G30" s="104" t="e">
        <f>-Historicals!#REF!</f>
        <v>#REF!</v>
      </c>
    </row>
    <row r="31" spans="2:7">
      <c r="B31" s="29"/>
      <c r="C31" s="109"/>
      <c r="D31" s="109"/>
      <c r="E31" s="109"/>
      <c r="F31" s="109"/>
      <c r="G31" s="110"/>
    </row>
    <row r="32" spans="2:7">
      <c r="B32" s="26" t="s">
        <v>95</v>
      </c>
      <c r="C32" s="105" t="e">
        <f>SUM(C27:C30)</f>
        <v>#REF!</v>
      </c>
      <c r="D32" s="105" t="e">
        <f>SUM(D27:D30)</f>
        <v>#REF!</v>
      </c>
      <c r="E32" s="105" t="e">
        <f>SUM(E27:E30)</f>
        <v>#REF!</v>
      </c>
      <c r="F32" s="105" t="e">
        <f>SUM(F27:F30)</f>
        <v>#REF!</v>
      </c>
      <c r="G32" s="106" t="e">
        <f>SUM(G27:G30)</f>
        <v>#REF!</v>
      </c>
    </row>
    <row r="33" spans="2:7">
      <c r="B33" s="30"/>
      <c r="C33" s="109"/>
      <c r="D33" s="109"/>
      <c r="E33" s="109"/>
      <c r="F33" s="109"/>
      <c r="G33" s="110"/>
    </row>
    <row r="34" spans="2:7" ht="30">
      <c r="B34" s="31" t="s">
        <v>85</v>
      </c>
      <c r="C34" s="103"/>
      <c r="D34" s="103"/>
      <c r="E34" s="103"/>
      <c r="F34" s="103"/>
      <c r="G34" s="104"/>
    </row>
    <row r="35" spans="2:7">
      <c r="B35" s="31"/>
      <c r="C35" s="109"/>
      <c r="D35" s="109"/>
      <c r="E35" s="109"/>
      <c r="F35" s="109"/>
      <c r="G35" s="110"/>
    </row>
    <row r="36" spans="2:7">
      <c r="B36" s="32" t="s">
        <v>96</v>
      </c>
      <c r="C36" s="103" t="e">
        <f>SUM(C19,C24,C32)</f>
        <v>#REF!</v>
      </c>
      <c r="D36" s="103" t="e">
        <f>SUM(D19,D24,D32)</f>
        <v>#REF!</v>
      </c>
      <c r="E36" s="103" t="e">
        <f>SUM(E19,E24,E32)</f>
        <v>#REF!</v>
      </c>
      <c r="F36" s="103" t="e">
        <f>SUM(F19,F24,F32)</f>
        <v>#REF!</v>
      </c>
      <c r="G36" s="104" t="e">
        <f>SUM(G19,G24,G32)</f>
        <v>#REF!</v>
      </c>
    </row>
    <row r="37" spans="2:7">
      <c r="B37" s="32" t="s">
        <v>97</v>
      </c>
      <c r="C37" s="103" t="e">
        <f>#REF!</f>
        <v>#REF!</v>
      </c>
      <c r="D37" s="103" t="e">
        <f>#REF!</f>
        <v>#REF!</v>
      </c>
      <c r="E37" s="103" t="e">
        <f>#REF!</f>
        <v>#REF!</v>
      </c>
      <c r="F37" s="103" t="e">
        <f>#REF!</f>
        <v>#REF!</v>
      </c>
      <c r="G37" s="104" t="e">
        <f>#REF!</f>
        <v>#REF!</v>
      </c>
    </row>
    <row r="38" spans="2:7">
      <c r="B38" s="111" t="s">
        <v>98</v>
      </c>
      <c r="C38" s="101" t="e">
        <f>SUM(C36:C37)</f>
        <v>#REF!</v>
      </c>
      <c r="D38" s="101" t="e">
        <f>SUM(D36:D37)</f>
        <v>#REF!</v>
      </c>
      <c r="E38" s="101" t="e">
        <f>SUM(E36:E37)</f>
        <v>#REF!</v>
      </c>
      <c r="F38" s="101" t="e">
        <f>SUM(F36:F37)</f>
        <v>#REF!</v>
      </c>
      <c r="G38" s="102" t="e">
        <f>SUM(G36:G37)</f>
        <v>#REF!</v>
      </c>
    </row>
    <row r="39" spans="2:7">
      <c r="B39" s="14" t="s">
        <v>164</v>
      </c>
      <c r="C39" s="107" t="e">
        <f>'Cash Flow Statement'!C38-#REF!</f>
        <v>#REF!</v>
      </c>
      <c r="D39" s="107" t="e">
        <f>'Cash Flow Statement'!D38-#REF!</f>
        <v>#REF!</v>
      </c>
      <c r="E39" s="107" t="e">
        <f>'Cash Flow Statement'!E38-#REF!</f>
        <v>#REF!</v>
      </c>
      <c r="F39" s="107" t="e">
        <f>'Cash Flow Statement'!F38-#REF!</f>
        <v>#REF!</v>
      </c>
      <c r="G39" s="108" t="e">
        <f>'Cash Flow Statement'!G38-#REF!</f>
        <v>#REF!</v>
      </c>
    </row>
    <row r="40" spans="2:7">
      <c r="B40" s="33"/>
      <c r="C40" s="109"/>
      <c r="D40" s="109"/>
      <c r="E40" s="109"/>
      <c r="F40" s="109"/>
      <c r="G40" s="110"/>
    </row>
    <row r="41" spans="2:7">
      <c r="B41" s="34" t="s">
        <v>99</v>
      </c>
      <c r="C41" s="109"/>
      <c r="D41" s="109"/>
      <c r="E41" s="109"/>
      <c r="F41" s="109"/>
      <c r="G41" s="110"/>
    </row>
    <row r="42" spans="2:7">
      <c r="B42" s="35"/>
      <c r="C42" s="109"/>
      <c r="D42" s="109"/>
      <c r="E42" s="109"/>
      <c r="F42" s="109"/>
      <c r="G42" s="110"/>
    </row>
    <row r="43" spans="2:7">
      <c r="B43" s="20" t="s">
        <v>1</v>
      </c>
      <c r="C43" s="103" t="e">
        <f>C19</f>
        <v>#REF!</v>
      </c>
      <c r="D43" s="103" t="e">
        <f>D19</f>
        <v>#REF!</v>
      </c>
      <c r="E43" s="103" t="e">
        <f>E19</f>
        <v>#REF!</v>
      </c>
      <c r="F43" s="103" t="e">
        <f>F19</f>
        <v>#REF!</v>
      </c>
      <c r="G43" s="104" t="e">
        <f>G19</f>
        <v>#REF!</v>
      </c>
    </row>
    <row r="44" spans="2:7">
      <c r="B44" s="20" t="s">
        <v>100</v>
      </c>
      <c r="C44" s="103" t="e">
        <f>C22+C23</f>
        <v>#REF!</v>
      </c>
      <c r="D44" s="103" t="e">
        <f t="shared" ref="D44:G44" si="4">D22+D23</f>
        <v>#REF!</v>
      </c>
      <c r="E44" s="103" t="e">
        <f t="shared" si="4"/>
        <v>#REF!</v>
      </c>
      <c r="F44" s="103" t="e">
        <f t="shared" si="4"/>
        <v>#REF!</v>
      </c>
      <c r="G44" s="104" t="e">
        <f t="shared" si="4"/>
        <v>#REF!</v>
      </c>
    </row>
    <row r="45" spans="2:7">
      <c r="B45" s="111" t="s">
        <v>101</v>
      </c>
      <c r="C45" s="101" t="e">
        <f>SUM(C43:C44)</f>
        <v>#REF!</v>
      </c>
      <c r="D45" s="101" t="e">
        <f t="shared" ref="D45:F45" si="5">SUM(D43:D44)</f>
        <v>#REF!</v>
      </c>
      <c r="E45" s="101" t="e">
        <f t="shared" si="5"/>
        <v>#REF!</v>
      </c>
      <c r="F45" s="101" t="e">
        <f t="shared" si="5"/>
        <v>#REF!</v>
      </c>
      <c r="G45" s="102" t="e">
        <f t="shared" ref="G45" si="6">SUM(G43:G44)</f>
        <v>#REF!</v>
      </c>
    </row>
    <row r="46" spans="2:7">
      <c r="B46" s="35"/>
      <c r="C46" s="21"/>
      <c r="D46" s="21"/>
      <c r="E46" s="21"/>
      <c r="F46" s="21"/>
      <c r="G46" s="100"/>
    </row>
    <row r="47" spans="2:7">
      <c r="B47" s="38" t="s">
        <v>102</v>
      </c>
      <c r="C47" s="21"/>
      <c r="D47" s="21"/>
      <c r="E47" s="21"/>
      <c r="F47" s="21"/>
      <c r="G47" s="100"/>
    </row>
    <row r="48" spans="2:7">
      <c r="B48" s="36" t="s">
        <v>107</v>
      </c>
      <c r="C48" s="96">
        <f>IFERROR(C19/Historicals!#REF!,0)</f>
        <v>0</v>
      </c>
      <c r="D48" s="96">
        <f>IFERROR(D19/Historicals!#REF!,0)</f>
        <v>0</v>
      </c>
      <c r="E48" s="96">
        <f>IFERROR(E19/Historicals!#REF!,0)</f>
        <v>0</v>
      </c>
      <c r="F48" s="96">
        <f>IFERROR(F19/Historicals!#REF!,0)</f>
        <v>0</v>
      </c>
      <c r="G48" s="97">
        <f>IFERROR(G19/Historicals!#REF!,0)</f>
        <v>0</v>
      </c>
    </row>
    <row r="49" spans="2:7" ht="15.75" thickBot="1">
      <c r="B49" s="37" t="s">
        <v>103</v>
      </c>
      <c r="C49" s="98">
        <f>IFERROR(C45/C19,0)</f>
        <v>0</v>
      </c>
      <c r="D49" s="98">
        <f>IFERROR(D45/D19,0)</f>
        <v>0</v>
      </c>
      <c r="E49" s="98">
        <f>IFERROR(E45/E19,0)</f>
        <v>0</v>
      </c>
      <c r="F49" s="98">
        <f>IFERROR(F45/F19,0)</f>
        <v>0</v>
      </c>
      <c r="G49" s="99">
        <f>IFERROR(G45/G19,0)</f>
        <v>0</v>
      </c>
    </row>
    <row r="53" spans="2:7" s="45" customFormat="1">
      <c r="B53" s="45" t="s">
        <v>142</v>
      </c>
    </row>
  </sheetData>
  <mergeCells count="2">
    <mergeCell ref="C2:G2"/>
    <mergeCell ref="I6:K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Summary</vt:lpstr>
      <vt:lpstr>Charts</vt:lpstr>
      <vt:lpstr>Definitions</vt:lpstr>
      <vt:lpstr>Historicals</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Dharmesh</cp:lastModifiedBy>
  <cp:lastPrinted>2019-08-06T08:42:55Z</cp:lastPrinted>
  <dcterms:created xsi:type="dcterms:W3CDTF">2014-11-08T22:00:02Z</dcterms:created>
  <dcterms:modified xsi:type="dcterms:W3CDTF">2020-10-27T09:30:55Z</dcterms:modified>
</cp:coreProperties>
</file>